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inatin.gugava\Desktop\"/>
    </mc:Choice>
  </mc:AlternateContent>
  <bookViews>
    <workbookView xWindow="0" yWindow="0" windowWidth="28800" windowHeight="12300" tabRatio="935"/>
  </bookViews>
  <sheets>
    <sheet name="ბალანსი" sheetId="7" r:id="rId1"/>
    <sheet name="V TAVI" sheetId="8" r:id="rId2"/>
    <sheet name="funqcionaluri" sheetId="9" r:id="rId3"/>
    <sheet name="ფინანსური და ვალდებულებები" sheetId="10" r:id="rId4"/>
    <sheet name="კრედიტები" sheetId="11" r:id="rId5"/>
    <sheet name="გრანტები" sheetId="12" r:id="rId6"/>
    <sheet name="ცენტრალური" sheetId="13" r:id="rId7"/>
    <sheet name="ცენტრალური ბალანსი" sheetId="14" r:id="rId8"/>
    <sheet name="LEPL" sheetId="2" r:id="rId9"/>
    <sheet name="SOE" sheetId="15" r:id="rId10"/>
    <sheet name="მხარჯავები" sheetId="16" r:id="rId11"/>
    <sheet name="ფულადი სხსრები" sheetId="1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2">#REF!</definedName>
    <definedName name="\A" localSheetId="0">#REF!</definedName>
    <definedName name="\A" localSheetId="5">#REF!</definedName>
    <definedName name="\A" localSheetId="4">#REF!</definedName>
    <definedName name="\A" localSheetId="10">#REF!</definedName>
    <definedName name="\A" localSheetId="3">#REF!</definedName>
    <definedName name="\A" localSheetId="11">#REF!</definedName>
    <definedName name="\A" localSheetId="6">#REF!</definedName>
    <definedName name="\A" localSheetId="7">#REF!</definedName>
    <definedName name="\A">#REF!</definedName>
    <definedName name="\B" localSheetId="2">#REF!</definedName>
    <definedName name="\B" localSheetId="0">#REF!</definedName>
    <definedName name="\B" localSheetId="5">#REF!</definedName>
    <definedName name="\B" localSheetId="4">#REF!</definedName>
    <definedName name="\B" localSheetId="10">#REF!</definedName>
    <definedName name="\B" localSheetId="3">#REF!</definedName>
    <definedName name="\B" localSheetId="11">#REF!</definedName>
    <definedName name="\B" localSheetId="6">#REF!</definedName>
    <definedName name="\B" localSheetId="7">#REF!</definedName>
    <definedName name="\B">#REF!</definedName>
    <definedName name="\C" localSheetId="2">#REF!</definedName>
    <definedName name="\C" localSheetId="0">#REF!</definedName>
    <definedName name="\C" localSheetId="5">#REF!</definedName>
    <definedName name="\C" localSheetId="4">#REF!</definedName>
    <definedName name="\C" localSheetId="10">#REF!</definedName>
    <definedName name="\C" localSheetId="3">#REF!</definedName>
    <definedName name="\C" localSheetId="11">#REF!</definedName>
    <definedName name="\C" localSheetId="6">#REF!</definedName>
    <definedName name="\C" localSheetId="7">#REF!</definedName>
    <definedName name="\C">#REF!</definedName>
    <definedName name="\D" localSheetId="2">#REF!</definedName>
    <definedName name="\D" localSheetId="0">#REF!</definedName>
    <definedName name="\D" localSheetId="5">#REF!</definedName>
    <definedName name="\D" localSheetId="4">#REF!</definedName>
    <definedName name="\D" localSheetId="10">#REF!</definedName>
    <definedName name="\D" localSheetId="3">#REF!</definedName>
    <definedName name="\D" localSheetId="11">#REF!</definedName>
    <definedName name="\D" localSheetId="6">#REF!</definedName>
    <definedName name="\D" localSheetId="7">#REF!</definedName>
    <definedName name="\D">#REF!</definedName>
    <definedName name="\E" localSheetId="2">#REF!</definedName>
    <definedName name="\E" localSheetId="0">#REF!</definedName>
    <definedName name="\E" localSheetId="5">#REF!</definedName>
    <definedName name="\E" localSheetId="4">#REF!</definedName>
    <definedName name="\E" localSheetId="10">#REF!</definedName>
    <definedName name="\E" localSheetId="3">#REF!</definedName>
    <definedName name="\E" localSheetId="11">#REF!</definedName>
    <definedName name="\E" localSheetId="6">#REF!</definedName>
    <definedName name="\E" localSheetId="7">#REF!</definedName>
    <definedName name="\E">#REF!</definedName>
    <definedName name="\F" localSheetId="2">#REF!</definedName>
    <definedName name="\F" localSheetId="0">#REF!</definedName>
    <definedName name="\F" localSheetId="5">#REF!</definedName>
    <definedName name="\F" localSheetId="4">#REF!</definedName>
    <definedName name="\F" localSheetId="10">#REF!</definedName>
    <definedName name="\F" localSheetId="3">#REF!</definedName>
    <definedName name="\F" localSheetId="11">#REF!</definedName>
    <definedName name="\F" localSheetId="6">#REF!</definedName>
    <definedName name="\F" localSheetId="7">#REF!</definedName>
    <definedName name="\F">#REF!</definedName>
    <definedName name="\G" localSheetId="2">#REF!</definedName>
    <definedName name="\G" localSheetId="0">#REF!</definedName>
    <definedName name="\G" localSheetId="5">#REF!</definedName>
    <definedName name="\G" localSheetId="4">#REF!</definedName>
    <definedName name="\G" localSheetId="10">#REF!</definedName>
    <definedName name="\G" localSheetId="3">#REF!</definedName>
    <definedName name="\G" localSheetId="11">#REF!</definedName>
    <definedName name="\G" localSheetId="6">#REF!</definedName>
    <definedName name="\G" localSheetId="7">#REF!</definedName>
    <definedName name="\G">#REF!</definedName>
    <definedName name="\H" localSheetId="2">#REF!</definedName>
    <definedName name="\H" localSheetId="0">#REF!</definedName>
    <definedName name="\H" localSheetId="5">#REF!</definedName>
    <definedName name="\H" localSheetId="4">#REF!</definedName>
    <definedName name="\H" localSheetId="10">#REF!</definedName>
    <definedName name="\H" localSheetId="3">#REF!</definedName>
    <definedName name="\H" localSheetId="11">#REF!</definedName>
    <definedName name="\H" localSheetId="6">#REF!</definedName>
    <definedName name="\H" localSheetId="7">#REF!</definedName>
    <definedName name="\H">#REF!</definedName>
    <definedName name="\I" localSheetId="2">#REF!</definedName>
    <definedName name="\I" localSheetId="0">#REF!</definedName>
    <definedName name="\I" localSheetId="5">#REF!</definedName>
    <definedName name="\I" localSheetId="4">#REF!</definedName>
    <definedName name="\I" localSheetId="10">#REF!</definedName>
    <definedName name="\I" localSheetId="3">#REF!</definedName>
    <definedName name="\I" localSheetId="11">#REF!</definedName>
    <definedName name="\I" localSheetId="6">#REF!</definedName>
    <definedName name="\I" localSheetId="7">#REF!</definedName>
    <definedName name="\I">#REF!</definedName>
    <definedName name="\J" localSheetId="2">#REF!</definedName>
    <definedName name="\J" localSheetId="0">#REF!</definedName>
    <definedName name="\J" localSheetId="5">#REF!</definedName>
    <definedName name="\J" localSheetId="4">#REF!</definedName>
    <definedName name="\J" localSheetId="10">#REF!</definedName>
    <definedName name="\J" localSheetId="3">#REF!</definedName>
    <definedName name="\J" localSheetId="11">#REF!</definedName>
    <definedName name="\J" localSheetId="6">#REF!</definedName>
    <definedName name="\J" localSheetId="7">#REF!</definedName>
    <definedName name="\J">#REF!</definedName>
    <definedName name="\K" localSheetId="2">#REF!</definedName>
    <definedName name="\K" localSheetId="0">#REF!</definedName>
    <definedName name="\K" localSheetId="5">#REF!</definedName>
    <definedName name="\K" localSheetId="4">#REF!</definedName>
    <definedName name="\K" localSheetId="10">#REF!</definedName>
    <definedName name="\K" localSheetId="3">#REF!</definedName>
    <definedName name="\K" localSheetId="11">#REF!</definedName>
    <definedName name="\K" localSheetId="6">#REF!</definedName>
    <definedName name="\K" localSheetId="7">#REF!</definedName>
    <definedName name="\K">#REF!</definedName>
    <definedName name="\L" localSheetId="2">#REF!</definedName>
    <definedName name="\L" localSheetId="0">#REF!</definedName>
    <definedName name="\L" localSheetId="5">#REF!</definedName>
    <definedName name="\L" localSheetId="4">#REF!</definedName>
    <definedName name="\L" localSheetId="10">#REF!</definedName>
    <definedName name="\L" localSheetId="3">#REF!</definedName>
    <definedName name="\L" localSheetId="11">#REF!</definedName>
    <definedName name="\L" localSheetId="6">#REF!</definedName>
    <definedName name="\L" localSheetId="7">#REF!</definedName>
    <definedName name="\L">#REF!</definedName>
    <definedName name="\M" localSheetId="2">#REF!</definedName>
    <definedName name="\M" localSheetId="0">#REF!</definedName>
    <definedName name="\M" localSheetId="5">#REF!</definedName>
    <definedName name="\M" localSheetId="4">#REF!</definedName>
    <definedName name="\M" localSheetId="10">#REF!</definedName>
    <definedName name="\M" localSheetId="3">#REF!</definedName>
    <definedName name="\M" localSheetId="11">#REF!</definedName>
    <definedName name="\M" localSheetId="6">#REF!</definedName>
    <definedName name="\M" localSheetId="7">#REF!</definedName>
    <definedName name="\M">#REF!</definedName>
    <definedName name="\N" localSheetId="2">#REF!</definedName>
    <definedName name="\N" localSheetId="0">#REF!</definedName>
    <definedName name="\N" localSheetId="5">#REF!</definedName>
    <definedName name="\N" localSheetId="4">#REF!</definedName>
    <definedName name="\N" localSheetId="10">#REF!</definedName>
    <definedName name="\N" localSheetId="3">#REF!</definedName>
    <definedName name="\N" localSheetId="11">#REF!</definedName>
    <definedName name="\N" localSheetId="6">#REF!</definedName>
    <definedName name="\N" localSheetId="7">#REF!</definedName>
    <definedName name="\N">#REF!</definedName>
    <definedName name="\O" localSheetId="2">#REF!</definedName>
    <definedName name="\O" localSheetId="0">#REF!</definedName>
    <definedName name="\O" localSheetId="5">#REF!</definedName>
    <definedName name="\O" localSheetId="4">#REF!</definedName>
    <definedName name="\O" localSheetId="10">#REF!</definedName>
    <definedName name="\O" localSheetId="3">#REF!</definedName>
    <definedName name="\O" localSheetId="11">#REF!</definedName>
    <definedName name="\O" localSheetId="6">#REF!</definedName>
    <definedName name="\O" localSheetId="7">#REF!</definedName>
    <definedName name="\O">#REF!</definedName>
    <definedName name="\P" localSheetId="2">#REF!</definedName>
    <definedName name="\P" localSheetId="0">#REF!</definedName>
    <definedName name="\P" localSheetId="5">#REF!</definedName>
    <definedName name="\P" localSheetId="4">#REF!</definedName>
    <definedName name="\P" localSheetId="10">#REF!</definedName>
    <definedName name="\P" localSheetId="3">#REF!</definedName>
    <definedName name="\P" localSheetId="11">#REF!</definedName>
    <definedName name="\P" localSheetId="6">#REF!</definedName>
    <definedName name="\P" localSheetId="7">#REF!</definedName>
    <definedName name="\P">#REF!</definedName>
    <definedName name="\Q" localSheetId="2">#REF!</definedName>
    <definedName name="\Q" localSheetId="0">#REF!</definedName>
    <definedName name="\Q" localSheetId="5">#REF!</definedName>
    <definedName name="\Q" localSheetId="4">#REF!</definedName>
    <definedName name="\Q" localSheetId="10">#REF!</definedName>
    <definedName name="\Q" localSheetId="3">#REF!</definedName>
    <definedName name="\Q" localSheetId="11">#REF!</definedName>
    <definedName name="\Q" localSheetId="6">#REF!</definedName>
    <definedName name="\Q" localSheetId="7">#REF!</definedName>
    <definedName name="\Q">#REF!</definedName>
    <definedName name="\R" localSheetId="2">#REF!</definedName>
    <definedName name="\R" localSheetId="0">#REF!</definedName>
    <definedName name="\R" localSheetId="5">#REF!</definedName>
    <definedName name="\R" localSheetId="4">#REF!</definedName>
    <definedName name="\R" localSheetId="10">#REF!</definedName>
    <definedName name="\R" localSheetId="3">#REF!</definedName>
    <definedName name="\R" localSheetId="11">#REF!</definedName>
    <definedName name="\R" localSheetId="6">#REF!</definedName>
    <definedName name="\R" localSheetId="7">#REF!</definedName>
    <definedName name="\R">#REF!</definedName>
    <definedName name="\S" localSheetId="2">#REF!</definedName>
    <definedName name="\S" localSheetId="0">#REF!</definedName>
    <definedName name="\S" localSheetId="5">#REF!</definedName>
    <definedName name="\S" localSheetId="4">#REF!</definedName>
    <definedName name="\S" localSheetId="10">#REF!</definedName>
    <definedName name="\S" localSheetId="3">#REF!</definedName>
    <definedName name="\S" localSheetId="11">#REF!</definedName>
    <definedName name="\S" localSheetId="6">#REF!</definedName>
    <definedName name="\S" localSheetId="7">#REF!</definedName>
    <definedName name="\S">#REF!</definedName>
    <definedName name="\T" localSheetId="2">#REF!</definedName>
    <definedName name="\T" localSheetId="0">#REF!</definedName>
    <definedName name="\T" localSheetId="5">#REF!</definedName>
    <definedName name="\T" localSheetId="4">#REF!</definedName>
    <definedName name="\T" localSheetId="10">#REF!</definedName>
    <definedName name="\T" localSheetId="3">#REF!</definedName>
    <definedName name="\T" localSheetId="11">#REF!</definedName>
    <definedName name="\T" localSheetId="6">#REF!</definedName>
    <definedName name="\T" localSheetId="7">#REF!</definedName>
    <definedName name="\T">#REF!</definedName>
    <definedName name="\T1" localSheetId="2">#REF!</definedName>
    <definedName name="\T1" localSheetId="0">#REF!</definedName>
    <definedName name="\T1" localSheetId="5">#REF!</definedName>
    <definedName name="\T1" localSheetId="4">#REF!</definedName>
    <definedName name="\T1" localSheetId="10">#REF!</definedName>
    <definedName name="\T1" localSheetId="3">#REF!</definedName>
    <definedName name="\T1" localSheetId="11">#REF!</definedName>
    <definedName name="\T1" localSheetId="6">#REF!</definedName>
    <definedName name="\T1" localSheetId="7">#REF!</definedName>
    <definedName name="\T1">#REF!</definedName>
    <definedName name="\T2" localSheetId="2">[1]BOP!#REF!</definedName>
    <definedName name="\T2" localSheetId="0">[1]BOP!#REF!</definedName>
    <definedName name="\T2" localSheetId="5">[1]BOP!#REF!</definedName>
    <definedName name="\T2" localSheetId="4">[1]BOP!#REF!</definedName>
    <definedName name="\T2" localSheetId="10">[1]BOP!#REF!</definedName>
    <definedName name="\T2" localSheetId="3">[1]BOP!#REF!</definedName>
    <definedName name="\T2" localSheetId="11">[1]BOP!#REF!</definedName>
    <definedName name="\T2" localSheetId="6">[1]BOP!#REF!</definedName>
    <definedName name="\T2" localSheetId="7">[1]BOP!#REF!</definedName>
    <definedName name="\T2">[1]BOP!#REF!</definedName>
    <definedName name="\U" localSheetId="2">#REF!</definedName>
    <definedName name="\U" localSheetId="0">#REF!</definedName>
    <definedName name="\U" localSheetId="5">#REF!</definedName>
    <definedName name="\U" localSheetId="4">#REF!</definedName>
    <definedName name="\U" localSheetId="10">#REF!</definedName>
    <definedName name="\U" localSheetId="3">#REF!</definedName>
    <definedName name="\U" localSheetId="11">#REF!</definedName>
    <definedName name="\U" localSheetId="6">#REF!</definedName>
    <definedName name="\U" localSheetId="7">#REF!</definedName>
    <definedName name="\U">#REF!</definedName>
    <definedName name="\V" localSheetId="2">#REF!</definedName>
    <definedName name="\V" localSheetId="0">#REF!</definedName>
    <definedName name="\V" localSheetId="5">#REF!</definedName>
    <definedName name="\V" localSheetId="4">#REF!</definedName>
    <definedName name="\V" localSheetId="10">#REF!</definedName>
    <definedName name="\V" localSheetId="3">#REF!</definedName>
    <definedName name="\V" localSheetId="11">#REF!</definedName>
    <definedName name="\V" localSheetId="6">#REF!</definedName>
    <definedName name="\V" localSheetId="7">#REF!</definedName>
    <definedName name="\V">#REF!</definedName>
    <definedName name="\W" localSheetId="2">#REF!</definedName>
    <definedName name="\W" localSheetId="0">#REF!</definedName>
    <definedName name="\W" localSheetId="5">#REF!</definedName>
    <definedName name="\W" localSheetId="4">#REF!</definedName>
    <definedName name="\W" localSheetId="10">#REF!</definedName>
    <definedName name="\W" localSheetId="3">#REF!</definedName>
    <definedName name="\W" localSheetId="11">#REF!</definedName>
    <definedName name="\W" localSheetId="6">#REF!</definedName>
    <definedName name="\W" localSheetId="7">#REF!</definedName>
    <definedName name="\W">#REF!</definedName>
    <definedName name="\X" localSheetId="2">#REF!</definedName>
    <definedName name="\X" localSheetId="0">#REF!</definedName>
    <definedName name="\X" localSheetId="5">#REF!</definedName>
    <definedName name="\X" localSheetId="4">#REF!</definedName>
    <definedName name="\X" localSheetId="10">#REF!</definedName>
    <definedName name="\X" localSheetId="3">#REF!</definedName>
    <definedName name="\X" localSheetId="11">#REF!</definedName>
    <definedName name="\X" localSheetId="6">#REF!</definedName>
    <definedName name="\X" localSheetId="7">#REF!</definedName>
    <definedName name="\X">#REF!</definedName>
    <definedName name="\Y" localSheetId="2">#REF!</definedName>
    <definedName name="\Y" localSheetId="0">#REF!</definedName>
    <definedName name="\Y" localSheetId="5">#REF!</definedName>
    <definedName name="\Y" localSheetId="4">#REF!</definedName>
    <definedName name="\Y" localSheetId="10">#REF!</definedName>
    <definedName name="\Y" localSheetId="3">#REF!</definedName>
    <definedName name="\Y" localSheetId="11">#REF!</definedName>
    <definedName name="\Y" localSheetId="6">#REF!</definedName>
    <definedName name="\Y" localSheetId="7">#REF!</definedName>
    <definedName name="\Y">#REF!</definedName>
    <definedName name="\Z" localSheetId="2">#REF!</definedName>
    <definedName name="\Z" localSheetId="0">#REF!</definedName>
    <definedName name="\Z" localSheetId="5">#REF!</definedName>
    <definedName name="\Z" localSheetId="4">#REF!</definedName>
    <definedName name="\Z" localSheetId="10">#REF!</definedName>
    <definedName name="\Z" localSheetId="3">#REF!</definedName>
    <definedName name="\Z" localSheetId="11">#REF!</definedName>
    <definedName name="\Z" localSheetId="6">#REF!</definedName>
    <definedName name="\Z" localSheetId="7">#REF!</definedName>
    <definedName name="\Z">#REF!</definedName>
    <definedName name="_____c75213" localSheetId="2">#REF!</definedName>
    <definedName name="_____c75213" localSheetId="0">#REF!</definedName>
    <definedName name="_____c75213" localSheetId="5">#REF!</definedName>
    <definedName name="_____c75213" localSheetId="4">#REF!</definedName>
    <definedName name="_____c75213" localSheetId="10">#REF!</definedName>
    <definedName name="_____c75213" localSheetId="3">#REF!</definedName>
    <definedName name="_____c75213" localSheetId="11">#REF!</definedName>
    <definedName name="_____c75213" localSheetId="6">#REF!</definedName>
    <definedName name="_____c75213" localSheetId="7">#REF!</definedName>
    <definedName name="_____c75213">#REF!</definedName>
    <definedName name="_____c81453" localSheetId="2">#REF!</definedName>
    <definedName name="_____c81453" localSheetId="0">#REF!</definedName>
    <definedName name="_____c81453" localSheetId="5">#REF!</definedName>
    <definedName name="_____c81453" localSheetId="4">#REF!</definedName>
    <definedName name="_____c81453" localSheetId="10">#REF!</definedName>
    <definedName name="_____c81453" localSheetId="3">#REF!</definedName>
    <definedName name="_____c81453" localSheetId="11">#REF!</definedName>
    <definedName name="_____c81453" localSheetId="6">#REF!</definedName>
    <definedName name="_____c81453" localSheetId="7">#REF!</definedName>
    <definedName name="_____c81453">#REF!</definedName>
    <definedName name="____aze1" localSheetId="2">#REF!</definedName>
    <definedName name="____aze1" localSheetId="0">#REF!</definedName>
    <definedName name="____aze1" localSheetId="5">#REF!</definedName>
    <definedName name="____aze1" localSheetId="4">#REF!</definedName>
    <definedName name="____aze1" localSheetId="10">#REF!</definedName>
    <definedName name="____aze1" localSheetId="3">#REF!</definedName>
    <definedName name="____aze1" localSheetId="11">#REF!</definedName>
    <definedName name="____aze1" localSheetId="6">#REF!</definedName>
    <definedName name="____aze1" localSheetId="7">#REF!</definedName>
    <definedName name="____aze1">#REF!</definedName>
    <definedName name="____aze2" localSheetId="2">#REF!</definedName>
    <definedName name="____aze2" localSheetId="0">#REF!</definedName>
    <definedName name="____aze2" localSheetId="5">#REF!</definedName>
    <definedName name="____aze2" localSheetId="4">#REF!</definedName>
    <definedName name="____aze2" localSheetId="10">#REF!</definedName>
    <definedName name="____aze2" localSheetId="3">#REF!</definedName>
    <definedName name="____aze2" localSheetId="11">#REF!</definedName>
    <definedName name="____aze2" localSheetId="6">#REF!</definedName>
    <definedName name="____aze2" localSheetId="7">#REF!</definedName>
    <definedName name="____aze2">#REF!</definedName>
    <definedName name="____aze3" localSheetId="2">#REF!</definedName>
    <definedName name="____aze3" localSheetId="0">#REF!</definedName>
    <definedName name="____aze3" localSheetId="5">#REF!</definedName>
    <definedName name="____aze3" localSheetId="4">#REF!</definedName>
    <definedName name="____aze3" localSheetId="10">#REF!</definedName>
    <definedName name="____aze3" localSheetId="3">#REF!</definedName>
    <definedName name="____aze3" localSheetId="11">#REF!</definedName>
    <definedName name="____aze3" localSheetId="6">#REF!</definedName>
    <definedName name="____aze3" localSheetId="7">#REF!</definedName>
    <definedName name="____aze3">#REF!</definedName>
    <definedName name="____BOP1" localSheetId="2">#REF!</definedName>
    <definedName name="____BOP1" localSheetId="0">#REF!</definedName>
    <definedName name="____BOP1" localSheetId="5">#REF!</definedName>
    <definedName name="____BOP1" localSheetId="4">#REF!</definedName>
    <definedName name="____BOP1" localSheetId="10">#REF!</definedName>
    <definedName name="____BOP1" localSheetId="3">#REF!</definedName>
    <definedName name="____BOP1" localSheetId="11">#REF!</definedName>
    <definedName name="____BOP1" localSheetId="6">#REF!</definedName>
    <definedName name="____BOP1" localSheetId="7">#REF!</definedName>
    <definedName name="____BOP1">#REF!</definedName>
    <definedName name="____BOP2" localSheetId="2">[2]BoP!#REF!</definedName>
    <definedName name="____BOP2" localSheetId="0">[2]BoP!#REF!</definedName>
    <definedName name="____BOP2" localSheetId="5">[2]BoP!#REF!</definedName>
    <definedName name="____BOP2" localSheetId="4">[2]BoP!#REF!</definedName>
    <definedName name="____BOP2" localSheetId="10">[2]BoP!#REF!</definedName>
    <definedName name="____BOP2" localSheetId="3">[2]BoP!#REF!</definedName>
    <definedName name="____BOP2" localSheetId="11">[2]BoP!#REF!</definedName>
    <definedName name="____BOP2" localSheetId="6">[2]BoP!#REF!</definedName>
    <definedName name="____BOP2" localSheetId="7">[2]BoP!#REF!</definedName>
    <definedName name="____BOP2">[2]BoP!#REF!</definedName>
    <definedName name="____COL1">[3]SimInp1:ModDef!$A$1:$V$130</definedName>
    <definedName name="____END94" localSheetId="2">#REF!</definedName>
    <definedName name="____END94" localSheetId="0">#REF!</definedName>
    <definedName name="____END94" localSheetId="5">#REF!</definedName>
    <definedName name="____END94" localSheetId="4">#REF!</definedName>
    <definedName name="____END94" localSheetId="10">#REF!</definedName>
    <definedName name="____END94" localSheetId="3">#REF!</definedName>
    <definedName name="____END94" localSheetId="11">#REF!</definedName>
    <definedName name="____END94" localSheetId="6">#REF!</definedName>
    <definedName name="____END94" localSheetId="7">#REF!</definedName>
    <definedName name="____END94">#REF!</definedName>
    <definedName name="____EXP5" localSheetId="2">#REF!</definedName>
    <definedName name="____EXP5" localSheetId="0">#REF!</definedName>
    <definedName name="____EXP5" localSheetId="5">#REF!</definedName>
    <definedName name="____EXP5" localSheetId="4">#REF!</definedName>
    <definedName name="____EXP5" localSheetId="10">#REF!</definedName>
    <definedName name="____EXP5" localSheetId="3">#REF!</definedName>
    <definedName name="____EXP5" localSheetId="11">#REF!</definedName>
    <definedName name="____EXP5" localSheetId="6">#REF!</definedName>
    <definedName name="____EXP5" localSheetId="7">#REF!</definedName>
    <definedName name="____EXP5">#REF!</definedName>
    <definedName name="____EXP6" localSheetId="2">#REF!</definedName>
    <definedName name="____EXP6" localSheetId="0">#REF!</definedName>
    <definedName name="____EXP6" localSheetId="5">#REF!</definedName>
    <definedName name="____EXP6" localSheetId="4">#REF!</definedName>
    <definedName name="____EXP6" localSheetId="10">#REF!</definedName>
    <definedName name="____EXP6" localSheetId="3">#REF!</definedName>
    <definedName name="____EXP6" localSheetId="11">#REF!</definedName>
    <definedName name="____EXP6" localSheetId="6">#REF!</definedName>
    <definedName name="____EXP6" localSheetId="7">#REF!</definedName>
    <definedName name="____EXP6">#REF!</definedName>
    <definedName name="____EXP7" localSheetId="2">#REF!</definedName>
    <definedName name="____EXP7" localSheetId="0">#REF!</definedName>
    <definedName name="____EXP7" localSheetId="5">#REF!</definedName>
    <definedName name="____EXP7" localSheetId="4">#REF!</definedName>
    <definedName name="____EXP7" localSheetId="10">#REF!</definedName>
    <definedName name="____EXP7" localSheetId="3">#REF!</definedName>
    <definedName name="____EXP7" localSheetId="11">#REF!</definedName>
    <definedName name="____EXP7" localSheetId="6">#REF!</definedName>
    <definedName name="____EXP7" localSheetId="7">#REF!</definedName>
    <definedName name="____EXP7">#REF!</definedName>
    <definedName name="____EXP9" localSheetId="2">#REF!</definedName>
    <definedName name="____EXP9" localSheetId="0">#REF!</definedName>
    <definedName name="____EXP9" localSheetId="5">#REF!</definedName>
    <definedName name="____EXP9" localSheetId="4">#REF!</definedName>
    <definedName name="____EXP9" localSheetId="10">#REF!</definedName>
    <definedName name="____EXP9" localSheetId="3">#REF!</definedName>
    <definedName name="____EXP9" localSheetId="11">#REF!</definedName>
    <definedName name="____EXP9" localSheetId="6">#REF!</definedName>
    <definedName name="____EXP9" localSheetId="7">#REF!</definedName>
    <definedName name="____EXP9">#REF!</definedName>
    <definedName name="____IMP10" localSheetId="2">#REF!</definedName>
    <definedName name="____IMP10" localSheetId="0">#REF!</definedName>
    <definedName name="____IMP10" localSheetId="5">#REF!</definedName>
    <definedName name="____IMP10" localSheetId="4">#REF!</definedName>
    <definedName name="____IMP10" localSheetId="10">#REF!</definedName>
    <definedName name="____IMP10" localSheetId="3">#REF!</definedName>
    <definedName name="____IMP10" localSheetId="11">#REF!</definedName>
    <definedName name="____IMP10" localSheetId="6">#REF!</definedName>
    <definedName name="____IMP10" localSheetId="7">#REF!</definedName>
    <definedName name="____IMP10">#REF!</definedName>
    <definedName name="____IMP2" localSheetId="2">#REF!</definedName>
    <definedName name="____IMP2" localSheetId="0">#REF!</definedName>
    <definedName name="____IMP2" localSheetId="5">#REF!</definedName>
    <definedName name="____IMP2" localSheetId="4">#REF!</definedName>
    <definedName name="____IMP2" localSheetId="10">#REF!</definedName>
    <definedName name="____IMP2" localSheetId="3">#REF!</definedName>
    <definedName name="____IMP2" localSheetId="11">#REF!</definedName>
    <definedName name="____IMP2" localSheetId="6">#REF!</definedName>
    <definedName name="____IMP2" localSheetId="7">#REF!</definedName>
    <definedName name="____IMP2">#REF!</definedName>
    <definedName name="____IMP4" localSheetId="2">#REF!</definedName>
    <definedName name="____IMP4" localSheetId="0">#REF!</definedName>
    <definedName name="____IMP4" localSheetId="5">#REF!</definedName>
    <definedName name="____IMP4" localSheetId="4">#REF!</definedName>
    <definedName name="____IMP4" localSheetId="10">#REF!</definedName>
    <definedName name="____IMP4" localSheetId="3">#REF!</definedName>
    <definedName name="____IMP4" localSheetId="11">#REF!</definedName>
    <definedName name="____IMP4" localSheetId="6">#REF!</definedName>
    <definedName name="____IMP4" localSheetId="7">#REF!</definedName>
    <definedName name="____IMP4">#REF!</definedName>
    <definedName name="____IMP6" localSheetId="2">#REF!</definedName>
    <definedName name="____IMP6" localSheetId="0">#REF!</definedName>
    <definedName name="____IMP6" localSheetId="5">#REF!</definedName>
    <definedName name="____IMP6" localSheetId="4">#REF!</definedName>
    <definedName name="____IMP6" localSheetId="10">#REF!</definedName>
    <definedName name="____IMP6" localSheetId="3">#REF!</definedName>
    <definedName name="____IMP6" localSheetId="11">#REF!</definedName>
    <definedName name="____IMP6" localSheetId="6">#REF!</definedName>
    <definedName name="____IMP6" localSheetId="7">#REF!</definedName>
    <definedName name="____IMP6">#REF!</definedName>
    <definedName name="____IMP7" localSheetId="2">#REF!</definedName>
    <definedName name="____IMP7" localSheetId="0">#REF!</definedName>
    <definedName name="____IMP7" localSheetId="5">#REF!</definedName>
    <definedName name="____IMP7" localSheetId="4">#REF!</definedName>
    <definedName name="____IMP7" localSheetId="10">#REF!</definedName>
    <definedName name="____IMP7" localSheetId="3">#REF!</definedName>
    <definedName name="____IMP7" localSheetId="11">#REF!</definedName>
    <definedName name="____IMP7" localSheetId="6">#REF!</definedName>
    <definedName name="____IMP7" localSheetId="7">#REF!</definedName>
    <definedName name="____IMP7">#REF!</definedName>
    <definedName name="____IMP8" localSheetId="2">#REF!</definedName>
    <definedName name="____IMP8" localSheetId="0">#REF!</definedName>
    <definedName name="____IMP8" localSheetId="5">#REF!</definedName>
    <definedName name="____IMP8" localSheetId="4">#REF!</definedName>
    <definedName name="____IMP8" localSheetId="10">#REF!</definedName>
    <definedName name="____IMP8" localSheetId="3">#REF!</definedName>
    <definedName name="____IMP8" localSheetId="11">#REF!</definedName>
    <definedName name="____IMP8" localSheetId="6">#REF!</definedName>
    <definedName name="____IMP8" localSheetId="7">#REF!</definedName>
    <definedName name="____IMP8">#REF!</definedName>
    <definedName name="____MCV1">[4]Q2!$E$64:$AH$64</definedName>
    <definedName name="____MTS2" localSheetId="2">'[5]Annual Tables'!#REF!</definedName>
    <definedName name="____MTS2" localSheetId="0">'[5]Annual Tables'!#REF!</definedName>
    <definedName name="____MTS2" localSheetId="5">'[5]Annual Tables'!#REF!</definedName>
    <definedName name="____MTS2" localSheetId="4">'[5]Annual Tables'!#REF!</definedName>
    <definedName name="____MTS2" localSheetId="10">'[5]Annual Tables'!#REF!</definedName>
    <definedName name="____MTS2" localSheetId="3">'[5]Annual Tables'!#REF!</definedName>
    <definedName name="____MTS2" localSheetId="11">'[5]Annual Tables'!#REF!</definedName>
    <definedName name="____MTS2" localSheetId="6">'[5]Annual Tables'!#REF!</definedName>
    <definedName name="____MTS2" localSheetId="7">'[5]Annual Tables'!#REF!</definedName>
    <definedName name="____MTS2">'[5]Annual Tables'!#REF!</definedName>
    <definedName name="____PAG2" localSheetId="2">[5]Index!#REF!</definedName>
    <definedName name="____PAG2" localSheetId="0">[5]Index!#REF!</definedName>
    <definedName name="____PAG2" localSheetId="5">[5]Index!#REF!</definedName>
    <definedName name="____PAG2" localSheetId="4">[5]Index!#REF!</definedName>
    <definedName name="____PAG2" localSheetId="10">[5]Index!#REF!</definedName>
    <definedName name="____PAG2" localSheetId="3">[5]Index!#REF!</definedName>
    <definedName name="____PAG2" localSheetId="11">[5]Index!#REF!</definedName>
    <definedName name="____PAG2" localSheetId="6">[5]Index!#REF!</definedName>
    <definedName name="____PAG2" localSheetId="7">[5]Index!#REF!</definedName>
    <definedName name="____PAG2">[5]Index!#REF!</definedName>
    <definedName name="____PAG3" localSheetId="2">[5]Index!#REF!</definedName>
    <definedName name="____PAG3" localSheetId="0">[5]Index!#REF!</definedName>
    <definedName name="____PAG3" localSheetId="5">[5]Index!#REF!</definedName>
    <definedName name="____PAG3" localSheetId="4">[5]Index!#REF!</definedName>
    <definedName name="____PAG3" localSheetId="10">[5]Index!#REF!</definedName>
    <definedName name="____PAG3" localSheetId="3">[5]Index!#REF!</definedName>
    <definedName name="____PAG3" localSheetId="11">[5]Index!#REF!</definedName>
    <definedName name="____PAG3" localSheetId="6">[5]Index!#REF!</definedName>
    <definedName name="____PAG3" localSheetId="7">[5]Index!#REF!</definedName>
    <definedName name="____PAG3">[5]Index!#REF!</definedName>
    <definedName name="____PAG4" localSheetId="2">[5]Index!#REF!</definedName>
    <definedName name="____PAG4" localSheetId="0">[5]Index!#REF!</definedName>
    <definedName name="____PAG4" localSheetId="5">[5]Index!#REF!</definedName>
    <definedName name="____PAG4" localSheetId="4">[5]Index!#REF!</definedName>
    <definedName name="____PAG4" localSheetId="10">[5]Index!#REF!</definedName>
    <definedName name="____PAG4" localSheetId="3">[5]Index!#REF!</definedName>
    <definedName name="____PAG4" localSheetId="11">[5]Index!#REF!</definedName>
    <definedName name="____PAG4" localSheetId="6">[5]Index!#REF!</definedName>
    <definedName name="____PAG4" localSheetId="7">[5]Index!#REF!</definedName>
    <definedName name="____PAG4">[5]Index!#REF!</definedName>
    <definedName name="____PAG5" localSheetId="2">[5]Index!#REF!</definedName>
    <definedName name="____PAG5" localSheetId="0">[5]Index!#REF!</definedName>
    <definedName name="____PAG5" localSheetId="5">[5]Index!#REF!</definedName>
    <definedName name="____PAG5" localSheetId="4">[5]Index!#REF!</definedName>
    <definedName name="____PAG5" localSheetId="10">[5]Index!#REF!</definedName>
    <definedName name="____PAG5" localSheetId="3">[5]Index!#REF!</definedName>
    <definedName name="____PAG5" localSheetId="11">[5]Index!#REF!</definedName>
    <definedName name="____PAG5" localSheetId="6">[5]Index!#REF!</definedName>
    <definedName name="____PAG5" localSheetId="7">[5]Index!#REF!</definedName>
    <definedName name="____PAG5">[5]Index!#REF!</definedName>
    <definedName name="____PAG6" localSheetId="2">[5]Index!#REF!</definedName>
    <definedName name="____PAG6" localSheetId="0">[5]Index!#REF!</definedName>
    <definedName name="____PAG6" localSheetId="5">[5]Index!#REF!</definedName>
    <definedName name="____PAG6" localSheetId="4">[5]Index!#REF!</definedName>
    <definedName name="____PAG6" localSheetId="10">[5]Index!#REF!</definedName>
    <definedName name="____PAG6" localSheetId="3">[5]Index!#REF!</definedName>
    <definedName name="____PAG6" localSheetId="11">[5]Index!#REF!</definedName>
    <definedName name="____PAG6" localSheetId="6">[5]Index!#REF!</definedName>
    <definedName name="____PAG6" localSheetId="7">[5]Index!#REF!</definedName>
    <definedName name="____PAG6">[5]Index!#REF!</definedName>
    <definedName name="____PAG7" localSheetId="2">#REF!</definedName>
    <definedName name="____PAG7" localSheetId="0">#REF!</definedName>
    <definedName name="____PAG7" localSheetId="5">#REF!</definedName>
    <definedName name="____PAG7" localSheetId="4">#REF!</definedName>
    <definedName name="____PAG7" localSheetId="10">#REF!</definedName>
    <definedName name="____PAG7" localSheetId="3">#REF!</definedName>
    <definedName name="____PAG7" localSheetId="11">#REF!</definedName>
    <definedName name="____PAG7" localSheetId="6">#REF!</definedName>
    <definedName name="____PAG7" localSheetId="7">#REF!</definedName>
    <definedName name="____PAG7">#REF!</definedName>
    <definedName name="____RES2" localSheetId="2">[2]RES!#REF!</definedName>
    <definedName name="____RES2" localSheetId="0">[2]RES!#REF!</definedName>
    <definedName name="____RES2" localSheetId="5">[2]RES!#REF!</definedName>
    <definedName name="____RES2" localSheetId="4">[2]RES!#REF!</definedName>
    <definedName name="____RES2" localSheetId="10">[2]RES!#REF!</definedName>
    <definedName name="____RES2" localSheetId="3">[2]RES!#REF!</definedName>
    <definedName name="____RES2" localSheetId="11">[2]RES!#REF!</definedName>
    <definedName name="____RES2" localSheetId="6">[2]RES!#REF!</definedName>
    <definedName name="____RES2" localSheetId="7">[2]RES!#REF!</definedName>
    <definedName name="____RES2">[2]RES!#REF!</definedName>
    <definedName name="____SUM2" localSheetId="2">#REF!</definedName>
    <definedName name="____SUM2" localSheetId="0">#REF!</definedName>
    <definedName name="____SUM2" localSheetId="5">#REF!</definedName>
    <definedName name="____SUM2" localSheetId="4">#REF!</definedName>
    <definedName name="____SUM2" localSheetId="10">#REF!</definedName>
    <definedName name="____SUM2" localSheetId="3">#REF!</definedName>
    <definedName name="____SUM2" localSheetId="11">#REF!</definedName>
    <definedName name="____SUM2" localSheetId="6">#REF!</definedName>
    <definedName name="____SUM2" localSheetId="7">#REF!</definedName>
    <definedName name="____SUM2">#REF!</definedName>
    <definedName name="____sum3" localSheetId="2">#REF!</definedName>
    <definedName name="____sum3" localSheetId="0">#REF!</definedName>
    <definedName name="____sum3" localSheetId="5">#REF!</definedName>
    <definedName name="____sum3" localSheetId="4">#REF!</definedName>
    <definedName name="____sum3" localSheetId="10">#REF!</definedName>
    <definedName name="____sum3" localSheetId="3">#REF!</definedName>
    <definedName name="____sum3" localSheetId="11">#REF!</definedName>
    <definedName name="____sum3" localSheetId="6">#REF!</definedName>
    <definedName name="____sum3" localSheetId="7">#REF!</definedName>
    <definedName name="____sum3">#REF!</definedName>
    <definedName name="____tab06" localSheetId="2">#REF!</definedName>
    <definedName name="____tab06" localSheetId="0">#REF!</definedName>
    <definedName name="____tab06" localSheetId="5">#REF!</definedName>
    <definedName name="____tab06" localSheetId="4">#REF!</definedName>
    <definedName name="____tab06" localSheetId="10">#REF!</definedName>
    <definedName name="____tab06" localSheetId="3">#REF!</definedName>
    <definedName name="____tab06" localSheetId="11">#REF!</definedName>
    <definedName name="____tab06" localSheetId="6">#REF!</definedName>
    <definedName name="____tab06" localSheetId="7">#REF!</definedName>
    <definedName name="____tab06">#REF!</definedName>
    <definedName name="____tab07" localSheetId="2">#REF!</definedName>
    <definedName name="____tab07" localSheetId="0">#REF!</definedName>
    <definedName name="____tab07" localSheetId="5">#REF!</definedName>
    <definedName name="____tab07" localSheetId="4">#REF!</definedName>
    <definedName name="____tab07" localSheetId="10">#REF!</definedName>
    <definedName name="____tab07" localSheetId="3">#REF!</definedName>
    <definedName name="____tab07" localSheetId="11">#REF!</definedName>
    <definedName name="____tab07" localSheetId="6">#REF!</definedName>
    <definedName name="____tab07" localSheetId="7">#REF!</definedName>
    <definedName name="____tab07">#REF!</definedName>
    <definedName name="____TAB1" localSheetId="2">#REF!</definedName>
    <definedName name="____TAB1" localSheetId="0">#REF!</definedName>
    <definedName name="____TAB1" localSheetId="5">#REF!</definedName>
    <definedName name="____TAB1" localSheetId="4">#REF!</definedName>
    <definedName name="____TAB1" localSheetId="10">#REF!</definedName>
    <definedName name="____TAB1" localSheetId="3">#REF!</definedName>
    <definedName name="____TAB1" localSheetId="11">#REF!</definedName>
    <definedName name="____TAB1" localSheetId="6">#REF!</definedName>
    <definedName name="____TAB1" localSheetId="7">#REF!</definedName>
    <definedName name="____TAB1">#REF!</definedName>
    <definedName name="____TAB10" localSheetId="2">#REF!</definedName>
    <definedName name="____TAB10" localSheetId="0">#REF!</definedName>
    <definedName name="____TAB10" localSheetId="5">#REF!</definedName>
    <definedName name="____TAB10" localSheetId="4">#REF!</definedName>
    <definedName name="____TAB10" localSheetId="10">#REF!</definedName>
    <definedName name="____TAB10" localSheetId="3">#REF!</definedName>
    <definedName name="____TAB10" localSheetId="11">#REF!</definedName>
    <definedName name="____TAB10" localSheetId="6">#REF!</definedName>
    <definedName name="____TAB10" localSheetId="7">#REF!</definedName>
    <definedName name="____TAB10">#REF!</definedName>
    <definedName name="____Tab11" localSheetId="2">#REF!</definedName>
    <definedName name="____Tab11" localSheetId="0">#REF!</definedName>
    <definedName name="____Tab11" localSheetId="5">#REF!</definedName>
    <definedName name="____Tab11" localSheetId="4">#REF!</definedName>
    <definedName name="____Tab11" localSheetId="10">#REF!</definedName>
    <definedName name="____Tab11" localSheetId="3">#REF!</definedName>
    <definedName name="____Tab11" localSheetId="11">#REF!</definedName>
    <definedName name="____Tab11" localSheetId="6">#REF!</definedName>
    <definedName name="____Tab11" localSheetId="7">#REF!</definedName>
    <definedName name="____Tab11">#REF!</definedName>
    <definedName name="____TAB12" localSheetId="2">#REF!</definedName>
    <definedName name="____TAB12" localSheetId="0">#REF!</definedName>
    <definedName name="____TAB12" localSheetId="5">#REF!</definedName>
    <definedName name="____TAB12" localSheetId="4">#REF!</definedName>
    <definedName name="____TAB12" localSheetId="10">#REF!</definedName>
    <definedName name="____TAB12" localSheetId="3">#REF!</definedName>
    <definedName name="____TAB12" localSheetId="11">#REF!</definedName>
    <definedName name="____TAB12" localSheetId="6">#REF!</definedName>
    <definedName name="____TAB12" localSheetId="7">#REF!</definedName>
    <definedName name="____TAB12">#REF!</definedName>
    <definedName name="____Tab19" localSheetId="2">#REF!</definedName>
    <definedName name="____Tab19" localSheetId="0">#REF!</definedName>
    <definedName name="____Tab19" localSheetId="5">#REF!</definedName>
    <definedName name="____Tab19" localSheetId="4">#REF!</definedName>
    <definedName name="____Tab19" localSheetId="10">#REF!</definedName>
    <definedName name="____Tab19" localSheetId="3">#REF!</definedName>
    <definedName name="____Tab19" localSheetId="11">#REF!</definedName>
    <definedName name="____Tab19" localSheetId="6">#REF!</definedName>
    <definedName name="____Tab19" localSheetId="7">#REF!</definedName>
    <definedName name="____Tab19">#REF!</definedName>
    <definedName name="____TAB2" localSheetId="2">#REF!</definedName>
    <definedName name="____TAB2" localSheetId="0">#REF!</definedName>
    <definedName name="____TAB2" localSheetId="5">#REF!</definedName>
    <definedName name="____TAB2" localSheetId="4">#REF!</definedName>
    <definedName name="____TAB2" localSheetId="10">#REF!</definedName>
    <definedName name="____TAB2" localSheetId="3">#REF!</definedName>
    <definedName name="____TAB2" localSheetId="11">#REF!</definedName>
    <definedName name="____TAB2" localSheetId="6">#REF!</definedName>
    <definedName name="____TAB2" localSheetId="7">#REF!</definedName>
    <definedName name="____TAB2">#REF!</definedName>
    <definedName name="____Tab20" localSheetId="2">#REF!</definedName>
    <definedName name="____Tab20" localSheetId="0">#REF!</definedName>
    <definedName name="____Tab20" localSheetId="5">#REF!</definedName>
    <definedName name="____Tab20" localSheetId="4">#REF!</definedName>
    <definedName name="____Tab20" localSheetId="10">#REF!</definedName>
    <definedName name="____Tab20" localSheetId="3">#REF!</definedName>
    <definedName name="____Tab20" localSheetId="11">#REF!</definedName>
    <definedName name="____Tab20" localSheetId="6">#REF!</definedName>
    <definedName name="____Tab20" localSheetId="7">#REF!</definedName>
    <definedName name="____Tab20">#REF!</definedName>
    <definedName name="____Tab21" localSheetId="2">#REF!</definedName>
    <definedName name="____Tab21" localSheetId="0">#REF!</definedName>
    <definedName name="____Tab21" localSheetId="5">#REF!</definedName>
    <definedName name="____Tab21" localSheetId="4">#REF!</definedName>
    <definedName name="____Tab21" localSheetId="10">#REF!</definedName>
    <definedName name="____Tab21" localSheetId="3">#REF!</definedName>
    <definedName name="____Tab21" localSheetId="11">#REF!</definedName>
    <definedName name="____Tab21" localSheetId="6">#REF!</definedName>
    <definedName name="____Tab21" localSheetId="7">#REF!</definedName>
    <definedName name="____Tab21">#REF!</definedName>
    <definedName name="____Tab22" localSheetId="2">#REF!</definedName>
    <definedName name="____Tab22" localSheetId="0">#REF!</definedName>
    <definedName name="____Tab22" localSheetId="5">#REF!</definedName>
    <definedName name="____Tab22" localSheetId="4">#REF!</definedName>
    <definedName name="____Tab22" localSheetId="10">#REF!</definedName>
    <definedName name="____Tab22" localSheetId="3">#REF!</definedName>
    <definedName name="____Tab22" localSheetId="11">#REF!</definedName>
    <definedName name="____Tab22" localSheetId="6">#REF!</definedName>
    <definedName name="____Tab22" localSheetId="7">#REF!</definedName>
    <definedName name="____Tab22">#REF!</definedName>
    <definedName name="____Tab23" localSheetId="2">#REF!</definedName>
    <definedName name="____Tab23" localSheetId="0">#REF!</definedName>
    <definedName name="____Tab23" localSheetId="5">#REF!</definedName>
    <definedName name="____Tab23" localSheetId="4">#REF!</definedName>
    <definedName name="____Tab23" localSheetId="10">#REF!</definedName>
    <definedName name="____Tab23" localSheetId="3">#REF!</definedName>
    <definedName name="____Tab23" localSheetId="11">#REF!</definedName>
    <definedName name="____Tab23" localSheetId="6">#REF!</definedName>
    <definedName name="____Tab23" localSheetId="7">#REF!</definedName>
    <definedName name="____Tab23">#REF!</definedName>
    <definedName name="____Tab24" localSheetId="2">#REF!</definedName>
    <definedName name="____Tab24" localSheetId="0">#REF!</definedName>
    <definedName name="____Tab24" localSheetId="5">#REF!</definedName>
    <definedName name="____Tab24" localSheetId="4">#REF!</definedName>
    <definedName name="____Tab24" localSheetId="10">#REF!</definedName>
    <definedName name="____Tab24" localSheetId="3">#REF!</definedName>
    <definedName name="____Tab24" localSheetId="11">#REF!</definedName>
    <definedName name="____Tab24" localSheetId="6">#REF!</definedName>
    <definedName name="____Tab24" localSheetId="7">#REF!</definedName>
    <definedName name="____Tab24">#REF!</definedName>
    <definedName name="____Tab26" localSheetId="2">#REF!</definedName>
    <definedName name="____Tab26" localSheetId="0">#REF!</definedName>
    <definedName name="____Tab26" localSheetId="5">#REF!</definedName>
    <definedName name="____Tab26" localSheetId="4">#REF!</definedName>
    <definedName name="____Tab26" localSheetId="10">#REF!</definedName>
    <definedName name="____Tab26" localSheetId="3">#REF!</definedName>
    <definedName name="____Tab26" localSheetId="11">#REF!</definedName>
    <definedName name="____Tab26" localSheetId="6">#REF!</definedName>
    <definedName name="____Tab26" localSheetId="7">#REF!</definedName>
    <definedName name="____Tab26">#REF!</definedName>
    <definedName name="____Tab27" localSheetId="2">#REF!</definedName>
    <definedName name="____Tab27" localSheetId="0">#REF!</definedName>
    <definedName name="____Tab27" localSheetId="5">#REF!</definedName>
    <definedName name="____Tab27" localSheetId="4">#REF!</definedName>
    <definedName name="____Tab27" localSheetId="10">#REF!</definedName>
    <definedName name="____Tab27" localSheetId="3">#REF!</definedName>
    <definedName name="____Tab27" localSheetId="11">#REF!</definedName>
    <definedName name="____Tab27" localSheetId="6">#REF!</definedName>
    <definedName name="____Tab27" localSheetId="7">#REF!</definedName>
    <definedName name="____Tab27">#REF!</definedName>
    <definedName name="____Tab28" localSheetId="2">#REF!</definedName>
    <definedName name="____Tab28" localSheetId="0">#REF!</definedName>
    <definedName name="____Tab28" localSheetId="5">#REF!</definedName>
    <definedName name="____Tab28" localSheetId="4">#REF!</definedName>
    <definedName name="____Tab28" localSheetId="10">#REF!</definedName>
    <definedName name="____Tab28" localSheetId="3">#REF!</definedName>
    <definedName name="____Tab28" localSheetId="11">#REF!</definedName>
    <definedName name="____Tab28" localSheetId="6">#REF!</definedName>
    <definedName name="____Tab28" localSheetId="7">#REF!</definedName>
    <definedName name="____Tab28">#REF!</definedName>
    <definedName name="____Tab29" localSheetId="2">#REF!</definedName>
    <definedName name="____Tab29" localSheetId="0">#REF!</definedName>
    <definedName name="____Tab29" localSheetId="5">#REF!</definedName>
    <definedName name="____Tab29" localSheetId="4">#REF!</definedName>
    <definedName name="____Tab29" localSheetId="10">#REF!</definedName>
    <definedName name="____Tab29" localSheetId="3">#REF!</definedName>
    <definedName name="____Tab29" localSheetId="11">#REF!</definedName>
    <definedName name="____Tab29" localSheetId="6">#REF!</definedName>
    <definedName name="____Tab29" localSheetId="7">#REF!</definedName>
    <definedName name="____Tab29">#REF!</definedName>
    <definedName name="____TAB3" localSheetId="2">#REF!</definedName>
    <definedName name="____TAB3" localSheetId="0">#REF!</definedName>
    <definedName name="____TAB3" localSheetId="5">#REF!</definedName>
    <definedName name="____TAB3" localSheetId="4">#REF!</definedName>
    <definedName name="____TAB3" localSheetId="10">#REF!</definedName>
    <definedName name="____TAB3" localSheetId="3">#REF!</definedName>
    <definedName name="____TAB3" localSheetId="11">#REF!</definedName>
    <definedName name="____TAB3" localSheetId="6">#REF!</definedName>
    <definedName name="____TAB3" localSheetId="7">#REF!</definedName>
    <definedName name="____TAB3">#REF!</definedName>
    <definedName name="____Tab30" localSheetId="2">#REF!</definedName>
    <definedName name="____Tab30" localSheetId="0">#REF!</definedName>
    <definedName name="____Tab30" localSheetId="5">#REF!</definedName>
    <definedName name="____Tab30" localSheetId="4">#REF!</definedName>
    <definedName name="____Tab30" localSheetId="10">#REF!</definedName>
    <definedName name="____Tab30" localSheetId="3">#REF!</definedName>
    <definedName name="____Tab30" localSheetId="11">#REF!</definedName>
    <definedName name="____Tab30" localSheetId="6">#REF!</definedName>
    <definedName name="____Tab30" localSheetId="7">#REF!</definedName>
    <definedName name="____Tab30">#REF!</definedName>
    <definedName name="____Tab31" localSheetId="2">#REF!</definedName>
    <definedName name="____Tab31" localSheetId="0">#REF!</definedName>
    <definedName name="____Tab31" localSheetId="5">#REF!</definedName>
    <definedName name="____Tab31" localSheetId="4">#REF!</definedName>
    <definedName name="____Tab31" localSheetId="10">#REF!</definedName>
    <definedName name="____Tab31" localSheetId="3">#REF!</definedName>
    <definedName name="____Tab31" localSheetId="11">#REF!</definedName>
    <definedName name="____Tab31" localSheetId="6">#REF!</definedName>
    <definedName name="____Tab31" localSheetId="7">#REF!</definedName>
    <definedName name="____Tab31">#REF!</definedName>
    <definedName name="____Tab32" localSheetId="2">#REF!</definedName>
    <definedName name="____Tab32" localSheetId="0">#REF!</definedName>
    <definedName name="____Tab32" localSheetId="5">#REF!</definedName>
    <definedName name="____Tab32" localSheetId="4">#REF!</definedName>
    <definedName name="____Tab32" localSheetId="10">#REF!</definedName>
    <definedName name="____Tab32" localSheetId="3">#REF!</definedName>
    <definedName name="____Tab32" localSheetId="11">#REF!</definedName>
    <definedName name="____Tab32" localSheetId="6">#REF!</definedName>
    <definedName name="____Tab32" localSheetId="7">#REF!</definedName>
    <definedName name="____Tab32">#REF!</definedName>
    <definedName name="____Tab33" localSheetId="2">#REF!</definedName>
    <definedName name="____Tab33" localSheetId="0">#REF!</definedName>
    <definedName name="____Tab33" localSheetId="5">#REF!</definedName>
    <definedName name="____Tab33" localSheetId="4">#REF!</definedName>
    <definedName name="____Tab33" localSheetId="10">#REF!</definedName>
    <definedName name="____Tab33" localSheetId="3">#REF!</definedName>
    <definedName name="____Tab33" localSheetId="11">#REF!</definedName>
    <definedName name="____Tab33" localSheetId="6">#REF!</definedName>
    <definedName name="____Tab33" localSheetId="7">#REF!</definedName>
    <definedName name="____Tab33">#REF!</definedName>
    <definedName name="____Tab34" localSheetId="2">#REF!</definedName>
    <definedName name="____Tab34" localSheetId="0">#REF!</definedName>
    <definedName name="____Tab34" localSheetId="5">#REF!</definedName>
    <definedName name="____Tab34" localSheetId="4">#REF!</definedName>
    <definedName name="____Tab34" localSheetId="10">#REF!</definedName>
    <definedName name="____Tab34" localSheetId="3">#REF!</definedName>
    <definedName name="____Tab34" localSheetId="11">#REF!</definedName>
    <definedName name="____Tab34" localSheetId="6">#REF!</definedName>
    <definedName name="____Tab34" localSheetId="7">#REF!</definedName>
    <definedName name="____Tab34">#REF!</definedName>
    <definedName name="____Tab35" localSheetId="2">#REF!</definedName>
    <definedName name="____Tab35" localSheetId="0">#REF!</definedName>
    <definedName name="____Tab35" localSheetId="5">#REF!</definedName>
    <definedName name="____Tab35" localSheetId="4">#REF!</definedName>
    <definedName name="____Tab35" localSheetId="10">#REF!</definedName>
    <definedName name="____Tab35" localSheetId="3">#REF!</definedName>
    <definedName name="____Tab35" localSheetId="11">#REF!</definedName>
    <definedName name="____Tab35" localSheetId="6">#REF!</definedName>
    <definedName name="____Tab35" localSheetId="7">#REF!</definedName>
    <definedName name="____Tab35">#REF!</definedName>
    <definedName name="____TAB4" localSheetId="2">#REF!</definedName>
    <definedName name="____TAB4" localSheetId="0">#REF!</definedName>
    <definedName name="____TAB4" localSheetId="5">#REF!</definedName>
    <definedName name="____TAB4" localSheetId="4">#REF!</definedName>
    <definedName name="____TAB4" localSheetId="10">#REF!</definedName>
    <definedName name="____TAB4" localSheetId="3">#REF!</definedName>
    <definedName name="____TAB4" localSheetId="11">#REF!</definedName>
    <definedName name="____TAB4" localSheetId="6">#REF!</definedName>
    <definedName name="____TAB4" localSheetId="7">#REF!</definedName>
    <definedName name="____TAB4">#REF!</definedName>
    <definedName name="____TAB5" localSheetId="2">#REF!</definedName>
    <definedName name="____TAB5" localSheetId="0">#REF!</definedName>
    <definedName name="____TAB5" localSheetId="5">#REF!</definedName>
    <definedName name="____TAB5" localSheetId="4">#REF!</definedName>
    <definedName name="____TAB5" localSheetId="10">#REF!</definedName>
    <definedName name="____TAB5" localSheetId="3">#REF!</definedName>
    <definedName name="____TAB5" localSheetId="11">#REF!</definedName>
    <definedName name="____TAB5" localSheetId="6">#REF!</definedName>
    <definedName name="____TAB5" localSheetId="7">#REF!</definedName>
    <definedName name="____TAB5">#REF!</definedName>
    <definedName name="____TAB7" localSheetId="2">#REF!</definedName>
    <definedName name="____TAB7" localSheetId="0">#REF!</definedName>
    <definedName name="____TAB7" localSheetId="5">#REF!</definedName>
    <definedName name="____TAB7" localSheetId="4">#REF!</definedName>
    <definedName name="____TAB7" localSheetId="10">#REF!</definedName>
    <definedName name="____TAB7" localSheetId="3">#REF!</definedName>
    <definedName name="____TAB7" localSheetId="11">#REF!</definedName>
    <definedName name="____TAB7" localSheetId="6">#REF!</definedName>
    <definedName name="____TAB7" localSheetId="7">#REF!</definedName>
    <definedName name="____TAB7">#REF!</definedName>
    <definedName name="____TAB8" localSheetId="2">#REF!</definedName>
    <definedName name="____TAB8" localSheetId="0">#REF!</definedName>
    <definedName name="____TAB8" localSheetId="5">#REF!</definedName>
    <definedName name="____TAB8" localSheetId="4">#REF!</definedName>
    <definedName name="____TAB8" localSheetId="10">#REF!</definedName>
    <definedName name="____TAB8" localSheetId="3">#REF!</definedName>
    <definedName name="____TAB8" localSheetId="11">#REF!</definedName>
    <definedName name="____TAB8" localSheetId="6">#REF!</definedName>
    <definedName name="____TAB8" localSheetId="7">#REF!</definedName>
    <definedName name="____TAB8">#REF!</definedName>
    <definedName name="____WB2" localSheetId="2">#REF!</definedName>
    <definedName name="____WB2" localSheetId="0">#REF!</definedName>
    <definedName name="____WB2" localSheetId="5">#REF!</definedName>
    <definedName name="____WB2" localSheetId="4">#REF!</definedName>
    <definedName name="____WB2" localSheetId="10">#REF!</definedName>
    <definedName name="____WB2" localSheetId="3">#REF!</definedName>
    <definedName name="____WB2" localSheetId="11">#REF!</definedName>
    <definedName name="____WB2" localSheetId="6">#REF!</definedName>
    <definedName name="____WB2" localSheetId="7">#REF!</definedName>
    <definedName name="____WB2">#REF!</definedName>
    <definedName name="____WEO1" localSheetId="2">#REF!</definedName>
    <definedName name="____WEO1" localSheetId="0">#REF!</definedName>
    <definedName name="____WEO1" localSheetId="5">#REF!</definedName>
    <definedName name="____WEO1" localSheetId="4">#REF!</definedName>
    <definedName name="____WEO1" localSheetId="10">#REF!</definedName>
    <definedName name="____WEO1" localSheetId="3">#REF!</definedName>
    <definedName name="____WEO1" localSheetId="11">#REF!</definedName>
    <definedName name="____WEO1" localSheetId="6">#REF!</definedName>
    <definedName name="____WEO1" localSheetId="7">#REF!</definedName>
    <definedName name="____WEO1">#REF!</definedName>
    <definedName name="____WEO2" localSheetId="2">#REF!</definedName>
    <definedName name="____WEO2" localSheetId="0">#REF!</definedName>
    <definedName name="____WEO2" localSheetId="5">#REF!</definedName>
    <definedName name="____WEO2" localSheetId="4">#REF!</definedName>
    <definedName name="____WEO2" localSheetId="10">#REF!</definedName>
    <definedName name="____WEO2" localSheetId="3">#REF!</definedName>
    <definedName name="____WEO2" localSheetId="11">#REF!</definedName>
    <definedName name="____WEO2" localSheetId="6">#REF!</definedName>
    <definedName name="____WEO2" localSheetId="7">#REF!</definedName>
    <definedName name="____WEO2">#REF!</definedName>
    <definedName name="____YR0110">'[6]Imp:DSA output'!$O$9:$R$464</definedName>
    <definedName name="____YR89">'[6]Imp:DSA output'!$C$9:$C$464</definedName>
    <definedName name="____YR90">'[6]Imp:DSA output'!$D$9:$D$464</definedName>
    <definedName name="____YR91">'[6]Imp:DSA output'!$E$9:$E$464</definedName>
    <definedName name="____YR92">'[6]Imp:DSA output'!$F$9:$F$464</definedName>
    <definedName name="____YR93">'[6]Imp:DSA output'!$G$9:$G$464</definedName>
    <definedName name="____YR94">'[6]Imp:DSA output'!$H$9:$H$464</definedName>
    <definedName name="____YR95">'[6]Imp:DSA output'!$I$9:$I$464</definedName>
    <definedName name="___aze1" localSheetId="2">#REF!</definedName>
    <definedName name="___aze1" localSheetId="0">#REF!</definedName>
    <definedName name="___aze1" localSheetId="5">#REF!</definedName>
    <definedName name="___aze1" localSheetId="4">#REF!</definedName>
    <definedName name="___aze1" localSheetId="10">#REF!</definedName>
    <definedName name="___aze1" localSheetId="3">#REF!</definedName>
    <definedName name="___aze1" localSheetId="11">#REF!</definedName>
    <definedName name="___aze1" localSheetId="6">#REF!</definedName>
    <definedName name="___aze1" localSheetId="7">#REF!</definedName>
    <definedName name="___aze1">#REF!</definedName>
    <definedName name="___aze2" localSheetId="2">#REF!</definedName>
    <definedName name="___aze2" localSheetId="0">#REF!</definedName>
    <definedName name="___aze2" localSheetId="5">#REF!</definedName>
    <definedName name="___aze2" localSheetId="4">#REF!</definedName>
    <definedName name="___aze2" localSheetId="10">#REF!</definedName>
    <definedName name="___aze2" localSheetId="3">#REF!</definedName>
    <definedName name="___aze2" localSheetId="11">#REF!</definedName>
    <definedName name="___aze2" localSheetId="6">#REF!</definedName>
    <definedName name="___aze2" localSheetId="7">#REF!</definedName>
    <definedName name="___aze2">#REF!</definedName>
    <definedName name="___aze3" localSheetId="2">#REF!</definedName>
    <definedName name="___aze3" localSheetId="0">#REF!</definedName>
    <definedName name="___aze3" localSheetId="5">#REF!</definedName>
    <definedName name="___aze3" localSheetId="4">#REF!</definedName>
    <definedName name="___aze3" localSheetId="10">#REF!</definedName>
    <definedName name="___aze3" localSheetId="3">#REF!</definedName>
    <definedName name="___aze3" localSheetId="11">#REF!</definedName>
    <definedName name="___aze3" localSheetId="6">#REF!</definedName>
    <definedName name="___aze3" localSheetId="7">#REF!</definedName>
    <definedName name="___aze3">#REF!</definedName>
    <definedName name="___BOP1" localSheetId="2">#REF!</definedName>
    <definedName name="___BOP1" localSheetId="0">#REF!</definedName>
    <definedName name="___BOP1" localSheetId="5">#REF!</definedName>
    <definedName name="___BOP1" localSheetId="4">#REF!</definedName>
    <definedName name="___BOP1" localSheetId="10">#REF!</definedName>
    <definedName name="___BOP1" localSheetId="3">#REF!</definedName>
    <definedName name="___BOP1" localSheetId="11">#REF!</definedName>
    <definedName name="___BOP1" localSheetId="6">#REF!</definedName>
    <definedName name="___BOP1" localSheetId="7">#REF!</definedName>
    <definedName name="___BOP1">#REF!</definedName>
    <definedName name="___BOP2" localSheetId="2">[7]BoP!#REF!</definedName>
    <definedName name="___BOP2" localSheetId="0">[7]BoP!#REF!</definedName>
    <definedName name="___BOP2" localSheetId="5">[7]BoP!#REF!</definedName>
    <definedName name="___BOP2" localSheetId="4">[7]BoP!#REF!</definedName>
    <definedName name="___BOP2" localSheetId="10">[7]BoP!#REF!</definedName>
    <definedName name="___BOP2" localSheetId="3">[7]BoP!#REF!</definedName>
    <definedName name="___BOP2" localSheetId="11">[7]BoP!#REF!</definedName>
    <definedName name="___BOP2" localSheetId="6">[7]BoP!#REF!</definedName>
    <definedName name="___BOP2" localSheetId="7">[7]BoP!#REF!</definedName>
    <definedName name="___BOP2">[7]BoP!#REF!</definedName>
    <definedName name="___c75213" localSheetId="2">#REF!</definedName>
    <definedName name="___c75213" localSheetId="0">#REF!</definedName>
    <definedName name="___c75213" localSheetId="5">#REF!</definedName>
    <definedName name="___c75213" localSheetId="4">#REF!</definedName>
    <definedName name="___c75213" localSheetId="10">#REF!</definedName>
    <definedName name="___c75213" localSheetId="3">#REF!</definedName>
    <definedName name="___c75213" localSheetId="11">#REF!</definedName>
    <definedName name="___c75213" localSheetId="6">#REF!</definedName>
    <definedName name="___c75213" localSheetId="7">#REF!</definedName>
    <definedName name="___c75213">#REF!</definedName>
    <definedName name="___c81453" localSheetId="2">#REF!</definedName>
    <definedName name="___c81453" localSheetId="0">#REF!</definedName>
    <definedName name="___c81453" localSheetId="5">#REF!</definedName>
    <definedName name="___c81453" localSheetId="4">#REF!</definedName>
    <definedName name="___c81453" localSheetId="10">#REF!</definedName>
    <definedName name="___c81453" localSheetId="3">#REF!</definedName>
    <definedName name="___c81453" localSheetId="11">#REF!</definedName>
    <definedName name="___c81453" localSheetId="6">#REF!</definedName>
    <definedName name="___c81453" localSheetId="7">#REF!</definedName>
    <definedName name="___c81453">#REF!</definedName>
    <definedName name="___COL1">[8]SimInp1:ModDef!$A$1:$V$130</definedName>
    <definedName name="___END94" localSheetId="2">#REF!</definedName>
    <definedName name="___END94" localSheetId="0">#REF!</definedName>
    <definedName name="___END94" localSheetId="5">#REF!</definedName>
    <definedName name="___END94" localSheetId="4">#REF!</definedName>
    <definedName name="___END94" localSheetId="10">#REF!</definedName>
    <definedName name="___END94" localSheetId="3">#REF!</definedName>
    <definedName name="___END94" localSheetId="11">#REF!</definedName>
    <definedName name="___END94" localSheetId="6">#REF!</definedName>
    <definedName name="___END94" localSheetId="7">#REF!</definedName>
    <definedName name="___END94">#REF!</definedName>
    <definedName name="___EXP5" localSheetId="2">#REF!</definedName>
    <definedName name="___EXP5" localSheetId="0">#REF!</definedName>
    <definedName name="___EXP5" localSheetId="5">#REF!</definedName>
    <definedName name="___EXP5" localSheetId="4">#REF!</definedName>
    <definedName name="___EXP5" localSheetId="10">#REF!</definedName>
    <definedName name="___EXP5" localSheetId="3">#REF!</definedName>
    <definedName name="___EXP5" localSheetId="11">#REF!</definedName>
    <definedName name="___EXP5" localSheetId="6">#REF!</definedName>
    <definedName name="___EXP5" localSheetId="7">#REF!</definedName>
    <definedName name="___EXP5">#REF!</definedName>
    <definedName name="___EXP6" localSheetId="2">#REF!</definedName>
    <definedName name="___EXP6" localSheetId="0">#REF!</definedName>
    <definedName name="___EXP6" localSheetId="5">#REF!</definedName>
    <definedName name="___EXP6" localSheetId="4">#REF!</definedName>
    <definedName name="___EXP6" localSheetId="10">#REF!</definedName>
    <definedName name="___EXP6" localSheetId="3">#REF!</definedName>
    <definedName name="___EXP6" localSheetId="11">#REF!</definedName>
    <definedName name="___EXP6" localSheetId="6">#REF!</definedName>
    <definedName name="___EXP6" localSheetId="7">#REF!</definedName>
    <definedName name="___EXP6">#REF!</definedName>
    <definedName name="___EXP7" localSheetId="2">#REF!</definedName>
    <definedName name="___EXP7" localSheetId="0">#REF!</definedName>
    <definedName name="___EXP7" localSheetId="5">#REF!</definedName>
    <definedName name="___EXP7" localSheetId="4">#REF!</definedName>
    <definedName name="___EXP7" localSheetId="10">#REF!</definedName>
    <definedName name="___EXP7" localSheetId="3">#REF!</definedName>
    <definedName name="___EXP7" localSheetId="11">#REF!</definedName>
    <definedName name="___EXP7" localSheetId="6">#REF!</definedName>
    <definedName name="___EXP7" localSheetId="7">#REF!</definedName>
    <definedName name="___EXP7">#REF!</definedName>
    <definedName name="___EXP9" localSheetId="2">#REF!</definedName>
    <definedName name="___EXP9" localSheetId="0">#REF!</definedName>
    <definedName name="___EXP9" localSheetId="5">#REF!</definedName>
    <definedName name="___EXP9" localSheetId="4">#REF!</definedName>
    <definedName name="___EXP9" localSheetId="10">#REF!</definedName>
    <definedName name="___EXP9" localSheetId="3">#REF!</definedName>
    <definedName name="___EXP9" localSheetId="11">#REF!</definedName>
    <definedName name="___EXP9" localSheetId="6">#REF!</definedName>
    <definedName name="___EXP9" localSheetId="7">#REF!</definedName>
    <definedName name="___EXP9">#REF!</definedName>
    <definedName name="___IMP10" localSheetId="2">#REF!</definedName>
    <definedName name="___IMP10" localSheetId="0">#REF!</definedName>
    <definedName name="___IMP10" localSheetId="5">#REF!</definedName>
    <definedName name="___IMP10" localSheetId="4">#REF!</definedName>
    <definedName name="___IMP10" localSheetId="10">#REF!</definedName>
    <definedName name="___IMP10" localSheetId="3">#REF!</definedName>
    <definedName name="___IMP10" localSheetId="11">#REF!</definedName>
    <definedName name="___IMP10" localSheetId="6">#REF!</definedName>
    <definedName name="___IMP10" localSheetId="7">#REF!</definedName>
    <definedName name="___IMP10">#REF!</definedName>
    <definedName name="___IMP2" localSheetId="2">#REF!</definedName>
    <definedName name="___IMP2" localSheetId="0">#REF!</definedName>
    <definedName name="___IMP2" localSheetId="5">#REF!</definedName>
    <definedName name="___IMP2" localSheetId="4">#REF!</definedName>
    <definedName name="___IMP2" localSheetId="10">#REF!</definedName>
    <definedName name="___IMP2" localSheetId="3">#REF!</definedName>
    <definedName name="___IMP2" localSheetId="11">#REF!</definedName>
    <definedName name="___IMP2" localSheetId="6">#REF!</definedName>
    <definedName name="___IMP2" localSheetId="7">#REF!</definedName>
    <definedName name="___IMP2">#REF!</definedName>
    <definedName name="___IMP4" localSheetId="2">#REF!</definedName>
    <definedName name="___IMP4" localSheetId="0">#REF!</definedName>
    <definedName name="___IMP4" localSheetId="5">#REF!</definedName>
    <definedName name="___IMP4" localSheetId="4">#REF!</definedName>
    <definedName name="___IMP4" localSheetId="10">#REF!</definedName>
    <definedName name="___IMP4" localSheetId="3">#REF!</definedName>
    <definedName name="___IMP4" localSheetId="11">#REF!</definedName>
    <definedName name="___IMP4" localSheetId="6">#REF!</definedName>
    <definedName name="___IMP4" localSheetId="7">#REF!</definedName>
    <definedName name="___IMP4">#REF!</definedName>
    <definedName name="___IMP6" localSheetId="2">#REF!</definedName>
    <definedName name="___IMP6" localSheetId="0">#REF!</definedName>
    <definedName name="___IMP6" localSheetId="5">#REF!</definedName>
    <definedName name="___IMP6" localSheetId="4">#REF!</definedName>
    <definedName name="___IMP6" localSheetId="10">#REF!</definedName>
    <definedName name="___IMP6" localSheetId="3">#REF!</definedName>
    <definedName name="___IMP6" localSheetId="11">#REF!</definedName>
    <definedName name="___IMP6" localSheetId="6">#REF!</definedName>
    <definedName name="___IMP6" localSheetId="7">#REF!</definedName>
    <definedName name="___IMP6">#REF!</definedName>
    <definedName name="___IMP7" localSheetId="2">#REF!</definedName>
    <definedName name="___IMP7" localSheetId="0">#REF!</definedName>
    <definedName name="___IMP7" localSheetId="5">#REF!</definedName>
    <definedName name="___IMP7" localSheetId="4">#REF!</definedName>
    <definedName name="___IMP7" localSheetId="10">#REF!</definedName>
    <definedName name="___IMP7" localSheetId="3">#REF!</definedName>
    <definedName name="___IMP7" localSheetId="11">#REF!</definedName>
    <definedName name="___IMP7" localSheetId="6">#REF!</definedName>
    <definedName name="___IMP7" localSheetId="7">#REF!</definedName>
    <definedName name="___IMP7">#REF!</definedName>
    <definedName name="___IMP8" localSheetId="2">#REF!</definedName>
    <definedName name="___IMP8" localSheetId="0">#REF!</definedName>
    <definedName name="___IMP8" localSheetId="5">#REF!</definedName>
    <definedName name="___IMP8" localSheetId="4">#REF!</definedName>
    <definedName name="___IMP8" localSheetId="10">#REF!</definedName>
    <definedName name="___IMP8" localSheetId="3">#REF!</definedName>
    <definedName name="___IMP8" localSheetId="11">#REF!</definedName>
    <definedName name="___IMP8" localSheetId="6">#REF!</definedName>
    <definedName name="___IMP8" localSheetId="7">#REF!</definedName>
    <definedName name="___IMP8">#REF!</definedName>
    <definedName name="___MCV1">[9]Q2!$E$64:$AH$64</definedName>
    <definedName name="___MTS2" localSheetId="2">'[5]Annual Tables'!#REF!</definedName>
    <definedName name="___MTS2" localSheetId="0">'[5]Annual Tables'!#REF!</definedName>
    <definedName name="___MTS2" localSheetId="5">'[5]Annual Tables'!#REF!</definedName>
    <definedName name="___MTS2" localSheetId="4">'[5]Annual Tables'!#REF!</definedName>
    <definedName name="___MTS2" localSheetId="10">'[5]Annual Tables'!#REF!</definedName>
    <definedName name="___MTS2" localSheetId="3">'[5]Annual Tables'!#REF!</definedName>
    <definedName name="___MTS2" localSheetId="11">'[5]Annual Tables'!#REF!</definedName>
    <definedName name="___MTS2" localSheetId="6">'[5]Annual Tables'!#REF!</definedName>
    <definedName name="___MTS2" localSheetId="7">'[5]Annual Tables'!#REF!</definedName>
    <definedName name="___MTS2">'[5]Annual Tables'!#REF!</definedName>
    <definedName name="___PAG2" localSheetId="2">[5]Index!#REF!</definedName>
    <definedName name="___PAG2" localSheetId="0">[5]Index!#REF!</definedName>
    <definedName name="___PAG2" localSheetId="5">[5]Index!#REF!</definedName>
    <definedName name="___PAG2" localSheetId="4">[5]Index!#REF!</definedName>
    <definedName name="___PAG2" localSheetId="10">[5]Index!#REF!</definedName>
    <definedName name="___PAG2" localSheetId="3">[5]Index!#REF!</definedName>
    <definedName name="___PAG2" localSheetId="11">[5]Index!#REF!</definedName>
    <definedName name="___PAG2" localSheetId="6">[5]Index!#REF!</definedName>
    <definedName name="___PAG2" localSheetId="7">[5]Index!#REF!</definedName>
    <definedName name="___PAG2">[5]Index!#REF!</definedName>
    <definedName name="___PAG3" localSheetId="2">[5]Index!#REF!</definedName>
    <definedName name="___PAG3" localSheetId="0">[5]Index!#REF!</definedName>
    <definedName name="___PAG3" localSheetId="5">[5]Index!#REF!</definedName>
    <definedName name="___PAG3" localSheetId="4">[5]Index!#REF!</definedName>
    <definedName name="___PAG3" localSheetId="10">[5]Index!#REF!</definedName>
    <definedName name="___PAG3" localSheetId="3">[5]Index!#REF!</definedName>
    <definedName name="___PAG3" localSheetId="11">[5]Index!#REF!</definedName>
    <definedName name="___PAG3" localSheetId="6">[5]Index!#REF!</definedName>
    <definedName name="___PAG3" localSheetId="7">[5]Index!#REF!</definedName>
    <definedName name="___PAG3">[5]Index!#REF!</definedName>
    <definedName name="___PAG4" localSheetId="2">[5]Index!#REF!</definedName>
    <definedName name="___PAG4" localSheetId="0">[5]Index!#REF!</definedName>
    <definedName name="___PAG4" localSheetId="5">[5]Index!#REF!</definedName>
    <definedName name="___PAG4" localSheetId="4">[5]Index!#REF!</definedName>
    <definedName name="___PAG4" localSheetId="10">[5]Index!#REF!</definedName>
    <definedName name="___PAG4" localSheetId="3">[5]Index!#REF!</definedName>
    <definedName name="___PAG4" localSheetId="11">[5]Index!#REF!</definedName>
    <definedName name="___PAG4" localSheetId="6">[5]Index!#REF!</definedName>
    <definedName name="___PAG4" localSheetId="7">[5]Index!#REF!</definedName>
    <definedName name="___PAG4">[5]Index!#REF!</definedName>
    <definedName name="___PAG5" localSheetId="2">[5]Index!#REF!</definedName>
    <definedName name="___PAG5" localSheetId="0">[5]Index!#REF!</definedName>
    <definedName name="___PAG5" localSheetId="5">[5]Index!#REF!</definedName>
    <definedName name="___PAG5" localSheetId="4">[5]Index!#REF!</definedName>
    <definedName name="___PAG5" localSheetId="10">[5]Index!#REF!</definedName>
    <definedName name="___PAG5" localSheetId="3">[5]Index!#REF!</definedName>
    <definedName name="___PAG5" localSheetId="11">[5]Index!#REF!</definedName>
    <definedName name="___PAG5" localSheetId="6">[5]Index!#REF!</definedName>
    <definedName name="___PAG5" localSheetId="7">[5]Index!#REF!</definedName>
    <definedName name="___PAG5">[5]Index!#REF!</definedName>
    <definedName name="___PAG6" localSheetId="2">[5]Index!#REF!</definedName>
    <definedName name="___PAG6" localSheetId="0">[5]Index!#REF!</definedName>
    <definedName name="___PAG6" localSheetId="5">[5]Index!#REF!</definedName>
    <definedName name="___PAG6" localSheetId="4">[5]Index!#REF!</definedName>
    <definedName name="___PAG6" localSheetId="10">[5]Index!#REF!</definedName>
    <definedName name="___PAG6" localSheetId="3">[5]Index!#REF!</definedName>
    <definedName name="___PAG6" localSheetId="11">[5]Index!#REF!</definedName>
    <definedName name="___PAG6" localSheetId="6">[5]Index!#REF!</definedName>
    <definedName name="___PAG6" localSheetId="7">[5]Index!#REF!</definedName>
    <definedName name="___PAG6">[5]Index!#REF!</definedName>
    <definedName name="___PAG7" localSheetId="2">#REF!</definedName>
    <definedName name="___PAG7" localSheetId="0">#REF!</definedName>
    <definedName name="___PAG7" localSheetId="5">#REF!</definedName>
    <definedName name="___PAG7" localSheetId="4">#REF!</definedName>
    <definedName name="___PAG7" localSheetId="10">#REF!</definedName>
    <definedName name="___PAG7" localSheetId="3">#REF!</definedName>
    <definedName name="___PAG7" localSheetId="11">#REF!</definedName>
    <definedName name="___PAG7" localSheetId="6">#REF!</definedName>
    <definedName name="___PAG7" localSheetId="7">#REF!</definedName>
    <definedName name="___PAG7">#REF!</definedName>
    <definedName name="___RES2" localSheetId="2">[7]RES!#REF!</definedName>
    <definedName name="___RES2" localSheetId="0">[7]RES!#REF!</definedName>
    <definedName name="___RES2" localSheetId="5">[7]RES!#REF!</definedName>
    <definedName name="___RES2" localSheetId="4">[7]RES!#REF!</definedName>
    <definedName name="___RES2" localSheetId="10">[7]RES!#REF!</definedName>
    <definedName name="___RES2" localSheetId="3">[7]RES!#REF!</definedName>
    <definedName name="___RES2" localSheetId="11">[7]RES!#REF!</definedName>
    <definedName name="___RES2" localSheetId="6">[7]RES!#REF!</definedName>
    <definedName name="___RES2" localSheetId="7">[7]RES!#REF!</definedName>
    <definedName name="___RES2">[7]RES!#REF!</definedName>
    <definedName name="___SUM2" localSheetId="2">#REF!</definedName>
    <definedName name="___SUM2" localSheetId="0">#REF!</definedName>
    <definedName name="___SUM2" localSheetId="5">#REF!</definedName>
    <definedName name="___SUM2" localSheetId="4">#REF!</definedName>
    <definedName name="___SUM2" localSheetId="10">#REF!</definedName>
    <definedName name="___SUM2" localSheetId="3">#REF!</definedName>
    <definedName name="___SUM2" localSheetId="11">#REF!</definedName>
    <definedName name="___SUM2" localSheetId="6">#REF!</definedName>
    <definedName name="___SUM2" localSheetId="7">#REF!</definedName>
    <definedName name="___SUM2">#REF!</definedName>
    <definedName name="___sum3" localSheetId="2">#REF!</definedName>
    <definedName name="___sum3" localSheetId="0">#REF!</definedName>
    <definedName name="___sum3" localSheetId="5">#REF!</definedName>
    <definedName name="___sum3" localSheetId="4">#REF!</definedName>
    <definedName name="___sum3" localSheetId="10">#REF!</definedName>
    <definedName name="___sum3" localSheetId="3">#REF!</definedName>
    <definedName name="___sum3" localSheetId="11">#REF!</definedName>
    <definedName name="___sum3" localSheetId="6">#REF!</definedName>
    <definedName name="___sum3" localSheetId="7">#REF!</definedName>
    <definedName name="___sum3">#REF!</definedName>
    <definedName name="___tab06" localSheetId="2">#REF!</definedName>
    <definedName name="___tab06" localSheetId="0">#REF!</definedName>
    <definedName name="___tab06" localSheetId="5">#REF!</definedName>
    <definedName name="___tab06" localSheetId="4">#REF!</definedName>
    <definedName name="___tab06" localSheetId="10">#REF!</definedName>
    <definedName name="___tab06" localSheetId="3">#REF!</definedName>
    <definedName name="___tab06" localSheetId="11">#REF!</definedName>
    <definedName name="___tab06" localSheetId="6">#REF!</definedName>
    <definedName name="___tab06" localSheetId="7">#REF!</definedName>
    <definedName name="___tab06">#REF!</definedName>
    <definedName name="___tab07" localSheetId="2">#REF!</definedName>
    <definedName name="___tab07" localSheetId="0">#REF!</definedName>
    <definedName name="___tab07" localSheetId="5">#REF!</definedName>
    <definedName name="___tab07" localSheetId="4">#REF!</definedName>
    <definedName name="___tab07" localSheetId="10">#REF!</definedName>
    <definedName name="___tab07" localSheetId="3">#REF!</definedName>
    <definedName name="___tab07" localSheetId="11">#REF!</definedName>
    <definedName name="___tab07" localSheetId="6">#REF!</definedName>
    <definedName name="___tab07" localSheetId="7">#REF!</definedName>
    <definedName name="___tab07">#REF!</definedName>
    <definedName name="___TAB1" localSheetId="2">#REF!</definedName>
    <definedName name="___TAB1" localSheetId="0">#REF!</definedName>
    <definedName name="___TAB1" localSheetId="5">#REF!</definedName>
    <definedName name="___TAB1" localSheetId="4">#REF!</definedName>
    <definedName name="___TAB1" localSheetId="10">#REF!</definedName>
    <definedName name="___TAB1" localSheetId="3">#REF!</definedName>
    <definedName name="___TAB1" localSheetId="11">#REF!</definedName>
    <definedName name="___TAB1" localSheetId="6">#REF!</definedName>
    <definedName name="___TAB1" localSheetId="7">#REF!</definedName>
    <definedName name="___TAB1">#REF!</definedName>
    <definedName name="___TAB10" localSheetId="2">#REF!</definedName>
    <definedName name="___TAB10" localSheetId="0">#REF!</definedName>
    <definedName name="___TAB10" localSheetId="5">#REF!</definedName>
    <definedName name="___TAB10" localSheetId="4">#REF!</definedName>
    <definedName name="___TAB10" localSheetId="10">#REF!</definedName>
    <definedName name="___TAB10" localSheetId="3">#REF!</definedName>
    <definedName name="___TAB10" localSheetId="11">#REF!</definedName>
    <definedName name="___TAB10" localSheetId="6">#REF!</definedName>
    <definedName name="___TAB10" localSheetId="7">#REF!</definedName>
    <definedName name="___TAB10">#REF!</definedName>
    <definedName name="___Tab11" localSheetId="2">#REF!</definedName>
    <definedName name="___Tab11" localSheetId="0">#REF!</definedName>
    <definedName name="___Tab11" localSheetId="5">#REF!</definedName>
    <definedName name="___Tab11" localSheetId="4">#REF!</definedName>
    <definedName name="___Tab11" localSheetId="10">#REF!</definedName>
    <definedName name="___Tab11" localSheetId="3">#REF!</definedName>
    <definedName name="___Tab11" localSheetId="11">#REF!</definedName>
    <definedName name="___Tab11" localSheetId="6">#REF!</definedName>
    <definedName name="___Tab11" localSheetId="7">#REF!</definedName>
    <definedName name="___Tab11">#REF!</definedName>
    <definedName name="___TAB12" localSheetId="2">#REF!</definedName>
    <definedName name="___TAB12" localSheetId="0">#REF!</definedName>
    <definedName name="___TAB12" localSheetId="5">#REF!</definedName>
    <definedName name="___TAB12" localSheetId="4">#REF!</definedName>
    <definedName name="___TAB12" localSheetId="10">#REF!</definedName>
    <definedName name="___TAB12" localSheetId="3">#REF!</definedName>
    <definedName name="___TAB12" localSheetId="11">#REF!</definedName>
    <definedName name="___TAB12" localSheetId="6">#REF!</definedName>
    <definedName name="___TAB12" localSheetId="7">#REF!</definedName>
    <definedName name="___TAB12">#REF!</definedName>
    <definedName name="___Tab19" localSheetId="2">#REF!</definedName>
    <definedName name="___Tab19" localSheetId="0">#REF!</definedName>
    <definedName name="___Tab19" localSheetId="5">#REF!</definedName>
    <definedName name="___Tab19" localSheetId="4">#REF!</definedName>
    <definedName name="___Tab19" localSheetId="10">#REF!</definedName>
    <definedName name="___Tab19" localSheetId="3">#REF!</definedName>
    <definedName name="___Tab19" localSheetId="11">#REF!</definedName>
    <definedName name="___Tab19" localSheetId="6">#REF!</definedName>
    <definedName name="___Tab19" localSheetId="7">#REF!</definedName>
    <definedName name="___Tab19">#REF!</definedName>
    <definedName name="___TAB2" localSheetId="2">#REF!</definedName>
    <definedName name="___TAB2" localSheetId="0">#REF!</definedName>
    <definedName name="___TAB2" localSheetId="5">#REF!</definedName>
    <definedName name="___TAB2" localSheetId="4">#REF!</definedName>
    <definedName name="___TAB2" localSheetId="10">#REF!</definedName>
    <definedName name="___TAB2" localSheetId="3">#REF!</definedName>
    <definedName name="___TAB2" localSheetId="11">#REF!</definedName>
    <definedName name="___TAB2" localSheetId="6">#REF!</definedName>
    <definedName name="___TAB2" localSheetId="7">#REF!</definedName>
    <definedName name="___TAB2">#REF!</definedName>
    <definedName name="___Tab20" localSheetId="2">#REF!</definedName>
    <definedName name="___Tab20" localSheetId="0">#REF!</definedName>
    <definedName name="___Tab20" localSheetId="5">#REF!</definedName>
    <definedName name="___Tab20" localSheetId="4">#REF!</definedName>
    <definedName name="___Tab20" localSheetId="10">#REF!</definedName>
    <definedName name="___Tab20" localSheetId="3">#REF!</definedName>
    <definedName name="___Tab20" localSheetId="11">#REF!</definedName>
    <definedName name="___Tab20" localSheetId="6">#REF!</definedName>
    <definedName name="___Tab20" localSheetId="7">#REF!</definedName>
    <definedName name="___Tab20">#REF!</definedName>
    <definedName name="___Tab21" localSheetId="2">#REF!</definedName>
    <definedName name="___Tab21" localSheetId="0">#REF!</definedName>
    <definedName name="___Tab21" localSheetId="5">#REF!</definedName>
    <definedName name="___Tab21" localSheetId="4">#REF!</definedName>
    <definedName name="___Tab21" localSheetId="10">#REF!</definedName>
    <definedName name="___Tab21" localSheetId="3">#REF!</definedName>
    <definedName name="___Tab21" localSheetId="11">#REF!</definedName>
    <definedName name="___Tab21" localSheetId="6">#REF!</definedName>
    <definedName name="___Tab21" localSheetId="7">#REF!</definedName>
    <definedName name="___Tab21">#REF!</definedName>
    <definedName name="___Tab22" localSheetId="2">#REF!</definedName>
    <definedName name="___Tab22" localSheetId="0">#REF!</definedName>
    <definedName name="___Tab22" localSheetId="5">#REF!</definedName>
    <definedName name="___Tab22" localSheetId="4">#REF!</definedName>
    <definedName name="___Tab22" localSheetId="10">#REF!</definedName>
    <definedName name="___Tab22" localSheetId="3">#REF!</definedName>
    <definedName name="___Tab22" localSheetId="11">#REF!</definedName>
    <definedName name="___Tab22" localSheetId="6">#REF!</definedName>
    <definedName name="___Tab22" localSheetId="7">#REF!</definedName>
    <definedName name="___Tab22">#REF!</definedName>
    <definedName name="___Tab23" localSheetId="2">#REF!</definedName>
    <definedName name="___Tab23" localSheetId="0">#REF!</definedName>
    <definedName name="___Tab23" localSheetId="5">#REF!</definedName>
    <definedName name="___Tab23" localSheetId="4">#REF!</definedName>
    <definedName name="___Tab23" localSheetId="10">#REF!</definedName>
    <definedName name="___Tab23" localSheetId="3">#REF!</definedName>
    <definedName name="___Tab23" localSheetId="11">#REF!</definedName>
    <definedName name="___Tab23" localSheetId="6">#REF!</definedName>
    <definedName name="___Tab23" localSheetId="7">#REF!</definedName>
    <definedName name="___Tab23">#REF!</definedName>
    <definedName name="___Tab24" localSheetId="2">#REF!</definedName>
    <definedName name="___Tab24" localSheetId="0">#REF!</definedName>
    <definedName name="___Tab24" localSheetId="5">#REF!</definedName>
    <definedName name="___Tab24" localSheetId="4">#REF!</definedName>
    <definedName name="___Tab24" localSheetId="10">#REF!</definedName>
    <definedName name="___Tab24" localSheetId="3">#REF!</definedName>
    <definedName name="___Tab24" localSheetId="11">#REF!</definedName>
    <definedName name="___Tab24" localSheetId="6">#REF!</definedName>
    <definedName name="___Tab24" localSheetId="7">#REF!</definedName>
    <definedName name="___Tab24">#REF!</definedName>
    <definedName name="___Tab26" localSheetId="2">#REF!</definedName>
    <definedName name="___Tab26" localSheetId="0">#REF!</definedName>
    <definedName name="___Tab26" localSheetId="5">#REF!</definedName>
    <definedName name="___Tab26" localSheetId="4">#REF!</definedName>
    <definedName name="___Tab26" localSheetId="10">#REF!</definedName>
    <definedName name="___Tab26" localSheetId="3">#REF!</definedName>
    <definedName name="___Tab26" localSheetId="11">#REF!</definedName>
    <definedName name="___Tab26" localSheetId="6">#REF!</definedName>
    <definedName name="___Tab26" localSheetId="7">#REF!</definedName>
    <definedName name="___Tab26">#REF!</definedName>
    <definedName name="___Tab27" localSheetId="2">#REF!</definedName>
    <definedName name="___Tab27" localSheetId="0">#REF!</definedName>
    <definedName name="___Tab27" localSheetId="5">#REF!</definedName>
    <definedName name="___Tab27" localSheetId="4">#REF!</definedName>
    <definedName name="___Tab27" localSheetId="10">#REF!</definedName>
    <definedName name="___Tab27" localSheetId="3">#REF!</definedName>
    <definedName name="___Tab27" localSheetId="11">#REF!</definedName>
    <definedName name="___Tab27" localSheetId="6">#REF!</definedName>
    <definedName name="___Tab27" localSheetId="7">#REF!</definedName>
    <definedName name="___Tab27">#REF!</definedName>
    <definedName name="___Tab28" localSheetId="2">#REF!</definedName>
    <definedName name="___Tab28" localSheetId="0">#REF!</definedName>
    <definedName name="___Tab28" localSheetId="5">#REF!</definedName>
    <definedName name="___Tab28" localSheetId="4">#REF!</definedName>
    <definedName name="___Tab28" localSheetId="10">#REF!</definedName>
    <definedName name="___Tab28" localSheetId="3">#REF!</definedName>
    <definedName name="___Tab28" localSheetId="11">#REF!</definedName>
    <definedName name="___Tab28" localSheetId="6">#REF!</definedName>
    <definedName name="___Tab28" localSheetId="7">#REF!</definedName>
    <definedName name="___Tab28">#REF!</definedName>
    <definedName name="___Tab29" localSheetId="2">#REF!</definedName>
    <definedName name="___Tab29" localSheetId="0">#REF!</definedName>
    <definedName name="___Tab29" localSheetId="5">#REF!</definedName>
    <definedName name="___Tab29" localSheetId="4">#REF!</definedName>
    <definedName name="___Tab29" localSheetId="10">#REF!</definedName>
    <definedName name="___Tab29" localSheetId="3">#REF!</definedName>
    <definedName name="___Tab29" localSheetId="11">#REF!</definedName>
    <definedName name="___Tab29" localSheetId="6">#REF!</definedName>
    <definedName name="___Tab29" localSheetId="7">#REF!</definedName>
    <definedName name="___Tab29">#REF!</definedName>
    <definedName name="___TAB3" localSheetId="2">#REF!</definedName>
    <definedName name="___TAB3" localSheetId="0">#REF!</definedName>
    <definedName name="___TAB3" localSheetId="5">#REF!</definedName>
    <definedName name="___TAB3" localSheetId="4">#REF!</definedName>
    <definedName name="___TAB3" localSheetId="10">#REF!</definedName>
    <definedName name="___TAB3" localSheetId="3">#REF!</definedName>
    <definedName name="___TAB3" localSheetId="11">#REF!</definedName>
    <definedName name="___TAB3" localSheetId="6">#REF!</definedName>
    <definedName name="___TAB3" localSheetId="7">#REF!</definedName>
    <definedName name="___TAB3">#REF!</definedName>
    <definedName name="___Tab30" localSheetId="2">#REF!</definedName>
    <definedName name="___Tab30" localSheetId="0">#REF!</definedName>
    <definedName name="___Tab30" localSheetId="5">#REF!</definedName>
    <definedName name="___Tab30" localSheetId="4">#REF!</definedName>
    <definedName name="___Tab30" localSheetId="10">#REF!</definedName>
    <definedName name="___Tab30" localSheetId="3">#REF!</definedName>
    <definedName name="___Tab30" localSheetId="11">#REF!</definedName>
    <definedName name="___Tab30" localSheetId="6">#REF!</definedName>
    <definedName name="___Tab30" localSheetId="7">#REF!</definedName>
    <definedName name="___Tab30">#REF!</definedName>
    <definedName name="___Tab31" localSheetId="2">#REF!</definedName>
    <definedName name="___Tab31" localSheetId="0">#REF!</definedName>
    <definedName name="___Tab31" localSheetId="5">#REF!</definedName>
    <definedName name="___Tab31" localSheetId="4">#REF!</definedName>
    <definedName name="___Tab31" localSheetId="10">#REF!</definedName>
    <definedName name="___Tab31" localSheetId="3">#REF!</definedName>
    <definedName name="___Tab31" localSheetId="11">#REF!</definedName>
    <definedName name="___Tab31" localSheetId="6">#REF!</definedName>
    <definedName name="___Tab31" localSheetId="7">#REF!</definedName>
    <definedName name="___Tab31">#REF!</definedName>
    <definedName name="___Tab32" localSheetId="2">#REF!</definedName>
    <definedName name="___Tab32" localSheetId="0">#REF!</definedName>
    <definedName name="___Tab32" localSheetId="5">#REF!</definedName>
    <definedName name="___Tab32" localSheetId="4">#REF!</definedName>
    <definedName name="___Tab32" localSheetId="10">#REF!</definedName>
    <definedName name="___Tab32" localSheetId="3">#REF!</definedName>
    <definedName name="___Tab32" localSheetId="11">#REF!</definedName>
    <definedName name="___Tab32" localSheetId="6">#REF!</definedName>
    <definedName name="___Tab32" localSheetId="7">#REF!</definedName>
    <definedName name="___Tab32">#REF!</definedName>
    <definedName name="___Tab33" localSheetId="2">#REF!</definedName>
    <definedName name="___Tab33" localSheetId="0">#REF!</definedName>
    <definedName name="___Tab33" localSheetId="5">#REF!</definedName>
    <definedName name="___Tab33" localSheetId="4">#REF!</definedName>
    <definedName name="___Tab33" localSheetId="10">#REF!</definedName>
    <definedName name="___Tab33" localSheetId="3">#REF!</definedName>
    <definedName name="___Tab33" localSheetId="11">#REF!</definedName>
    <definedName name="___Tab33" localSheetId="6">#REF!</definedName>
    <definedName name="___Tab33" localSheetId="7">#REF!</definedName>
    <definedName name="___Tab33">#REF!</definedName>
    <definedName name="___Tab34" localSheetId="2">#REF!</definedName>
    <definedName name="___Tab34" localSheetId="0">#REF!</definedName>
    <definedName name="___Tab34" localSheetId="5">#REF!</definedName>
    <definedName name="___Tab34" localSheetId="4">#REF!</definedName>
    <definedName name="___Tab34" localSheetId="10">#REF!</definedName>
    <definedName name="___Tab34" localSheetId="3">#REF!</definedName>
    <definedName name="___Tab34" localSheetId="11">#REF!</definedName>
    <definedName name="___Tab34" localSheetId="6">#REF!</definedName>
    <definedName name="___Tab34" localSheetId="7">#REF!</definedName>
    <definedName name="___Tab34">#REF!</definedName>
    <definedName name="___Tab35" localSheetId="2">#REF!</definedName>
    <definedName name="___Tab35" localSheetId="0">#REF!</definedName>
    <definedName name="___Tab35" localSheetId="5">#REF!</definedName>
    <definedName name="___Tab35" localSheetId="4">#REF!</definedName>
    <definedName name="___Tab35" localSheetId="10">#REF!</definedName>
    <definedName name="___Tab35" localSheetId="3">#REF!</definedName>
    <definedName name="___Tab35" localSheetId="11">#REF!</definedName>
    <definedName name="___Tab35" localSheetId="6">#REF!</definedName>
    <definedName name="___Tab35" localSheetId="7">#REF!</definedName>
    <definedName name="___Tab35">#REF!</definedName>
    <definedName name="___TAB4" localSheetId="2">#REF!</definedName>
    <definedName name="___TAB4" localSheetId="0">#REF!</definedName>
    <definedName name="___TAB4" localSheetId="5">#REF!</definedName>
    <definedName name="___TAB4" localSheetId="4">#REF!</definedName>
    <definedName name="___TAB4" localSheetId="10">#REF!</definedName>
    <definedName name="___TAB4" localSheetId="3">#REF!</definedName>
    <definedName name="___TAB4" localSheetId="11">#REF!</definedName>
    <definedName name="___TAB4" localSheetId="6">#REF!</definedName>
    <definedName name="___TAB4" localSheetId="7">#REF!</definedName>
    <definedName name="___TAB4">#REF!</definedName>
    <definedName name="___TAB5" localSheetId="2">#REF!</definedName>
    <definedName name="___TAB5" localSheetId="0">#REF!</definedName>
    <definedName name="___TAB5" localSheetId="5">#REF!</definedName>
    <definedName name="___TAB5" localSheetId="4">#REF!</definedName>
    <definedName name="___TAB5" localSheetId="10">#REF!</definedName>
    <definedName name="___TAB5" localSheetId="3">#REF!</definedName>
    <definedName name="___TAB5" localSheetId="11">#REF!</definedName>
    <definedName name="___TAB5" localSheetId="6">#REF!</definedName>
    <definedName name="___TAB5" localSheetId="7">#REF!</definedName>
    <definedName name="___TAB5">#REF!</definedName>
    <definedName name="___TAB7" localSheetId="2">#REF!</definedName>
    <definedName name="___TAB7" localSheetId="0">#REF!</definedName>
    <definedName name="___TAB7" localSheetId="5">#REF!</definedName>
    <definedName name="___TAB7" localSheetId="4">#REF!</definedName>
    <definedName name="___TAB7" localSheetId="10">#REF!</definedName>
    <definedName name="___TAB7" localSheetId="3">#REF!</definedName>
    <definedName name="___TAB7" localSheetId="11">#REF!</definedName>
    <definedName name="___TAB7" localSheetId="6">#REF!</definedName>
    <definedName name="___TAB7" localSheetId="7">#REF!</definedName>
    <definedName name="___TAB7">#REF!</definedName>
    <definedName name="___TAB8" localSheetId="2">#REF!</definedName>
    <definedName name="___TAB8" localSheetId="0">#REF!</definedName>
    <definedName name="___TAB8" localSheetId="5">#REF!</definedName>
    <definedName name="___TAB8" localSheetId="4">#REF!</definedName>
    <definedName name="___TAB8" localSheetId="10">#REF!</definedName>
    <definedName name="___TAB8" localSheetId="3">#REF!</definedName>
    <definedName name="___TAB8" localSheetId="11">#REF!</definedName>
    <definedName name="___TAB8" localSheetId="6">#REF!</definedName>
    <definedName name="___TAB8" localSheetId="7">#REF!</definedName>
    <definedName name="___TAB8">#REF!</definedName>
    <definedName name="___WB2" localSheetId="2">#REF!</definedName>
    <definedName name="___WB2" localSheetId="0">#REF!</definedName>
    <definedName name="___WB2" localSheetId="5">#REF!</definedName>
    <definedName name="___WB2" localSheetId="4">#REF!</definedName>
    <definedName name="___WB2" localSheetId="10">#REF!</definedName>
    <definedName name="___WB2" localSheetId="3">#REF!</definedName>
    <definedName name="___WB2" localSheetId="11">#REF!</definedName>
    <definedName name="___WB2" localSheetId="6">#REF!</definedName>
    <definedName name="___WB2" localSheetId="7">#REF!</definedName>
    <definedName name="___WB2">#REF!</definedName>
    <definedName name="___WEO1" localSheetId="2">#REF!</definedName>
    <definedName name="___WEO1" localSheetId="0">#REF!</definedName>
    <definedName name="___WEO1" localSheetId="5">#REF!</definedName>
    <definedName name="___WEO1" localSheetId="4">#REF!</definedName>
    <definedName name="___WEO1" localSheetId="10">#REF!</definedName>
    <definedName name="___WEO1" localSheetId="3">#REF!</definedName>
    <definedName name="___WEO1" localSheetId="11">#REF!</definedName>
    <definedName name="___WEO1" localSheetId="6">#REF!</definedName>
    <definedName name="___WEO1" localSheetId="7">#REF!</definedName>
    <definedName name="___WEO1">#REF!</definedName>
    <definedName name="___WEO2" localSheetId="2">#REF!</definedName>
    <definedName name="___WEO2" localSheetId="0">#REF!</definedName>
    <definedName name="___WEO2" localSheetId="5">#REF!</definedName>
    <definedName name="___WEO2" localSheetId="4">#REF!</definedName>
    <definedName name="___WEO2" localSheetId="10">#REF!</definedName>
    <definedName name="___WEO2" localSheetId="3">#REF!</definedName>
    <definedName name="___WEO2" localSheetId="11">#REF!</definedName>
    <definedName name="___WEO2" localSheetId="6">#REF!</definedName>
    <definedName name="___WEO2" localSheetId="7">#REF!</definedName>
    <definedName name="___WEO2">#REF!</definedName>
    <definedName name="___YR0110">'[6]Imp:DSA output'!$O$9:$R$464</definedName>
    <definedName name="___YR89">'[6]Imp:DSA output'!$C$9:$C$464</definedName>
    <definedName name="___YR90">'[6]Imp:DSA output'!$D$9:$D$464</definedName>
    <definedName name="___YR91">'[6]Imp:DSA output'!$E$9:$E$464</definedName>
    <definedName name="___YR92">'[6]Imp:DSA output'!$F$9:$F$464</definedName>
    <definedName name="___YR93">'[6]Imp:DSA output'!$G$9:$G$464</definedName>
    <definedName name="___YR94">'[6]Imp:DSA output'!$H$9:$H$464</definedName>
    <definedName name="___YR95">'[6]Imp:DSA output'!$I$9:$I$464</definedName>
    <definedName name="__123Graph_A" localSheetId="2" hidden="1">#REF!</definedName>
    <definedName name="__123Graph_A" localSheetId="0" hidden="1">#REF!</definedName>
    <definedName name="__123Graph_A" localSheetId="5" hidden="1">#REF!</definedName>
    <definedName name="__123Graph_A" localSheetId="4" hidden="1">#REF!</definedName>
    <definedName name="__123Graph_A" localSheetId="10" hidden="1">#REF!</definedName>
    <definedName name="__123Graph_A" localSheetId="3" hidden="1">#REF!</definedName>
    <definedName name="__123Graph_A" localSheetId="11" hidden="1">#REF!</definedName>
    <definedName name="__123Graph_A" localSheetId="6" hidden="1">#REF!</definedName>
    <definedName name="__123Graph_A" localSheetId="7" hidden="1">#REF!</definedName>
    <definedName name="__123Graph_A" hidden="1">#REF!</definedName>
    <definedName name="__123Graph_AREER" localSheetId="2" hidden="1">#REF!</definedName>
    <definedName name="__123Graph_AREER" localSheetId="0" hidden="1">#REF!</definedName>
    <definedName name="__123Graph_AREER" localSheetId="5" hidden="1">#REF!</definedName>
    <definedName name="__123Graph_AREER" localSheetId="4" hidden="1">#REF!</definedName>
    <definedName name="__123Graph_AREER" localSheetId="10" hidden="1">#REF!</definedName>
    <definedName name="__123Graph_AREER" localSheetId="3" hidden="1">#REF!</definedName>
    <definedName name="__123Graph_AREER" localSheetId="11" hidden="1">#REF!</definedName>
    <definedName name="__123Graph_AREER" localSheetId="6" hidden="1">#REF!</definedName>
    <definedName name="__123Graph_AREER" localSheetId="7" hidden="1">#REF!</definedName>
    <definedName name="__123Graph_AREER" hidden="1">#REF!</definedName>
    <definedName name="__123Graph_B" localSheetId="2" hidden="1">'[10]Quarterly Program'!#REF!</definedName>
    <definedName name="__123Graph_B" localSheetId="0" hidden="1">'[10]Quarterly Program'!#REF!</definedName>
    <definedName name="__123Graph_B" localSheetId="5" hidden="1">'[10]Quarterly Program'!#REF!</definedName>
    <definedName name="__123Graph_B" localSheetId="4" hidden="1">'[10]Quarterly Program'!#REF!</definedName>
    <definedName name="__123Graph_B" localSheetId="10" hidden="1">'[10]Quarterly Program'!#REF!</definedName>
    <definedName name="__123Graph_B" localSheetId="3" hidden="1">'[10]Quarterly Program'!#REF!</definedName>
    <definedName name="__123Graph_B" localSheetId="11" hidden="1">'[10]Quarterly Program'!#REF!</definedName>
    <definedName name="__123Graph_B" localSheetId="6" hidden="1">'[10]Quarterly Program'!#REF!</definedName>
    <definedName name="__123Graph_B" localSheetId="7" hidden="1">'[10]Quarterly Program'!#REF!</definedName>
    <definedName name="__123Graph_B" hidden="1">'[10]Quarterly Program'!#REF!</definedName>
    <definedName name="__123Graph_BCurrent" localSheetId="2" hidden="1">[11]G!#REF!</definedName>
    <definedName name="__123Graph_BCurrent" localSheetId="0" hidden="1">[11]G!#REF!</definedName>
    <definedName name="__123Graph_BCurrent" localSheetId="5" hidden="1">[11]G!#REF!</definedName>
    <definedName name="__123Graph_BCurrent" localSheetId="4" hidden="1">[11]G!#REF!</definedName>
    <definedName name="__123Graph_BCurrent" localSheetId="10" hidden="1">[11]G!#REF!</definedName>
    <definedName name="__123Graph_BCurrent" localSheetId="3" hidden="1">[11]G!#REF!</definedName>
    <definedName name="__123Graph_BCurrent" localSheetId="11" hidden="1">[11]G!#REF!</definedName>
    <definedName name="__123Graph_BCurrent" localSheetId="6" hidden="1">[11]G!#REF!</definedName>
    <definedName name="__123Graph_BCurrent" localSheetId="7" hidden="1">[11]G!#REF!</definedName>
    <definedName name="__123Graph_BCurrent" hidden="1">[11]G!#REF!</definedName>
    <definedName name="__123Graph_BGDP" localSheetId="2" hidden="1">'[10]Quarterly Program'!#REF!</definedName>
    <definedName name="__123Graph_BGDP" localSheetId="0" hidden="1">'[10]Quarterly Program'!#REF!</definedName>
    <definedName name="__123Graph_BGDP" localSheetId="5" hidden="1">'[10]Quarterly Program'!#REF!</definedName>
    <definedName name="__123Graph_BGDP" localSheetId="4" hidden="1">'[10]Quarterly Program'!#REF!</definedName>
    <definedName name="__123Graph_BGDP" localSheetId="10" hidden="1">'[10]Quarterly Program'!#REF!</definedName>
    <definedName name="__123Graph_BGDP" localSheetId="3" hidden="1">'[10]Quarterly Program'!#REF!</definedName>
    <definedName name="__123Graph_BGDP" localSheetId="11" hidden="1">'[10]Quarterly Program'!#REF!</definedName>
    <definedName name="__123Graph_BGDP" localSheetId="6" hidden="1">'[10]Quarterly Program'!#REF!</definedName>
    <definedName name="__123Graph_BGDP" localSheetId="7" hidden="1">'[10]Quarterly Program'!#REF!</definedName>
    <definedName name="__123Graph_BGDP" hidden="1">'[10]Quarterly Program'!#REF!</definedName>
    <definedName name="__123Graph_BMONEY" localSheetId="2" hidden="1">'[10]Quarterly Program'!#REF!</definedName>
    <definedName name="__123Graph_BMONEY" localSheetId="0" hidden="1">'[10]Quarterly Program'!#REF!</definedName>
    <definedName name="__123Graph_BMONEY" localSheetId="5" hidden="1">'[10]Quarterly Program'!#REF!</definedName>
    <definedName name="__123Graph_BMONEY" localSheetId="4" hidden="1">'[10]Quarterly Program'!#REF!</definedName>
    <definedName name="__123Graph_BMONEY" localSheetId="10" hidden="1">'[10]Quarterly Program'!#REF!</definedName>
    <definedName name="__123Graph_BMONEY" localSheetId="3" hidden="1">'[10]Quarterly Program'!#REF!</definedName>
    <definedName name="__123Graph_BMONEY" localSheetId="11" hidden="1">'[10]Quarterly Program'!#REF!</definedName>
    <definedName name="__123Graph_BMONEY" localSheetId="6" hidden="1">'[10]Quarterly Program'!#REF!</definedName>
    <definedName name="__123Graph_BMONEY" localSheetId="7" hidden="1">'[10]Quarterly Program'!#REF!</definedName>
    <definedName name="__123Graph_BMONEY" hidden="1">'[10]Quarterly Program'!#REF!</definedName>
    <definedName name="__123Graph_BREER" localSheetId="2" hidden="1">#REF!</definedName>
    <definedName name="__123Graph_BREER" localSheetId="0" hidden="1">#REF!</definedName>
    <definedName name="__123Graph_BREER" localSheetId="5" hidden="1">#REF!</definedName>
    <definedName name="__123Graph_BREER" localSheetId="4" hidden="1">#REF!</definedName>
    <definedName name="__123Graph_BREER" localSheetId="10" hidden="1">#REF!</definedName>
    <definedName name="__123Graph_BREER" localSheetId="3" hidden="1">#REF!</definedName>
    <definedName name="__123Graph_BREER" localSheetId="11" hidden="1">#REF!</definedName>
    <definedName name="__123Graph_BREER" localSheetId="6" hidden="1">#REF!</definedName>
    <definedName name="__123Graph_BREER" localSheetId="7" hidden="1">#REF!</definedName>
    <definedName name="__123Graph_BREER" hidden="1">#REF!</definedName>
    <definedName name="__123Graph_CREER" localSheetId="2" hidden="1">#REF!</definedName>
    <definedName name="__123Graph_CREER" localSheetId="0" hidden="1">#REF!</definedName>
    <definedName name="__123Graph_CREER" localSheetId="5" hidden="1">#REF!</definedName>
    <definedName name="__123Graph_CREER" localSheetId="4" hidden="1">#REF!</definedName>
    <definedName name="__123Graph_CREER" localSheetId="10" hidden="1">#REF!</definedName>
    <definedName name="__123Graph_CREER" localSheetId="3" hidden="1">#REF!</definedName>
    <definedName name="__123Graph_CREER" localSheetId="11" hidden="1">#REF!</definedName>
    <definedName name="__123Graph_CREER" localSheetId="6" hidden="1">#REF!</definedName>
    <definedName name="__123Graph_CREER" localSheetId="7" hidden="1">#REF!</definedName>
    <definedName name="__123Graph_CREER" hidden="1">#REF!</definedName>
    <definedName name="__1r" localSheetId="2">#REF!</definedName>
    <definedName name="__1r" localSheetId="0">#REF!</definedName>
    <definedName name="__1r" localSheetId="5">#REF!</definedName>
    <definedName name="__1r" localSheetId="4">#REF!</definedName>
    <definedName name="__1r" localSheetId="10">#REF!</definedName>
    <definedName name="__1r" localSheetId="3">#REF!</definedName>
    <definedName name="__1r" localSheetId="11">#REF!</definedName>
    <definedName name="__1r" localSheetId="6">#REF!</definedName>
    <definedName name="__1r" localSheetId="7">#REF!</definedName>
    <definedName name="__1r">#REF!</definedName>
    <definedName name="__aze1" localSheetId="2">#REF!</definedName>
    <definedName name="__aze1" localSheetId="0">#REF!</definedName>
    <definedName name="__aze1" localSheetId="5">#REF!</definedName>
    <definedName name="__aze1" localSheetId="4">#REF!</definedName>
    <definedName name="__aze1" localSheetId="10">#REF!</definedName>
    <definedName name="__aze1" localSheetId="3">#REF!</definedName>
    <definedName name="__aze1" localSheetId="11">#REF!</definedName>
    <definedName name="__aze1" localSheetId="6">#REF!</definedName>
    <definedName name="__aze1" localSheetId="7">#REF!</definedName>
    <definedName name="__aze1">#REF!</definedName>
    <definedName name="__aze2" localSheetId="2">#REF!</definedName>
    <definedName name="__aze2" localSheetId="0">#REF!</definedName>
    <definedName name="__aze2" localSheetId="5">#REF!</definedName>
    <definedName name="__aze2" localSheetId="4">#REF!</definedName>
    <definedName name="__aze2" localSheetId="10">#REF!</definedName>
    <definedName name="__aze2" localSheetId="3">#REF!</definedName>
    <definedName name="__aze2" localSheetId="11">#REF!</definedName>
    <definedName name="__aze2" localSheetId="6">#REF!</definedName>
    <definedName name="__aze2" localSheetId="7">#REF!</definedName>
    <definedName name="__aze2">#REF!</definedName>
    <definedName name="__aze3" localSheetId="2">#REF!</definedName>
    <definedName name="__aze3" localSheetId="0">#REF!</definedName>
    <definedName name="__aze3" localSheetId="5">#REF!</definedName>
    <definedName name="__aze3" localSheetId="4">#REF!</definedName>
    <definedName name="__aze3" localSheetId="10">#REF!</definedName>
    <definedName name="__aze3" localSheetId="3">#REF!</definedName>
    <definedName name="__aze3" localSheetId="11">#REF!</definedName>
    <definedName name="__aze3" localSheetId="6">#REF!</definedName>
    <definedName name="__aze3" localSheetId="7">#REF!</definedName>
    <definedName name="__aze3">#REF!</definedName>
    <definedName name="__BOP1" localSheetId="2">#REF!</definedName>
    <definedName name="__BOP1" localSheetId="0">#REF!</definedName>
    <definedName name="__BOP1" localSheetId="5">#REF!</definedName>
    <definedName name="__BOP1" localSheetId="4">#REF!</definedName>
    <definedName name="__BOP1" localSheetId="10">#REF!</definedName>
    <definedName name="__BOP1" localSheetId="3">#REF!</definedName>
    <definedName name="__BOP1" localSheetId="11">#REF!</definedName>
    <definedName name="__BOP1" localSheetId="6">#REF!</definedName>
    <definedName name="__BOP1" localSheetId="7">#REF!</definedName>
    <definedName name="__BOP1">#REF!</definedName>
    <definedName name="__BOP2" localSheetId="2">[12]BoP!#REF!</definedName>
    <definedName name="__BOP2" localSheetId="0">[12]BoP!#REF!</definedName>
    <definedName name="__BOP2" localSheetId="5">[12]BoP!#REF!</definedName>
    <definedName name="__BOP2" localSheetId="4">[12]BoP!#REF!</definedName>
    <definedName name="__BOP2" localSheetId="10">[12]BoP!#REF!</definedName>
    <definedName name="__BOP2" localSheetId="3">[12]BoP!#REF!</definedName>
    <definedName name="__BOP2" localSheetId="11">[12]BoP!#REF!</definedName>
    <definedName name="__BOP2" localSheetId="6">[12]BoP!#REF!</definedName>
    <definedName name="__BOP2" localSheetId="7">[12]BoP!#REF!</definedName>
    <definedName name="__BOP2">[12]BoP!#REF!</definedName>
    <definedName name="__COL1">[13]SimInp1:ModDef!$A$1:$V$130</definedName>
    <definedName name="__END94" localSheetId="2">#REF!</definedName>
    <definedName name="__END94" localSheetId="0">#REF!</definedName>
    <definedName name="__END94" localSheetId="5">#REF!</definedName>
    <definedName name="__END94" localSheetId="4">#REF!</definedName>
    <definedName name="__END94" localSheetId="10">#REF!</definedName>
    <definedName name="__END94" localSheetId="3">#REF!</definedName>
    <definedName name="__END94" localSheetId="11">#REF!</definedName>
    <definedName name="__END94" localSheetId="6">#REF!</definedName>
    <definedName name="__END94" localSheetId="7">#REF!</definedName>
    <definedName name="__END94">#REF!</definedName>
    <definedName name="__EXP5" localSheetId="2">#REF!</definedName>
    <definedName name="__EXP5" localSheetId="0">#REF!</definedName>
    <definedName name="__EXP5" localSheetId="5">#REF!</definedName>
    <definedName name="__EXP5" localSheetId="4">#REF!</definedName>
    <definedName name="__EXP5" localSheetId="10">#REF!</definedName>
    <definedName name="__EXP5" localSheetId="3">#REF!</definedName>
    <definedName name="__EXP5" localSheetId="11">#REF!</definedName>
    <definedName name="__EXP5" localSheetId="6">#REF!</definedName>
    <definedName name="__EXP5" localSheetId="7">#REF!</definedName>
    <definedName name="__EXP5">#REF!</definedName>
    <definedName name="__EXP6" localSheetId="2">#REF!</definedName>
    <definedName name="__EXP6" localSheetId="0">#REF!</definedName>
    <definedName name="__EXP6" localSheetId="5">#REF!</definedName>
    <definedName name="__EXP6" localSheetId="4">#REF!</definedName>
    <definedName name="__EXP6" localSheetId="10">#REF!</definedName>
    <definedName name="__EXP6" localSheetId="3">#REF!</definedName>
    <definedName name="__EXP6" localSheetId="11">#REF!</definedName>
    <definedName name="__EXP6" localSheetId="6">#REF!</definedName>
    <definedName name="__EXP6" localSheetId="7">#REF!</definedName>
    <definedName name="__EXP6">#REF!</definedName>
    <definedName name="__EXP7" localSheetId="2">#REF!</definedName>
    <definedName name="__EXP7" localSheetId="0">#REF!</definedName>
    <definedName name="__EXP7" localSheetId="5">#REF!</definedName>
    <definedName name="__EXP7" localSheetId="4">#REF!</definedName>
    <definedName name="__EXP7" localSheetId="10">#REF!</definedName>
    <definedName name="__EXP7" localSheetId="3">#REF!</definedName>
    <definedName name="__EXP7" localSheetId="11">#REF!</definedName>
    <definedName name="__EXP7" localSheetId="6">#REF!</definedName>
    <definedName name="__EXP7" localSheetId="7">#REF!</definedName>
    <definedName name="__EXP7">#REF!</definedName>
    <definedName name="__EXP9" localSheetId="2">#REF!</definedName>
    <definedName name="__EXP9" localSheetId="0">#REF!</definedName>
    <definedName name="__EXP9" localSheetId="5">#REF!</definedName>
    <definedName name="__EXP9" localSheetId="4">#REF!</definedName>
    <definedName name="__EXP9" localSheetId="10">#REF!</definedName>
    <definedName name="__EXP9" localSheetId="3">#REF!</definedName>
    <definedName name="__EXP9" localSheetId="11">#REF!</definedName>
    <definedName name="__EXP9" localSheetId="6">#REF!</definedName>
    <definedName name="__EXP9" localSheetId="7">#REF!</definedName>
    <definedName name="__EXP9">#REF!</definedName>
    <definedName name="__IMP10" localSheetId="2">#REF!</definedName>
    <definedName name="__IMP10" localSheetId="0">#REF!</definedName>
    <definedName name="__IMP10" localSheetId="5">#REF!</definedName>
    <definedName name="__IMP10" localSheetId="4">#REF!</definedName>
    <definedName name="__IMP10" localSheetId="10">#REF!</definedName>
    <definedName name="__IMP10" localSheetId="3">#REF!</definedName>
    <definedName name="__IMP10" localSheetId="11">#REF!</definedName>
    <definedName name="__IMP10" localSheetId="6">#REF!</definedName>
    <definedName name="__IMP10" localSheetId="7">#REF!</definedName>
    <definedName name="__IMP10">#REF!</definedName>
    <definedName name="__IMP2" localSheetId="2">#REF!</definedName>
    <definedName name="__IMP2" localSheetId="0">#REF!</definedName>
    <definedName name="__IMP2" localSheetId="5">#REF!</definedName>
    <definedName name="__IMP2" localSheetId="4">#REF!</definedName>
    <definedName name="__IMP2" localSheetId="10">#REF!</definedName>
    <definedName name="__IMP2" localSheetId="3">#REF!</definedName>
    <definedName name="__IMP2" localSheetId="11">#REF!</definedName>
    <definedName name="__IMP2" localSheetId="6">#REF!</definedName>
    <definedName name="__IMP2" localSheetId="7">#REF!</definedName>
    <definedName name="__IMP2">#REF!</definedName>
    <definedName name="__IMP4" localSheetId="2">#REF!</definedName>
    <definedName name="__IMP4" localSheetId="0">#REF!</definedName>
    <definedName name="__IMP4" localSheetId="5">#REF!</definedName>
    <definedName name="__IMP4" localSheetId="4">#REF!</definedName>
    <definedName name="__IMP4" localSheetId="10">#REF!</definedName>
    <definedName name="__IMP4" localSheetId="3">#REF!</definedName>
    <definedName name="__IMP4" localSheetId="11">#REF!</definedName>
    <definedName name="__IMP4" localSheetId="6">#REF!</definedName>
    <definedName name="__IMP4" localSheetId="7">#REF!</definedName>
    <definedName name="__IMP4">#REF!</definedName>
    <definedName name="__IMP6" localSheetId="2">#REF!</definedName>
    <definedName name="__IMP6" localSheetId="0">#REF!</definedName>
    <definedName name="__IMP6" localSheetId="5">#REF!</definedName>
    <definedName name="__IMP6" localSheetId="4">#REF!</definedName>
    <definedName name="__IMP6" localSheetId="10">#REF!</definedName>
    <definedName name="__IMP6" localSheetId="3">#REF!</definedName>
    <definedName name="__IMP6" localSheetId="11">#REF!</definedName>
    <definedName name="__IMP6" localSheetId="6">#REF!</definedName>
    <definedName name="__IMP6" localSheetId="7">#REF!</definedName>
    <definedName name="__IMP6">#REF!</definedName>
    <definedName name="__IMP7" localSheetId="2">#REF!</definedName>
    <definedName name="__IMP7" localSheetId="0">#REF!</definedName>
    <definedName name="__IMP7" localSheetId="5">#REF!</definedName>
    <definedName name="__IMP7" localSheetId="4">#REF!</definedName>
    <definedName name="__IMP7" localSheetId="10">#REF!</definedName>
    <definedName name="__IMP7" localSheetId="3">#REF!</definedName>
    <definedName name="__IMP7" localSheetId="11">#REF!</definedName>
    <definedName name="__IMP7" localSheetId="6">#REF!</definedName>
    <definedName name="__IMP7" localSheetId="7">#REF!</definedName>
    <definedName name="__IMP7">#REF!</definedName>
    <definedName name="__IMP8" localSheetId="2">#REF!</definedName>
    <definedName name="__IMP8" localSheetId="0">#REF!</definedName>
    <definedName name="__IMP8" localSheetId="5">#REF!</definedName>
    <definedName name="__IMP8" localSheetId="4">#REF!</definedName>
    <definedName name="__IMP8" localSheetId="10">#REF!</definedName>
    <definedName name="__IMP8" localSheetId="3">#REF!</definedName>
    <definedName name="__IMP8" localSheetId="11">#REF!</definedName>
    <definedName name="__IMP8" localSheetId="6">#REF!</definedName>
    <definedName name="__IMP8" localSheetId="7">#REF!</definedName>
    <definedName name="__IMP8">#REF!</definedName>
    <definedName name="__MCV1">[14]Q2!$E$64:$AH$64</definedName>
    <definedName name="__MTS2" localSheetId="2">'[5]Annual Tables'!#REF!</definedName>
    <definedName name="__MTS2" localSheetId="0">'[5]Annual Tables'!#REF!</definedName>
    <definedName name="__MTS2" localSheetId="5">'[5]Annual Tables'!#REF!</definedName>
    <definedName name="__MTS2" localSheetId="4">'[5]Annual Tables'!#REF!</definedName>
    <definedName name="__MTS2" localSheetId="10">'[5]Annual Tables'!#REF!</definedName>
    <definedName name="__MTS2" localSheetId="3">'[5]Annual Tables'!#REF!</definedName>
    <definedName name="__MTS2" localSheetId="11">'[5]Annual Tables'!#REF!</definedName>
    <definedName name="__MTS2" localSheetId="6">'[5]Annual Tables'!#REF!</definedName>
    <definedName name="__MTS2" localSheetId="7">'[5]Annual Tables'!#REF!</definedName>
    <definedName name="__MTS2">'[5]Annual Tables'!#REF!</definedName>
    <definedName name="__PAG2" localSheetId="2">[5]Index!#REF!</definedName>
    <definedName name="__PAG2" localSheetId="0">[5]Index!#REF!</definedName>
    <definedName name="__PAG2" localSheetId="5">[5]Index!#REF!</definedName>
    <definedName name="__PAG2" localSheetId="4">[5]Index!#REF!</definedName>
    <definedName name="__PAG2" localSheetId="10">[5]Index!#REF!</definedName>
    <definedName name="__PAG2" localSheetId="3">[5]Index!#REF!</definedName>
    <definedName name="__PAG2" localSheetId="11">[5]Index!#REF!</definedName>
    <definedName name="__PAG2" localSheetId="6">[5]Index!#REF!</definedName>
    <definedName name="__PAG2" localSheetId="7">[5]Index!#REF!</definedName>
    <definedName name="__PAG2">[5]Index!#REF!</definedName>
    <definedName name="__PAG3" localSheetId="2">[5]Index!#REF!</definedName>
    <definedName name="__PAG3" localSheetId="0">[5]Index!#REF!</definedName>
    <definedName name="__PAG3" localSheetId="5">[5]Index!#REF!</definedName>
    <definedName name="__PAG3" localSheetId="4">[5]Index!#REF!</definedName>
    <definedName name="__PAG3" localSheetId="10">[5]Index!#REF!</definedName>
    <definedName name="__PAG3" localSheetId="3">[5]Index!#REF!</definedName>
    <definedName name="__PAG3" localSheetId="11">[5]Index!#REF!</definedName>
    <definedName name="__PAG3" localSheetId="6">[5]Index!#REF!</definedName>
    <definedName name="__PAG3" localSheetId="7">[5]Index!#REF!</definedName>
    <definedName name="__PAG3">[5]Index!#REF!</definedName>
    <definedName name="__PAG4" localSheetId="2">[5]Index!#REF!</definedName>
    <definedName name="__PAG4" localSheetId="0">[5]Index!#REF!</definedName>
    <definedName name="__PAG4" localSheetId="5">[5]Index!#REF!</definedName>
    <definedName name="__PAG4" localSheetId="4">[5]Index!#REF!</definedName>
    <definedName name="__PAG4" localSheetId="10">[5]Index!#REF!</definedName>
    <definedName name="__PAG4" localSheetId="3">[5]Index!#REF!</definedName>
    <definedName name="__PAG4" localSheetId="11">[5]Index!#REF!</definedName>
    <definedName name="__PAG4" localSheetId="6">[5]Index!#REF!</definedName>
    <definedName name="__PAG4" localSheetId="7">[5]Index!#REF!</definedName>
    <definedName name="__PAG4">[5]Index!#REF!</definedName>
    <definedName name="__PAG5" localSheetId="2">[5]Index!#REF!</definedName>
    <definedName name="__PAG5" localSheetId="0">[5]Index!#REF!</definedName>
    <definedName name="__PAG5" localSheetId="5">[5]Index!#REF!</definedName>
    <definedName name="__PAG5" localSheetId="4">[5]Index!#REF!</definedName>
    <definedName name="__PAG5" localSheetId="10">[5]Index!#REF!</definedName>
    <definedName name="__PAG5" localSheetId="3">[5]Index!#REF!</definedName>
    <definedName name="__PAG5" localSheetId="11">[5]Index!#REF!</definedName>
    <definedName name="__PAG5" localSheetId="6">[5]Index!#REF!</definedName>
    <definedName name="__PAG5" localSheetId="7">[5]Index!#REF!</definedName>
    <definedName name="__PAG5">[5]Index!#REF!</definedName>
    <definedName name="__PAG6" localSheetId="2">[5]Index!#REF!</definedName>
    <definedName name="__PAG6" localSheetId="0">[5]Index!#REF!</definedName>
    <definedName name="__PAG6" localSheetId="5">[5]Index!#REF!</definedName>
    <definedName name="__PAG6" localSheetId="4">[5]Index!#REF!</definedName>
    <definedName name="__PAG6" localSheetId="10">[5]Index!#REF!</definedName>
    <definedName name="__PAG6" localSheetId="3">[5]Index!#REF!</definedName>
    <definedName name="__PAG6" localSheetId="11">[5]Index!#REF!</definedName>
    <definedName name="__PAG6" localSheetId="6">[5]Index!#REF!</definedName>
    <definedName name="__PAG6" localSheetId="7">[5]Index!#REF!</definedName>
    <definedName name="__PAG6">[5]Index!#REF!</definedName>
    <definedName name="__PAG7" localSheetId="2">#REF!</definedName>
    <definedName name="__PAG7" localSheetId="0">#REF!</definedName>
    <definedName name="__PAG7" localSheetId="5">#REF!</definedName>
    <definedName name="__PAG7" localSheetId="4">#REF!</definedName>
    <definedName name="__PAG7" localSheetId="10">#REF!</definedName>
    <definedName name="__PAG7" localSheetId="3">#REF!</definedName>
    <definedName name="__PAG7" localSheetId="11">#REF!</definedName>
    <definedName name="__PAG7" localSheetId="6">#REF!</definedName>
    <definedName name="__PAG7" localSheetId="7">#REF!</definedName>
    <definedName name="__PAG7">#REF!</definedName>
    <definedName name="__RES2" localSheetId="2">[12]RES!#REF!</definedName>
    <definedName name="__RES2" localSheetId="0">[12]RES!#REF!</definedName>
    <definedName name="__RES2" localSheetId="5">[12]RES!#REF!</definedName>
    <definedName name="__RES2" localSheetId="4">[12]RES!#REF!</definedName>
    <definedName name="__RES2" localSheetId="10">[12]RES!#REF!</definedName>
    <definedName name="__RES2" localSheetId="3">[12]RES!#REF!</definedName>
    <definedName name="__RES2" localSheetId="11">[12]RES!#REF!</definedName>
    <definedName name="__RES2" localSheetId="6">[12]RES!#REF!</definedName>
    <definedName name="__RES2" localSheetId="7">[12]RES!#REF!</definedName>
    <definedName name="__RES2">[12]RES!#REF!</definedName>
    <definedName name="__SUM2" localSheetId="2">#REF!</definedName>
    <definedName name="__SUM2" localSheetId="0">#REF!</definedName>
    <definedName name="__SUM2" localSheetId="5">#REF!</definedName>
    <definedName name="__SUM2" localSheetId="4">#REF!</definedName>
    <definedName name="__SUM2" localSheetId="10">#REF!</definedName>
    <definedName name="__SUM2" localSheetId="3">#REF!</definedName>
    <definedName name="__SUM2" localSheetId="11">#REF!</definedName>
    <definedName name="__SUM2" localSheetId="6">#REF!</definedName>
    <definedName name="__SUM2" localSheetId="7">#REF!</definedName>
    <definedName name="__SUM2">#REF!</definedName>
    <definedName name="__sum3" localSheetId="2">#REF!</definedName>
    <definedName name="__sum3" localSheetId="0">#REF!</definedName>
    <definedName name="__sum3" localSheetId="5">#REF!</definedName>
    <definedName name="__sum3" localSheetId="4">#REF!</definedName>
    <definedName name="__sum3" localSheetId="10">#REF!</definedName>
    <definedName name="__sum3" localSheetId="3">#REF!</definedName>
    <definedName name="__sum3" localSheetId="11">#REF!</definedName>
    <definedName name="__sum3" localSheetId="6">#REF!</definedName>
    <definedName name="__sum3" localSheetId="7">#REF!</definedName>
    <definedName name="__sum3">#REF!</definedName>
    <definedName name="__tab06" localSheetId="2">#REF!</definedName>
    <definedName name="__tab06" localSheetId="0">#REF!</definedName>
    <definedName name="__tab06" localSheetId="5">#REF!</definedName>
    <definedName name="__tab06" localSheetId="4">#REF!</definedName>
    <definedName name="__tab06" localSheetId="10">#REF!</definedName>
    <definedName name="__tab06" localSheetId="3">#REF!</definedName>
    <definedName name="__tab06" localSheetId="11">#REF!</definedName>
    <definedName name="__tab06" localSheetId="6">#REF!</definedName>
    <definedName name="__tab06" localSheetId="7">#REF!</definedName>
    <definedName name="__tab06">#REF!</definedName>
    <definedName name="__tab07" localSheetId="2">#REF!</definedName>
    <definedName name="__tab07" localSheetId="0">#REF!</definedName>
    <definedName name="__tab07" localSheetId="5">#REF!</definedName>
    <definedName name="__tab07" localSheetId="4">#REF!</definedName>
    <definedName name="__tab07" localSheetId="10">#REF!</definedName>
    <definedName name="__tab07" localSheetId="3">#REF!</definedName>
    <definedName name="__tab07" localSheetId="11">#REF!</definedName>
    <definedName name="__tab07" localSheetId="6">#REF!</definedName>
    <definedName name="__tab07" localSheetId="7">#REF!</definedName>
    <definedName name="__tab07">#REF!</definedName>
    <definedName name="__TAB1" localSheetId="2">#REF!</definedName>
    <definedName name="__TAB1" localSheetId="0">#REF!</definedName>
    <definedName name="__TAB1" localSheetId="5">#REF!</definedName>
    <definedName name="__TAB1" localSheetId="4">#REF!</definedName>
    <definedName name="__TAB1" localSheetId="10">#REF!</definedName>
    <definedName name="__TAB1" localSheetId="3">#REF!</definedName>
    <definedName name="__TAB1" localSheetId="11">#REF!</definedName>
    <definedName name="__TAB1" localSheetId="6">#REF!</definedName>
    <definedName name="__TAB1" localSheetId="7">#REF!</definedName>
    <definedName name="__TAB1">#REF!</definedName>
    <definedName name="__TAB10" localSheetId="2">#REF!</definedName>
    <definedName name="__TAB10" localSheetId="0">#REF!</definedName>
    <definedName name="__TAB10" localSheetId="5">#REF!</definedName>
    <definedName name="__TAB10" localSheetId="4">#REF!</definedName>
    <definedName name="__TAB10" localSheetId="10">#REF!</definedName>
    <definedName name="__TAB10" localSheetId="3">#REF!</definedName>
    <definedName name="__TAB10" localSheetId="11">#REF!</definedName>
    <definedName name="__TAB10" localSheetId="6">#REF!</definedName>
    <definedName name="__TAB10" localSheetId="7">#REF!</definedName>
    <definedName name="__TAB10">#REF!</definedName>
    <definedName name="__Tab11" localSheetId="2">#REF!</definedName>
    <definedName name="__Tab11" localSheetId="0">#REF!</definedName>
    <definedName name="__Tab11" localSheetId="5">#REF!</definedName>
    <definedName name="__Tab11" localSheetId="4">#REF!</definedName>
    <definedName name="__Tab11" localSheetId="10">#REF!</definedName>
    <definedName name="__Tab11" localSheetId="3">#REF!</definedName>
    <definedName name="__Tab11" localSheetId="11">#REF!</definedName>
    <definedName name="__Tab11" localSheetId="6">#REF!</definedName>
    <definedName name="__Tab11" localSheetId="7">#REF!</definedName>
    <definedName name="__Tab11">#REF!</definedName>
    <definedName name="__TAB12" localSheetId="2">#REF!</definedName>
    <definedName name="__TAB12" localSheetId="0">#REF!</definedName>
    <definedName name="__TAB12" localSheetId="5">#REF!</definedName>
    <definedName name="__TAB12" localSheetId="4">#REF!</definedName>
    <definedName name="__TAB12" localSheetId="10">#REF!</definedName>
    <definedName name="__TAB12" localSheetId="3">#REF!</definedName>
    <definedName name="__TAB12" localSheetId="11">#REF!</definedName>
    <definedName name="__TAB12" localSheetId="6">#REF!</definedName>
    <definedName name="__TAB12" localSheetId="7">#REF!</definedName>
    <definedName name="__TAB12">#REF!</definedName>
    <definedName name="__Tab19" localSheetId="2">#REF!</definedName>
    <definedName name="__Tab19" localSheetId="0">#REF!</definedName>
    <definedName name="__Tab19" localSheetId="5">#REF!</definedName>
    <definedName name="__Tab19" localSheetId="4">#REF!</definedName>
    <definedName name="__Tab19" localSheetId="10">#REF!</definedName>
    <definedName name="__Tab19" localSheetId="3">#REF!</definedName>
    <definedName name="__Tab19" localSheetId="11">#REF!</definedName>
    <definedName name="__Tab19" localSheetId="6">#REF!</definedName>
    <definedName name="__Tab19" localSheetId="7">#REF!</definedName>
    <definedName name="__Tab19">#REF!</definedName>
    <definedName name="__TAB2" localSheetId="2">#REF!</definedName>
    <definedName name="__TAB2" localSheetId="0">#REF!</definedName>
    <definedName name="__TAB2" localSheetId="5">#REF!</definedName>
    <definedName name="__TAB2" localSheetId="4">#REF!</definedName>
    <definedName name="__TAB2" localSheetId="10">#REF!</definedName>
    <definedName name="__TAB2" localSheetId="3">#REF!</definedName>
    <definedName name="__TAB2" localSheetId="11">#REF!</definedName>
    <definedName name="__TAB2" localSheetId="6">#REF!</definedName>
    <definedName name="__TAB2" localSheetId="7">#REF!</definedName>
    <definedName name="__TAB2">#REF!</definedName>
    <definedName name="__Tab20" localSheetId="2">#REF!</definedName>
    <definedName name="__Tab20" localSheetId="0">#REF!</definedName>
    <definedName name="__Tab20" localSheetId="5">#REF!</definedName>
    <definedName name="__Tab20" localSheetId="4">#REF!</definedName>
    <definedName name="__Tab20" localSheetId="10">#REF!</definedName>
    <definedName name="__Tab20" localSheetId="3">#REF!</definedName>
    <definedName name="__Tab20" localSheetId="11">#REF!</definedName>
    <definedName name="__Tab20" localSheetId="6">#REF!</definedName>
    <definedName name="__Tab20" localSheetId="7">#REF!</definedName>
    <definedName name="__Tab20">#REF!</definedName>
    <definedName name="__Tab21" localSheetId="2">#REF!</definedName>
    <definedName name="__Tab21" localSheetId="0">#REF!</definedName>
    <definedName name="__Tab21" localSheetId="5">#REF!</definedName>
    <definedName name="__Tab21" localSheetId="4">#REF!</definedName>
    <definedName name="__Tab21" localSheetId="10">#REF!</definedName>
    <definedName name="__Tab21" localSheetId="3">#REF!</definedName>
    <definedName name="__Tab21" localSheetId="11">#REF!</definedName>
    <definedName name="__Tab21" localSheetId="6">#REF!</definedName>
    <definedName name="__Tab21" localSheetId="7">#REF!</definedName>
    <definedName name="__Tab21">#REF!</definedName>
    <definedName name="__Tab22" localSheetId="2">#REF!</definedName>
    <definedName name="__Tab22" localSheetId="0">#REF!</definedName>
    <definedName name="__Tab22" localSheetId="5">#REF!</definedName>
    <definedName name="__Tab22" localSheetId="4">#REF!</definedName>
    <definedName name="__Tab22" localSheetId="10">#REF!</definedName>
    <definedName name="__Tab22" localSheetId="3">#REF!</definedName>
    <definedName name="__Tab22" localSheetId="11">#REF!</definedName>
    <definedName name="__Tab22" localSheetId="6">#REF!</definedName>
    <definedName name="__Tab22" localSheetId="7">#REF!</definedName>
    <definedName name="__Tab22">#REF!</definedName>
    <definedName name="__Tab23" localSheetId="2">#REF!</definedName>
    <definedName name="__Tab23" localSheetId="0">#REF!</definedName>
    <definedName name="__Tab23" localSheetId="5">#REF!</definedName>
    <definedName name="__Tab23" localSheetId="4">#REF!</definedName>
    <definedName name="__Tab23" localSheetId="10">#REF!</definedName>
    <definedName name="__Tab23" localSheetId="3">#REF!</definedName>
    <definedName name="__Tab23" localSheetId="11">#REF!</definedName>
    <definedName name="__Tab23" localSheetId="6">#REF!</definedName>
    <definedName name="__Tab23" localSheetId="7">#REF!</definedName>
    <definedName name="__Tab23">#REF!</definedName>
    <definedName name="__Tab24" localSheetId="2">#REF!</definedName>
    <definedName name="__Tab24" localSheetId="0">#REF!</definedName>
    <definedName name="__Tab24" localSheetId="5">#REF!</definedName>
    <definedName name="__Tab24" localSheetId="4">#REF!</definedName>
    <definedName name="__Tab24" localSheetId="10">#REF!</definedName>
    <definedName name="__Tab24" localSheetId="3">#REF!</definedName>
    <definedName name="__Tab24" localSheetId="11">#REF!</definedName>
    <definedName name="__Tab24" localSheetId="6">#REF!</definedName>
    <definedName name="__Tab24" localSheetId="7">#REF!</definedName>
    <definedName name="__Tab24">#REF!</definedName>
    <definedName name="__Tab26" localSheetId="2">#REF!</definedName>
    <definedName name="__Tab26" localSheetId="0">#REF!</definedName>
    <definedName name="__Tab26" localSheetId="5">#REF!</definedName>
    <definedName name="__Tab26" localSheetId="4">#REF!</definedName>
    <definedName name="__Tab26" localSheetId="10">#REF!</definedName>
    <definedName name="__Tab26" localSheetId="3">#REF!</definedName>
    <definedName name="__Tab26" localSheetId="11">#REF!</definedName>
    <definedName name="__Tab26" localSheetId="6">#REF!</definedName>
    <definedName name="__Tab26" localSheetId="7">#REF!</definedName>
    <definedName name="__Tab26">#REF!</definedName>
    <definedName name="__Tab27" localSheetId="2">#REF!</definedName>
    <definedName name="__Tab27" localSheetId="0">#REF!</definedName>
    <definedName name="__Tab27" localSheetId="5">#REF!</definedName>
    <definedName name="__Tab27" localSheetId="4">#REF!</definedName>
    <definedName name="__Tab27" localSheetId="10">#REF!</definedName>
    <definedName name="__Tab27" localSheetId="3">#REF!</definedName>
    <definedName name="__Tab27" localSheetId="11">#REF!</definedName>
    <definedName name="__Tab27" localSheetId="6">#REF!</definedName>
    <definedName name="__Tab27" localSheetId="7">#REF!</definedName>
    <definedName name="__Tab27">#REF!</definedName>
    <definedName name="__Tab28" localSheetId="2">#REF!</definedName>
    <definedName name="__Tab28" localSheetId="0">#REF!</definedName>
    <definedName name="__Tab28" localSheetId="5">#REF!</definedName>
    <definedName name="__Tab28" localSheetId="4">#REF!</definedName>
    <definedName name="__Tab28" localSheetId="10">#REF!</definedName>
    <definedName name="__Tab28" localSheetId="3">#REF!</definedName>
    <definedName name="__Tab28" localSheetId="11">#REF!</definedName>
    <definedName name="__Tab28" localSheetId="6">#REF!</definedName>
    <definedName name="__Tab28" localSheetId="7">#REF!</definedName>
    <definedName name="__Tab28">#REF!</definedName>
    <definedName name="__Tab29" localSheetId="2">#REF!</definedName>
    <definedName name="__Tab29" localSheetId="0">#REF!</definedName>
    <definedName name="__Tab29" localSheetId="5">#REF!</definedName>
    <definedName name="__Tab29" localSheetId="4">#REF!</definedName>
    <definedName name="__Tab29" localSheetId="10">#REF!</definedName>
    <definedName name="__Tab29" localSheetId="3">#REF!</definedName>
    <definedName name="__Tab29" localSheetId="11">#REF!</definedName>
    <definedName name="__Tab29" localSheetId="6">#REF!</definedName>
    <definedName name="__Tab29" localSheetId="7">#REF!</definedName>
    <definedName name="__Tab29">#REF!</definedName>
    <definedName name="__TAB3" localSheetId="2">#REF!</definedName>
    <definedName name="__TAB3" localSheetId="0">#REF!</definedName>
    <definedName name="__TAB3" localSheetId="5">#REF!</definedName>
    <definedName name="__TAB3" localSheetId="4">#REF!</definedName>
    <definedName name="__TAB3" localSheetId="10">#REF!</definedName>
    <definedName name="__TAB3" localSheetId="3">#REF!</definedName>
    <definedName name="__TAB3" localSheetId="11">#REF!</definedName>
    <definedName name="__TAB3" localSheetId="6">#REF!</definedName>
    <definedName name="__TAB3" localSheetId="7">#REF!</definedName>
    <definedName name="__TAB3">#REF!</definedName>
    <definedName name="__Tab30" localSheetId="2">#REF!</definedName>
    <definedName name="__Tab30" localSheetId="0">#REF!</definedName>
    <definedName name="__Tab30" localSheetId="5">#REF!</definedName>
    <definedName name="__Tab30" localSheetId="4">#REF!</definedName>
    <definedName name="__Tab30" localSheetId="10">#REF!</definedName>
    <definedName name="__Tab30" localSheetId="3">#REF!</definedName>
    <definedName name="__Tab30" localSheetId="11">#REF!</definedName>
    <definedName name="__Tab30" localSheetId="6">#REF!</definedName>
    <definedName name="__Tab30" localSheetId="7">#REF!</definedName>
    <definedName name="__Tab30">#REF!</definedName>
    <definedName name="__Tab31" localSheetId="2">#REF!</definedName>
    <definedName name="__Tab31" localSheetId="0">#REF!</definedName>
    <definedName name="__Tab31" localSheetId="5">#REF!</definedName>
    <definedName name="__Tab31" localSheetId="4">#REF!</definedName>
    <definedName name="__Tab31" localSheetId="10">#REF!</definedName>
    <definedName name="__Tab31" localSheetId="3">#REF!</definedName>
    <definedName name="__Tab31" localSheetId="11">#REF!</definedName>
    <definedName name="__Tab31" localSheetId="6">#REF!</definedName>
    <definedName name="__Tab31" localSheetId="7">#REF!</definedName>
    <definedName name="__Tab31">#REF!</definedName>
    <definedName name="__Tab32" localSheetId="2">#REF!</definedName>
    <definedName name="__Tab32" localSheetId="0">#REF!</definedName>
    <definedName name="__Tab32" localSheetId="5">#REF!</definedName>
    <definedName name="__Tab32" localSheetId="4">#REF!</definedName>
    <definedName name="__Tab32" localSheetId="10">#REF!</definedName>
    <definedName name="__Tab32" localSheetId="3">#REF!</definedName>
    <definedName name="__Tab32" localSheetId="11">#REF!</definedName>
    <definedName name="__Tab32" localSheetId="6">#REF!</definedName>
    <definedName name="__Tab32" localSheetId="7">#REF!</definedName>
    <definedName name="__Tab32">#REF!</definedName>
    <definedName name="__Tab33" localSheetId="2">#REF!</definedName>
    <definedName name="__Tab33" localSheetId="0">#REF!</definedName>
    <definedName name="__Tab33" localSheetId="5">#REF!</definedName>
    <definedName name="__Tab33" localSheetId="4">#REF!</definedName>
    <definedName name="__Tab33" localSheetId="10">#REF!</definedName>
    <definedName name="__Tab33" localSheetId="3">#REF!</definedName>
    <definedName name="__Tab33" localSheetId="11">#REF!</definedName>
    <definedName name="__Tab33" localSheetId="6">#REF!</definedName>
    <definedName name="__Tab33" localSheetId="7">#REF!</definedName>
    <definedName name="__Tab33">#REF!</definedName>
    <definedName name="__Tab34" localSheetId="2">#REF!</definedName>
    <definedName name="__Tab34" localSheetId="0">#REF!</definedName>
    <definedName name="__Tab34" localSheetId="5">#REF!</definedName>
    <definedName name="__Tab34" localSheetId="4">#REF!</definedName>
    <definedName name="__Tab34" localSheetId="10">#REF!</definedName>
    <definedName name="__Tab34" localSheetId="3">#REF!</definedName>
    <definedName name="__Tab34" localSheetId="11">#REF!</definedName>
    <definedName name="__Tab34" localSheetId="6">#REF!</definedName>
    <definedName name="__Tab34" localSheetId="7">#REF!</definedName>
    <definedName name="__Tab34">#REF!</definedName>
    <definedName name="__Tab35" localSheetId="2">#REF!</definedName>
    <definedName name="__Tab35" localSheetId="0">#REF!</definedName>
    <definedName name="__Tab35" localSheetId="5">#REF!</definedName>
    <definedName name="__Tab35" localSheetId="4">#REF!</definedName>
    <definedName name="__Tab35" localSheetId="10">#REF!</definedName>
    <definedName name="__Tab35" localSheetId="3">#REF!</definedName>
    <definedName name="__Tab35" localSheetId="11">#REF!</definedName>
    <definedName name="__Tab35" localSheetId="6">#REF!</definedName>
    <definedName name="__Tab35" localSheetId="7">#REF!</definedName>
    <definedName name="__Tab35">#REF!</definedName>
    <definedName name="__TAB4" localSheetId="2">#REF!</definedName>
    <definedName name="__TAB4" localSheetId="0">#REF!</definedName>
    <definedName name="__TAB4" localSheetId="5">#REF!</definedName>
    <definedName name="__TAB4" localSheetId="4">#REF!</definedName>
    <definedName name="__TAB4" localSheetId="10">#REF!</definedName>
    <definedName name="__TAB4" localSheetId="3">#REF!</definedName>
    <definedName name="__TAB4" localSheetId="11">#REF!</definedName>
    <definedName name="__TAB4" localSheetId="6">#REF!</definedName>
    <definedName name="__TAB4" localSheetId="7">#REF!</definedName>
    <definedName name="__TAB4">#REF!</definedName>
    <definedName name="__TAB5" localSheetId="2">#REF!</definedName>
    <definedName name="__TAB5" localSheetId="0">#REF!</definedName>
    <definedName name="__TAB5" localSheetId="5">#REF!</definedName>
    <definedName name="__TAB5" localSheetId="4">#REF!</definedName>
    <definedName name="__TAB5" localSheetId="10">#REF!</definedName>
    <definedName name="__TAB5" localSheetId="3">#REF!</definedName>
    <definedName name="__TAB5" localSheetId="11">#REF!</definedName>
    <definedName name="__TAB5" localSheetId="6">#REF!</definedName>
    <definedName name="__TAB5" localSheetId="7">#REF!</definedName>
    <definedName name="__TAB5">#REF!</definedName>
    <definedName name="__TAB7" localSheetId="2">#REF!</definedName>
    <definedName name="__TAB7" localSheetId="0">#REF!</definedName>
    <definedName name="__TAB7" localSheetId="5">#REF!</definedName>
    <definedName name="__TAB7" localSheetId="4">#REF!</definedName>
    <definedName name="__TAB7" localSheetId="10">#REF!</definedName>
    <definedName name="__TAB7" localSheetId="3">#REF!</definedName>
    <definedName name="__TAB7" localSheetId="11">#REF!</definedName>
    <definedName name="__TAB7" localSheetId="6">#REF!</definedName>
    <definedName name="__TAB7" localSheetId="7">#REF!</definedName>
    <definedName name="__TAB7">#REF!</definedName>
    <definedName name="__TAB8" localSheetId="2">#REF!</definedName>
    <definedName name="__TAB8" localSheetId="0">#REF!</definedName>
    <definedName name="__TAB8" localSheetId="5">#REF!</definedName>
    <definedName name="__TAB8" localSheetId="4">#REF!</definedName>
    <definedName name="__TAB8" localSheetId="10">#REF!</definedName>
    <definedName name="__TAB8" localSheetId="3">#REF!</definedName>
    <definedName name="__TAB8" localSheetId="11">#REF!</definedName>
    <definedName name="__TAB8" localSheetId="6">#REF!</definedName>
    <definedName name="__TAB8" localSheetId="7">#REF!</definedName>
    <definedName name="__TAB8">#REF!</definedName>
    <definedName name="__WB2" localSheetId="2">#REF!</definedName>
    <definedName name="__WB2" localSheetId="0">#REF!</definedName>
    <definedName name="__WB2" localSheetId="5">#REF!</definedName>
    <definedName name="__WB2" localSheetId="4">#REF!</definedName>
    <definedName name="__WB2" localSheetId="10">#REF!</definedName>
    <definedName name="__WB2" localSheetId="3">#REF!</definedName>
    <definedName name="__WB2" localSheetId="11">#REF!</definedName>
    <definedName name="__WB2" localSheetId="6">#REF!</definedName>
    <definedName name="__WB2" localSheetId="7">#REF!</definedName>
    <definedName name="__WB2">#REF!</definedName>
    <definedName name="__WEO1" localSheetId="2">#REF!</definedName>
    <definedName name="__WEO1" localSheetId="0">#REF!</definedName>
    <definedName name="__WEO1" localSheetId="5">#REF!</definedName>
    <definedName name="__WEO1" localSheetId="4">#REF!</definedName>
    <definedName name="__WEO1" localSheetId="10">#REF!</definedName>
    <definedName name="__WEO1" localSheetId="3">#REF!</definedName>
    <definedName name="__WEO1" localSheetId="11">#REF!</definedName>
    <definedName name="__WEO1" localSheetId="6">#REF!</definedName>
    <definedName name="__WEO1" localSheetId="7">#REF!</definedName>
    <definedName name="__WEO1">#REF!</definedName>
    <definedName name="__WEO2" localSheetId="2">#REF!</definedName>
    <definedName name="__WEO2" localSheetId="0">#REF!</definedName>
    <definedName name="__WEO2" localSheetId="5">#REF!</definedName>
    <definedName name="__WEO2" localSheetId="4">#REF!</definedName>
    <definedName name="__WEO2" localSheetId="10">#REF!</definedName>
    <definedName name="__WEO2" localSheetId="3">#REF!</definedName>
    <definedName name="__WEO2" localSheetId="11">#REF!</definedName>
    <definedName name="__WEO2" localSheetId="6">#REF!</definedName>
    <definedName name="__WEO2" localSheetId="7">#REF!</definedName>
    <definedName name="__WEO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Macros_Import_.qbop" localSheetId="10">[15]!'[Macros Import].qbop'</definedName>
    <definedName name="_10Macros_Import_.qbop" localSheetId="6">[15]!'[Macros Import].qbop'</definedName>
    <definedName name="_10Macros_Import_.qbop">[15]!'[Macros Import].qbop'</definedName>
    <definedName name="_11__123Graph_BCPI_ER_LOG" localSheetId="2" hidden="1">#REF!</definedName>
    <definedName name="_11__123Graph_BCPI_ER_LOG" localSheetId="0" hidden="1">#REF!</definedName>
    <definedName name="_11__123Graph_BCPI_ER_LOG" localSheetId="5" hidden="1">#REF!</definedName>
    <definedName name="_11__123Graph_BCPI_ER_LOG" localSheetId="4" hidden="1">#REF!</definedName>
    <definedName name="_11__123Graph_BCPI_ER_LOG" localSheetId="10" hidden="1">#REF!</definedName>
    <definedName name="_11__123Graph_BCPI_ER_LOG" localSheetId="3" hidden="1">#REF!</definedName>
    <definedName name="_11__123Graph_BCPI_ER_LOG" localSheetId="11" hidden="1">#REF!</definedName>
    <definedName name="_11__123Graph_BCPI_ER_LOG" localSheetId="6" hidden="1">#REF!</definedName>
    <definedName name="_11__123Graph_BCPI_ER_LOG" localSheetId="7" hidden="1">#REF!</definedName>
    <definedName name="_11__123Graph_BCPI_ER_LOG" hidden="1">#REF!</definedName>
    <definedName name="_13__123Graph_BIBA_IBRD" localSheetId="2" hidden="1">#REF!</definedName>
    <definedName name="_13__123Graph_BIBA_IBRD" localSheetId="0" hidden="1">#REF!</definedName>
    <definedName name="_13__123Graph_BIBA_IBRD" localSheetId="5" hidden="1">#REF!</definedName>
    <definedName name="_13__123Graph_BIBA_IBRD" localSheetId="4" hidden="1">#REF!</definedName>
    <definedName name="_13__123Graph_BIBA_IBRD" localSheetId="10" hidden="1">#REF!</definedName>
    <definedName name="_13__123Graph_BIBA_IBRD" localSheetId="3" hidden="1">#REF!</definedName>
    <definedName name="_13__123Graph_BIBA_IBRD" localSheetId="11" hidden="1">#REF!</definedName>
    <definedName name="_13__123Graph_BIBA_IBRD" localSheetId="6" hidden="1">#REF!</definedName>
    <definedName name="_13__123Graph_BIBA_IBRD" localSheetId="7" hidden="1">#REF!</definedName>
    <definedName name="_13__123Graph_BIBA_IBRD" hidden="1">#REF!</definedName>
    <definedName name="_15__123Graph_ACPI_ER_LOG" localSheetId="2" hidden="1">#REF!</definedName>
    <definedName name="_15__123Graph_ACPI_ER_LOG" localSheetId="0" hidden="1">#REF!</definedName>
    <definedName name="_15__123Graph_ACPI_ER_LOG" localSheetId="5" hidden="1">#REF!</definedName>
    <definedName name="_15__123Graph_ACPI_ER_LOG" localSheetId="4" hidden="1">#REF!</definedName>
    <definedName name="_15__123Graph_ACPI_ER_LOG" localSheetId="10" hidden="1">#REF!</definedName>
    <definedName name="_15__123Graph_ACPI_ER_LOG" localSheetId="3" hidden="1">#REF!</definedName>
    <definedName name="_15__123Graph_ACPI_ER_LOG" localSheetId="11" hidden="1">#REF!</definedName>
    <definedName name="_15__123Graph_ACPI_ER_LOG" localSheetId="6" hidden="1">#REF!</definedName>
    <definedName name="_15__123Graph_ACPI_ER_LOG" localSheetId="7" hidden="1">#REF!</definedName>
    <definedName name="_15__123Graph_ACPI_ER_LOG" hidden="1">#REF!</definedName>
    <definedName name="_1r" localSheetId="2">#REF!</definedName>
    <definedName name="_1r" localSheetId="0">#REF!</definedName>
    <definedName name="_1r" localSheetId="5">#REF!</definedName>
    <definedName name="_1r" localSheetId="4">#REF!</definedName>
    <definedName name="_1r" localSheetId="10">#REF!</definedName>
    <definedName name="_1r" localSheetId="3">#REF!</definedName>
    <definedName name="_1r" localSheetId="11">#REF!</definedName>
    <definedName name="_1r" localSheetId="6">#REF!</definedName>
    <definedName name="_1r" localSheetId="7">#REF!</definedName>
    <definedName name="_1r">#REF!</definedName>
    <definedName name="_20__123Graph_BCPI_ER_LOG" localSheetId="2" hidden="1">#REF!</definedName>
    <definedName name="_20__123Graph_BCPI_ER_LOG" localSheetId="0" hidden="1">#REF!</definedName>
    <definedName name="_20__123Graph_BCPI_ER_LOG" localSheetId="5" hidden="1">#REF!</definedName>
    <definedName name="_20__123Graph_BCPI_ER_LOG" localSheetId="4" hidden="1">#REF!</definedName>
    <definedName name="_20__123Graph_BCPI_ER_LOG" localSheetId="10" hidden="1">#REF!</definedName>
    <definedName name="_20__123Graph_BCPI_ER_LOG" localSheetId="3" hidden="1">#REF!</definedName>
    <definedName name="_20__123Graph_BCPI_ER_LOG" localSheetId="11" hidden="1">#REF!</definedName>
    <definedName name="_20__123Graph_BCPI_ER_LOG" localSheetId="6" hidden="1">#REF!</definedName>
    <definedName name="_20__123Graph_BCPI_ER_LOG" localSheetId="7" hidden="1">#REF!</definedName>
    <definedName name="_20__123Graph_BCPI_ER_LOG" hidden="1">#REF!</definedName>
    <definedName name="_25__123Graph_BIBA_IBRD" localSheetId="2" hidden="1">#REF!</definedName>
    <definedName name="_25__123Graph_BIBA_IBRD" localSheetId="0" hidden="1">#REF!</definedName>
    <definedName name="_25__123Graph_BIBA_IBRD" localSheetId="5" hidden="1">#REF!</definedName>
    <definedName name="_25__123Graph_BIBA_IBRD" localSheetId="4" hidden="1">#REF!</definedName>
    <definedName name="_25__123Graph_BIBA_IBRD" localSheetId="10" hidden="1">#REF!</definedName>
    <definedName name="_25__123Graph_BIBA_IBRD" localSheetId="3" hidden="1">#REF!</definedName>
    <definedName name="_25__123Graph_BIBA_IBRD" localSheetId="11" hidden="1">#REF!</definedName>
    <definedName name="_25__123Graph_BIBA_IBRD" localSheetId="6" hidden="1">#REF!</definedName>
    <definedName name="_25__123Graph_BIBA_IBRD" localSheetId="7" hidden="1">#REF!</definedName>
    <definedName name="_25__123Graph_BIBA_IBRD" hidden="1">#REF!</definedName>
    <definedName name="_2Macros_Import_.qbop" localSheetId="10">[16]!'[Macros Import].qbop'</definedName>
    <definedName name="_2Macros_Import_.qbop" localSheetId="6">[16]!'[Macros Import].qbop'</definedName>
    <definedName name="_2Macros_Import_.qbop">[16]!'[Macros Import].qbop'</definedName>
    <definedName name="_3__123Graph_ACPI_ER_LOG" localSheetId="2" hidden="1">#REF!</definedName>
    <definedName name="_3__123Graph_ACPI_ER_LOG" localSheetId="0" hidden="1">#REF!</definedName>
    <definedName name="_3__123Graph_ACPI_ER_LOG" localSheetId="5" hidden="1">#REF!</definedName>
    <definedName name="_3__123Graph_ACPI_ER_LOG" localSheetId="4" hidden="1">#REF!</definedName>
    <definedName name="_3__123Graph_ACPI_ER_LOG" localSheetId="10" hidden="1">#REF!</definedName>
    <definedName name="_3__123Graph_ACPI_ER_LOG" localSheetId="3" hidden="1">#REF!</definedName>
    <definedName name="_3__123Graph_ACPI_ER_LOG" localSheetId="11" hidden="1">#REF!</definedName>
    <definedName name="_3__123Graph_ACPI_ER_LOG" localSheetId="6" hidden="1">#REF!</definedName>
    <definedName name="_3__123Graph_ACPI_ER_LOG" localSheetId="7" hidden="1">#REF!</definedName>
    <definedName name="_3__123Graph_ACPI_ER_LOG" hidden="1">#REF!</definedName>
    <definedName name="_3Macros_Import_.qbop" localSheetId="10">[16]!'[Macros Import].qbop'</definedName>
    <definedName name="_3Macros_Import_.qbop" localSheetId="6">[16]!'[Macros Import].qbop'</definedName>
    <definedName name="_3Macros_Import_.qbop">[16]!'[Macros Import].qbop'</definedName>
    <definedName name="_4__123Graph_BCPI_ER_LOG" localSheetId="2" hidden="1">#REF!</definedName>
    <definedName name="_4__123Graph_BCPI_ER_LOG" localSheetId="0" hidden="1">#REF!</definedName>
    <definedName name="_4__123Graph_BCPI_ER_LOG" localSheetId="5" hidden="1">#REF!</definedName>
    <definedName name="_4__123Graph_BCPI_ER_LOG" localSheetId="4" hidden="1">#REF!</definedName>
    <definedName name="_4__123Graph_BCPI_ER_LOG" localSheetId="10" hidden="1">#REF!</definedName>
    <definedName name="_4__123Graph_BCPI_ER_LOG" localSheetId="3" hidden="1">#REF!</definedName>
    <definedName name="_4__123Graph_BCPI_ER_LOG" localSheetId="11" hidden="1">#REF!</definedName>
    <definedName name="_4__123Graph_BCPI_ER_LOG" localSheetId="6" hidden="1">#REF!</definedName>
    <definedName name="_4__123Graph_BCPI_ER_LOG" localSheetId="7" hidden="1">#REF!</definedName>
    <definedName name="_4__123Graph_BCPI_ER_LOG" hidden="1">#REF!</definedName>
    <definedName name="_5__123Graph_ACPI_ER_LOG" localSheetId="2" hidden="1">#REF!</definedName>
    <definedName name="_5__123Graph_ACPI_ER_LOG" localSheetId="0" hidden="1">#REF!</definedName>
    <definedName name="_5__123Graph_ACPI_ER_LOG" localSheetId="5" hidden="1">#REF!</definedName>
    <definedName name="_5__123Graph_ACPI_ER_LOG" localSheetId="4" hidden="1">#REF!</definedName>
    <definedName name="_5__123Graph_ACPI_ER_LOG" localSheetId="10" hidden="1">#REF!</definedName>
    <definedName name="_5__123Graph_ACPI_ER_LOG" localSheetId="3" hidden="1">#REF!</definedName>
    <definedName name="_5__123Graph_ACPI_ER_LOG" localSheetId="11" hidden="1">#REF!</definedName>
    <definedName name="_5__123Graph_ACPI_ER_LOG" localSheetId="6" hidden="1">#REF!</definedName>
    <definedName name="_5__123Graph_ACPI_ER_LOG" localSheetId="7" hidden="1">#REF!</definedName>
    <definedName name="_5__123Graph_ACPI_ER_LOG" hidden="1">#REF!</definedName>
    <definedName name="_5__123Graph_BIBA_IBRD" localSheetId="2" hidden="1">#REF!</definedName>
    <definedName name="_5__123Graph_BIBA_IBRD" localSheetId="0" hidden="1">#REF!</definedName>
    <definedName name="_5__123Graph_BIBA_IBRD" localSheetId="5" hidden="1">#REF!</definedName>
    <definedName name="_5__123Graph_BIBA_IBRD" localSheetId="4" hidden="1">#REF!</definedName>
    <definedName name="_5__123Graph_BIBA_IBRD" localSheetId="10" hidden="1">#REF!</definedName>
    <definedName name="_5__123Graph_BIBA_IBRD" localSheetId="3" hidden="1">#REF!</definedName>
    <definedName name="_5__123Graph_BIBA_IBRD" localSheetId="11" hidden="1">#REF!</definedName>
    <definedName name="_5__123Graph_BIBA_IBRD" localSheetId="6" hidden="1">#REF!</definedName>
    <definedName name="_5__123Graph_BIBA_IBRD" localSheetId="7" hidden="1">#REF!</definedName>
    <definedName name="_5__123Graph_BIBA_IBRD" hidden="1">#REF!</definedName>
    <definedName name="_5Macros_Import_.qbop" localSheetId="10">[17]!'[Macros Import].qbop'</definedName>
    <definedName name="_5Macros_Import_.qbop" localSheetId="6">[17]!'[Macros Import].qbop'</definedName>
    <definedName name="_5Macros_Import_.qbop">[17]!'[Macros Import].qbop'</definedName>
    <definedName name="_5r" localSheetId="2">#REF!</definedName>
    <definedName name="_5r" localSheetId="0">#REF!</definedName>
    <definedName name="_5r" localSheetId="5">#REF!</definedName>
    <definedName name="_5r" localSheetId="4">#REF!</definedName>
    <definedName name="_5r" localSheetId="10">#REF!</definedName>
    <definedName name="_5r" localSheetId="3">#REF!</definedName>
    <definedName name="_5r" localSheetId="11">#REF!</definedName>
    <definedName name="_5r" localSheetId="6">#REF!</definedName>
    <definedName name="_5r" localSheetId="7">#REF!</definedName>
    <definedName name="_5r">#REF!</definedName>
    <definedName name="_6__123Graph_ACPI_ER_LOG" localSheetId="2" hidden="1">[18]ER!#REF!</definedName>
    <definedName name="_6__123Graph_ACPI_ER_LOG" localSheetId="0" hidden="1">[18]ER!#REF!</definedName>
    <definedName name="_6__123Graph_ACPI_ER_LOG" localSheetId="5" hidden="1">[18]ER!#REF!</definedName>
    <definedName name="_6__123Graph_ACPI_ER_LOG" localSheetId="4" hidden="1">[18]ER!#REF!</definedName>
    <definedName name="_6__123Graph_ACPI_ER_LOG" localSheetId="10" hidden="1">[18]ER!#REF!</definedName>
    <definedName name="_6__123Graph_ACPI_ER_LOG" localSheetId="3" hidden="1">[18]ER!#REF!</definedName>
    <definedName name="_6__123Graph_ACPI_ER_LOG" localSheetId="11" hidden="1">[18]ER!#REF!</definedName>
    <definedName name="_6__123Graph_ACPI_ER_LOG" localSheetId="6" hidden="1">[18]ER!#REF!</definedName>
    <definedName name="_6__123Graph_ACPI_ER_LOG" localSheetId="7" hidden="1">[18]ER!#REF!</definedName>
    <definedName name="_6__123Graph_ACPI_ER_LOG" hidden="1">[18]ER!#REF!</definedName>
    <definedName name="_7__123Graph_BCPI_ER_LOG" localSheetId="2" hidden="1">#REF!</definedName>
    <definedName name="_7__123Graph_BCPI_ER_LOG" localSheetId="0" hidden="1">#REF!</definedName>
    <definedName name="_7__123Graph_BCPI_ER_LOG" localSheetId="5" hidden="1">#REF!</definedName>
    <definedName name="_7__123Graph_BCPI_ER_LOG" localSheetId="4" hidden="1">#REF!</definedName>
    <definedName name="_7__123Graph_BCPI_ER_LOG" localSheetId="10" hidden="1">#REF!</definedName>
    <definedName name="_7__123Graph_BCPI_ER_LOG" localSheetId="3" hidden="1">#REF!</definedName>
    <definedName name="_7__123Graph_BCPI_ER_LOG" localSheetId="11" hidden="1">#REF!</definedName>
    <definedName name="_7__123Graph_BCPI_ER_LOG" localSheetId="6" hidden="1">#REF!</definedName>
    <definedName name="_7__123Graph_BCPI_ER_LOG" localSheetId="7" hidden="1">#REF!</definedName>
    <definedName name="_7__123Graph_BCPI_ER_LOG" hidden="1">#REF!</definedName>
    <definedName name="_7Macros_Import_.qbop" localSheetId="10">[19]!'[Macros Import].qbop'</definedName>
    <definedName name="_7Macros_Import_.qbop" localSheetId="6">[19]!'[Macros Import].qbop'</definedName>
    <definedName name="_7Macros_Import_.qbop">[19]!'[Macros Import].qbop'</definedName>
    <definedName name="_8__123Graph_BIBA_IBRD" localSheetId="2" hidden="1">[18]WB!#REF!</definedName>
    <definedName name="_8__123Graph_BIBA_IBRD" localSheetId="0" hidden="1">[18]WB!#REF!</definedName>
    <definedName name="_8__123Graph_BIBA_IBRD" localSheetId="5" hidden="1">[18]WB!#REF!</definedName>
    <definedName name="_8__123Graph_BIBA_IBRD" localSheetId="4" hidden="1">[18]WB!#REF!</definedName>
    <definedName name="_8__123Graph_BIBA_IBRD" localSheetId="10" hidden="1">[18]WB!#REF!</definedName>
    <definedName name="_8__123Graph_BIBA_IBRD" localSheetId="3" hidden="1">[18]WB!#REF!</definedName>
    <definedName name="_8__123Graph_BIBA_IBRD" localSheetId="11" hidden="1">[18]WB!#REF!</definedName>
    <definedName name="_8__123Graph_BIBA_IBRD" localSheetId="6" hidden="1">[18]WB!#REF!</definedName>
    <definedName name="_8__123Graph_BIBA_IBRD" localSheetId="7" hidden="1">[18]WB!#REF!</definedName>
    <definedName name="_8__123Graph_BIBA_IBRD" hidden="1">[18]WB!#REF!</definedName>
    <definedName name="_9__123Graph_ACPI_ER_LOG" localSheetId="2" hidden="1">#REF!</definedName>
    <definedName name="_9__123Graph_ACPI_ER_LOG" localSheetId="0" hidden="1">#REF!</definedName>
    <definedName name="_9__123Graph_ACPI_ER_LOG" localSheetId="5" hidden="1">#REF!</definedName>
    <definedName name="_9__123Graph_ACPI_ER_LOG" localSheetId="4" hidden="1">#REF!</definedName>
    <definedName name="_9__123Graph_ACPI_ER_LOG" localSheetId="10" hidden="1">#REF!</definedName>
    <definedName name="_9__123Graph_ACPI_ER_LOG" localSheetId="3" hidden="1">#REF!</definedName>
    <definedName name="_9__123Graph_ACPI_ER_LOG" localSheetId="11" hidden="1">#REF!</definedName>
    <definedName name="_9__123Graph_ACPI_ER_LOG" localSheetId="6" hidden="1">#REF!</definedName>
    <definedName name="_9__123Graph_ACPI_ER_LOG" localSheetId="7" hidden="1">#REF!</definedName>
    <definedName name="_9__123Graph_ACPI_ER_LOG" hidden="1">#REF!</definedName>
    <definedName name="_9__123Graph_BIBA_IBRD" localSheetId="2" hidden="1">#REF!</definedName>
    <definedName name="_9__123Graph_BIBA_IBRD" localSheetId="0" hidden="1">#REF!</definedName>
    <definedName name="_9__123Graph_BIBA_IBRD" localSheetId="5" hidden="1">#REF!</definedName>
    <definedName name="_9__123Graph_BIBA_IBRD" localSheetId="4" hidden="1">#REF!</definedName>
    <definedName name="_9__123Graph_BIBA_IBRD" localSheetId="10" hidden="1">#REF!</definedName>
    <definedName name="_9__123Graph_BIBA_IBRD" localSheetId="3" hidden="1">#REF!</definedName>
    <definedName name="_9__123Graph_BIBA_IBRD" localSheetId="11" hidden="1">#REF!</definedName>
    <definedName name="_9__123Graph_BIBA_IBRD" localSheetId="6" hidden="1">#REF!</definedName>
    <definedName name="_9__123Graph_BIBA_IBRD" localSheetId="7" hidden="1">#REF!</definedName>
    <definedName name="_9__123Graph_BIBA_IBRD" hidden="1">#REF!</definedName>
    <definedName name="_aze1" localSheetId="2">#REF!</definedName>
    <definedName name="_aze1" localSheetId="0">#REF!</definedName>
    <definedName name="_aze1" localSheetId="5">#REF!</definedName>
    <definedName name="_aze1" localSheetId="4">#REF!</definedName>
    <definedName name="_aze1" localSheetId="10">#REF!</definedName>
    <definedName name="_aze1" localSheetId="3">#REF!</definedName>
    <definedName name="_aze1" localSheetId="11">#REF!</definedName>
    <definedName name="_aze1" localSheetId="6">#REF!</definedName>
    <definedName name="_aze1" localSheetId="7">#REF!</definedName>
    <definedName name="_aze1">#REF!</definedName>
    <definedName name="_aze2" localSheetId="2">#REF!</definedName>
    <definedName name="_aze2" localSheetId="0">#REF!</definedName>
    <definedName name="_aze2" localSheetId="5">#REF!</definedName>
    <definedName name="_aze2" localSheetId="4">#REF!</definedName>
    <definedName name="_aze2" localSheetId="10">#REF!</definedName>
    <definedName name="_aze2" localSheetId="3">#REF!</definedName>
    <definedName name="_aze2" localSheetId="11">#REF!</definedName>
    <definedName name="_aze2" localSheetId="6">#REF!</definedName>
    <definedName name="_aze2" localSheetId="7">#REF!</definedName>
    <definedName name="_aze2">#REF!</definedName>
    <definedName name="_aze3" localSheetId="2">#REF!</definedName>
    <definedName name="_aze3" localSheetId="0">#REF!</definedName>
    <definedName name="_aze3" localSheetId="5">#REF!</definedName>
    <definedName name="_aze3" localSheetId="4">#REF!</definedName>
    <definedName name="_aze3" localSheetId="10">#REF!</definedName>
    <definedName name="_aze3" localSheetId="3">#REF!</definedName>
    <definedName name="_aze3" localSheetId="11">#REF!</definedName>
    <definedName name="_aze3" localSheetId="6">#REF!</definedName>
    <definedName name="_aze3" localSheetId="7">#REF!</definedName>
    <definedName name="_aze3">#REF!</definedName>
    <definedName name="_BOP1" localSheetId="2">#REF!</definedName>
    <definedName name="_BOP1" localSheetId="0">#REF!</definedName>
    <definedName name="_BOP1" localSheetId="5">#REF!</definedName>
    <definedName name="_BOP1" localSheetId="4">#REF!</definedName>
    <definedName name="_BOP1" localSheetId="10">#REF!</definedName>
    <definedName name="_BOP1" localSheetId="3">#REF!</definedName>
    <definedName name="_BOP1" localSheetId="11">#REF!</definedName>
    <definedName name="_BOP1" localSheetId="6">#REF!</definedName>
    <definedName name="_BOP1" localSheetId="7">#REF!</definedName>
    <definedName name="_BOP1">#REF!</definedName>
    <definedName name="_BOP2" localSheetId="2">[12]BoP!#REF!</definedName>
    <definedName name="_BOP2" localSheetId="0">[12]BoP!#REF!</definedName>
    <definedName name="_BOP2" localSheetId="5">[12]BoP!#REF!</definedName>
    <definedName name="_BOP2" localSheetId="4">[12]BoP!#REF!</definedName>
    <definedName name="_BOP2" localSheetId="10">[12]BoP!#REF!</definedName>
    <definedName name="_BOP2" localSheetId="3">[12]BoP!#REF!</definedName>
    <definedName name="_BOP2" localSheetId="11">[12]BoP!#REF!</definedName>
    <definedName name="_BOP2" localSheetId="6">[12]BoP!#REF!</definedName>
    <definedName name="_BOP2" localSheetId="7">[12]BoP!#REF!</definedName>
    <definedName name="_BOP2">[12]BoP!#REF!</definedName>
    <definedName name="_c75213" localSheetId="2">#REF!</definedName>
    <definedName name="_c75213" localSheetId="0">#REF!</definedName>
    <definedName name="_c75213" localSheetId="5">#REF!</definedName>
    <definedName name="_c75213" localSheetId="4">#REF!</definedName>
    <definedName name="_c75213" localSheetId="10">#REF!</definedName>
    <definedName name="_c75213" localSheetId="3">#REF!</definedName>
    <definedName name="_c75213" localSheetId="11">#REF!</definedName>
    <definedName name="_c75213" localSheetId="6">#REF!</definedName>
    <definedName name="_c75213" localSheetId="7">#REF!</definedName>
    <definedName name="_c75213">#REF!</definedName>
    <definedName name="_c81453" localSheetId="2">#REF!</definedName>
    <definedName name="_c81453" localSheetId="0">#REF!</definedName>
    <definedName name="_c81453" localSheetId="5">#REF!</definedName>
    <definedName name="_c81453" localSheetId="4">#REF!</definedName>
    <definedName name="_c81453" localSheetId="10">#REF!</definedName>
    <definedName name="_c81453" localSheetId="3">#REF!</definedName>
    <definedName name="_c81453" localSheetId="11">#REF!</definedName>
    <definedName name="_c81453" localSheetId="6">#REF!</definedName>
    <definedName name="_c81453" localSheetId="7">#REF!</definedName>
    <definedName name="_c81453">#REF!</definedName>
    <definedName name="_COL1">[13]SimInp1:ModDef!$A$1:$V$130</definedName>
    <definedName name="_END94" localSheetId="2">#REF!</definedName>
    <definedName name="_END94" localSheetId="0">#REF!</definedName>
    <definedName name="_END94" localSheetId="5">#REF!</definedName>
    <definedName name="_END94" localSheetId="4">#REF!</definedName>
    <definedName name="_END94" localSheetId="10">#REF!</definedName>
    <definedName name="_END94" localSheetId="3">#REF!</definedName>
    <definedName name="_END94" localSheetId="11">#REF!</definedName>
    <definedName name="_END94" localSheetId="6">#REF!</definedName>
    <definedName name="_END94" localSheetId="7">#REF!</definedName>
    <definedName name="_END94">#REF!</definedName>
    <definedName name="_EXP5" localSheetId="2">#REF!</definedName>
    <definedName name="_EXP5" localSheetId="0">#REF!</definedName>
    <definedName name="_EXP5" localSheetId="5">#REF!</definedName>
    <definedName name="_EXP5" localSheetId="4">#REF!</definedName>
    <definedName name="_EXP5" localSheetId="10">#REF!</definedName>
    <definedName name="_EXP5" localSheetId="3">#REF!</definedName>
    <definedName name="_EXP5" localSheetId="11">#REF!</definedName>
    <definedName name="_EXP5" localSheetId="6">#REF!</definedName>
    <definedName name="_EXP5" localSheetId="7">#REF!</definedName>
    <definedName name="_EXP5">#REF!</definedName>
    <definedName name="_EXP6" localSheetId="2">#REF!</definedName>
    <definedName name="_EXP6" localSheetId="0">#REF!</definedName>
    <definedName name="_EXP6" localSheetId="5">#REF!</definedName>
    <definedName name="_EXP6" localSheetId="4">#REF!</definedName>
    <definedName name="_EXP6" localSheetId="10">#REF!</definedName>
    <definedName name="_EXP6" localSheetId="3">#REF!</definedName>
    <definedName name="_EXP6" localSheetId="11">#REF!</definedName>
    <definedName name="_EXP6" localSheetId="6">#REF!</definedName>
    <definedName name="_EXP6" localSheetId="7">#REF!</definedName>
    <definedName name="_EXP6">#REF!</definedName>
    <definedName name="_EXP7" localSheetId="2">#REF!</definedName>
    <definedName name="_EXP7" localSheetId="0">#REF!</definedName>
    <definedName name="_EXP7" localSheetId="5">#REF!</definedName>
    <definedName name="_EXP7" localSheetId="4">#REF!</definedName>
    <definedName name="_EXP7" localSheetId="10">#REF!</definedName>
    <definedName name="_EXP7" localSheetId="3">#REF!</definedName>
    <definedName name="_EXP7" localSheetId="11">#REF!</definedName>
    <definedName name="_EXP7" localSheetId="6">#REF!</definedName>
    <definedName name="_EXP7" localSheetId="7">#REF!</definedName>
    <definedName name="_EXP7">#REF!</definedName>
    <definedName name="_EXP9" localSheetId="2">#REF!</definedName>
    <definedName name="_EXP9" localSheetId="0">#REF!</definedName>
    <definedName name="_EXP9" localSheetId="5">#REF!</definedName>
    <definedName name="_EXP9" localSheetId="4">#REF!</definedName>
    <definedName name="_EXP9" localSheetId="10">#REF!</definedName>
    <definedName name="_EXP9" localSheetId="3">#REF!</definedName>
    <definedName name="_EXP9" localSheetId="11">#REF!</definedName>
    <definedName name="_EXP9" localSheetId="6">#REF!</definedName>
    <definedName name="_EXP9" localSheetId="7">#REF!</definedName>
    <definedName name="_EXP9">#REF!</definedName>
    <definedName name="_Fill" localSheetId="2" hidden="1">#REF!</definedName>
    <definedName name="_Fill" localSheetId="0" hidden="1">#REF!</definedName>
    <definedName name="_Fill" localSheetId="5" hidden="1">#REF!</definedName>
    <definedName name="_Fill" localSheetId="4" hidden="1">#REF!</definedName>
    <definedName name="_Fill" localSheetId="10" hidden="1">#REF!</definedName>
    <definedName name="_Fill" localSheetId="3" hidden="1">#REF!</definedName>
    <definedName name="_Fill" localSheetId="11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2" hidden="1">funqcionaluri!$A$2:$I$96</definedName>
    <definedName name="_xlnm._FilterDatabase" localSheetId="8" hidden="1">LEPL!$A$3:$E$3646</definedName>
    <definedName name="_xlnm._FilterDatabase" localSheetId="1" hidden="1">'V TAVI'!$A$2:$F$5145</definedName>
    <definedName name="_xlnm._FilterDatabase" localSheetId="0" hidden="1">ბალანსი!$A$2:$E$64</definedName>
    <definedName name="_xlnm._FilterDatabase" localSheetId="5" hidden="1">გრანტები!$B$2:$C$22</definedName>
    <definedName name="_xlnm._FilterDatabase" localSheetId="4" hidden="1">კრედიტები!$B$1:$C$23</definedName>
    <definedName name="_xlnm._FilterDatabase" localSheetId="10" hidden="1">მხარჯავები!$B$2:$E$61</definedName>
    <definedName name="_xlnm._FilterDatabase" localSheetId="3" hidden="1">'ფინანსური და ვალდებულებები'!$A$2:$D$41</definedName>
    <definedName name="_xlnm._FilterDatabase" localSheetId="6" hidden="1">ცენტრალური!$A$2:$F$5586</definedName>
    <definedName name="_IMP10" localSheetId="2">#REF!</definedName>
    <definedName name="_IMP10" localSheetId="0">#REF!</definedName>
    <definedName name="_IMP10" localSheetId="5">#REF!</definedName>
    <definedName name="_IMP10" localSheetId="4">#REF!</definedName>
    <definedName name="_IMP10" localSheetId="10">#REF!</definedName>
    <definedName name="_IMP10" localSheetId="3">#REF!</definedName>
    <definedName name="_IMP10" localSheetId="11">#REF!</definedName>
    <definedName name="_IMP10" localSheetId="6">#REF!</definedName>
    <definedName name="_IMP10" localSheetId="7">#REF!</definedName>
    <definedName name="_IMP10">#REF!</definedName>
    <definedName name="_IMP2" localSheetId="2">#REF!</definedName>
    <definedName name="_IMP2" localSheetId="0">#REF!</definedName>
    <definedName name="_IMP2" localSheetId="5">#REF!</definedName>
    <definedName name="_IMP2" localSheetId="4">#REF!</definedName>
    <definedName name="_IMP2" localSheetId="10">#REF!</definedName>
    <definedName name="_IMP2" localSheetId="3">#REF!</definedName>
    <definedName name="_IMP2" localSheetId="11">#REF!</definedName>
    <definedName name="_IMP2" localSheetId="6">#REF!</definedName>
    <definedName name="_IMP2" localSheetId="7">#REF!</definedName>
    <definedName name="_IMP2">#REF!</definedName>
    <definedName name="_IMP4" localSheetId="2">#REF!</definedName>
    <definedName name="_IMP4" localSheetId="0">#REF!</definedName>
    <definedName name="_IMP4" localSheetId="5">#REF!</definedName>
    <definedName name="_IMP4" localSheetId="4">#REF!</definedName>
    <definedName name="_IMP4" localSheetId="10">#REF!</definedName>
    <definedName name="_IMP4" localSheetId="3">#REF!</definedName>
    <definedName name="_IMP4" localSheetId="11">#REF!</definedName>
    <definedName name="_IMP4" localSheetId="6">#REF!</definedName>
    <definedName name="_IMP4" localSheetId="7">#REF!</definedName>
    <definedName name="_IMP4">#REF!</definedName>
    <definedName name="_IMP6" localSheetId="2">#REF!</definedName>
    <definedName name="_IMP6" localSheetId="0">#REF!</definedName>
    <definedName name="_IMP6" localSheetId="5">#REF!</definedName>
    <definedName name="_IMP6" localSheetId="4">#REF!</definedName>
    <definedName name="_IMP6" localSheetId="10">#REF!</definedName>
    <definedName name="_IMP6" localSheetId="3">#REF!</definedName>
    <definedName name="_IMP6" localSheetId="11">#REF!</definedName>
    <definedName name="_IMP6" localSheetId="6">#REF!</definedName>
    <definedName name="_IMP6" localSheetId="7">#REF!</definedName>
    <definedName name="_IMP6">#REF!</definedName>
    <definedName name="_IMP7" localSheetId="2">#REF!</definedName>
    <definedName name="_IMP7" localSheetId="0">#REF!</definedName>
    <definedName name="_IMP7" localSheetId="5">#REF!</definedName>
    <definedName name="_IMP7" localSheetId="4">#REF!</definedName>
    <definedName name="_IMP7" localSheetId="10">#REF!</definedName>
    <definedName name="_IMP7" localSheetId="3">#REF!</definedName>
    <definedName name="_IMP7" localSheetId="11">#REF!</definedName>
    <definedName name="_IMP7" localSheetId="6">#REF!</definedName>
    <definedName name="_IMP7" localSheetId="7">#REF!</definedName>
    <definedName name="_IMP7">#REF!</definedName>
    <definedName name="_IMP8" localSheetId="2">#REF!</definedName>
    <definedName name="_IMP8" localSheetId="0">#REF!</definedName>
    <definedName name="_IMP8" localSheetId="5">#REF!</definedName>
    <definedName name="_IMP8" localSheetId="4">#REF!</definedName>
    <definedName name="_IMP8" localSheetId="10">#REF!</definedName>
    <definedName name="_IMP8" localSheetId="3">#REF!</definedName>
    <definedName name="_IMP8" localSheetId="11">#REF!</definedName>
    <definedName name="_IMP8" localSheetId="6">#REF!</definedName>
    <definedName name="_IMP8" localSheetId="7">#REF!</definedName>
    <definedName name="_IMP8">#REF!</definedName>
    <definedName name="_MCV1">[14]Q2!$E$64:$AH$64</definedName>
    <definedName name="_MTS2" localSheetId="2">'[5]Annual Tables'!#REF!</definedName>
    <definedName name="_MTS2" localSheetId="0">'[5]Annual Tables'!#REF!</definedName>
    <definedName name="_MTS2" localSheetId="5">'[5]Annual Tables'!#REF!</definedName>
    <definedName name="_MTS2" localSheetId="4">'[5]Annual Tables'!#REF!</definedName>
    <definedName name="_MTS2" localSheetId="10">'[5]Annual Tables'!#REF!</definedName>
    <definedName name="_MTS2" localSheetId="3">'[5]Annual Tables'!#REF!</definedName>
    <definedName name="_MTS2" localSheetId="11">'[5]Annual Tables'!#REF!</definedName>
    <definedName name="_MTS2" localSheetId="6">'[5]Annual Tables'!#REF!</definedName>
    <definedName name="_MTS2" localSheetId="7">'[5]Annual Tables'!#REF!</definedName>
    <definedName name="_MTS2">'[5]Annual Tables'!#REF!</definedName>
    <definedName name="_Order1" hidden="1">0</definedName>
    <definedName name="_Order2" hidden="1">0</definedName>
    <definedName name="_PAG2" localSheetId="2">[5]Index!#REF!</definedName>
    <definedName name="_PAG2" localSheetId="0">[5]Index!#REF!</definedName>
    <definedName name="_PAG2" localSheetId="5">[5]Index!#REF!</definedName>
    <definedName name="_PAG2" localSheetId="4">[5]Index!#REF!</definedName>
    <definedName name="_PAG2" localSheetId="10">[5]Index!#REF!</definedName>
    <definedName name="_PAG2" localSheetId="3">[5]Index!#REF!</definedName>
    <definedName name="_PAG2" localSheetId="11">[5]Index!#REF!</definedName>
    <definedName name="_PAG2" localSheetId="6">[5]Index!#REF!</definedName>
    <definedName name="_PAG2" localSheetId="7">[5]Index!#REF!</definedName>
    <definedName name="_PAG2">[5]Index!#REF!</definedName>
    <definedName name="_PAG3" localSheetId="2">[5]Index!#REF!</definedName>
    <definedName name="_PAG3" localSheetId="0">[5]Index!#REF!</definedName>
    <definedName name="_PAG3" localSheetId="5">[5]Index!#REF!</definedName>
    <definedName name="_PAG3" localSheetId="4">[5]Index!#REF!</definedName>
    <definedName name="_PAG3" localSheetId="10">[5]Index!#REF!</definedName>
    <definedName name="_PAG3" localSheetId="3">[5]Index!#REF!</definedName>
    <definedName name="_PAG3" localSheetId="11">[5]Index!#REF!</definedName>
    <definedName name="_PAG3" localSheetId="6">[5]Index!#REF!</definedName>
    <definedName name="_PAG3" localSheetId="7">[5]Index!#REF!</definedName>
    <definedName name="_PAG3">[5]Index!#REF!</definedName>
    <definedName name="_PAG4" localSheetId="2">[5]Index!#REF!</definedName>
    <definedName name="_PAG4" localSheetId="0">[5]Index!#REF!</definedName>
    <definedName name="_PAG4" localSheetId="5">[5]Index!#REF!</definedName>
    <definedName name="_PAG4" localSheetId="4">[5]Index!#REF!</definedName>
    <definedName name="_PAG4" localSheetId="10">[5]Index!#REF!</definedName>
    <definedName name="_PAG4" localSheetId="3">[5]Index!#REF!</definedName>
    <definedName name="_PAG4" localSheetId="11">[5]Index!#REF!</definedName>
    <definedName name="_PAG4" localSheetId="6">[5]Index!#REF!</definedName>
    <definedName name="_PAG4" localSheetId="7">[5]Index!#REF!</definedName>
    <definedName name="_PAG4">[5]Index!#REF!</definedName>
    <definedName name="_PAG5" localSheetId="2">[5]Index!#REF!</definedName>
    <definedName name="_PAG5" localSheetId="0">[5]Index!#REF!</definedName>
    <definedName name="_PAG5" localSheetId="5">[5]Index!#REF!</definedName>
    <definedName name="_PAG5" localSheetId="4">[5]Index!#REF!</definedName>
    <definedName name="_PAG5" localSheetId="10">[5]Index!#REF!</definedName>
    <definedName name="_PAG5" localSheetId="3">[5]Index!#REF!</definedName>
    <definedName name="_PAG5" localSheetId="11">[5]Index!#REF!</definedName>
    <definedName name="_PAG5" localSheetId="6">[5]Index!#REF!</definedName>
    <definedName name="_PAG5" localSheetId="7">[5]Index!#REF!</definedName>
    <definedName name="_PAG5">[5]Index!#REF!</definedName>
    <definedName name="_PAG6" localSheetId="2">[5]Index!#REF!</definedName>
    <definedName name="_PAG6" localSheetId="0">[5]Index!#REF!</definedName>
    <definedName name="_PAG6" localSheetId="5">[5]Index!#REF!</definedName>
    <definedName name="_PAG6" localSheetId="4">[5]Index!#REF!</definedName>
    <definedName name="_PAG6" localSheetId="10">[5]Index!#REF!</definedName>
    <definedName name="_PAG6" localSheetId="3">[5]Index!#REF!</definedName>
    <definedName name="_PAG6" localSheetId="11">[5]Index!#REF!</definedName>
    <definedName name="_PAG6" localSheetId="6">[5]Index!#REF!</definedName>
    <definedName name="_PAG6" localSheetId="7">[5]Index!#REF!</definedName>
    <definedName name="_PAG6">[5]Index!#REF!</definedName>
    <definedName name="_PAG7" localSheetId="2">#REF!</definedName>
    <definedName name="_PAG7" localSheetId="0">#REF!</definedName>
    <definedName name="_PAG7" localSheetId="5">#REF!</definedName>
    <definedName name="_PAG7" localSheetId="4">#REF!</definedName>
    <definedName name="_PAG7" localSheetId="10">#REF!</definedName>
    <definedName name="_PAG7" localSheetId="3">#REF!</definedName>
    <definedName name="_PAG7" localSheetId="11">#REF!</definedName>
    <definedName name="_PAG7" localSheetId="6">#REF!</definedName>
    <definedName name="_PAG7" localSheetId="7">#REF!</definedName>
    <definedName name="_PAG7">#REF!</definedName>
    <definedName name="_Regression_Out" localSheetId="2" hidden="1">#REF!</definedName>
    <definedName name="_Regression_Out" localSheetId="0" hidden="1">#REF!</definedName>
    <definedName name="_Regression_Out" localSheetId="5" hidden="1">#REF!</definedName>
    <definedName name="_Regression_Out" localSheetId="4" hidden="1">#REF!</definedName>
    <definedName name="_Regression_Out" localSheetId="10" hidden="1">#REF!</definedName>
    <definedName name="_Regression_Out" localSheetId="3" hidden="1">#REF!</definedName>
    <definedName name="_Regression_Out" localSheetId="11" hidden="1">#REF!</definedName>
    <definedName name="_Regression_Out" localSheetId="6" hidden="1">#REF!</definedName>
    <definedName name="_Regression_Out" localSheetId="7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5" hidden="1">#REF!</definedName>
    <definedName name="_Regression_X" localSheetId="4" hidden="1">#REF!</definedName>
    <definedName name="_Regression_X" localSheetId="10" hidden="1">#REF!</definedName>
    <definedName name="_Regression_X" localSheetId="3" hidden="1">#REF!</definedName>
    <definedName name="_Regression_X" localSheetId="11" hidden="1">#REF!</definedName>
    <definedName name="_Regression_X" localSheetId="6" hidden="1">#REF!</definedName>
    <definedName name="_Regression_X" localSheetId="7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5" hidden="1">#REF!</definedName>
    <definedName name="_Regression_Y" localSheetId="4" hidden="1">#REF!</definedName>
    <definedName name="_Regression_Y" localSheetId="10" hidden="1">#REF!</definedName>
    <definedName name="_Regression_Y" localSheetId="3" hidden="1">#REF!</definedName>
    <definedName name="_Regression_Y" localSheetId="11" hidden="1">#REF!</definedName>
    <definedName name="_Regression_Y" localSheetId="6" hidden="1">#REF!</definedName>
    <definedName name="_Regression_Y" localSheetId="7" hidden="1">#REF!</definedName>
    <definedName name="_Regression_Y" hidden="1">#REF!</definedName>
    <definedName name="_RES2" localSheetId="2">[12]RES!#REF!</definedName>
    <definedName name="_RES2" localSheetId="0">[12]RES!#REF!</definedName>
    <definedName name="_RES2" localSheetId="5">[12]RES!#REF!</definedName>
    <definedName name="_RES2" localSheetId="4">[12]RES!#REF!</definedName>
    <definedName name="_RES2" localSheetId="10">[12]RES!#REF!</definedName>
    <definedName name="_RES2" localSheetId="3">[12]RES!#REF!</definedName>
    <definedName name="_RES2" localSheetId="11">[12]RES!#REF!</definedName>
    <definedName name="_RES2" localSheetId="6">[12]RES!#REF!</definedName>
    <definedName name="_RES2" localSheetId="7">[12]RES!#REF!</definedName>
    <definedName name="_RES2">[12]RES!#REF!</definedName>
    <definedName name="_SUM2" localSheetId="2">#REF!</definedName>
    <definedName name="_SUM2" localSheetId="0">#REF!</definedName>
    <definedName name="_SUM2" localSheetId="5">#REF!</definedName>
    <definedName name="_SUM2" localSheetId="4">#REF!</definedName>
    <definedName name="_SUM2" localSheetId="10">#REF!</definedName>
    <definedName name="_SUM2" localSheetId="3">#REF!</definedName>
    <definedName name="_SUM2" localSheetId="11">#REF!</definedName>
    <definedName name="_SUM2" localSheetId="6">#REF!</definedName>
    <definedName name="_SUM2" localSheetId="7">#REF!</definedName>
    <definedName name="_SUM2">#REF!</definedName>
    <definedName name="_sum3" localSheetId="2">#REF!</definedName>
    <definedName name="_sum3" localSheetId="0">#REF!</definedName>
    <definedName name="_sum3" localSheetId="5">#REF!</definedName>
    <definedName name="_sum3" localSheetId="4">#REF!</definedName>
    <definedName name="_sum3" localSheetId="10">#REF!</definedName>
    <definedName name="_sum3" localSheetId="3">#REF!</definedName>
    <definedName name="_sum3" localSheetId="11">#REF!</definedName>
    <definedName name="_sum3" localSheetId="6">#REF!</definedName>
    <definedName name="_sum3" localSheetId="7">#REF!</definedName>
    <definedName name="_sum3">#REF!</definedName>
    <definedName name="_tab06" localSheetId="2">#REF!</definedName>
    <definedName name="_tab06" localSheetId="0">#REF!</definedName>
    <definedName name="_tab06" localSheetId="5">#REF!</definedName>
    <definedName name="_tab06" localSheetId="4">#REF!</definedName>
    <definedName name="_tab06" localSheetId="10">#REF!</definedName>
    <definedName name="_tab06" localSheetId="3">#REF!</definedName>
    <definedName name="_tab06" localSheetId="11">#REF!</definedName>
    <definedName name="_tab06" localSheetId="6">#REF!</definedName>
    <definedName name="_tab06" localSheetId="7">#REF!</definedName>
    <definedName name="_tab06">#REF!</definedName>
    <definedName name="_tab07" localSheetId="2">#REF!</definedName>
    <definedName name="_tab07" localSheetId="0">#REF!</definedName>
    <definedName name="_tab07" localSheetId="5">#REF!</definedName>
    <definedName name="_tab07" localSheetId="4">#REF!</definedName>
    <definedName name="_tab07" localSheetId="10">#REF!</definedName>
    <definedName name="_tab07" localSheetId="3">#REF!</definedName>
    <definedName name="_tab07" localSheetId="11">#REF!</definedName>
    <definedName name="_tab07" localSheetId="6">#REF!</definedName>
    <definedName name="_tab07" localSheetId="7">#REF!</definedName>
    <definedName name="_tab07">#REF!</definedName>
    <definedName name="_TAB1" localSheetId="2">#REF!</definedName>
    <definedName name="_TAB1" localSheetId="0">#REF!</definedName>
    <definedName name="_TAB1" localSheetId="5">#REF!</definedName>
    <definedName name="_TAB1" localSheetId="4">#REF!</definedName>
    <definedName name="_TAB1" localSheetId="10">#REF!</definedName>
    <definedName name="_TAB1" localSheetId="3">#REF!</definedName>
    <definedName name="_TAB1" localSheetId="11">#REF!</definedName>
    <definedName name="_TAB1" localSheetId="6">#REF!</definedName>
    <definedName name="_TAB1" localSheetId="7">#REF!</definedName>
    <definedName name="_TAB1">#REF!</definedName>
    <definedName name="_TAB10" localSheetId="2">#REF!</definedName>
    <definedName name="_TAB10" localSheetId="0">#REF!</definedName>
    <definedName name="_TAB10" localSheetId="5">#REF!</definedName>
    <definedName name="_TAB10" localSheetId="4">#REF!</definedName>
    <definedName name="_TAB10" localSheetId="10">#REF!</definedName>
    <definedName name="_TAB10" localSheetId="3">#REF!</definedName>
    <definedName name="_TAB10" localSheetId="11">#REF!</definedName>
    <definedName name="_TAB10" localSheetId="6">#REF!</definedName>
    <definedName name="_TAB10" localSheetId="7">#REF!</definedName>
    <definedName name="_TAB10">#REF!</definedName>
    <definedName name="_Tab11" localSheetId="2">#REF!</definedName>
    <definedName name="_Tab11" localSheetId="0">#REF!</definedName>
    <definedName name="_Tab11" localSheetId="5">#REF!</definedName>
    <definedName name="_Tab11" localSheetId="4">#REF!</definedName>
    <definedName name="_Tab11" localSheetId="10">#REF!</definedName>
    <definedName name="_Tab11" localSheetId="3">#REF!</definedName>
    <definedName name="_Tab11" localSheetId="11">#REF!</definedName>
    <definedName name="_Tab11" localSheetId="6">#REF!</definedName>
    <definedName name="_Tab11" localSheetId="7">#REF!</definedName>
    <definedName name="_Tab11">#REF!</definedName>
    <definedName name="_TAB12" localSheetId="2">#REF!</definedName>
    <definedName name="_TAB12" localSheetId="0">#REF!</definedName>
    <definedName name="_TAB12" localSheetId="5">#REF!</definedName>
    <definedName name="_TAB12" localSheetId="4">#REF!</definedName>
    <definedName name="_TAB12" localSheetId="10">#REF!</definedName>
    <definedName name="_TAB12" localSheetId="3">#REF!</definedName>
    <definedName name="_TAB12" localSheetId="11">#REF!</definedName>
    <definedName name="_TAB12" localSheetId="6">#REF!</definedName>
    <definedName name="_TAB12" localSheetId="7">#REF!</definedName>
    <definedName name="_TAB12">#REF!</definedName>
    <definedName name="_Tab19" localSheetId="2">#REF!</definedName>
    <definedName name="_Tab19" localSheetId="0">#REF!</definedName>
    <definedName name="_Tab19" localSheetId="5">#REF!</definedName>
    <definedName name="_Tab19" localSheetId="4">#REF!</definedName>
    <definedName name="_Tab19" localSheetId="10">#REF!</definedName>
    <definedName name="_Tab19" localSheetId="3">#REF!</definedName>
    <definedName name="_Tab19" localSheetId="11">#REF!</definedName>
    <definedName name="_Tab19" localSheetId="6">#REF!</definedName>
    <definedName name="_Tab19" localSheetId="7">#REF!</definedName>
    <definedName name="_Tab19">#REF!</definedName>
    <definedName name="_TAB2" localSheetId="2">#REF!</definedName>
    <definedName name="_TAB2" localSheetId="0">#REF!</definedName>
    <definedName name="_TAB2" localSheetId="5">#REF!</definedName>
    <definedName name="_TAB2" localSheetId="4">#REF!</definedName>
    <definedName name="_TAB2" localSheetId="10">#REF!</definedName>
    <definedName name="_TAB2" localSheetId="3">#REF!</definedName>
    <definedName name="_TAB2" localSheetId="11">#REF!</definedName>
    <definedName name="_TAB2" localSheetId="6">#REF!</definedName>
    <definedName name="_TAB2" localSheetId="7">#REF!</definedName>
    <definedName name="_TAB2">#REF!</definedName>
    <definedName name="_Tab20" localSheetId="2">#REF!</definedName>
    <definedName name="_Tab20" localSheetId="0">#REF!</definedName>
    <definedName name="_Tab20" localSheetId="5">#REF!</definedName>
    <definedName name="_Tab20" localSheetId="4">#REF!</definedName>
    <definedName name="_Tab20" localSheetId="10">#REF!</definedName>
    <definedName name="_Tab20" localSheetId="3">#REF!</definedName>
    <definedName name="_Tab20" localSheetId="11">#REF!</definedName>
    <definedName name="_Tab20" localSheetId="6">#REF!</definedName>
    <definedName name="_Tab20" localSheetId="7">#REF!</definedName>
    <definedName name="_Tab20">#REF!</definedName>
    <definedName name="_Tab21" localSheetId="2">#REF!</definedName>
    <definedName name="_Tab21" localSheetId="0">#REF!</definedName>
    <definedName name="_Tab21" localSheetId="5">#REF!</definedName>
    <definedName name="_Tab21" localSheetId="4">#REF!</definedName>
    <definedName name="_Tab21" localSheetId="10">#REF!</definedName>
    <definedName name="_Tab21" localSheetId="3">#REF!</definedName>
    <definedName name="_Tab21" localSheetId="11">#REF!</definedName>
    <definedName name="_Tab21" localSheetId="6">#REF!</definedName>
    <definedName name="_Tab21" localSheetId="7">#REF!</definedName>
    <definedName name="_Tab21">#REF!</definedName>
    <definedName name="_Tab22" localSheetId="2">#REF!</definedName>
    <definedName name="_Tab22" localSheetId="0">#REF!</definedName>
    <definedName name="_Tab22" localSheetId="5">#REF!</definedName>
    <definedName name="_Tab22" localSheetId="4">#REF!</definedName>
    <definedName name="_Tab22" localSheetId="10">#REF!</definedName>
    <definedName name="_Tab22" localSheetId="3">#REF!</definedName>
    <definedName name="_Tab22" localSheetId="11">#REF!</definedName>
    <definedName name="_Tab22" localSheetId="6">#REF!</definedName>
    <definedName name="_Tab22" localSheetId="7">#REF!</definedName>
    <definedName name="_Tab22">#REF!</definedName>
    <definedName name="_Tab23" localSheetId="2">#REF!</definedName>
    <definedName name="_Tab23" localSheetId="0">#REF!</definedName>
    <definedName name="_Tab23" localSheetId="5">#REF!</definedName>
    <definedName name="_Tab23" localSheetId="4">#REF!</definedName>
    <definedName name="_Tab23" localSheetId="10">#REF!</definedName>
    <definedName name="_Tab23" localSheetId="3">#REF!</definedName>
    <definedName name="_Tab23" localSheetId="11">#REF!</definedName>
    <definedName name="_Tab23" localSheetId="6">#REF!</definedName>
    <definedName name="_Tab23" localSheetId="7">#REF!</definedName>
    <definedName name="_Tab23">#REF!</definedName>
    <definedName name="_Tab24" localSheetId="2">#REF!</definedName>
    <definedName name="_Tab24" localSheetId="0">#REF!</definedName>
    <definedName name="_Tab24" localSheetId="5">#REF!</definedName>
    <definedName name="_Tab24" localSheetId="4">#REF!</definedName>
    <definedName name="_Tab24" localSheetId="10">#REF!</definedName>
    <definedName name="_Tab24" localSheetId="3">#REF!</definedName>
    <definedName name="_Tab24" localSheetId="11">#REF!</definedName>
    <definedName name="_Tab24" localSheetId="6">#REF!</definedName>
    <definedName name="_Tab24" localSheetId="7">#REF!</definedName>
    <definedName name="_Tab24">#REF!</definedName>
    <definedName name="_Tab26" localSheetId="2">#REF!</definedName>
    <definedName name="_Tab26" localSheetId="0">#REF!</definedName>
    <definedName name="_Tab26" localSheetId="5">#REF!</definedName>
    <definedName name="_Tab26" localSheetId="4">#REF!</definedName>
    <definedName name="_Tab26" localSheetId="10">#REF!</definedName>
    <definedName name="_Tab26" localSheetId="3">#REF!</definedName>
    <definedName name="_Tab26" localSheetId="11">#REF!</definedName>
    <definedName name="_Tab26" localSheetId="6">#REF!</definedName>
    <definedName name="_Tab26" localSheetId="7">#REF!</definedName>
    <definedName name="_Tab26">#REF!</definedName>
    <definedName name="_Tab27" localSheetId="2">#REF!</definedName>
    <definedName name="_Tab27" localSheetId="0">#REF!</definedName>
    <definedName name="_Tab27" localSheetId="5">#REF!</definedName>
    <definedName name="_Tab27" localSheetId="4">#REF!</definedName>
    <definedName name="_Tab27" localSheetId="10">#REF!</definedName>
    <definedName name="_Tab27" localSheetId="3">#REF!</definedName>
    <definedName name="_Tab27" localSheetId="11">#REF!</definedName>
    <definedName name="_Tab27" localSheetId="6">#REF!</definedName>
    <definedName name="_Tab27" localSheetId="7">#REF!</definedName>
    <definedName name="_Tab27">#REF!</definedName>
    <definedName name="_Tab28" localSheetId="2">#REF!</definedName>
    <definedName name="_Tab28" localSheetId="0">#REF!</definedName>
    <definedName name="_Tab28" localSheetId="5">#REF!</definedName>
    <definedName name="_Tab28" localSheetId="4">#REF!</definedName>
    <definedName name="_Tab28" localSheetId="10">#REF!</definedName>
    <definedName name="_Tab28" localSheetId="3">#REF!</definedName>
    <definedName name="_Tab28" localSheetId="11">#REF!</definedName>
    <definedName name="_Tab28" localSheetId="6">#REF!</definedName>
    <definedName name="_Tab28" localSheetId="7">#REF!</definedName>
    <definedName name="_Tab28">#REF!</definedName>
    <definedName name="_Tab29" localSheetId="2">#REF!</definedName>
    <definedName name="_Tab29" localSheetId="0">#REF!</definedName>
    <definedName name="_Tab29" localSheetId="5">#REF!</definedName>
    <definedName name="_Tab29" localSheetId="4">#REF!</definedName>
    <definedName name="_Tab29" localSheetId="10">#REF!</definedName>
    <definedName name="_Tab29" localSheetId="3">#REF!</definedName>
    <definedName name="_Tab29" localSheetId="11">#REF!</definedName>
    <definedName name="_Tab29" localSheetId="6">#REF!</definedName>
    <definedName name="_Tab29" localSheetId="7">#REF!</definedName>
    <definedName name="_Tab29">#REF!</definedName>
    <definedName name="_TAB3" localSheetId="2">#REF!</definedName>
    <definedName name="_TAB3" localSheetId="0">#REF!</definedName>
    <definedName name="_TAB3" localSheetId="5">#REF!</definedName>
    <definedName name="_TAB3" localSheetId="4">#REF!</definedName>
    <definedName name="_TAB3" localSheetId="10">#REF!</definedName>
    <definedName name="_TAB3" localSheetId="3">#REF!</definedName>
    <definedName name="_TAB3" localSheetId="11">#REF!</definedName>
    <definedName name="_TAB3" localSheetId="6">#REF!</definedName>
    <definedName name="_TAB3" localSheetId="7">#REF!</definedName>
    <definedName name="_TAB3">#REF!</definedName>
    <definedName name="_Tab30" localSheetId="2">#REF!</definedName>
    <definedName name="_Tab30" localSheetId="0">#REF!</definedName>
    <definedName name="_Tab30" localSheetId="5">#REF!</definedName>
    <definedName name="_Tab30" localSheetId="4">#REF!</definedName>
    <definedName name="_Tab30" localSheetId="10">#REF!</definedName>
    <definedName name="_Tab30" localSheetId="3">#REF!</definedName>
    <definedName name="_Tab30" localSheetId="11">#REF!</definedName>
    <definedName name="_Tab30" localSheetId="6">#REF!</definedName>
    <definedName name="_Tab30" localSheetId="7">#REF!</definedName>
    <definedName name="_Tab30">#REF!</definedName>
    <definedName name="_Tab31" localSheetId="2">#REF!</definedName>
    <definedName name="_Tab31" localSheetId="0">#REF!</definedName>
    <definedName name="_Tab31" localSheetId="5">#REF!</definedName>
    <definedName name="_Tab31" localSheetId="4">#REF!</definedName>
    <definedName name="_Tab31" localSheetId="10">#REF!</definedName>
    <definedName name="_Tab31" localSheetId="3">#REF!</definedName>
    <definedName name="_Tab31" localSheetId="11">#REF!</definedName>
    <definedName name="_Tab31" localSheetId="6">#REF!</definedName>
    <definedName name="_Tab31" localSheetId="7">#REF!</definedName>
    <definedName name="_Tab31">#REF!</definedName>
    <definedName name="_Tab32" localSheetId="2">#REF!</definedName>
    <definedName name="_Tab32" localSheetId="0">#REF!</definedName>
    <definedName name="_Tab32" localSheetId="5">#REF!</definedName>
    <definedName name="_Tab32" localSheetId="4">#REF!</definedName>
    <definedName name="_Tab32" localSheetId="10">#REF!</definedName>
    <definedName name="_Tab32" localSheetId="3">#REF!</definedName>
    <definedName name="_Tab32" localSheetId="11">#REF!</definedName>
    <definedName name="_Tab32" localSheetId="6">#REF!</definedName>
    <definedName name="_Tab32" localSheetId="7">#REF!</definedName>
    <definedName name="_Tab32">#REF!</definedName>
    <definedName name="_Tab33" localSheetId="2">#REF!</definedName>
    <definedName name="_Tab33" localSheetId="0">#REF!</definedName>
    <definedName name="_Tab33" localSheetId="5">#REF!</definedName>
    <definedName name="_Tab33" localSheetId="4">#REF!</definedName>
    <definedName name="_Tab33" localSheetId="10">#REF!</definedName>
    <definedName name="_Tab33" localSheetId="3">#REF!</definedName>
    <definedName name="_Tab33" localSheetId="11">#REF!</definedName>
    <definedName name="_Tab33" localSheetId="6">#REF!</definedName>
    <definedName name="_Tab33" localSheetId="7">#REF!</definedName>
    <definedName name="_Tab33">#REF!</definedName>
    <definedName name="_Tab34" localSheetId="2">#REF!</definedName>
    <definedName name="_Tab34" localSheetId="0">#REF!</definedName>
    <definedName name="_Tab34" localSheetId="5">#REF!</definedName>
    <definedName name="_Tab34" localSheetId="4">#REF!</definedName>
    <definedName name="_Tab34" localSheetId="10">#REF!</definedName>
    <definedName name="_Tab34" localSheetId="3">#REF!</definedName>
    <definedName name="_Tab34" localSheetId="11">#REF!</definedName>
    <definedName name="_Tab34" localSheetId="6">#REF!</definedName>
    <definedName name="_Tab34" localSheetId="7">#REF!</definedName>
    <definedName name="_Tab34">#REF!</definedName>
    <definedName name="_Tab35" localSheetId="2">#REF!</definedName>
    <definedName name="_Tab35" localSheetId="0">#REF!</definedName>
    <definedName name="_Tab35" localSheetId="5">#REF!</definedName>
    <definedName name="_Tab35" localSheetId="4">#REF!</definedName>
    <definedName name="_Tab35" localSheetId="10">#REF!</definedName>
    <definedName name="_Tab35" localSheetId="3">#REF!</definedName>
    <definedName name="_Tab35" localSheetId="11">#REF!</definedName>
    <definedName name="_Tab35" localSheetId="6">#REF!</definedName>
    <definedName name="_Tab35" localSheetId="7">#REF!</definedName>
    <definedName name="_Tab35">#REF!</definedName>
    <definedName name="_TAB4" localSheetId="2">#REF!</definedName>
    <definedName name="_TAB4" localSheetId="0">#REF!</definedName>
    <definedName name="_TAB4" localSheetId="5">#REF!</definedName>
    <definedName name="_TAB4" localSheetId="4">#REF!</definedName>
    <definedName name="_TAB4" localSheetId="10">#REF!</definedName>
    <definedName name="_TAB4" localSheetId="3">#REF!</definedName>
    <definedName name="_TAB4" localSheetId="11">#REF!</definedName>
    <definedName name="_TAB4" localSheetId="6">#REF!</definedName>
    <definedName name="_TAB4" localSheetId="7">#REF!</definedName>
    <definedName name="_TAB4">#REF!</definedName>
    <definedName name="_TAB5" localSheetId="2">#REF!</definedName>
    <definedName name="_TAB5" localSheetId="0">#REF!</definedName>
    <definedName name="_TAB5" localSheetId="5">#REF!</definedName>
    <definedName name="_TAB5" localSheetId="4">#REF!</definedName>
    <definedName name="_TAB5" localSheetId="10">#REF!</definedName>
    <definedName name="_TAB5" localSheetId="3">#REF!</definedName>
    <definedName name="_TAB5" localSheetId="11">#REF!</definedName>
    <definedName name="_TAB5" localSheetId="6">#REF!</definedName>
    <definedName name="_TAB5" localSheetId="7">#REF!</definedName>
    <definedName name="_TAB5">#REF!</definedName>
    <definedName name="_TAB7" localSheetId="2">#REF!</definedName>
    <definedName name="_TAB7" localSheetId="0">#REF!</definedName>
    <definedName name="_TAB7" localSheetId="5">#REF!</definedName>
    <definedName name="_TAB7" localSheetId="4">#REF!</definedName>
    <definedName name="_TAB7" localSheetId="10">#REF!</definedName>
    <definedName name="_TAB7" localSheetId="3">#REF!</definedName>
    <definedName name="_TAB7" localSheetId="11">#REF!</definedName>
    <definedName name="_TAB7" localSheetId="6">#REF!</definedName>
    <definedName name="_TAB7" localSheetId="7">#REF!</definedName>
    <definedName name="_TAB7">#REF!</definedName>
    <definedName name="_TAB8" localSheetId="2">#REF!</definedName>
    <definedName name="_TAB8" localSheetId="0">#REF!</definedName>
    <definedName name="_TAB8" localSheetId="5">#REF!</definedName>
    <definedName name="_TAB8" localSheetId="4">#REF!</definedName>
    <definedName name="_TAB8" localSheetId="10">#REF!</definedName>
    <definedName name="_TAB8" localSheetId="3">#REF!</definedName>
    <definedName name="_TAB8" localSheetId="11">#REF!</definedName>
    <definedName name="_TAB8" localSheetId="6">#REF!</definedName>
    <definedName name="_TAB8" localSheetId="7">#REF!</definedName>
    <definedName name="_TAB8">#REF!</definedName>
    <definedName name="_WB2" localSheetId="2">#REF!</definedName>
    <definedName name="_WB2" localSheetId="0">#REF!</definedName>
    <definedName name="_WB2" localSheetId="5">#REF!</definedName>
    <definedName name="_WB2" localSheetId="4">#REF!</definedName>
    <definedName name="_WB2" localSheetId="10">#REF!</definedName>
    <definedName name="_WB2" localSheetId="3">#REF!</definedName>
    <definedName name="_WB2" localSheetId="11">#REF!</definedName>
    <definedName name="_WB2" localSheetId="6">#REF!</definedName>
    <definedName name="_WB2" localSheetId="7">#REF!</definedName>
    <definedName name="_WB2">#REF!</definedName>
    <definedName name="_WEO1" localSheetId="2">#REF!</definedName>
    <definedName name="_WEO1" localSheetId="0">#REF!</definedName>
    <definedName name="_WEO1" localSheetId="5">#REF!</definedName>
    <definedName name="_WEO1" localSheetId="4">#REF!</definedName>
    <definedName name="_WEO1" localSheetId="10">#REF!</definedName>
    <definedName name="_WEO1" localSheetId="3">#REF!</definedName>
    <definedName name="_WEO1" localSheetId="11">#REF!</definedName>
    <definedName name="_WEO1" localSheetId="6">#REF!</definedName>
    <definedName name="_WEO1" localSheetId="7">#REF!</definedName>
    <definedName name="_WEO1">#REF!</definedName>
    <definedName name="_WEO2" localSheetId="2">#REF!</definedName>
    <definedName name="_WEO2" localSheetId="0">#REF!</definedName>
    <definedName name="_WEO2" localSheetId="5">#REF!</definedName>
    <definedName name="_WEO2" localSheetId="4">#REF!</definedName>
    <definedName name="_WEO2" localSheetId="10">#REF!</definedName>
    <definedName name="_WEO2" localSheetId="3">#REF!</definedName>
    <definedName name="_WEO2" localSheetId="11">#REF!</definedName>
    <definedName name="_WEO2" localSheetId="6">#REF!</definedName>
    <definedName name="_WEO2" localSheetId="7">#REF!</definedName>
    <definedName name="_WEO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2">[1]Imp!#REF!</definedName>
    <definedName name="_Z" localSheetId="0">[1]Imp!#REF!</definedName>
    <definedName name="_Z" localSheetId="5">[1]Imp!#REF!</definedName>
    <definedName name="_Z" localSheetId="4">[1]Imp!#REF!</definedName>
    <definedName name="_Z" localSheetId="10">[1]Imp!#REF!</definedName>
    <definedName name="_Z" localSheetId="3">[1]Imp!#REF!</definedName>
    <definedName name="_Z" localSheetId="11">[1]Imp!#REF!</definedName>
    <definedName name="_Z" localSheetId="6">[1]Imp!#REF!</definedName>
    <definedName name="_Z" localSheetId="7">[1]Imp!#REF!</definedName>
    <definedName name="_Z">[1]Imp!#REF!</definedName>
    <definedName name="a" localSheetId="2">#REF!</definedName>
    <definedName name="a" localSheetId="0">#REF!</definedName>
    <definedName name="a" localSheetId="5">#REF!</definedName>
    <definedName name="a" localSheetId="4">#REF!</definedName>
    <definedName name="a" localSheetId="10">#REF!</definedName>
    <definedName name="a" localSheetId="3">#REF!</definedName>
    <definedName name="a" localSheetId="11">#REF!</definedName>
    <definedName name="a" localSheetId="6">#REF!</definedName>
    <definedName name="a" localSheetId="7">#REF!</definedName>
    <definedName name="a">#REF!</definedName>
    <definedName name="AAA" localSheetId="2">#REF!</definedName>
    <definedName name="AAA" localSheetId="0">#REF!</definedName>
    <definedName name="AAA" localSheetId="5">#REF!</definedName>
    <definedName name="AAA" localSheetId="4">#REF!</definedName>
    <definedName name="AAA" localSheetId="10">#REF!</definedName>
    <definedName name="AAA" localSheetId="3">#REF!</definedName>
    <definedName name="AAA" localSheetId="11">#REF!</definedName>
    <definedName name="AAA" localSheetId="6">#REF!</definedName>
    <definedName name="AAA" localSheetId="7">#REF!</definedName>
    <definedName name="AAA">#REF!</definedName>
    <definedName name="ACTIVATE" localSheetId="2">#REF!</definedName>
    <definedName name="ACTIVATE" localSheetId="0">#REF!</definedName>
    <definedName name="ACTIVATE" localSheetId="5">#REF!</definedName>
    <definedName name="ACTIVATE" localSheetId="4">#REF!</definedName>
    <definedName name="ACTIVATE" localSheetId="10">#REF!</definedName>
    <definedName name="ACTIVATE" localSheetId="3">#REF!</definedName>
    <definedName name="ACTIVATE" localSheetId="11">#REF!</definedName>
    <definedName name="ACTIVATE" localSheetId="6">#REF!</definedName>
    <definedName name="ACTIVATE" localSheetId="7">#REF!</definedName>
    <definedName name="ACTIVATE">#REF!</definedName>
    <definedName name="af" localSheetId="2">#REF!</definedName>
    <definedName name="af" localSheetId="0">#REF!</definedName>
    <definedName name="af" localSheetId="5">#REF!</definedName>
    <definedName name="af" localSheetId="4">#REF!</definedName>
    <definedName name="af" localSheetId="10">#REF!</definedName>
    <definedName name="af" localSheetId="3">#REF!</definedName>
    <definedName name="af" localSheetId="11">#REF!</definedName>
    <definedName name="af" localSheetId="6">#REF!</definedName>
    <definedName name="af" localSheetId="7">#REF!</definedName>
    <definedName name="af">#REF!</definedName>
    <definedName name="ALL">'[1]Imp:DSA output'!$C$9:$R$464</definedName>
    <definedName name="Allocation">[20]წმინდა_ამოღება!$C:$C</definedName>
    <definedName name="amortization" localSheetId="2">#REF!</definedName>
    <definedName name="amortization" localSheetId="0">#REF!</definedName>
    <definedName name="amortization" localSheetId="5">#REF!</definedName>
    <definedName name="amortization" localSheetId="4">#REF!</definedName>
    <definedName name="amortization" localSheetId="10">#REF!</definedName>
    <definedName name="amortization" localSheetId="3">#REF!</definedName>
    <definedName name="amortization" localSheetId="11">#REF!</definedName>
    <definedName name="amortization" localSheetId="6">#REF!</definedName>
    <definedName name="amortization" localSheetId="7">#REF!</definedName>
    <definedName name="amortization">#REF!</definedName>
    <definedName name="angarishi">[21]Sheet2!$A$1:$A$3</definedName>
    <definedName name="AprSun1">#N/A</definedName>
    <definedName name="ase" localSheetId="2">#REF!</definedName>
    <definedName name="ase" localSheetId="0">#REF!</definedName>
    <definedName name="ase" localSheetId="5">#REF!</definedName>
    <definedName name="ase" localSheetId="4">#REF!</definedName>
    <definedName name="ase" localSheetId="10">#REF!</definedName>
    <definedName name="ase" localSheetId="3">#REF!</definedName>
    <definedName name="ase" localSheetId="11">#REF!</definedName>
    <definedName name="ase" localSheetId="6">#REF!</definedName>
    <definedName name="ase" localSheetId="7">#REF!</definedName>
    <definedName name="ase">#REF!</definedName>
    <definedName name="asjdhad" localSheetId="2" hidden="1">{#N/A,#N/A,FALSE,"CB";#N/A,#N/A,FALSE,"CMB";#N/A,#N/A,FALSE,"NBFI"}</definedName>
    <definedName name="asjdhad" localSheetId="0" hidden="1">{#N/A,#N/A,FALSE,"CB";#N/A,#N/A,FALSE,"CMB";#N/A,#N/A,FALSE,"NBFI"}</definedName>
    <definedName name="asjdhad" localSheetId="5" hidden="1">{#N/A,#N/A,FALSE,"CB";#N/A,#N/A,FALSE,"CMB";#N/A,#N/A,FALSE,"NBFI"}</definedName>
    <definedName name="asjdhad" localSheetId="4" hidden="1">{#N/A,#N/A,FALSE,"CB";#N/A,#N/A,FALSE,"CMB";#N/A,#N/A,FALSE,"NBFI"}</definedName>
    <definedName name="asjdhad" localSheetId="3" hidden="1">{#N/A,#N/A,FALSE,"CB";#N/A,#N/A,FALSE,"CMB";#N/A,#N/A,FALSE,"NBFI"}</definedName>
    <definedName name="asjdhad" localSheetId="11" hidden="1">{#N/A,#N/A,FALSE,"CB";#N/A,#N/A,FALSE,"CMB";#N/A,#N/A,FALSE,"NBFI"}</definedName>
    <definedName name="asjdhad" localSheetId="7" hidden="1">{#N/A,#N/A,FALSE,"CB";#N/A,#N/A,FALSE,"CMB";#N/A,#N/A,FALSE,"NBFI"}</definedName>
    <definedName name="asjdhad" hidden="1">{#N/A,#N/A,FALSE,"CB";#N/A,#N/A,FALSE,"CMB";#N/A,#N/A,FALSE,"NBFI"}</definedName>
    <definedName name="assump_esaf_98" localSheetId="2">#REF!</definedName>
    <definedName name="assump_esaf_98" localSheetId="0">#REF!</definedName>
    <definedName name="assump_esaf_98" localSheetId="5">#REF!</definedName>
    <definedName name="assump_esaf_98" localSheetId="4">#REF!</definedName>
    <definedName name="assump_esaf_98" localSheetId="10">#REF!</definedName>
    <definedName name="assump_esaf_98" localSheetId="3">#REF!</definedName>
    <definedName name="assump_esaf_98" localSheetId="11">#REF!</definedName>
    <definedName name="assump_esaf_98" localSheetId="6">#REF!</definedName>
    <definedName name="assump_esaf_98" localSheetId="7">#REF!</definedName>
    <definedName name="assump_esaf_98">#REF!</definedName>
    <definedName name="assump97_rev" localSheetId="2">#REF!</definedName>
    <definedName name="assump97_rev" localSheetId="0">#REF!</definedName>
    <definedName name="assump97_rev" localSheetId="5">#REF!</definedName>
    <definedName name="assump97_rev" localSheetId="4">#REF!</definedName>
    <definedName name="assump97_rev" localSheetId="10">#REF!</definedName>
    <definedName name="assump97_rev" localSheetId="3">#REF!</definedName>
    <definedName name="assump97_rev" localSheetId="11">#REF!</definedName>
    <definedName name="assump97_rev" localSheetId="6">#REF!</definedName>
    <definedName name="assump97_rev" localSheetId="7">#REF!</definedName>
    <definedName name="assump97_rev">#REF!</definedName>
    <definedName name="assumptions" localSheetId="2">#REF!</definedName>
    <definedName name="assumptions" localSheetId="0">#REF!</definedName>
    <definedName name="assumptions" localSheetId="5">#REF!</definedName>
    <definedName name="assumptions" localSheetId="4">#REF!</definedName>
    <definedName name="assumptions" localSheetId="10">#REF!</definedName>
    <definedName name="assumptions" localSheetId="3">#REF!</definedName>
    <definedName name="assumptions" localSheetId="11">#REF!</definedName>
    <definedName name="assumptions" localSheetId="6">#REF!</definedName>
    <definedName name="assumptions" localSheetId="7">#REF!</definedName>
    <definedName name="assumptions">#REF!</definedName>
    <definedName name="atrade" localSheetId="10">[16]!atrade</definedName>
    <definedName name="atrade" localSheetId="6">[16]!atrade</definedName>
    <definedName name="atrade">[16]!atrade</definedName>
    <definedName name="AugSun1">#N/A</definedName>
    <definedName name="b" localSheetId="2">#REF!</definedName>
    <definedName name="b" localSheetId="0">#REF!</definedName>
    <definedName name="b" localSheetId="5">#REF!</definedName>
    <definedName name="b" localSheetId="4">#REF!</definedName>
    <definedName name="b" localSheetId="10">#REF!</definedName>
    <definedName name="b" localSheetId="3">#REF!</definedName>
    <definedName name="b" localSheetId="11">#REF!</definedName>
    <definedName name="b" localSheetId="6">#REF!</definedName>
    <definedName name="b" localSheetId="7">#REF!</definedName>
    <definedName name="b">#REF!</definedName>
    <definedName name="Balance_of_payments" localSheetId="2">#REF!</definedName>
    <definedName name="Balance_of_payments" localSheetId="0">#REF!</definedName>
    <definedName name="Balance_of_payments" localSheetId="5">#REF!</definedName>
    <definedName name="Balance_of_payments" localSheetId="4">#REF!</definedName>
    <definedName name="Balance_of_payments" localSheetId="10">#REF!</definedName>
    <definedName name="Balance_of_payments" localSheetId="3">#REF!</definedName>
    <definedName name="Balance_of_payments" localSheetId="11">#REF!</definedName>
    <definedName name="Balance_of_payments" localSheetId="6">#REF!</definedName>
    <definedName name="Balance_of_payments" localSheetId="7">#REF!</definedName>
    <definedName name="Balance_of_payments">#REF!</definedName>
    <definedName name="BankCode">[22]Info!$C$1</definedName>
    <definedName name="BankName">[22]Info!$B$1</definedName>
    <definedName name="banks">'[23]DMB prog'!$E$4:$AT$42</definedName>
    <definedName name="BASDAT" localSheetId="2">'[5]Annual Tables'!#REF!</definedName>
    <definedName name="BASDAT" localSheetId="0">'[5]Annual Tables'!#REF!</definedName>
    <definedName name="BASDAT" localSheetId="5">'[5]Annual Tables'!#REF!</definedName>
    <definedName name="BASDAT" localSheetId="4">'[5]Annual Tables'!#REF!</definedName>
    <definedName name="BASDAT" localSheetId="10">'[5]Annual Tables'!#REF!</definedName>
    <definedName name="BASDAT" localSheetId="3">'[5]Annual Tables'!#REF!</definedName>
    <definedName name="BASDAT" localSheetId="11">'[5]Annual Tables'!#REF!</definedName>
    <definedName name="BASDAT" localSheetId="6">'[5]Annual Tables'!#REF!</definedName>
    <definedName name="BASDAT" localSheetId="7">'[5]Annual Tables'!#REF!</definedName>
    <definedName name="BASDAT">'[5]Annual Tables'!#REF!</definedName>
    <definedName name="Batumi_debt" localSheetId="2">#REF!</definedName>
    <definedName name="Batumi_debt" localSheetId="0">#REF!</definedName>
    <definedName name="Batumi_debt" localSheetId="5">#REF!</definedName>
    <definedName name="Batumi_debt" localSheetId="4">#REF!</definedName>
    <definedName name="Batumi_debt" localSheetId="10">#REF!</definedName>
    <definedName name="Batumi_debt" localSheetId="3">#REF!</definedName>
    <definedName name="Batumi_debt" localSheetId="11">#REF!</definedName>
    <definedName name="Batumi_debt" localSheetId="6">#REF!</definedName>
    <definedName name="Batumi_debt" localSheetId="7">#REF!</definedName>
    <definedName name="Batumi_debt">#REF!</definedName>
    <definedName name="bb" localSheetId="2" hidden="1">{"Riqfin97",#N/A,FALSE,"Tran";"Riqfinpro",#N/A,FALSE,"Tran"}</definedName>
    <definedName name="bb" localSheetId="0" hidden="1">{"Riqfin97",#N/A,FALSE,"Tran";"Riqfinpro",#N/A,FALSE,"Tran"}</definedName>
    <definedName name="bb" localSheetId="5" hidden="1">{"Riqfin97",#N/A,FALSE,"Tran";"Riqfinpro",#N/A,FALSE,"Tran"}</definedName>
    <definedName name="bb" localSheetId="4" hidden="1">{"Riqfin97",#N/A,FALSE,"Tran";"Riqfinpro",#N/A,FALSE,"Tran"}</definedName>
    <definedName name="bb" localSheetId="3" hidden="1">{"Riqfin97",#N/A,FALSE,"Tran";"Riqfinpro",#N/A,FALSE,"Tran"}</definedName>
    <definedName name="bb" localSheetId="11" hidden="1">{"Riqfin97",#N/A,FALSE,"Tran";"Riqfinpro",#N/A,FALSE,"Tran"}</definedName>
    <definedName name="bb" localSheetId="7" hidden="1">{"Riqfin97",#N/A,FALSE,"Tran";"Riqfinpro",#N/A,FALSE,"Tran"}</definedName>
    <definedName name="bb" hidden="1">{"Riqfin97",#N/A,FALSE,"Tran";"Riqfinpro",#N/A,FALSE,"Tran"}</definedName>
    <definedName name="BBB" localSheetId="2">#REF!</definedName>
    <definedName name="BBB" localSheetId="0">#REF!</definedName>
    <definedName name="BBB" localSheetId="5">#REF!</definedName>
    <definedName name="BBB" localSheetId="4">#REF!</definedName>
    <definedName name="BBB" localSheetId="10">#REF!</definedName>
    <definedName name="BBB" localSheetId="3">#REF!</definedName>
    <definedName name="BBB" localSheetId="11">#REF!</definedName>
    <definedName name="BBB" localSheetId="6">#REF!</definedName>
    <definedName name="BBB" localSheetId="7">#REF!</definedName>
    <definedName name="BBB">#REF!</definedName>
    <definedName name="BCA" localSheetId="2">#REF!</definedName>
    <definedName name="BCA" localSheetId="0">#REF!</definedName>
    <definedName name="BCA" localSheetId="5">#REF!</definedName>
    <definedName name="BCA" localSheetId="4">#REF!</definedName>
    <definedName name="BCA" localSheetId="10">#REF!</definedName>
    <definedName name="BCA" localSheetId="3">#REF!</definedName>
    <definedName name="BCA" localSheetId="11">#REF!</definedName>
    <definedName name="BCA" localSheetId="6">#REF!</definedName>
    <definedName name="BCA" localSheetId="7">#REF!</definedName>
    <definedName name="BCA">#REF!</definedName>
    <definedName name="BCA_1">#N/A</definedName>
    <definedName name="BCA_GDP">#N/A</definedName>
    <definedName name="BCA_NGDP" localSheetId="2">#REF!</definedName>
    <definedName name="BCA_NGDP" localSheetId="0">#REF!</definedName>
    <definedName name="BCA_NGDP" localSheetId="5">#REF!</definedName>
    <definedName name="BCA_NGDP" localSheetId="4">#REF!</definedName>
    <definedName name="BCA_NGDP" localSheetId="10">#REF!</definedName>
    <definedName name="BCA_NGDP" localSheetId="3">#REF!</definedName>
    <definedName name="BCA_NGDP" localSheetId="11">#REF!</definedName>
    <definedName name="BCA_NGDP" localSheetId="6">#REF!</definedName>
    <definedName name="BCA_NGDP" localSheetId="7">#REF!</definedName>
    <definedName name="BCA_NGDP">#REF!</definedName>
    <definedName name="BE" localSheetId="2">#REF!</definedName>
    <definedName name="BE" localSheetId="0">#REF!</definedName>
    <definedName name="BE" localSheetId="5">#REF!</definedName>
    <definedName name="BE" localSheetId="4">#REF!</definedName>
    <definedName name="BE" localSheetId="10">#REF!</definedName>
    <definedName name="BE" localSheetId="3">#REF!</definedName>
    <definedName name="BE" localSheetId="11">#REF!</definedName>
    <definedName name="BE" localSheetId="6">#REF!</definedName>
    <definedName name="BE" localSheetId="7">#REF!</definedName>
    <definedName name="BE">#REF!</definedName>
    <definedName name="BE_1">#N/A</definedName>
    <definedName name="BEA" localSheetId="2">#REF!</definedName>
    <definedName name="BEA" localSheetId="0">#REF!</definedName>
    <definedName name="BEA" localSheetId="5">#REF!</definedName>
    <definedName name="BEA" localSheetId="4">#REF!</definedName>
    <definedName name="BEA" localSheetId="10">#REF!</definedName>
    <definedName name="BEA" localSheetId="3">#REF!</definedName>
    <definedName name="BEA" localSheetId="11">#REF!</definedName>
    <definedName name="BEA" localSheetId="6">#REF!</definedName>
    <definedName name="BEA" localSheetId="7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2">#REF!</definedName>
    <definedName name="BED" localSheetId="0">#REF!</definedName>
    <definedName name="BED" localSheetId="5">#REF!</definedName>
    <definedName name="BED" localSheetId="4">#REF!</definedName>
    <definedName name="BED" localSheetId="10">#REF!</definedName>
    <definedName name="BED" localSheetId="3">#REF!</definedName>
    <definedName name="BED" localSheetId="11">#REF!</definedName>
    <definedName name="BED" localSheetId="6">#REF!</definedName>
    <definedName name="BED" localSheetId="7">#REF!</definedName>
    <definedName name="BED">#REF!</definedName>
    <definedName name="BED_6" localSheetId="2">#REF!</definedName>
    <definedName name="BED_6" localSheetId="0">#REF!</definedName>
    <definedName name="BED_6" localSheetId="5">#REF!</definedName>
    <definedName name="BED_6" localSheetId="4">#REF!</definedName>
    <definedName name="BED_6" localSheetId="10">#REF!</definedName>
    <definedName name="BED_6" localSheetId="3">#REF!</definedName>
    <definedName name="BED_6" localSheetId="11">#REF!</definedName>
    <definedName name="BED_6" localSheetId="6">#REF!</definedName>
    <definedName name="BED_6" localSheetId="7">#REF!</definedName>
    <definedName name="BED_6">#REF!</definedName>
    <definedName name="BEDE" localSheetId="2">#REF!</definedName>
    <definedName name="BEDE" localSheetId="0">#REF!</definedName>
    <definedName name="BEDE" localSheetId="5">#REF!</definedName>
    <definedName name="BEDE" localSheetId="4">#REF!</definedName>
    <definedName name="BEDE" localSheetId="10">#REF!</definedName>
    <definedName name="BEDE" localSheetId="3">#REF!</definedName>
    <definedName name="BEDE" localSheetId="11">#REF!</definedName>
    <definedName name="BEDE" localSheetId="6">#REF!</definedName>
    <definedName name="BEDE" localSheetId="7">#REF!</definedName>
    <definedName name="BEDE">#REF!</definedName>
    <definedName name="BEO" localSheetId="2">#REF!</definedName>
    <definedName name="BEO" localSheetId="0">#REF!</definedName>
    <definedName name="BEO" localSheetId="5">#REF!</definedName>
    <definedName name="BEO" localSheetId="4">#REF!</definedName>
    <definedName name="BEO" localSheetId="10">#REF!</definedName>
    <definedName name="BEO" localSheetId="3">#REF!</definedName>
    <definedName name="BEO" localSheetId="11">#REF!</definedName>
    <definedName name="BEO" localSheetId="6">#REF!</definedName>
    <definedName name="BEO" localSheetId="7">#REF!</definedName>
    <definedName name="BEO">#REF!</definedName>
    <definedName name="BER" localSheetId="2">#REF!</definedName>
    <definedName name="BER" localSheetId="0">#REF!</definedName>
    <definedName name="BER" localSheetId="5">#REF!</definedName>
    <definedName name="BER" localSheetId="4">#REF!</definedName>
    <definedName name="BER" localSheetId="10">#REF!</definedName>
    <definedName name="BER" localSheetId="3">#REF!</definedName>
    <definedName name="BER" localSheetId="11">#REF!</definedName>
    <definedName name="BER" localSheetId="6">#REF!</definedName>
    <definedName name="BER" localSheetId="7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 localSheetId="2">#REF!</definedName>
    <definedName name="BF" localSheetId="0">#REF!</definedName>
    <definedName name="BF" localSheetId="5">#REF!</definedName>
    <definedName name="BF" localSheetId="4">#REF!</definedName>
    <definedName name="BF" localSheetId="10">#REF!</definedName>
    <definedName name="BF" localSheetId="3">#REF!</definedName>
    <definedName name="BF" localSheetId="11">#REF!</definedName>
    <definedName name="BF" localSheetId="6">#REF!</definedName>
    <definedName name="BF" localSheetId="7">#REF!</definedName>
    <definedName name="BF">#REF!</definedName>
    <definedName name="BF_1">#N/A</definedName>
    <definedName name="BFD" localSheetId="2">#REF!</definedName>
    <definedName name="BFD" localSheetId="0">#REF!</definedName>
    <definedName name="BFD" localSheetId="5">#REF!</definedName>
    <definedName name="BFD" localSheetId="4">#REF!</definedName>
    <definedName name="BFD" localSheetId="10">#REF!</definedName>
    <definedName name="BFD" localSheetId="3">#REF!</definedName>
    <definedName name="BFD" localSheetId="11">#REF!</definedName>
    <definedName name="BFD" localSheetId="6">#REF!</definedName>
    <definedName name="BFD" localSheetId="7">#REF!</definedName>
    <definedName name="BFD">#REF!</definedName>
    <definedName name="BFDA" localSheetId="2">#REF!</definedName>
    <definedName name="BFDA" localSheetId="0">#REF!</definedName>
    <definedName name="BFDA" localSheetId="5">#REF!</definedName>
    <definedName name="BFDA" localSheetId="4">#REF!</definedName>
    <definedName name="BFDA" localSheetId="10">#REF!</definedName>
    <definedName name="BFDA" localSheetId="3">#REF!</definedName>
    <definedName name="BFDA" localSheetId="11">#REF!</definedName>
    <definedName name="BFDA" localSheetId="6">#REF!</definedName>
    <definedName name="BFDA" localSheetId="7">#REF!</definedName>
    <definedName name="BFDA">#REF!</definedName>
    <definedName name="BFDI" localSheetId="2">#REF!</definedName>
    <definedName name="BFDI" localSheetId="0">#REF!</definedName>
    <definedName name="BFDI" localSheetId="5">#REF!</definedName>
    <definedName name="BFDI" localSheetId="4">#REF!</definedName>
    <definedName name="BFDI" localSheetId="10">#REF!</definedName>
    <definedName name="BFDI" localSheetId="3">#REF!</definedName>
    <definedName name="BFDI" localSheetId="11">#REF!</definedName>
    <definedName name="BFDI" localSheetId="6">#REF!</definedName>
    <definedName name="BFDI" localSheetId="7">#REF!</definedName>
    <definedName name="BFDI">#REF!</definedName>
    <definedName name="BFDIL" localSheetId="2">#REF!</definedName>
    <definedName name="BFDIL" localSheetId="0">#REF!</definedName>
    <definedName name="BFDIL" localSheetId="5">#REF!</definedName>
    <definedName name="BFDIL" localSheetId="4">#REF!</definedName>
    <definedName name="BFDIL" localSheetId="10">#REF!</definedName>
    <definedName name="BFDIL" localSheetId="3">#REF!</definedName>
    <definedName name="BFDIL" localSheetId="11">#REF!</definedName>
    <definedName name="BFDIL" localSheetId="6">#REF!</definedName>
    <definedName name="BFDIL" localSheetId="7">#REF!</definedName>
    <definedName name="BFDIL">#REF!</definedName>
    <definedName name="BFL">#N/A</definedName>
    <definedName name="BFL_D" localSheetId="2">#REF!</definedName>
    <definedName name="BFL_D" localSheetId="0">#REF!</definedName>
    <definedName name="BFL_D" localSheetId="5">#REF!</definedName>
    <definedName name="BFL_D" localSheetId="4">#REF!</definedName>
    <definedName name="BFL_D" localSheetId="10">#REF!</definedName>
    <definedName name="BFL_D" localSheetId="3">#REF!</definedName>
    <definedName name="BFL_D" localSheetId="11">#REF!</definedName>
    <definedName name="BFL_D" localSheetId="6">#REF!</definedName>
    <definedName name="BFL_D" localSheetId="7">#REF!</definedName>
    <definedName name="BFL_D">#REF!</definedName>
    <definedName name="BFL_D_1">#N/A</definedName>
    <definedName name="BFL_DF">#N/A</definedName>
    <definedName name="BFLB">#N/A</definedName>
    <definedName name="BFLB_D">#N/A</definedName>
    <definedName name="BFLB_DF">#N/A</definedName>
    <definedName name="BFLD_DF" localSheetId="10">'[24]GDP and CPI'!BFLD_DF</definedName>
    <definedName name="BFLD_DF" localSheetId="6">'[24]GDP and CPI'!BFLD_DF</definedName>
    <definedName name="BFLD_DF">'[24]GDP and CPI'!BFLD_DF</definedName>
    <definedName name="BFLG">#N/A</definedName>
    <definedName name="BFLG_D">#N/A</definedName>
    <definedName name="BFLG_DF">#N/A</definedName>
    <definedName name="BFO" localSheetId="2">#REF!</definedName>
    <definedName name="BFO" localSheetId="0">#REF!</definedName>
    <definedName name="BFO" localSheetId="5">#REF!</definedName>
    <definedName name="BFO" localSheetId="4">#REF!</definedName>
    <definedName name="BFO" localSheetId="10">#REF!</definedName>
    <definedName name="BFO" localSheetId="3">#REF!</definedName>
    <definedName name="BFO" localSheetId="11">#REF!</definedName>
    <definedName name="BFO" localSheetId="6">#REF!</definedName>
    <definedName name="BFO" localSheetId="7">#REF!</definedName>
    <definedName name="BFO">#REF!</definedName>
    <definedName name="BFOA" localSheetId="2">#REF!</definedName>
    <definedName name="BFOA" localSheetId="0">#REF!</definedName>
    <definedName name="BFOA" localSheetId="5">#REF!</definedName>
    <definedName name="BFOA" localSheetId="4">#REF!</definedName>
    <definedName name="BFOA" localSheetId="10">#REF!</definedName>
    <definedName name="BFOA" localSheetId="3">#REF!</definedName>
    <definedName name="BFOA" localSheetId="11">#REF!</definedName>
    <definedName name="BFOA" localSheetId="6">#REF!</definedName>
    <definedName name="BFOA" localSheetId="7">#REF!</definedName>
    <definedName name="BFOA">#REF!</definedName>
    <definedName name="BFOAG" localSheetId="2">#REF!</definedName>
    <definedName name="BFOAG" localSheetId="0">#REF!</definedName>
    <definedName name="BFOAG" localSheetId="5">#REF!</definedName>
    <definedName name="BFOAG" localSheetId="4">#REF!</definedName>
    <definedName name="BFOAG" localSheetId="10">#REF!</definedName>
    <definedName name="BFOAG" localSheetId="3">#REF!</definedName>
    <definedName name="BFOAG" localSheetId="11">#REF!</definedName>
    <definedName name="BFOAG" localSheetId="6">#REF!</definedName>
    <definedName name="BFOAG" localSheetId="7">#REF!</definedName>
    <definedName name="BFOAG">#REF!</definedName>
    <definedName name="BFOL" localSheetId="2">#REF!</definedName>
    <definedName name="BFOL" localSheetId="0">#REF!</definedName>
    <definedName name="BFOL" localSheetId="5">#REF!</definedName>
    <definedName name="BFOL" localSheetId="4">#REF!</definedName>
    <definedName name="BFOL" localSheetId="10">#REF!</definedName>
    <definedName name="BFOL" localSheetId="3">#REF!</definedName>
    <definedName name="BFOL" localSheetId="11">#REF!</definedName>
    <definedName name="BFOL" localSheetId="6">#REF!</definedName>
    <definedName name="BFOL" localSheetId="7">#REF!</definedName>
    <definedName name="BFOL">#REF!</definedName>
    <definedName name="BFOL_B" localSheetId="2">#REF!</definedName>
    <definedName name="BFOL_B" localSheetId="0">#REF!</definedName>
    <definedName name="BFOL_B" localSheetId="5">#REF!</definedName>
    <definedName name="BFOL_B" localSheetId="4">#REF!</definedName>
    <definedName name="BFOL_B" localSheetId="10">#REF!</definedName>
    <definedName name="BFOL_B" localSheetId="3">#REF!</definedName>
    <definedName name="BFOL_B" localSheetId="11">#REF!</definedName>
    <definedName name="BFOL_B" localSheetId="6">#REF!</definedName>
    <definedName name="BFOL_B" localSheetId="7">#REF!</definedName>
    <definedName name="BFOL_B">#REF!</definedName>
    <definedName name="BFOL_G" localSheetId="2">#REF!</definedName>
    <definedName name="BFOL_G" localSheetId="0">#REF!</definedName>
    <definedName name="BFOL_G" localSheetId="5">#REF!</definedName>
    <definedName name="BFOL_G" localSheetId="4">#REF!</definedName>
    <definedName name="BFOL_G" localSheetId="10">#REF!</definedName>
    <definedName name="BFOL_G" localSheetId="3">#REF!</definedName>
    <definedName name="BFOL_G" localSheetId="11">#REF!</definedName>
    <definedName name="BFOL_G" localSheetId="6">#REF!</definedName>
    <definedName name="BFOL_G" localSheetId="7">#REF!</definedName>
    <definedName name="BFOL_G">#REF!</definedName>
    <definedName name="BFOL_L" localSheetId="2">#REF!</definedName>
    <definedName name="BFOL_L" localSheetId="0">#REF!</definedName>
    <definedName name="BFOL_L" localSheetId="5">#REF!</definedName>
    <definedName name="BFOL_L" localSheetId="4">#REF!</definedName>
    <definedName name="BFOL_L" localSheetId="10">#REF!</definedName>
    <definedName name="BFOL_L" localSheetId="3">#REF!</definedName>
    <definedName name="BFOL_L" localSheetId="11">#REF!</definedName>
    <definedName name="BFOL_L" localSheetId="6">#REF!</definedName>
    <definedName name="BFOL_L" localSheetId="7">#REF!</definedName>
    <definedName name="BFOL_L">#REF!</definedName>
    <definedName name="BFOL_O" localSheetId="2">#REF!</definedName>
    <definedName name="BFOL_O" localSheetId="0">#REF!</definedName>
    <definedName name="BFOL_O" localSheetId="5">#REF!</definedName>
    <definedName name="BFOL_O" localSheetId="4">#REF!</definedName>
    <definedName name="BFOL_O" localSheetId="10">#REF!</definedName>
    <definedName name="BFOL_O" localSheetId="3">#REF!</definedName>
    <definedName name="BFOL_O" localSheetId="11">#REF!</definedName>
    <definedName name="BFOL_O" localSheetId="6">#REF!</definedName>
    <definedName name="BFOL_O" localSheetId="7">#REF!</definedName>
    <definedName name="BFOL_O">#REF!</definedName>
    <definedName name="BFOL_S" localSheetId="2">#REF!</definedName>
    <definedName name="BFOL_S" localSheetId="0">#REF!</definedName>
    <definedName name="BFOL_S" localSheetId="5">#REF!</definedName>
    <definedName name="BFOL_S" localSheetId="4">#REF!</definedName>
    <definedName name="BFOL_S" localSheetId="10">#REF!</definedName>
    <definedName name="BFOL_S" localSheetId="3">#REF!</definedName>
    <definedName name="BFOL_S" localSheetId="11">#REF!</definedName>
    <definedName name="BFOL_S" localSheetId="6">#REF!</definedName>
    <definedName name="BFOL_S" localSheetId="7">#REF!</definedName>
    <definedName name="BFOL_S">#REF!</definedName>
    <definedName name="BFOLB" localSheetId="2">#REF!</definedName>
    <definedName name="BFOLB" localSheetId="0">#REF!</definedName>
    <definedName name="BFOLB" localSheetId="5">#REF!</definedName>
    <definedName name="BFOLB" localSheetId="4">#REF!</definedName>
    <definedName name="BFOLB" localSheetId="10">#REF!</definedName>
    <definedName name="BFOLB" localSheetId="3">#REF!</definedName>
    <definedName name="BFOLB" localSheetId="11">#REF!</definedName>
    <definedName name="BFOLB" localSheetId="6">#REF!</definedName>
    <definedName name="BFOLB" localSheetId="7">#REF!</definedName>
    <definedName name="BFOLB">#REF!</definedName>
    <definedName name="BFOLG_L" localSheetId="2">#REF!</definedName>
    <definedName name="BFOLG_L" localSheetId="0">#REF!</definedName>
    <definedName name="BFOLG_L" localSheetId="5">#REF!</definedName>
    <definedName name="BFOLG_L" localSheetId="4">#REF!</definedName>
    <definedName name="BFOLG_L" localSheetId="10">#REF!</definedName>
    <definedName name="BFOLG_L" localSheetId="3">#REF!</definedName>
    <definedName name="BFOLG_L" localSheetId="11">#REF!</definedName>
    <definedName name="BFOLG_L" localSheetId="6">#REF!</definedName>
    <definedName name="BFOLG_L" localSheetId="7">#REF!</definedName>
    <definedName name="BFOLG_L">#REF!</definedName>
    <definedName name="BFP" localSheetId="2">#REF!</definedName>
    <definedName name="BFP" localSheetId="0">#REF!</definedName>
    <definedName name="BFP" localSheetId="5">#REF!</definedName>
    <definedName name="BFP" localSheetId="4">#REF!</definedName>
    <definedName name="BFP" localSheetId="10">#REF!</definedName>
    <definedName name="BFP" localSheetId="3">#REF!</definedName>
    <definedName name="BFP" localSheetId="11">#REF!</definedName>
    <definedName name="BFP" localSheetId="6">#REF!</definedName>
    <definedName name="BFP" localSheetId="7">#REF!</definedName>
    <definedName name="BFP">#REF!</definedName>
    <definedName name="BFPA" localSheetId="2">#REF!</definedName>
    <definedName name="BFPA" localSheetId="0">#REF!</definedName>
    <definedName name="BFPA" localSheetId="5">#REF!</definedName>
    <definedName name="BFPA" localSheetId="4">#REF!</definedName>
    <definedName name="BFPA" localSheetId="10">#REF!</definedName>
    <definedName name="BFPA" localSheetId="3">#REF!</definedName>
    <definedName name="BFPA" localSheetId="11">#REF!</definedName>
    <definedName name="BFPA" localSheetId="6">#REF!</definedName>
    <definedName name="BFPA" localSheetId="7">#REF!</definedName>
    <definedName name="BFPA">#REF!</definedName>
    <definedName name="BFPAG" localSheetId="2">#REF!</definedName>
    <definedName name="BFPAG" localSheetId="0">#REF!</definedName>
    <definedName name="BFPAG" localSheetId="5">#REF!</definedName>
    <definedName name="BFPAG" localSheetId="4">#REF!</definedName>
    <definedName name="BFPAG" localSheetId="10">#REF!</definedName>
    <definedName name="BFPAG" localSheetId="3">#REF!</definedName>
    <definedName name="BFPAG" localSheetId="11">#REF!</definedName>
    <definedName name="BFPAG" localSheetId="6">#REF!</definedName>
    <definedName name="BFPAG" localSheetId="7">#REF!</definedName>
    <definedName name="BFPAG">#REF!</definedName>
    <definedName name="BFPL" localSheetId="2">#REF!</definedName>
    <definedName name="BFPL" localSheetId="0">#REF!</definedName>
    <definedName name="BFPL" localSheetId="5">#REF!</definedName>
    <definedName name="BFPL" localSheetId="4">#REF!</definedName>
    <definedName name="BFPL" localSheetId="10">#REF!</definedName>
    <definedName name="BFPL" localSheetId="3">#REF!</definedName>
    <definedName name="BFPL" localSheetId="11">#REF!</definedName>
    <definedName name="BFPL" localSheetId="6">#REF!</definedName>
    <definedName name="BFPL" localSheetId="7">#REF!</definedName>
    <definedName name="BFPL">#REF!</definedName>
    <definedName name="BFPLBN" localSheetId="2">#REF!</definedName>
    <definedName name="BFPLBN" localSheetId="0">#REF!</definedName>
    <definedName name="BFPLBN" localSheetId="5">#REF!</definedName>
    <definedName name="BFPLBN" localSheetId="4">#REF!</definedName>
    <definedName name="BFPLBN" localSheetId="10">#REF!</definedName>
    <definedName name="BFPLBN" localSheetId="3">#REF!</definedName>
    <definedName name="BFPLBN" localSheetId="11">#REF!</definedName>
    <definedName name="BFPLBN" localSheetId="6">#REF!</definedName>
    <definedName name="BFPLBN" localSheetId="7">#REF!</definedName>
    <definedName name="BFPLBN">#REF!</definedName>
    <definedName name="BFPLD" localSheetId="2">#REF!</definedName>
    <definedName name="BFPLD" localSheetId="0">#REF!</definedName>
    <definedName name="BFPLD" localSheetId="5">#REF!</definedName>
    <definedName name="BFPLD" localSheetId="4">#REF!</definedName>
    <definedName name="BFPLD" localSheetId="10">#REF!</definedName>
    <definedName name="BFPLD" localSheetId="3">#REF!</definedName>
    <definedName name="BFPLD" localSheetId="11">#REF!</definedName>
    <definedName name="BFPLD" localSheetId="6">#REF!</definedName>
    <definedName name="BFPLD" localSheetId="7">#REF!</definedName>
    <definedName name="BFPLD">#REF!</definedName>
    <definedName name="BFPLD_G" localSheetId="2">#REF!</definedName>
    <definedName name="BFPLD_G" localSheetId="0">#REF!</definedName>
    <definedName name="BFPLD_G" localSheetId="5">#REF!</definedName>
    <definedName name="BFPLD_G" localSheetId="4">#REF!</definedName>
    <definedName name="BFPLD_G" localSheetId="10">#REF!</definedName>
    <definedName name="BFPLD_G" localSheetId="3">#REF!</definedName>
    <definedName name="BFPLD_G" localSheetId="11">#REF!</definedName>
    <definedName name="BFPLD_G" localSheetId="6">#REF!</definedName>
    <definedName name="BFPLD_G" localSheetId="7">#REF!</definedName>
    <definedName name="BFPLD_G">#REF!</definedName>
    <definedName name="BFPLE" localSheetId="2">#REF!</definedName>
    <definedName name="BFPLE" localSheetId="0">#REF!</definedName>
    <definedName name="BFPLE" localSheetId="5">#REF!</definedName>
    <definedName name="BFPLE" localSheetId="4">#REF!</definedName>
    <definedName name="BFPLE" localSheetId="10">#REF!</definedName>
    <definedName name="BFPLE" localSheetId="3">#REF!</definedName>
    <definedName name="BFPLE" localSheetId="11">#REF!</definedName>
    <definedName name="BFPLE" localSheetId="6">#REF!</definedName>
    <definedName name="BFPLE" localSheetId="7">#REF!</definedName>
    <definedName name="BFPLE">#REF!</definedName>
    <definedName name="BFPLE_G" localSheetId="2">#REF!</definedName>
    <definedName name="BFPLE_G" localSheetId="0">#REF!</definedName>
    <definedName name="BFPLE_G" localSheetId="5">#REF!</definedName>
    <definedName name="BFPLE_G" localSheetId="4">#REF!</definedName>
    <definedName name="BFPLE_G" localSheetId="10">#REF!</definedName>
    <definedName name="BFPLE_G" localSheetId="3">#REF!</definedName>
    <definedName name="BFPLE_G" localSheetId="11">#REF!</definedName>
    <definedName name="BFPLE_G" localSheetId="6">#REF!</definedName>
    <definedName name="BFPLE_G" localSheetId="7">#REF!</definedName>
    <definedName name="BFPLE_G">#REF!</definedName>
    <definedName name="BFPLMM" localSheetId="2">#REF!</definedName>
    <definedName name="BFPLMM" localSheetId="0">#REF!</definedName>
    <definedName name="BFPLMM" localSheetId="5">#REF!</definedName>
    <definedName name="BFPLMM" localSheetId="4">#REF!</definedName>
    <definedName name="BFPLMM" localSheetId="10">#REF!</definedName>
    <definedName name="BFPLMM" localSheetId="3">#REF!</definedName>
    <definedName name="BFPLMM" localSheetId="11">#REF!</definedName>
    <definedName name="BFPLMM" localSheetId="6">#REF!</definedName>
    <definedName name="BFPLMM" localSheetId="7">#REF!</definedName>
    <definedName name="BFPLMM">#REF!</definedName>
    <definedName name="BFRA" localSheetId="2">#REF!</definedName>
    <definedName name="BFRA" localSheetId="0">#REF!</definedName>
    <definedName name="BFRA" localSheetId="5">#REF!</definedName>
    <definedName name="BFRA" localSheetId="4">#REF!</definedName>
    <definedName name="BFRA" localSheetId="10">#REF!</definedName>
    <definedName name="BFRA" localSheetId="3">#REF!</definedName>
    <definedName name="BFRA" localSheetId="11">#REF!</definedName>
    <definedName name="BFRA" localSheetId="6">#REF!</definedName>
    <definedName name="BFRA" localSheetId="7">#REF!</definedName>
    <definedName name="BFRA">#REF!</definedName>
    <definedName name="BFRA_1">#N/A</definedName>
    <definedName name="BFUND" localSheetId="2">#REF!</definedName>
    <definedName name="BFUND" localSheetId="0">#REF!</definedName>
    <definedName name="BFUND" localSheetId="5">#REF!</definedName>
    <definedName name="BFUND" localSheetId="4">#REF!</definedName>
    <definedName name="BFUND" localSheetId="10">#REF!</definedName>
    <definedName name="BFUND" localSheetId="3">#REF!</definedName>
    <definedName name="BFUND" localSheetId="11">#REF!</definedName>
    <definedName name="BFUND" localSheetId="6">#REF!</definedName>
    <definedName name="BFUND" localSheetId="7">#REF!</definedName>
    <definedName name="BFUND">#REF!</definedName>
    <definedName name="BGS" localSheetId="2">#REF!</definedName>
    <definedName name="BGS" localSheetId="0">#REF!</definedName>
    <definedName name="BGS" localSheetId="5">#REF!</definedName>
    <definedName name="BGS" localSheetId="4">#REF!</definedName>
    <definedName name="BGS" localSheetId="10">#REF!</definedName>
    <definedName name="BGS" localSheetId="3">#REF!</definedName>
    <definedName name="BGS" localSheetId="11">#REF!</definedName>
    <definedName name="BGS" localSheetId="6">#REF!</definedName>
    <definedName name="BGS" localSheetId="7">#REF!</definedName>
    <definedName name="BGS">#REF!</definedName>
    <definedName name="BI" localSheetId="2">#REF!</definedName>
    <definedName name="BI" localSheetId="0">#REF!</definedName>
    <definedName name="BI" localSheetId="5">#REF!</definedName>
    <definedName name="BI" localSheetId="4">#REF!</definedName>
    <definedName name="BI" localSheetId="10">#REF!</definedName>
    <definedName name="BI" localSheetId="3">#REF!</definedName>
    <definedName name="BI" localSheetId="11">#REF!</definedName>
    <definedName name="BI" localSheetId="6">#REF!</definedName>
    <definedName name="BI" localSheetId="7">#REF!</definedName>
    <definedName name="BI">#REF!</definedName>
    <definedName name="BI_1">#N/A</definedName>
    <definedName name="BIP" localSheetId="2">#REF!</definedName>
    <definedName name="BIP" localSheetId="0">#REF!</definedName>
    <definedName name="BIP" localSheetId="5">#REF!</definedName>
    <definedName name="BIP" localSheetId="4">#REF!</definedName>
    <definedName name="BIP" localSheetId="10">#REF!</definedName>
    <definedName name="BIP" localSheetId="3">#REF!</definedName>
    <definedName name="BIP" localSheetId="11">#REF!</definedName>
    <definedName name="BIP" localSheetId="6">#REF!</definedName>
    <definedName name="BIP" localSheetId="7">#REF!</definedName>
    <definedName name="BIP">#REF!</definedName>
    <definedName name="BK" localSheetId="2">#REF!</definedName>
    <definedName name="BK" localSheetId="0">#REF!</definedName>
    <definedName name="BK" localSheetId="5">#REF!</definedName>
    <definedName name="BK" localSheetId="4">#REF!</definedName>
    <definedName name="BK" localSheetId="10">#REF!</definedName>
    <definedName name="BK" localSheetId="3">#REF!</definedName>
    <definedName name="BK" localSheetId="11">#REF!</definedName>
    <definedName name="BK" localSheetId="6">#REF!</definedName>
    <definedName name="BK" localSheetId="7">#REF!</definedName>
    <definedName name="BK">#REF!</definedName>
    <definedName name="BK_1">#N/A</definedName>
    <definedName name="BKF">#N/A</definedName>
    <definedName name="BKFA" localSheetId="2">#REF!</definedName>
    <definedName name="BKFA" localSheetId="0">#REF!</definedName>
    <definedName name="BKFA" localSheetId="5">#REF!</definedName>
    <definedName name="BKFA" localSheetId="4">#REF!</definedName>
    <definedName name="BKFA" localSheetId="10">#REF!</definedName>
    <definedName name="BKFA" localSheetId="3">#REF!</definedName>
    <definedName name="BKFA" localSheetId="11">#REF!</definedName>
    <definedName name="BKFA" localSheetId="6">#REF!</definedName>
    <definedName name="BKFA" localSheetId="7">#REF!</definedName>
    <definedName name="BKFA">#REF!</definedName>
    <definedName name="BKO" localSheetId="2">#REF!</definedName>
    <definedName name="BKO" localSheetId="0">#REF!</definedName>
    <definedName name="BKO" localSheetId="5">#REF!</definedName>
    <definedName name="BKO" localSheetId="4">#REF!</definedName>
    <definedName name="BKO" localSheetId="10">#REF!</definedName>
    <definedName name="BKO" localSheetId="3">#REF!</definedName>
    <definedName name="BKO" localSheetId="11">#REF!</definedName>
    <definedName name="BKO" localSheetId="6">#REF!</definedName>
    <definedName name="BKO" localSheetId="7">#REF!</definedName>
    <definedName name="BKO">#REF!</definedName>
    <definedName name="BM" localSheetId="2">#REF!</definedName>
    <definedName name="BM" localSheetId="0">#REF!</definedName>
    <definedName name="BM" localSheetId="5">#REF!</definedName>
    <definedName name="BM" localSheetId="4">#REF!</definedName>
    <definedName name="BM" localSheetId="10">#REF!</definedName>
    <definedName name="BM" localSheetId="3">#REF!</definedName>
    <definedName name="BM" localSheetId="11">#REF!</definedName>
    <definedName name="BM" localSheetId="6">#REF!</definedName>
    <definedName name="BM" localSheetId="7">#REF!</definedName>
    <definedName name="BM">#REF!</definedName>
    <definedName name="BMG" localSheetId="2">#REF!</definedName>
    <definedName name="BMG" localSheetId="0">#REF!</definedName>
    <definedName name="BMG" localSheetId="5">#REF!</definedName>
    <definedName name="BMG" localSheetId="4">#REF!</definedName>
    <definedName name="BMG" localSheetId="10">#REF!</definedName>
    <definedName name="BMG" localSheetId="3">#REF!</definedName>
    <definedName name="BMG" localSheetId="11">#REF!</definedName>
    <definedName name="BMG" localSheetId="6">#REF!</definedName>
    <definedName name="BMG" localSheetId="7">#REF!</definedName>
    <definedName name="BMG">#REF!</definedName>
    <definedName name="BMII" localSheetId="2">#REF!</definedName>
    <definedName name="BMII" localSheetId="0">#REF!</definedName>
    <definedName name="BMII" localSheetId="5">#REF!</definedName>
    <definedName name="BMII" localSheetId="4">#REF!</definedName>
    <definedName name="BMII" localSheetId="10">#REF!</definedName>
    <definedName name="BMII" localSheetId="3">#REF!</definedName>
    <definedName name="BMII" localSheetId="11">#REF!</definedName>
    <definedName name="BMII" localSheetId="6">#REF!</definedName>
    <definedName name="BMII" localSheetId="7">#REF!</definedName>
    <definedName name="BMII">#REF!</definedName>
    <definedName name="BMII_1">#N/A</definedName>
    <definedName name="BMII_7" localSheetId="2">#REF!</definedName>
    <definedName name="BMII_7" localSheetId="0">#REF!</definedName>
    <definedName name="BMII_7" localSheetId="5">#REF!</definedName>
    <definedName name="BMII_7" localSheetId="4">#REF!</definedName>
    <definedName name="BMII_7" localSheetId="10">#REF!</definedName>
    <definedName name="BMII_7" localSheetId="3">#REF!</definedName>
    <definedName name="BMII_7" localSheetId="11">#REF!</definedName>
    <definedName name="BMII_7" localSheetId="6">#REF!</definedName>
    <definedName name="BMII_7" localSheetId="7">#REF!</definedName>
    <definedName name="BMII_7">#REF!</definedName>
    <definedName name="BMIIB">#N/A</definedName>
    <definedName name="BMIIG">#N/A</definedName>
    <definedName name="BMS" localSheetId="2">#REF!</definedName>
    <definedName name="BMS" localSheetId="0">#REF!</definedName>
    <definedName name="BMS" localSheetId="5">#REF!</definedName>
    <definedName name="BMS" localSheetId="4">#REF!</definedName>
    <definedName name="BMS" localSheetId="10">#REF!</definedName>
    <definedName name="BMS" localSheetId="3">#REF!</definedName>
    <definedName name="BMS" localSheetId="11">#REF!</definedName>
    <definedName name="BMS" localSheetId="6">#REF!</definedName>
    <definedName name="BMS" localSheetId="7">#REF!</definedName>
    <definedName name="BMS">#REF!</definedName>
    <definedName name="Bolivia" localSheetId="2">#REF!</definedName>
    <definedName name="Bolivia" localSheetId="0">#REF!</definedName>
    <definedName name="Bolivia" localSheetId="5">#REF!</definedName>
    <definedName name="Bolivia" localSheetId="4">#REF!</definedName>
    <definedName name="Bolivia" localSheetId="10">#REF!</definedName>
    <definedName name="Bolivia" localSheetId="3">#REF!</definedName>
    <definedName name="Bolivia" localSheetId="11">#REF!</definedName>
    <definedName name="Bolivia" localSheetId="6">#REF!</definedName>
    <definedName name="Bolivia" localSheetId="7">#REF!</definedName>
    <definedName name="Bolivia">#REF!</definedName>
    <definedName name="BOP" localSheetId="2">#REF!</definedName>
    <definedName name="BOP" localSheetId="0">#REF!</definedName>
    <definedName name="BOP" localSheetId="5">#REF!</definedName>
    <definedName name="BOP" localSheetId="4">#REF!</definedName>
    <definedName name="BOP" localSheetId="10">#REF!</definedName>
    <definedName name="BOP" localSheetId="3">#REF!</definedName>
    <definedName name="BOP" localSheetId="11">#REF!</definedName>
    <definedName name="BOP" localSheetId="6">#REF!</definedName>
    <definedName name="BOP" localSheetId="7">#REF!</definedName>
    <definedName name="BOP">#REF!</definedName>
    <definedName name="BOP_1">#N/A</definedName>
    <definedName name="BOPUSD" localSheetId="2">#REF!</definedName>
    <definedName name="BOPUSD" localSheetId="0">#REF!</definedName>
    <definedName name="BOPUSD" localSheetId="5">#REF!</definedName>
    <definedName name="BOPUSD" localSheetId="4">#REF!</definedName>
    <definedName name="BOPUSD" localSheetId="10">#REF!</definedName>
    <definedName name="BOPUSD" localSheetId="3">#REF!</definedName>
    <definedName name="BOPUSD" localSheetId="11">#REF!</definedName>
    <definedName name="BOPUSD" localSheetId="6">#REF!</definedName>
    <definedName name="BOPUSD" localSheetId="7">#REF!</definedName>
    <definedName name="BOPUSD">#REF!</definedName>
    <definedName name="BRASS" localSheetId="2">#REF!</definedName>
    <definedName name="BRASS" localSheetId="0">#REF!</definedName>
    <definedName name="BRASS" localSheetId="5">#REF!</definedName>
    <definedName name="BRASS" localSheetId="4">#REF!</definedName>
    <definedName name="BRASS" localSheetId="10">#REF!</definedName>
    <definedName name="BRASS" localSheetId="3">#REF!</definedName>
    <definedName name="BRASS" localSheetId="11">#REF!</definedName>
    <definedName name="BRASS" localSheetId="6">#REF!</definedName>
    <definedName name="BRASS" localSheetId="7">#REF!</definedName>
    <definedName name="BRASS">#REF!</definedName>
    <definedName name="BRASS_1" localSheetId="2">#REF!</definedName>
    <definedName name="BRASS_1" localSheetId="0">#REF!</definedName>
    <definedName name="BRASS_1" localSheetId="5">#REF!</definedName>
    <definedName name="BRASS_1" localSheetId="4">#REF!</definedName>
    <definedName name="BRASS_1" localSheetId="10">#REF!</definedName>
    <definedName name="BRASS_1" localSheetId="3">#REF!</definedName>
    <definedName name="BRASS_1" localSheetId="11">#REF!</definedName>
    <definedName name="BRASS_1" localSheetId="6">#REF!</definedName>
    <definedName name="BRASS_1" localSheetId="7">#REF!</definedName>
    <definedName name="BRASS_1">#REF!</definedName>
    <definedName name="BRASS_6" localSheetId="2">#REF!</definedName>
    <definedName name="BRASS_6" localSheetId="0">#REF!</definedName>
    <definedName name="BRASS_6" localSheetId="5">#REF!</definedName>
    <definedName name="BRASS_6" localSheetId="4">#REF!</definedName>
    <definedName name="BRASS_6" localSheetId="10">#REF!</definedName>
    <definedName name="BRASS_6" localSheetId="3">#REF!</definedName>
    <definedName name="BRASS_6" localSheetId="11">#REF!</definedName>
    <definedName name="BRASS_6" localSheetId="6">#REF!</definedName>
    <definedName name="BRASS_6" localSheetId="7">#REF!</definedName>
    <definedName name="BRASS_6">#REF!</definedName>
    <definedName name="Brazil" localSheetId="2">#REF!</definedName>
    <definedName name="Brazil" localSheetId="0">#REF!</definedName>
    <definedName name="Brazil" localSheetId="5">#REF!</definedName>
    <definedName name="Brazil" localSheetId="4">#REF!</definedName>
    <definedName name="Brazil" localSheetId="10">#REF!</definedName>
    <definedName name="Brazil" localSheetId="3">#REF!</definedName>
    <definedName name="Brazil" localSheetId="11">#REF!</definedName>
    <definedName name="Brazil" localSheetId="6">#REF!</definedName>
    <definedName name="Brazil" localSheetId="7">#REF!</definedName>
    <definedName name="Brazil">#REF!</definedName>
    <definedName name="BRO" localSheetId="2">#REF!</definedName>
    <definedName name="BRO" localSheetId="0">#REF!</definedName>
    <definedName name="BRO" localSheetId="5">#REF!</definedName>
    <definedName name="BRO" localSheetId="4">#REF!</definedName>
    <definedName name="BRO" localSheetId="10">#REF!</definedName>
    <definedName name="BRO" localSheetId="3">#REF!</definedName>
    <definedName name="BRO" localSheetId="11">#REF!</definedName>
    <definedName name="BRO" localSheetId="6">#REF!</definedName>
    <definedName name="BRO" localSheetId="7">#REF!</definedName>
    <definedName name="BRO">#REF!</definedName>
    <definedName name="BTR" localSheetId="2">#REF!</definedName>
    <definedName name="BTR" localSheetId="0">#REF!</definedName>
    <definedName name="BTR" localSheetId="5">#REF!</definedName>
    <definedName name="BTR" localSheetId="4">#REF!</definedName>
    <definedName name="BTR" localSheetId="10">#REF!</definedName>
    <definedName name="BTR" localSheetId="3">#REF!</definedName>
    <definedName name="BTR" localSheetId="11">#REF!</definedName>
    <definedName name="BTR" localSheetId="6">#REF!</definedName>
    <definedName name="BTR" localSheetId="7">#REF!</definedName>
    <definedName name="BTR">#REF!</definedName>
    <definedName name="BTRG" localSheetId="2">#REF!</definedName>
    <definedName name="BTRG" localSheetId="0">#REF!</definedName>
    <definedName name="BTRG" localSheetId="5">#REF!</definedName>
    <definedName name="BTRG" localSheetId="4">#REF!</definedName>
    <definedName name="BTRG" localSheetId="10">#REF!</definedName>
    <definedName name="BTRG" localSheetId="3">#REF!</definedName>
    <definedName name="BTRG" localSheetId="11">#REF!</definedName>
    <definedName name="BTRG" localSheetId="6">#REF!</definedName>
    <definedName name="BTRG" localSheetId="7">#REF!</definedName>
    <definedName name="BTRG">#REF!</definedName>
    <definedName name="budfin" localSheetId="2">#REF!</definedName>
    <definedName name="budfin" localSheetId="0">#REF!</definedName>
    <definedName name="budfin" localSheetId="5">#REF!</definedName>
    <definedName name="budfin" localSheetId="4">#REF!</definedName>
    <definedName name="budfin" localSheetId="10">#REF!</definedName>
    <definedName name="budfin" localSheetId="3">#REF!</definedName>
    <definedName name="budfin" localSheetId="11">#REF!</definedName>
    <definedName name="budfin" localSheetId="6">#REF!</definedName>
    <definedName name="budfin" localSheetId="7">#REF!</definedName>
    <definedName name="budfin">#REF!</definedName>
    <definedName name="Budget_expenditure" localSheetId="2">#REF!</definedName>
    <definedName name="Budget_expenditure" localSheetId="0">#REF!</definedName>
    <definedName name="Budget_expenditure" localSheetId="5">#REF!</definedName>
    <definedName name="Budget_expenditure" localSheetId="4">#REF!</definedName>
    <definedName name="Budget_expenditure" localSheetId="10">#REF!</definedName>
    <definedName name="Budget_expenditure" localSheetId="3">#REF!</definedName>
    <definedName name="Budget_expenditure" localSheetId="11">#REF!</definedName>
    <definedName name="Budget_expenditure" localSheetId="6">#REF!</definedName>
    <definedName name="Budget_expenditure" localSheetId="7">#REF!</definedName>
    <definedName name="Budget_expenditure">#REF!</definedName>
    <definedName name="budget_financing" localSheetId="2">#REF!</definedName>
    <definedName name="budget_financing" localSheetId="0">#REF!</definedName>
    <definedName name="budget_financing" localSheetId="5">#REF!</definedName>
    <definedName name="budget_financing" localSheetId="4">#REF!</definedName>
    <definedName name="budget_financing" localSheetId="10">#REF!</definedName>
    <definedName name="budget_financing" localSheetId="3">#REF!</definedName>
    <definedName name="budget_financing" localSheetId="11">#REF!</definedName>
    <definedName name="budget_financing" localSheetId="6">#REF!</definedName>
    <definedName name="budget_financing" localSheetId="7">#REF!</definedName>
    <definedName name="budget_financing">#REF!</definedName>
    <definedName name="Budget_revenue" localSheetId="2">#REF!</definedName>
    <definedName name="Budget_revenue" localSheetId="0">#REF!</definedName>
    <definedName name="Budget_revenue" localSheetId="5">#REF!</definedName>
    <definedName name="Budget_revenue" localSheetId="4">#REF!</definedName>
    <definedName name="Budget_revenue" localSheetId="10">#REF!</definedName>
    <definedName name="Budget_revenue" localSheetId="3">#REF!</definedName>
    <definedName name="Budget_revenue" localSheetId="11">#REF!</definedName>
    <definedName name="Budget_revenue" localSheetId="6">#REF!</definedName>
    <definedName name="Budget_revenue" localSheetId="7">#REF!</definedName>
    <definedName name="Budget_revenue">#REF!</definedName>
    <definedName name="bw">'[23]MS data prog'!$CE$68</definedName>
    <definedName name="BX" localSheetId="2">#REF!</definedName>
    <definedName name="BX" localSheetId="0">#REF!</definedName>
    <definedName name="BX" localSheetId="5">#REF!</definedName>
    <definedName name="BX" localSheetId="4">#REF!</definedName>
    <definedName name="BX" localSheetId="10">#REF!</definedName>
    <definedName name="BX" localSheetId="3">#REF!</definedName>
    <definedName name="BX" localSheetId="11">#REF!</definedName>
    <definedName name="BX" localSheetId="6">#REF!</definedName>
    <definedName name="BX" localSheetId="7">#REF!</definedName>
    <definedName name="BX">#REF!</definedName>
    <definedName name="BXG" localSheetId="2">#REF!</definedName>
    <definedName name="BXG" localSheetId="0">#REF!</definedName>
    <definedName name="BXG" localSheetId="5">#REF!</definedName>
    <definedName name="BXG" localSheetId="4">#REF!</definedName>
    <definedName name="BXG" localSheetId="10">#REF!</definedName>
    <definedName name="BXG" localSheetId="3">#REF!</definedName>
    <definedName name="BXG" localSheetId="11">#REF!</definedName>
    <definedName name="BXG" localSheetId="6">#REF!</definedName>
    <definedName name="BXG" localSheetId="7">#REF!</definedName>
    <definedName name="BXG">#REF!</definedName>
    <definedName name="BXS" localSheetId="2">#REF!</definedName>
    <definedName name="BXS" localSheetId="0">#REF!</definedName>
    <definedName name="BXS" localSheetId="5">#REF!</definedName>
    <definedName name="BXS" localSheetId="4">#REF!</definedName>
    <definedName name="BXS" localSheetId="10">#REF!</definedName>
    <definedName name="BXS" localSheetId="3">#REF!</definedName>
    <definedName name="BXS" localSheetId="11">#REF!</definedName>
    <definedName name="BXS" localSheetId="6">#REF!</definedName>
    <definedName name="BXS" localSheetId="7">#REF!</definedName>
    <definedName name="BXS">#REF!</definedName>
    <definedName name="c4445." localSheetId="2">#REF!</definedName>
    <definedName name="c4445." localSheetId="0">#REF!</definedName>
    <definedName name="c4445." localSheetId="5">#REF!</definedName>
    <definedName name="c4445." localSheetId="4">#REF!</definedName>
    <definedName name="c4445." localSheetId="10">#REF!</definedName>
    <definedName name="c4445." localSheetId="3">#REF!</definedName>
    <definedName name="c4445." localSheetId="11">#REF!</definedName>
    <definedName name="c4445." localSheetId="6">#REF!</definedName>
    <definedName name="c4445." localSheetId="7">#REF!</definedName>
    <definedName name="c4445.">#REF!</definedName>
    <definedName name="c5901." localSheetId="2">#REF!</definedName>
    <definedName name="c5901." localSheetId="0">#REF!</definedName>
    <definedName name="c5901." localSheetId="5">#REF!</definedName>
    <definedName name="c5901." localSheetId="4">#REF!</definedName>
    <definedName name="c5901." localSheetId="10">#REF!</definedName>
    <definedName name="c5901." localSheetId="3">#REF!</definedName>
    <definedName name="c5901." localSheetId="11">#REF!</definedName>
    <definedName name="c5901." localSheetId="6">#REF!</definedName>
    <definedName name="c5901." localSheetId="7">#REF!</definedName>
    <definedName name="c5901.">#REF!</definedName>
    <definedName name="caca" localSheetId="2" hidden="1">{#N/A,#N/A,FALSE,"CB";#N/A,#N/A,FALSE,"CMB";#N/A,#N/A,FALSE,"BSYS";#N/A,#N/A,FALSE,"NBFI";#N/A,#N/A,FALSE,"FSYS"}</definedName>
    <definedName name="caca" localSheetId="0" hidden="1">{#N/A,#N/A,FALSE,"CB";#N/A,#N/A,FALSE,"CMB";#N/A,#N/A,FALSE,"BSYS";#N/A,#N/A,FALSE,"NBFI";#N/A,#N/A,FALSE,"FSYS"}</definedName>
    <definedName name="caca" localSheetId="5" hidden="1">{#N/A,#N/A,FALSE,"CB";#N/A,#N/A,FALSE,"CMB";#N/A,#N/A,FALSE,"BSYS";#N/A,#N/A,FALSE,"NBFI";#N/A,#N/A,FALSE,"FSYS"}</definedName>
    <definedName name="caca" localSheetId="4" hidden="1">{#N/A,#N/A,FALSE,"CB";#N/A,#N/A,FALSE,"CMB";#N/A,#N/A,FALSE,"BSYS";#N/A,#N/A,FALSE,"NBFI";#N/A,#N/A,FALSE,"FSYS"}</definedName>
    <definedName name="caca" localSheetId="3" hidden="1">{#N/A,#N/A,FALSE,"CB";#N/A,#N/A,FALSE,"CMB";#N/A,#N/A,FALSE,"BSYS";#N/A,#N/A,FALSE,"NBFI";#N/A,#N/A,FALSE,"FSYS"}</definedName>
    <definedName name="caca" localSheetId="11" hidden="1">{#N/A,#N/A,FALSE,"CB";#N/A,#N/A,FALSE,"CMB";#N/A,#N/A,FALSE,"BSYS";#N/A,#N/A,FALSE,"NBFI";#N/A,#N/A,FALSE,"FSYS"}</definedName>
    <definedName name="caca" localSheetId="7" hidden="1">{#N/A,#N/A,FALSE,"CB";#N/A,#N/A,FALSE,"CMB";#N/A,#N/A,FALSE,"BSYS";#N/A,#N/A,FALSE,"NBFI";#N/A,#N/A,FALSE,"FSYS"}</definedName>
    <definedName name="caca" hidden="1">{#N/A,#N/A,FALSE,"CB";#N/A,#N/A,FALSE,"CMB";#N/A,#N/A,FALSE,"BSYS";#N/A,#N/A,FALSE,"NBFI";#N/A,#N/A,FALSE,"FSYS"}</definedName>
    <definedName name="caca2" localSheetId="10">'[24]GDP and CPI'!caca2</definedName>
    <definedName name="caca2" localSheetId="6">'[24]GDP and CPI'!caca2</definedName>
    <definedName name="caca2">'[24]GDP and CPI'!caca2</definedName>
    <definedName name="CalcMCV_4" localSheetId="2">#REF!</definedName>
    <definedName name="CalcMCV_4" localSheetId="0">#REF!</definedName>
    <definedName name="CalcMCV_4" localSheetId="5">#REF!</definedName>
    <definedName name="CalcMCV_4" localSheetId="4">#REF!</definedName>
    <definedName name="CalcMCV_4" localSheetId="10">#REF!</definedName>
    <definedName name="CalcMCV_4" localSheetId="3">#REF!</definedName>
    <definedName name="CalcMCV_4" localSheetId="11">#REF!</definedName>
    <definedName name="CalcMCV_4" localSheetId="6">#REF!</definedName>
    <definedName name="CalcMCV_4" localSheetId="7">#REF!</definedName>
    <definedName name="CalcMCV_4">#REF!</definedName>
    <definedName name="calcNGS_NGDP">#N/A</definedName>
    <definedName name="CalendarYear" localSheetId="2">#REF!</definedName>
    <definedName name="CalendarYear" localSheetId="0">#REF!</definedName>
    <definedName name="CalendarYear" localSheetId="5">#REF!</definedName>
    <definedName name="CalendarYear" localSheetId="4">#REF!</definedName>
    <definedName name="CalendarYear" localSheetId="10">#REF!</definedName>
    <definedName name="CalendarYear" localSheetId="3">#REF!</definedName>
    <definedName name="CalendarYear" localSheetId="11">#REF!</definedName>
    <definedName name="CalendarYear" localSheetId="6">#REF!</definedName>
    <definedName name="CalendarYear" localSheetId="7">#REF!</definedName>
    <definedName name="CalendarYear">#REF!</definedName>
    <definedName name="cc" localSheetId="2" hidden="1">{"Riqfin97",#N/A,FALSE,"Tran";"Riqfinpro",#N/A,FALSE,"Tran"}</definedName>
    <definedName name="cc" localSheetId="0" hidden="1">{"Riqfin97",#N/A,FALSE,"Tran";"Riqfinpro",#N/A,FALSE,"Tran"}</definedName>
    <definedName name="cc" localSheetId="5" hidden="1">{"Riqfin97",#N/A,FALSE,"Tran";"Riqfinpro",#N/A,FALSE,"Tran"}</definedName>
    <definedName name="cc" localSheetId="4" hidden="1">{"Riqfin97",#N/A,FALSE,"Tran";"Riqfinpro",#N/A,FALSE,"Tran"}</definedName>
    <definedName name="cc" localSheetId="3" hidden="1">{"Riqfin97",#N/A,FALSE,"Tran";"Riqfinpro",#N/A,FALSE,"Tran"}</definedName>
    <definedName name="cc" localSheetId="11" hidden="1">{"Riqfin97",#N/A,FALSE,"Tran";"Riqfinpro",#N/A,FALSE,"Tran"}</definedName>
    <definedName name="cc" localSheetId="7" hidden="1">{"Riqfin97",#N/A,FALSE,"Tran";"Riqfinpro",#N/A,FALSE,"Tran"}</definedName>
    <definedName name="cc" hidden="1">{"Riqfin97",#N/A,FALSE,"Tran";"Riqfinpro",#N/A,FALSE,"Tran"}</definedName>
    <definedName name="CCC" localSheetId="2">#REF!</definedName>
    <definedName name="CCC" localSheetId="0">#REF!</definedName>
    <definedName name="CCC" localSheetId="5">#REF!</definedName>
    <definedName name="CCC" localSheetId="4">#REF!</definedName>
    <definedName name="CCC" localSheetId="10">#REF!</definedName>
    <definedName name="CCC" localSheetId="3">#REF!</definedName>
    <definedName name="CCC" localSheetId="11">#REF!</definedName>
    <definedName name="CCC" localSheetId="6">#REF!</definedName>
    <definedName name="CCC" localSheetId="7">#REF!</definedName>
    <definedName name="CCC">#REF!</definedName>
    <definedName name="chart_print" localSheetId="2">#REF!</definedName>
    <definedName name="chart_print" localSheetId="0">#REF!</definedName>
    <definedName name="chart_print" localSheetId="5">#REF!</definedName>
    <definedName name="chart_print" localSheetId="4">#REF!</definedName>
    <definedName name="chart_print" localSheetId="10">#REF!</definedName>
    <definedName name="chart_print" localSheetId="3">#REF!</definedName>
    <definedName name="chart_print" localSheetId="11">#REF!</definedName>
    <definedName name="chart_print" localSheetId="6">#REF!</definedName>
    <definedName name="chart_print" localSheetId="7">#REF!</definedName>
    <definedName name="chart_print">#REF!</definedName>
    <definedName name="chart4" localSheetId="2" hidden="1">{#N/A,#N/A,FALSE,"CB";#N/A,#N/A,FALSE,"CMB";#N/A,#N/A,FALSE,"NBFI"}</definedName>
    <definedName name="chart4" localSheetId="0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7" hidden="1">{#N/A,#N/A,FALSE,"CB";#N/A,#N/A,FALSE,"CMB";#N/A,#N/A,FALSE,"NBFI"}</definedName>
    <definedName name="chart4" hidden="1">{#N/A,#N/A,FALSE,"CB";#N/A,#N/A,FALSE,"CMB";#N/A,#N/A,FALSE,"NBFI"}</definedName>
    <definedName name="chart4_1" localSheetId="2" hidden="1">{#N/A,#N/A,FALSE,"CB";#N/A,#N/A,FALSE,"CMB";#N/A,#N/A,FALSE,"NBFI"}</definedName>
    <definedName name="chart4_1" localSheetId="0" hidden="1">{#N/A,#N/A,FALSE,"CB";#N/A,#N/A,FALSE,"CMB";#N/A,#N/A,FALSE,"NBFI"}</definedName>
    <definedName name="chart4_1" localSheetId="5" hidden="1">{#N/A,#N/A,FALSE,"CB";#N/A,#N/A,FALSE,"CMB";#N/A,#N/A,FALSE,"NBFI"}</definedName>
    <definedName name="chart4_1" localSheetId="4" hidden="1">{#N/A,#N/A,FALSE,"CB";#N/A,#N/A,FALSE,"CMB";#N/A,#N/A,FALSE,"NBFI"}</definedName>
    <definedName name="chart4_1" localSheetId="3" hidden="1">{#N/A,#N/A,FALSE,"CB";#N/A,#N/A,FALSE,"CMB";#N/A,#N/A,FALSE,"NBFI"}</definedName>
    <definedName name="chart4_1" localSheetId="11" hidden="1">{#N/A,#N/A,FALSE,"CB";#N/A,#N/A,FALSE,"CMB";#N/A,#N/A,FALSE,"NBFI"}</definedName>
    <definedName name="chart4_1" localSheetId="7" hidden="1">{#N/A,#N/A,FALSE,"CB";#N/A,#N/A,FALSE,"CMB";#N/A,#N/A,FALSE,"NBFI"}</definedName>
    <definedName name="chart4_1" hidden="1">{#N/A,#N/A,FALSE,"CB";#N/A,#N/A,FALSE,"CMB";#N/A,#N/A,FALSE,"NBFI"}</definedName>
    <definedName name="chart4_2" localSheetId="2" hidden="1">{#N/A,#N/A,FALSE,"CB";#N/A,#N/A,FALSE,"CMB";#N/A,#N/A,FALSE,"NBFI"}</definedName>
    <definedName name="chart4_2" localSheetId="0" hidden="1">{#N/A,#N/A,FALSE,"CB";#N/A,#N/A,FALSE,"CMB";#N/A,#N/A,FALSE,"NBFI"}</definedName>
    <definedName name="chart4_2" localSheetId="5" hidden="1">{#N/A,#N/A,FALSE,"CB";#N/A,#N/A,FALSE,"CMB";#N/A,#N/A,FALSE,"NBFI"}</definedName>
    <definedName name="chart4_2" localSheetId="4" hidden="1">{#N/A,#N/A,FALSE,"CB";#N/A,#N/A,FALSE,"CMB";#N/A,#N/A,FALSE,"NBFI"}</definedName>
    <definedName name="chart4_2" localSheetId="3" hidden="1">{#N/A,#N/A,FALSE,"CB";#N/A,#N/A,FALSE,"CMB";#N/A,#N/A,FALSE,"NBFI"}</definedName>
    <definedName name="chart4_2" localSheetId="11" hidden="1">{#N/A,#N/A,FALSE,"CB";#N/A,#N/A,FALSE,"CMB";#N/A,#N/A,FALSE,"NBFI"}</definedName>
    <definedName name="chart4_2" localSheetId="7" hidden="1">{#N/A,#N/A,FALSE,"CB";#N/A,#N/A,FALSE,"CMB";#N/A,#N/A,FALSE,"NBFI"}</definedName>
    <definedName name="chart4_2" hidden="1">{#N/A,#N/A,FALSE,"CB";#N/A,#N/A,FALSE,"CMB";#N/A,#N/A,FALSE,"NBFI"}</definedName>
    <definedName name="ChartA" localSheetId="2" hidden="1">{#N/A,#N/A,FALSE,"CB";#N/A,#N/A,FALSE,"CMB";#N/A,#N/A,FALSE,"NBFI"}</definedName>
    <definedName name="ChartA" localSheetId="0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3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7" hidden="1">{#N/A,#N/A,FALSE,"CB";#N/A,#N/A,FALSE,"CMB";#N/A,#N/A,FALSE,"NBFI"}</definedName>
    <definedName name="ChartA" hidden="1">{#N/A,#N/A,FALSE,"CB";#N/A,#N/A,FALSE,"CMB";#N/A,#N/A,FALSE,"NBFI"}</definedName>
    <definedName name="ChartA_1" localSheetId="2" hidden="1">{#N/A,#N/A,FALSE,"CB";#N/A,#N/A,FALSE,"CMB";#N/A,#N/A,FALSE,"NBFI"}</definedName>
    <definedName name="ChartA_1" localSheetId="0" hidden="1">{#N/A,#N/A,FALSE,"CB";#N/A,#N/A,FALSE,"CMB";#N/A,#N/A,FALSE,"NBFI"}</definedName>
    <definedName name="ChartA_1" localSheetId="5" hidden="1">{#N/A,#N/A,FALSE,"CB";#N/A,#N/A,FALSE,"CMB";#N/A,#N/A,FALSE,"NBFI"}</definedName>
    <definedName name="ChartA_1" localSheetId="4" hidden="1">{#N/A,#N/A,FALSE,"CB";#N/A,#N/A,FALSE,"CMB";#N/A,#N/A,FALSE,"NBFI"}</definedName>
    <definedName name="ChartA_1" localSheetId="3" hidden="1">{#N/A,#N/A,FALSE,"CB";#N/A,#N/A,FALSE,"CMB";#N/A,#N/A,FALSE,"NBFI"}</definedName>
    <definedName name="ChartA_1" localSheetId="11" hidden="1">{#N/A,#N/A,FALSE,"CB";#N/A,#N/A,FALSE,"CMB";#N/A,#N/A,FALSE,"NBFI"}</definedName>
    <definedName name="ChartA_1" localSheetId="7" hidden="1">{#N/A,#N/A,FALSE,"CB";#N/A,#N/A,FALSE,"CMB";#N/A,#N/A,FALSE,"NBFI"}</definedName>
    <definedName name="ChartA_1" hidden="1">{#N/A,#N/A,FALSE,"CB";#N/A,#N/A,FALSE,"CMB";#N/A,#N/A,FALSE,"NBFI"}</definedName>
    <definedName name="ChartA_2" localSheetId="2" hidden="1">{#N/A,#N/A,FALSE,"CB";#N/A,#N/A,FALSE,"CMB";#N/A,#N/A,FALSE,"NBFI"}</definedName>
    <definedName name="ChartA_2" localSheetId="0" hidden="1">{#N/A,#N/A,FALSE,"CB";#N/A,#N/A,FALSE,"CMB";#N/A,#N/A,FALSE,"NBFI"}</definedName>
    <definedName name="ChartA_2" localSheetId="5" hidden="1">{#N/A,#N/A,FALSE,"CB";#N/A,#N/A,FALSE,"CMB";#N/A,#N/A,FALSE,"NBFI"}</definedName>
    <definedName name="ChartA_2" localSheetId="4" hidden="1">{#N/A,#N/A,FALSE,"CB";#N/A,#N/A,FALSE,"CMB";#N/A,#N/A,FALSE,"NBFI"}</definedName>
    <definedName name="ChartA_2" localSheetId="3" hidden="1">{#N/A,#N/A,FALSE,"CB";#N/A,#N/A,FALSE,"CMB";#N/A,#N/A,FALSE,"NBFI"}</definedName>
    <definedName name="ChartA_2" localSheetId="11" hidden="1">{#N/A,#N/A,FALSE,"CB";#N/A,#N/A,FALSE,"CMB";#N/A,#N/A,FALSE,"NBFI"}</definedName>
    <definedName name="ChartA_2" localSheetId="7" hidden="1">{#N/A,#N/A,FALSE,"CB";#N/A,#N/A,FALSE,"CMB";#N/A,#N/A,FALSE,"NBFI"}</definedName>
    <definedName name="ChartA_2" hidden="1">{#N/A,#N/A,FALSE,"CB";#N/A,#N/A,FALSE,"CMB";#N/A,#N/A,FALSE,"NBFI"}</definedName>
    <definedName name="Chartvel" localSheetId="2" hidden="1">{#N/A,#N/A,FALSE,"CB";#N/A,#N/A,FALSE,"CMB";#N/A,#N/A,FALSE,"BSYS";#N/A,#N/A,FALSE,"NBFI";#N/A,#N/A,FALSE,"FSYS"}</definedName>
    <definedName name="Chartvel" localSheetId="0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3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artvel_1" localSheetId="2" hidden="1">{#N/A,#N/A,FALSE,"CB";#N/A,#N/A,FALSE,"CMB";#N/A,#N/A,FALSE,"BSYS";#N/A,#N/A,FALSE,"NBFI";#N/A,#N/A,FALSE,"FSYS"}</definedName>
    <definedName name="Chartvel_1" localSheetId="0" hidden="1">{#N/A,#N/A,FALSE,"CB";#N/A,#N/A,FALSE,"CMB";#N/A,#N/A,FALSE,"BSYS";#N/A,#N/A,FALSE,"NBFI";#N/A,#N/A,FALSE,"FSYS"}</definedName>
    <definedName name="Chartvel_1" localSheetId="5" hidden="1">{#N/A,#N/A,FALSE,"CB";#N/A,#N/A,FALSE,"CMB";#N/A,#N/A,FALSE,"BSYS";#N/A,#N/A,FALSE,"NBFI";#N/A,#N/A,FALSE,"FSYS"}</definedName>
    <definedName name="Chartvel_1" localSheetId="4" hidden="1">{#N/A,#N/A,FALSE,"CB";#N/A,#N/A,FALSE,"CMB";#N/A,#N/A,FALSE,"BSYS";#N/A,#N/A,FALSE,"NBFI";#N/A,#N/A,FALSE,"FSYS"}</definedName>
    <definedName name="Chartvel_1" localSheetId="3" hidden="1">{#N/A,#N/A,FALSE,"CB";#N/A,#N/A,FALSE,"CMB";#N/A,#N/A,FALSE,"BSYS";#N/A,#N/A,FALSE,"NBFI";#N/A,#N/A,FALSE,"FSYS"}</definedName>
    <definedName name="Chartvel_1" localSheetId="11" hidden="1">{#N/A,#N/A,FALSE,"CB";#N/A,#N/A,FALSE,"CMB";#N/A,#N/A,FALSE,"BSYS";#N/A,#N/A,FALSE,"NBFI";#N/A,#N/A,FALSE,"FSYS"}</definedName>
    <definedName name="Chartvel_1" localSheetId="7" hidden="1">{#N/A,#N/A,FALSE,"CB";#N/A,#N/A,FALSE,"CMB";#N/A,#N/A,FALSE,"BSYS";#N/A,#N/A,FALSE,"NBFI";#N/A,#N/A,FALSE,"FSYS"}</definedName>
    <definedName name="Chartvel_1" hidden="1">{#N/A,#N/A,FALSE,"CB";#N/A,#N/A,FALSE,"CMB";#N/A,#N/A,FALSE,"BSYS";#N/A,#N/A,FALSE,"NBFI";#N/A,#N/A,FALSE,"FSYS"}</definedName>
    <definedName name="Chartvel_2" localSheetId="2" hidden="1">{#N/A,#N/A,FALSE,"CB";#N/A,#N/A,FALSE,"CMB";#N/A,#N/A,FALSE,"BSYS";#N/A,#N/A,FALSE,"NBFI";#N/A,#N/A,FALSE,"FSYS"}</definedName>
    <definedName name="Chartvel_2" localSheetId="0" hidden="1">{#N/A,#N/A,FALSE,"CB";#N/A,#N/A,FALSE,"CMB";#N/A,#N/A,FALSE,"BSYS";#N/A,#N/A,FALSE,"NBFI";#N/A,#N/A,FALSE,"FSYS"}</definedName>
    <definedName name="Chartvel_2" localSheetId="5" hidden="1">{#N/A,#N/A,FALSE,"CB";#N/A,#N/A,FALSE,"CMB";#N/A,#N/A,FALSE,"BSYS";#N/A,#N/A,FALSE,"NBFI";#N/A,#N/A,FALSE,"FSYS"}</definedName>
    <definedName name="Chartvel_2" localSheetId="4" hidden="1">{#N/A,#N/A,FALSE,"CB";#N/A,#N/A,FALSE,"CMB";#N/A,#N/A,FALSE,"BSYS";#N/A,#N/A,FALSE,"NBFI";#N/A,#N/A,FALSE,"FSYS"}</definedName>
    <definedName name="Chartvel_2" localSheetId="3" hidden="1">{#N/A,#N/A,FALSE,"CB";#N/A,#N/A,FALSE,"CMB";#N/A,#N/A,FALSE,"BSYS";#N/A,#N/A,FALSE,"NBFI";#N/A,#N/A,FALSE,"FSYS"}</definedName>
    <definedName name="Chartvel_2" localSheetId="11" hidden="1">{#N/A,#N/A,FALSE,"CB";#N/A,#N/A,FALSE,"CMB";#N/A,#N/A,FALSE,"BSYS";#N/A,#N/A,FALSE,"NBFI";#N/A,#N/A,FALSE,"FSYS"}</definedName>
    <definedName name="Chartvel_2" localSheetId="7" hidden="1">{#N/A,#N/A,FALSE,"CB";#N/A,#N/A,FALSE,"CMB";#N/A,#N/A,FALSE,"BSYS";#N/A,#N/A,FALSE,"NBFI";#N/A,#N/A,FALSE,"FSYS"}</definedName>
    <definedName name="Chartvel_2" hidden="1">{#N/A,#N/A,FALSE,"CB";#N/A,#N/A,FALSE,"CMB";#N/A,#N/A,FALSE,"BSYS";#N/A,#N/A,FALSE,"NBFI";#N/A,#N/A,FALSE,"FSYS"}</definedName>
    <definedName name="CHILE" localSheetId="2">#REF!</definedName>
    <definedName name="CHILE" localSheetId="0">#REF!</definedName>
    <definedName name="CHILE" localSheetId="5">#REF!</definedName>
    <definedName name="CHILE" localSheetId="4">#REF!</definedName>
    <definedName name="CHILE" localSheetId="10">#REF!</definedName>
    <definedName name="CHILE" localSheetId="3">#REF!</definedName>
    <definedName name="CHILE" localSheetId="11">#REF!</definedName>
    <definedName name="CHILE" localSheetId="6">#REF!</definedName>
    <definedName name="CHILE" localSheetId="7">#REF!</definedName>
    <definedName name="CHILE">#REF!</definedName>
    <definedName name="CHK" localSheetId="2">#REF!</definedName>
    <definedName name="CHK" localSheetId="0">#REF!</definedName>
    <definedName name="CHK" localSheetId="5">#REF!</definedName>
    <definedName name="CHK" localSheetId="4">#REF!</definedName>
    <definedName name="CHK" localSheetId="10">#REF!</definedName>
    <definedName name="CHK" localSheetId="3">#REF!</definedName>
    <definedName name="CHK" localSheetId="11">#REF!</definedName>
    <definedName name="CHK" localSheetId="6">#REF!</definedName>
    <definedName name="CHK" localSheetId="7">#REF!</definedName>
    <definedName name="CHK">#REF!</definedName>
    <definedName name="CHK1.1" localSheetId="2">#REF!</definedName>
    <definedName name="CHK1.1" localSheetId="0">#REF!</definedName>
    <definedName name="CHK1.1" localSheetId="5">#REF!</definedName>
    <definedName name="CHK1.1" localSheetId="4">#REF!</definedName>
    <definedName name="CHK1.1" localSheetId="10">#REF!</definedName>
    <definedName name="CHK1.1" localSheetId="3">#REF!</definedName>
    <definedName name="CHK1.1" localSheetId="11">#REF!</definedName>
    <definedName name="CHK1.1" localSheetId="6">#REF!</definedName>
    <definedName name="CHK1.1" localSheetId="7">#REF!</definedName>
    <definedName name="CHK1.1">#REF!</definedName>
    <definedName name="CHK2.1" localSheetId="2">#REF!</definedName>
    <definedName name="CHK2.1" localSheetId="0">#REF!</definedName>
    <definedName name="CHK2.1" localSheetId="5">#REF!</definedName>
    <definedName name="CHK2.1" localSheetId="4">#REF!</definedName>
    <definedName name="CHK2.1" localSheetId="10">#REF!</definedName>
    <definedName name="CHK2.1" localSheetId="3">#REF!</definedName>
    <definedName name="CHK2.1" localSheetId="11">#REF!</definedName>
    <definedName name="CHK2.1" localSheetId="6">#REF!</definedName>
    <definedName name="CHK2.1" localSheetId="7">#REF!</definedName>
    <definedName name="CHK2.1">#REF!</definedName>
    <definedName name="CHK2.2" localSheetId="2">#REF!</definedName>
    <definedName name="CHK2.2" localSheetId="0">#REF!</definedName>
    <definedName name="CHK2.2" localSheetId="5">#REF!</definedName>
    <definedName name="CHK2.2" localSheetId="4">#REF!</definedName>
    <definedName name="CHK2.2" localSheetId="10">#REF!</definedName>
    <definedName name="CHK2.2" localSheetId="3">#REF!</definedName>
    <definedName name="CHK2.2" localSheetId="11">#REF!</definedName>
    <definedName name="CHK2.2" localSheetId="6">#REF!</definedName>
    <definedName name="CHK2.2" localSheetId="7">#REF!</definedName>
    <definedName name="CHK2.2">#REF!</definedName>
    <definedName name="CHK2.3" localSheetId="2">#REF!</definedName>
    <definedName name="CHK2.3" localSheetId="0">#REF!</definedName>
    <definedName name="CHK2.3" localSheetId="5">#REF!</definedName>
    <definedName name="CHK2.3" localSheetId="4">#REF!</definedName>
    <definedName name="CHK2.3" localSheetId="10">#REF!</definedName>
    <definedName name="CHK2.3" localSheetId="3">#REF!</definedName>
    <definedName name="CHK2.3" localSheetId="11">#REF!</definedName>
    <definedName name="CHK2.3" localSheetId="6">#REF!</definedName>
    <definedName name="CHK2.3" localSheetId="7">#REF!</definedName>
    <definedName name="CHK2.3">#REF!</definedName>
    <definedName name="CHK5.1" localSheetId="2">#REF!</definedName>
    <definedName name="CHK5.1" localSheetId="0">#REF!</definedName>
    <definedName name="CHK5.1" localSheetId="5">#REF!</definedName>
    <definedName name="CHK5.1" localSheetId="4">#REF!</definedName>
    <definedName name="CHK5.1" localSheetId="10">#REF!</definedName>
    <definedName name="CHK5.1" localSheetId="3">#REF!</definedName>
    <definedName name="CHK5.1" localSheetId="11">#REF!</definedName>
    <definedName name="CHK5.1" localSheetId="6">#REF!</definedName>
    <definedName name="CHK5.1" localSheetId="7">#REF!</definedName>
    <definedName name="CHK5.1">#REF!</definedName>
    <definedName name="chtDates" localSheetId="2">OFFSET(#REF!,1,1,#REF!,1)</definedName>
    <definedName name="chtDates" localSheetId="0">OFFSET(#REF!,1,1,#REF!,1)</definedName>
    <definedName name="chtDates" localSheetId="5">OFFSET(#REF!,1,1,#REF!,1)</definedName>
    <definedName name="chtDates" localSheetId="4">OFFSET(#REF!,1,1,#REF!,1)</definedName>
    <definedName name="chtDates" localSheetId="10">OFFSET(#REF!,1,1,#REF!,1)</definedName>
    <definedName name="chtDates" localSheetId="3">OFFSET(#REF!,1,1,#REF!,1)</definedName>
    <definedName name="chtDates" localSheetId="11">OFFSET(#REF!,1,1,#REF!,1)</definedName>
    <definedName name="chtDates" localSheetId="6">OFFSET(#REF!,1,1,#REF!,1)</definedName>
    <definedName name="chtDates" localSheetId="7">OFFSET(#REF!,1,1,#REF!,1)</definedName>
    <definedName name="chtDates">OFFSET(#REF!,1,1,#REF!,1)</definedName>
    <definedName name="cirr" localSheetId="2">#REF!</definedName>
    <definedName name="cirr" localSheetId="0">#REF!</definedName>
    <definedName name="cirr" localSheetId="5">#REF!</definedName>
    <definedName name="cirr" localSheetId="4">#REF!</definedName>
    <definedName name="cirr" localSheetId="10">#REF!</definedName>
    <definedName name="cirr" localSheetId="3">#REF!</definedName>
    <definedName name="cirr" localSheetId="11">#REF!</definedName>
    <definedName name="cirr" localSheetId="6">#REF!</definedName>
    <definedName name="cirr" localSheetId="7">#REF!</definedName>
    <definedName name="cirr">#REF!</definedName>
    <definedName name="cntryname">'[25]country name lookup'!$A$1:$B$50</definedName>
    <definedName name="CONCK" localSheetId="2">#REF!</definedName>
    <definedName name="CONCK" localSheetId="0">#REF!</definedName>
    <definedName name="CONCK" localSheetId="5">#REF!</definedName>
    <definedName name="CONCK" localSheetId="4">#REF!</definedName>
    <definedName name="CONCK" localSheetId="10">#REF!</definedName>
    <definedName name="CONCK" localSheetId="3">#REF!</definedName>
    <definedName name="CONCK" localSheetId="11">#REF!</definedName>
    <definedName name="CONCK" localSheetId="6">#REF!</definedName>
    <definedName name="CONCK" localSheetId="7">#REF!</definedName>
    <definedName name="CONCK">#REF!</definedName>
    <definedName name="Cons" localSheetId="2">#REF!</definedName>
    <definedName name="Cons" localSheetId="0">#REF!</definedName>
    <definedName name="Cons" localSheetId="5">#REF!</definedName>
    <definedName name="Cons" localSheetId="4">#REF!</definedName>
    <definedName name="Cons" localSheetId="10">#REF!</definedName>
    <definedName name="Cons" localSheetId="3">#REF!</definedName>
    <definedName name="Cons" localSheetId="11">#REF!</definedName>
    <definedName name="Cons" localSheetId="6">#REF!</definedName>
    <definedName name="Cons" localSheetId="7">#REF!</definedName>
    <definedName name="Cons">#REF!</definedName>
    <definedName name="Copytodebt" localSheetId="2">'[1]in-out'!#REF!</definedName>
    <definedName name="Copytodebt" localSheetId="0">'[1]in-out'!#REF!</definedName>
    <definedName name="Copytodebt" localSheetId="5">'[1]in-out'!#REF!</definedName>
    <definedName name="Copytodebt" localSheetId="4">'[1]in-out'!#REF!</definedName>
    <definedName name="Copytodebt" localSheetId="10">'[1]in-out'!#REF!</definedName>
    <definedName name="Copytodebt" localSheetId="3">'[1]in-out'!#REF!</definedName>
    <definedName name="Copytodebt" localSheetId="11">'[1]in-out'!#REF!</definedName>
    <definedName name="Copytodebt" localSheetId="6">'[1]in-out'!#REF!</definedName>
    <definedName name="Copytodebt" localSheetId="7">'[1]in-out'!#REF!</definedName>
    <definedName name="Copytodebt">'[1]in-out'!#REF!</definedName>
    <definedName name="CorW">'[26]W&amp;T'!$C$19</definedName>
    <definedName name="COUNT" localSheetId="2">#REF!</definedName>
    <definedName name="COUNT" localSheetId="0">#REF!</definedName>
    <definedName name="COUNT" localSheetId="5">#REF!</definedName>
    <definedName name="COUNT" localSheetId="4">#REF!</definedName>
    <definedName name="COUNT" localSheetId="10">#REF!</definedName>
    <definedName name="COUNT" localSheetId="3">#REF!</definedName>
    <definedName name="COUNT" localSheetId="11">#REF!</definedName>
    <definedName name="COUNT" localSheetId="6">#REF!</definedName>
    <definedName name="COUNT" localSheetId="7">#REF!</definedName>
    <definedName name="COUNT">#REF!</definedName>
    <definedName name="COUNTER" localSheetId="2">#REF!</definedName>
    <definedName name="COUNTER" localSheetId="0">#REF!</definedName>
    <definedName name="COUNTER" localSheetId="5">#REF!</definedName>
    <definedName name="COUNTER" localSheetId="4">#REF!</definedName>
    <definedName name="COUNTER" localSheetId="10">#REF!</definedName>
    <definedName name="COUNTER" localSheetId="3">#REF!</definedName>
    <definedName name="COUNTER" localSheetId="11">#REF!</definedName>
    <definedName name="COUNTER" localSheetId="6">#REF!</definedName>
    <definedName name="COUNTER" localSheetId="7">#REF!</definedName>
    <definedName name="COUNTER">#REF!</definedName>
    <definedName name="CPF" localSheetId="2">#REF!</definedName>
    <definedName name="CPF" localSheetId="0">#REF!</definedName>
    <definedName name="CPF" localSheetId="5">#REF!</definedName>
    <definedName name="CPF" localSheetId="4">#REF!</definedName>
    <definedName name="CPF" localSheetId="10">#REF!</definedName>
    <definedName name="CPF" localSheetId="3">#REF!</definedName>
    <definedName name="CPF" localSheetId="11">#REF!</definedName>
    <definedName name="CPF" localSheetId="6">#REF!</definedName>
    <definedName name="CPF" localSheetId="7">#REF!</definedName>
    <definedName name="CPF">#REF!</definedName>
    <definedName name="CPI_Core" localSheetId="2">#REF!</definedName>
    <definedName name="CPI_Core" localSheetId="0">#REF!</definedName>
    <definedName name="CPI_Core" localSheetId="5">#REF!</definedName>
    <definedName name="CPI_Core" localSheetId="4">#REF!</definedName>
    <definedName name="CPI_Core" localSheetId="10">#REF!</definedName>
    <definedName name="CPI_Core" localSheetId="3">#REF!</definedName>
    <definedName name="CPI_Core" localSheetId="11">#REF!</definedName>
    <definedName name="CPI_Core" localSheetId="6">#REF!</definedName>
    <definedName name="CPI_Core" localSheetId="7">#REF!</definedName>
    <definedName name="CPI_Core">#REF!</definedName>
    <definedName name="CPI_NAT_monthly" localSheetId="2">#REF!</definedName>
    <definedName name="CPI_NAT_monthly" localSheetId="0">#REF!</definedName>
    <definedName name="CPI_NAT_monthly" localSheetId="5">#REF!</definedName>
    <definedName name="CPI_NAT_monthly" localSheetId="4">#REF!</definedName>
    <definedName name="CPI_NAT_monthly" localSheetId="10">#REF!</definedName>
    <definedName name="CPI_NAT_monthly" localSheetId="3">#REF!</definedName>
    <definedName name="CPI_NAT_monthly" localSheetId="11">#REF!</definedName>
    <definedName name="CPI_NAT_monthly" localSheetId="6">#REF!</definedName>
    <definedName name="CPI_NAT_monthly" localSheetId="7">#REF!</definedName>
    <definedName name="CPI_NAT_monthly">#REF!</definedName>
    <definedName name="curbanks">'[23]DMB prog'!$E$49:$AT$86</definedName>
    <definedName name="Current_account" localSheetId="2">#REF!</definedName>
    <definedName name="Current_account" localSheetId="0">#REF!</definedName>
    <definedName name="Current_account" localSheetId="5">#REF!</definedName>
    <definedName name="Current_account" localSheetId="4">#REF!</definedName>
    <definedName name="Current_account" localSheetId="10">#REF!</definedName>
    <definedName name="Current_account" localSheetId="3">#REF!</definedName>
    <definedName name="Current_account" localSheetId="11">#REF!</definedName>
    <definedName name="Current_account" localSheetId="6">#REF!</definedName>
    <definedName name="Current_account" localSheetId="7">#REF!</definedName>
    <definedName name="Current_account">#REF!</definedName>
    <definedName name="CurrVintage">[27]Current!$D$66</definedName>
    <definedName name="D" localSheetId="2">#REF!</definedName>
    <definedName name="D" localSheetId="0">#REF!</definedName>
    <definedName name="D" localSheetId="5">#REF!</definedName>
    <definedName name="D" localSheetId="4">#REF!</definedName>
    <definedName name="D" localSheetId="10">#REF!</definedName>
    <definedName name="D" localSheetId="3">#REF!</definedName>
    <definedName name="D" localSheetId="11">#REF!</definedName>
    <definedName name="D" localSheetId="6">#REF!</definedName>
    <definedName name="D" localSheetId="7">#REF!</definedName>
    <definedName name="D">#REF!</definedName>
    <definedName name="D_B" localSheetId="2">#REF!</definedName>
    <definedName name="D_B" localSheetId="0">#REF!</definedName>
    <definedName name="D_B" localSheetId="5">#REF!</definedName>
    <definedName name="D_B" localSheetId="4">#REF!</definedName>
    <definedName name="D_B" localSheetId="10">#REF!</definedName>
    <definedName name="D_B" localSheetId="3">#REF!</definedName>
    <definedName name="D_B" localSheetId="11">#REF!</definedName>
    <definedName name="D_B" localSheetId="6">#REF!</definedName>
    <definedName name="D_B" localSheetId="7">#REF!</definedName>
    <definedName name="D_B">#REF!</definedName>
    <definedName name="D_G" localSheetId="2">#REF!</definedName>
    <definedName name="D_G" localSheetId="0">#REF!</definedName>
    <definedName name="D_G" localSheetId="5">#REF!</definedName>
    <definedName name="D_G" localSheetId="4">#REF!</definedName>
    <definedName name="D_G" localSheetId="10">#REF!</definedName>
    <definedName name="D_G" localSheetId="3">#REF!</definedName>
    <definedName name="D_G" localSheetId="11">#REF!</definedName>
    <definedName name="D_G" localSheetId="6">#REF!</definedName>
    <definedName name="D_G" localSheetId="7">#REF!</definedName>
    <definedName name="D_G">#REF!</definedName>
    <definedName name="D_Ind" localSheetId="2">#REF!</definedName>
    <definedName name="D_Ind" localSheetId="0">#REF!</definedName>
    <definedName name="D_Ind" localSheetId="5">#REF!</definedName>
    <definedName name="D_Ind" localSheetId="4">#REF!</definedName>
    <definedName name="D_Ind" localSheetId="10">#REF!</definedName>
    <definedName name="D_Ind" localSheetId="3">#REF!</definedName>
    <definedName name="D_Ind" localSheetId="11">#REF!</definedName>
    <definedName name="D_Ind" localSheetId="6">#REF!</definedName>
    <definedName name="D_Ind" localSheetId="7">#REF!</definedName>
    <definedName name="D_Ind">#REF!</definedName>
    <definedName name="D_L" localSheetId="2">#REF!</definedName>
    <definedName name="D_L" localSheetId="0">#REF!</definedName>
    <definedName name="D_L" localSheetId="5">#REF!</definedName>
    <definedName name="D_L" localSheetId="4">#REF!</definedName>
    <definedName name="D_L" localSheetId="10">#REF!</definedName>
    <definedName name="D_L" localSheetId="3">#REF!</definedName>
    <definedName name="D_L" localSheetId="11">#REF!</definedName>
    <definedName name="D_L" localSheetId="6">#REF!</definedName>
    <definedName name="D_L" localSheetId="7">#REF!</definedName>
    <definedName name="D_L">#REF!</definedName>
    <definedName name="D_O" localSheetId="2">#REF!</definedName>
    <definedName name="D_O" localSheetId="0">#REF!</definedName>
    <definedName name="D_O" localSheetId="5">#REF!</definedName>
    <definedName name="D_O" localSheetId="4">#REF!</definedName>
    <definedName name="D_O" localSheetId="10">#REF!</definedName>
    <definedName name="D_O" localSheetId="3">#REF!</definedName>
    <definedName name="D_O" localSheetId="11">#REF!</definedName>
    <definedName name="D_O" localSheetId="6">#REF!</definedName>
    <definedName name="D_O" localSheetId="7">#REF!</definedName>
    <definedName name="D_O">#REF!</definedName>
    <definedName name="D_S" localSheetId="2">#REF!</definedName>
    <definedName name="D_S" localSheetId="0">#REF!</definedName>
    <definedName name="D_S" localSheetId="5">#REF!</definedName>
    <definedName name="D_S" localSheetId="4">#REF!</definedName>
    <definedName name="D_S" localSheetId="10">#REF!</definedName>
    <definedName name="D_S" localSheetId="3">#REF!</definedName>
    <definedName name="D_S" localSheetId="11">#REF!</definedName>
    <definedName name="D_S" localSheetId="6">#REF!</definedName>
    <definedName name="D_S" localSheetId="7">#REF!</definedName>
    <definedName name="D_S">#REF!</definedName>
    <definedName name="D_SRM" localSheetId="2">#REF!</definedName>
    <definedName name="D_SRM" localSheetId="0">#REF!</definedName>
    <definedName name="D_SRM" localSheetId="5">#REF!</definedName>
    <definedName name="D_SRM" localSheetId="4">#REF!</definedName>
    <definedName name="D_SRM" localSheetId="10">#REF!</definedName>
    <definedName name="D_SRM" localSheetId="3">#REF!</definedName>
    <definedName name="D_SRM" localSheetId="11">#REF!</definedName>
    <definedName name="D_SRM" localSheetId="6">#REF!</definedName>
    <definedName name="D_SRM" localSheetId="7">#REF!</definedName>
    <definedName name="D_SRM">#REF!</definedName>
    <definedName name="D_SY" localSheetId="2">#REF!</definedName>
    <definedName name="D_SY" localSheetId="0">#REF!</definedName>
    <definedName name="D_SY" localSheetId="5">#REF!</definedName>
    <definedName name="D_SY" localSheetId="4">#REF!</definedName>
    <definedName name="D_SY" localSheetId="10">#REF!</definedName>
    <definedName name="D_SY" localSheetId="3">#REF!</definedName>
    <definedName name="D_SY" localSheetId="11">#REF!</definedName>
    <definedName name="D_SY" localSheetId="6">#REF!</definedName>
    <definedName name="D_SY" localSheetId="7">#REF!</definedName>
    <definedName name="D_SY">#REF!</definedName>
    <definedName name="DA" localSheetId="2">#REF!</definedName>
    <definedName name="DA" localSheetId="0">#REF!</definedName>
    <definedName name="DA" localSheetId="5">#REF!</definedName>
    <definedName name="DA" localSheetId="4">#REF!</definedName>
    <definedName name="DA" localSheetId="10">#REF!</definedName>
    <definedName name="DA" localSheetId="3">#REF!</definedName>
    <definedName name="DA" localSheetId="11">#REF!</definedName>
    <definedName name="DA" localSheetId="6">#REF!</definedName>
    <definedName name="DA" localSheetId="7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2">#REF!</definedName>
    <definedName name="_xlnm.Database" localSheetId="0">#REF!</definedName>
    <definedName name="_xlnm.Database" localSheetId="5">#REF!</definedName>
    <definedName name="_xlnm.Database" localSheetId="4">#REF!</definedName>
    <definedName name="_xlnm.Database" localSheetId="10">#REF!</definedName>
    <definedName name="_xlnm.Database" localSheetId="3">#REF!</definedName>
    <definedName name="_xlnm.Database" localSheetId="11">#REF!</definedName>
    <definedName name="_xlnm.Database" localSheetId="6">#REF!</definedName>
    <definedName name="_xlnm.Database" localSheetId="7">#REF!</definedName>
    <definedName name="_xlnm.Database">#REF!</definedName>
    <definedName name="Database_MI" localSheetId="2">#REF!</definedName>
    <definedName name="Database_MI" localSheetId="0">#REF!</definedName>
    <definedName name="Database_MI" localSheetId="5">#REF!</definedName>
    <definedName name="Database_MI" localSheetId="4">#REF!</definedName>
    <definedName name="Database_MI" localSheetId="10">#REF!</definedName>
    <definedName name="Database_MI" localSheetId="3">#REF!</definedName>
    <definedName name="Database_MI" localSheetId="11">#REF!</definedName>
    <definedName name="Database_MI" localSheetId="6">#REF!</definedName>
    <definedName name="Database_MI" localSheetId="7">#REF!</definedName>
    <definedName name="Database_MI">#REF!</definedName>
    <definedName name="date" localSheetId="2">#REF!</definedName>
    <definedName name="date" localSheetId="0">#REF!</definedName>
    <definedName name="date" localSheetId="5">#REF!</definedName>
    <definedName name="date" localSheetId="4">#REF!</definedName>
    <definedName name="date" localSheetId="10">#REF!</definedName>
    <definedName name="date" localSheetId="3">#REF!</definedName>
    <definedName name="date" localSheetId="11">#REF!</definedName>
    <definedName name="date" localSheetId="6">#REF!</definedName>
    <definedName name="date" localSheetId="7">#REF!</definedName>
    <definedName name="date">#REF!</definedName>
    <definedName name="DATES" localSheetId="2">#REF!</definedName>
    <definedName name="DATES" localSheetId="0">#REF!</definedName>
    <definedName name="DATES" localSheetId="5">#REF!</definedName>
    <definedName name="DATES" localSheetId="4">#REF!</definedName>
    <definedName name="DATES" localSheetId="10">#REF!</definedName>
    <definedName name="DATES" localSheetId="3">#REF!</definedName>
    <definedName name="DATES" localSheetId="11">#REF!</definedName>
    <definedName name="DATES" localSheetId="6">#REF!</definedName>
    <definedName name="DATES" localSheetId="7">#REF!</definedName>
    <definedName name="DATES">#REF!</definedName>
    <definedName name="DATES_A" localSheetId="2">#REF!</definedName>
    <definedName name="DATES_A" localSheetId="0">#REF!</definedName>
    <definedName name="DATES_A" localSheetId="5">#REF!</definedName>
    <definedName name="DATES_A" localSheetId="4">#REF!</definedName>
    <definedName name="DATES_A" localSheetId="10">#REF!</definedName>
    <definedName name="DATES_A" localSheetId="3">#REF!</definedName>
    <definedName name="DATES_A" localSheetId="11">#REF!</definedName>
    <definedName name="DATES_A" localSheetId="6">#REF!</definedName>
    <definedName name="DATES_A" localSheetId="7">#REF!</definedName>
    <definedName name="DATES_A">#REF!</definedName>
    <definedName name="DATES_Q" localSheetId="2">#REF!</definedName>
    <definedName name="DATES_Q" localSheetId="0">#REF!</definedName>
    <definedName name="DATES_Q" localSheetId="5">#REF!</definedName>
    <definedName name="DATES_Q" localSheetId="4">#REF!</definedName>
    <definedName name="DATES_Q" localSheetId="10">#REF!</definedName>
    <definedName name="DATES_Q" localSheetId="3">#REF!</definedName>
    <definedName name="DATES_Q" localSheetId="11">#REF!</definedName>
    <definedName name="DATES_Q" localSheetId="6">#REF!</definedName>
    <definedName name="DATES_Q" localSheetId="7">#REF!</definedName>
    <definedName name="DATES_Q">#REF!</definedName>
    <definedName name="dates_w" localSheetId="2">#REF!</definedName>
    <definedName name="dates_w" localSheetId="0">#REF!</definedName>
    <definedName name="dates_w" localSheetId="5">#REF!</definedName>
    <definedName name="dates_w" localSheetId="4">#REF!</definedName>
    <definedName name="dates_w" localSheetId="10">#REF!</definedName>
    <definedName name="dates_w" localSheetId="3">#REF!</definedName>
    <definedName name="dates_w" localSheetId="11">#REF!</definedName>
    <definedName name="dates_w" localSheetId="6">#REF!</definedName>
    <definedName name="dates_w" localSheetId="7">#REF!</definedName>
    <definedName name="dates_w">#REF!</definedName>
    <definedName name="Dates1" localSheetId="2">#REF!</definedName>
    <definedName name="Dates1" localSheetId="0">#REF!</definedName>
    <definedName name="Dates1" localSheetId="5">#REF!</definedName>
    <definedName name="Dates1" localSheetId="4">#REF!</definedName>
    <definedName name="Dates1" localSheetId="10">#REF!</definedName>
    <definedName name="Dates1" localSheetId="3">#REF!</definedName>
    <definedName name="Dates1" localSheetId="11">#REF!</definedName>
    <definedName name="Dates1" localSheetId="6">#REF!</definedName>
    <definedName name="Dates1" localSheetId="7">#REF!</definedName>
    <definedName name="Dates1">#REF!</definedName>
    <definedName name="datesaze" localSheetId="2">#REF!</definedName>
    <definedName name="datesaze" localSheetId="0">#REF!</definedName>
    <definedName name="datesaze" localSheetId="5">#REF!</definedName>
    <definedName name="datesaze" localSheetId="4">#REF!</definedName>
    <definedName name="datesaze" localSheetId="10">#REF!</definedName>
    <definedName name="datesaze" localSheetId="3">#REF!</definedName>
    <definedName name="datesaze" localSheetId="11">#REF!</definedName>
    <definedName name="datesaze" localSheetId="6">#REF!</definedName>
    <definedName name="datesaze" localSheetId="7">#REF!</definedName>
    <definedName name="datesaze">#REF!</definedName>
    <definedName name="datestjk" localSheetId="2">#REF!</definedName>
    <definedName name="datestjk" localSheetId="0">#REF!</definedName>
    <definedName name="datestjk" localSheetId="5">#REF!</definedName>
    <definedName name="datestjk" localSheetId="4">#REF!</definedName>
    <definedName name="datestjk" localSheetId="10">#REF!</definedName>
    <definedName name="datestjk" localSheetId="3">#REF!</definedName>
    <definedName name="datestjk" localSheetId="11">#REF!</definedName>
    <definedName name="datestjk" localSheetId="6">#REF!</definedName>
    <definedName name="datestjk" localSheetId="7">#REF!</definedName>
    <definedName name="datestjk">#REF!</definedName>
    <definedName name="datesuzb" localSheetId="2">#REF!</definedName>
    <definedName name="datesuzb" localSheetId="0">#REF!</definedName>
    <definedName name="datesuzb" localSheetId="5">#REF!</definedName>
    <definedName name="datesuzb" localSheetId="4">#REF!</definedName>
    <definedName name="datesuzb" localSheetId="10">#REF!</definedName>
    <definedName name="datesuzb" localSheetId="3">#REF!</definedName>
    <definedName name="datesuzb" localSheetId="11">#REF!</definedName>
    <definedName name="datesuzb" localSheetId="6">#REF!</definedName>
    <definedName name="datesuzb" localSheetId="7">#REF!</definedName>
    <definedName name="datesuzb">#REF!</definedName>
    <definedName name="DB" localSheetId="2">#REF!</definedName>
    <definedName name="DB" localSheetId="0">#REF!</definedName>
    <definedName name="DB" localSheetId="5">#REF!</definedName>
    <definedName name="DB" localSheetId="4">#REF!</definedName>
    <definedName name="DB" localSheetId="10">#REF!</definedName>
    <definedName name="DB" localSheetId="3">#REF!</definedName>
    <definedName name="DB" localSheetId="11">#REF!</definedName>
    <definedName name="DB" localSheetId="6">#REF!</definedName>
    <definedName name="DB" localSheetId="7">#REF!</definedName>
    <definedName name="DB">#REF!</definedName>
    <definedName name="DBproj">#N/A</definedName>
    <definedName name="dd" localSheetId="2" hidden="1">{"Riqfin97",#N/A,FALSE,"Tran";"Riqfinpro",#N/A,FALSE,"Tran"}</definedName>
    <definedName name="dd" localSheetId="0" hidden="1">{"Riqfin97",#N/A,FALSE,"Tran";"Riqfinpro",#N/A,FALSE,"Tran"}</definedName>
    <definedName name="dd" localSheetId="5" hidden="1">{"Riqfin97",#N/A,FALSE,"Tran";"Riqfinpro",#N/A,FALSE,"Tran"}</definedName>
    <definedName name="dd" localSheetId="4" hidden="1">{"Riqfin97",#N/A,FALSE,"Tran";"Riqfinpro",#N/A,FALSE,"Tran"}</definedName>
    <definedName name="dd" localSheetId="3" hidden="1">{"Riqfin97",#N/A,FALSE,"Tran";"Riqfinpro",#N/A,FALSE,"Tran"}</definedName>
    <definedName name="dd" localSheetId="11" hidden="1">{"Riqfin97",#N/A,FALSE,"Tran";"Riqfinpro",#N/A,FALSE,"Tran"}</definedName>
    <definedName name="dd" localSheetId="7" hidden="1">{"Riqfin97",#N/A,FALSE,"Tran";"Riqfinpro",#N/A,FALSE,"Tran"}</definedName>
    <definedName name="dd" hidden="1">{"Riqfin97",#N/A,FALSE,"Tran";"Riqfinpro",#N/A,FALSE,"Tran"}</definedName>
    <definedName name="ddd" localSheetId="2" hidden="1">{"Riqfin97",#N/A,FALSE,"Tran";"Riqfinpro",#N/A,FALSE,"Tran"}</definedName>
    <definedName name="ddd" localSheetId="0" hidden="1">{"Riqfin97",#N/A,FALSE,"Tran";"Riqfinpro",#N/A,FALSE,"Tran"}</definedName>
    <definedName name="ddd" localSheetId="5" hidden="1">{"Riqfin97",#N/A,FALSE,"Tran";"Riqfinpro",#N/A,FALSE,"Tran"}</definedName>
    <definedName name="ddd" localSheetId="4" hidden="1">{"Riqfin97",#N/A,FALSE,"Tran";"Riqfinpro",#N/A,FALSE,"Tran"}</definedName>
    <definedName name="ddd" localSheetId="3" hidden="1">{"Riqfin97",#N/A,FALSE,"Tran";"Riqfinpro",#N/A,FALSE,"Tran"}</definedName>
    <definedName name="ddd" localSheetId="11" hidden="1">{"Riqfin97",#N/A,FALSE,"Tran";"Riqfinpro",#N/A,FALSE,"Tran"}</definedName>
    <definedName name="ddd" localSheetId="7" hidden="1">{"Riqfin97",#N/A,FALSE,"Tran";"Riqfinpro",#N/A,FALSE,"Tran"}</definedName>
    <definedName name="ddd" hidden="1">{"Riqfin97",#N/A,FALSE,"Tran";"Riqfinpro",#N/A,FALSE,"Tran"}</definedName>
    <definedName name="DEBRIEF" localSheetId="2">#REF!</definedName>
    <definedName name="DEBRIEF" localSheetId="0">#REF!</definedName>
    <definedName name="DEBRIEF" localSheetId="5">#REF!</definedName>
    <definedName name="DEBRIEF" localSheetId="4">#REF!</definedName>
    <definedName name="DEBRIEF" localSheetId="10">#REF!</definedName>
    <definedName name="DEBRIEF" localSheetId="3">#REF!</definedName>
    <definedName name="DEBRIEF" localSheetId="11">#REF!</definedName>
    <definedName name="DEBRIEF" localSheetId="6">#REF!</definedName>
    <definedName name="DEBRIEF" localSheetId="7">#REF!</definedName>
    <definedName name="DEBRIEF">#REF!</definedName>
    <definedName name="DEBT" localSheetId="2">#REF!</definedName>
    <definedName name="DEBT" localSheetId="0">#REF!</definedName>
    <definedName name="DEBT" localSheetId="5">#REF!</definedName>
    <definedName name="DEBT" localSheetId="4">#REF!</definedName>
    <definedName name="DEBT" localSheetId="10">#REF!</definedName>
    <definedName name="DEBT" localSheetId="3">#REF!</definedName>
    <definedName name="DEBT" localSheetId="11">#REF!</definedName>
    <definedName name="DEBT" localSheetId="6">#REF!</definedName>
    <definedName name="DEBT" localSheetId="7">#REF!</definedName>
    <definedName name="DEBT">#REF!</definedName>
    <definedName name="DEBT1" localSheetId="2">#REF!</definedName>
    <definedName name="DEBT1" localSheetId="0">#REF!</definedName>
    <definedName name="DEBT1" localSheetId="5">#REF!</definedName>
    <definedName name="DEBT1" localSheetId="4">#REF!</definedName>
    <definedName name="DEBT1" localSheetId="10">#REF!</definedName>
    <definedName name="DEBT1" localSheetId="3">#REF!</definedName>
    <definedName name="DEBT1" localSheetId="11">#REF!</definedName>
    <definedName name="DEBT1" localSheetId="6">#REF!</definedName>
    <definedName name="DEBT1" localSheetId="7">#REF!</definedName>
    <definedName name="DEBT1">#REF!</definedName>
    <definedName name="DEBT10" localSheetId="2">#REF!</definedName>
    <definedName name="DEBT10" localSheetId="0">#REF!</definedName>
    <definedName name="DEBT10" localSheetId="5">#REF!</definedName>
    <definedName name="DEBT10" localSheetId="4">#REF!</definedName>
    <definedName name="DEBT10" localSheetId="10">#REF!</definedName>
    <definedName name="DEBT10" localSheetId="3">#REF!</definedName>
    <definedName name="DEBT10" localSheetId="11">#REF!</definedName>
    <definedName name="DEBT10" localSheetId="6">#REF!</definedName>
    <definedName name="DEBT10" localSheetId="7">#REF!</definedName>
    <definedName name="DEBT10">#REF!</definedName>
    <definedName name="DEBT11" localSheetId="2">#REF!</definedName>
    <definedName name="DEBT11" localSheetId="0">#REF!</definedName>
    <definedName name="DEBT11" localSheetId="5">#REF!</definedName>
    <definedName name="DEBT11" localSheetId="4">#REF!</definedName>
    <definedName name="DEBT11" localSheetId="10">#REF!</definedName>
    <definedName name="DEBT11" localSheetId="3">#REF!</definedName>
    <definedName name="DEBT11" localSheetId="11">#REF!</definedName>
    <definedName name="DEBT11" localSheetId="6">#REF!</definedName>
    <definedName name="DEBT11" localSheetId="7">#REF!</definedName>
    <definedName name="DEBT11">#REF!</definedName>
    <definedName name="DEBT12" localSheetId="2">#REF!</definedName>
    <definedName name="DEBT12" localSheetId="0">#REF!</definedName>
    <definedName name="DEBT12" localSheetId="5">#REF!</definedName>
    <definedName name="DEBT12" localSheetId="4">#REF!</definedName>
    <definedName name="DEBT12" localSheetId="10">#REF!</definedName>
    <definedName name="DEBT12" localSheetId="3">#REF!</definedName>
    <definedName name="DEBT12" localSheetId="11">#REF!</definedName>
    <definedName name="DEBT12" localSheetId="6">#REF!</definedName>
    <definedName name="DEBT12" localSheetId="7">#REF!</definedName>
    <definedName name="DEBT12">#REF!</definedName>
    <definedName name="DEBT13" localSheetId="2">#REF!</definedName>
    <definedName name="DEBT13" localSheetId="0">#REF!</definedName>
    <definedName name="DEBT13" localSheetId="5">#REF!</definedName>
    <definedName name="DEBT13" localSheetId="4">#REF!</definedName>
    <definedName name="DEBT13" localSheetId="10">#REF!</definedName>
    <definedName name="DEBT13" localSheetId="3">#REF!</definedName>
    <definedName name="DEBT13" localSheetId="11">#REF!</definedName>
    <definedName name="DEBT13" localSheetId="6">#REF!</definedName>
    <definedName name="DEBT13" localSheetId="7">#REF!</definedName>
    <definedName name="DEBT13">#REF!</definedName>
    <definedName name="DEBT14" localSheetId="2">#REF!</definedName>
    <definedName name="DEBT14" localSheetId="0">#REF!</definedName>
    <definedName name="DEBT14" localSheetId="5">#REF!</definedName>
    <definedName name="DEBT14" localSheetId="4">#REF!</definedName>
    <definedName name="DEBT14" localSheetId="10">#REF!</definedName>
    <definedName name="DEBT14" localSheetId="3">#REF!</definedName>
    <definedName name="DEBT14" localSheetId="11">#REF!</definedName>
    <definedName name="DEBT14" localSheetId="6">#REF!</definedName>
    <definedName name="DEBT14" localSheetId="7">#REF!</definedName>
    <definedName name="DEBT14">#REF!</definedName>
    <definedName name="DEBT15" localSheetId="2">#REF!</definedName>
    <definedName name="DEBT15" localSheetId="0">#REF!</definedName>
    <definedName name="DEBT15" localSheetId="5">#REF!</definedName>
    <definedName name="DEBT15" localSheetId="4">#REF!</definedName>
    <definedName name="DEBT15" localSheetId="10">#REF!</definedName>
    <definedName name="DEBT15" localSheetId="3">#REF!</definedName>
    <definedName name="DEBT15" localSheetId="11">#REF!</definedName>
    <definedName name="DEBT15" localSheetId="6">#REF!</definedName>
    <definedName name="DEBT15" localSheetId="7">#REF!</definedName>
    <definedName name="DEBT15">#REF!</definedName>
    <definedName name="DEBT16" localSheetId="2">#REF!</definedName>
    <definedName name="DEBT16" localSheetId="0">#REF!</definedName>
    <definedName name="DEBT16" localSheetId="5">#REF!</definedName>
    <definedName name="DEBT16" localSheetId="4">#REF!</definedName>
    <definedName name="DEBT16" localSheetId="10">#REF!</definedName>
    <definedName name="DEBT16" localSheetId="3">#REF!</definedName>
    <definedName name="DEBT16" localSheetId="11">#REF!</definedName>
    <definedName name="DEBT16" localSheetId="6">#REF!</definedName>
    <definedName name="DEBT16" localSheetId="7">#REF!</definedName>
    <definedName name="DEBT16">#REF!</definedName>
    <definedName name="DEBT2" localSheetId="2">#REF!</definedName>
    <definedName name="DEBT2" localSheetId="0">#REF!</definedName>
    <definedName name="DEBT2" localSheetId="5">#REF!</definedName>
    <definedName name="DEBT2" localSheetId="4">#REF!</definedName>
    <definedName name="DEBT2" localSheetId="10">#REF!</definedName>
    <definedName name="DEBT2" localSheetId="3">#REF!</definedName>
    <definedName name="DEBT2" localSheetId="11">#REF!</definedName>
    <definedName name="DEBT2" localSheetId="6">#REF!</definedName>
    <definedName name="DEBT2" localSheetId="7">#REF!</definedName>
    <definedName name="DEBT2">#REF!</definedName>
    <definedName name="DEBT3" localSheetId="2">#REF!</definedName>
    <definedName name="DEBT3" localSheetId="0">#REF!</definedName>
    <definedName name="DEBT3" localSheetId="5">#REF!</definedName>
    <definedName name="DEBT3" localSheetId="4">#REF!</definedName>
    <definedName name="DEBT3" localSheetId="10">#REF!</definedName>
    <definedName name="DEBT3" localSheetId="3">#REF!</definedName>
    <definedName name="DEBT3" localSheetId="11">#REF!</definedName>
    <definedName name="DEBT3" localSheetId="6">#REF!</definedName>
    <definedName name="DEBT3" localSheetId="7">#REF!</definedName>
    <definedName name="DEBT3">#REF!</definedName>
    <definedName name="DEBT4" localSheetId="2">#REF!</definedName>
    <definedName name="DEBT4" localSheetId="0">#REF!</definedName>
    <definedName name="DEBT4" localSheetId="5">#REF!</definedName>
    <definedName name="DEBT4" localSheetId="4">#REF!</definedName>
    <definedName name="DEBT4" localSheetId="10">#REF!</definedName>
    <definedName name="DEBT4" localSheetId="3">#REF!</definedName>
    <definedName name="DEBT4" localSheetId="11">#REF!</definedName>
    <definedName name="DEBT4" localSheetId="6">#REF!</definedName>
    <definedName name="DEBT4" localSheetId="7">#REF!</definedName>
    <definedName name="DEBT4">#REF!</definedName>
    <definedName name="DEBT5" localSheetId="2">#REF!</definedName>
    <definedName name="DEBT5" localSheetId="0">#REF!</definedName>
    <definedName name="DEBT5" localSheetId="5">#REF!</definedName>
    <definedName name="DEBT5" localSheetId="4">#REF!</definedName>
    <definedName name="DEBT5" localSheetId="10">#REF!</definedName>
    <definedName name="DEBT5" localSheetId="3">#REF!</definedName>
    <definedName name="DEBT5" localSheetId="11">#REF!</definedName>
    <definedName name="DEBT5" localSheetId="6">#REF!</definedName>
    <definedName name="DEBT5" localSheetId="7">#REF!</definedName>
    <definedName name="DEBT5">#REF!</definedName>
    <definedName name="DEBT6" localSheetId="2">#REF!</definedName>
    <definedName name="DEBT6" localSheetId="0">#REF!</definedName>
    <definedName name="DEBT6" localSheetId="5">#REF!</definedName>
    <definedName name="DEBT6" localSheetId="4">#REF!</definedName>
    <definedName name="DEBT6" localSheetId="10">#REF!</definedName>
    <definedName name="DEBT6" localSheetId="3">#REF!</definedName>
    <definedName name="DEBT6" localSheetId="11">#REF!</definedName>
    <definedName name="DEBT6" localSheetId="6">#REF!</definedName>
    <definedName name="DEBT6" localSheetId="7">#REF!</definedName>
    <definedName name="DEBT6">#REF!</definedName>
    <definedName name="DEBT7" localSheetId="2">#REF!</definedName>
    <definedName name="DEBT7" localSheetId="0">#REF!</definedName>
    <definedName name="DEBT7" localSheetId="5">#REF!</definedName>
    <definedName name="DEBT7" localSheetId="4">#REF!</definedName>
    <definedName name="DEBT7" localSheetId="10">#REF!</definedName>
    <definedName name="DEBT7" localSheetId="3">#REF!</definedName>
    <definedName name="DEBT7" localSheetId="11">#REF!</definedName>
    <definedName name="DEBT7" localSheetId="6">#REF!</definedName>
    <definedName name="DEBT7" localSheetId="7">#REF!</definedName>
    <definedName name="DEBT7">#REF!</definedName>
    <definedName name="DEBT8" localSheetId="2">#REF!</definedName>
    <definedName name="DEBT8" localSheetId="0">#REF!</definedName>
    <definedName name="DEBT8" localSheetId="5">#REF!</definedName>
    <definedName name="DEBT8" localSheetId="4">#REF!</definedName>
    <definedName name="DEBT8" localSheetId="10">#REF!</definedName>
    <definedName name="DEBT8" localSheetId="3">#REF!</definedName>
    <definedName name="DEBT8" localSheetId="11">#REF!</definedName>
    <definedName name="DEBT8" localSheetId="6">#REF!</definedName>
    <definedName name="DEBT8" localSheetId="7">#REF!</definedName>
    <definedName name="DEBT8">#REF!</definedName>
    <definedName name="DEBT9" localSheetId="2">#REF!</definedName>
    <definedName name="DEBT9" localSheetId="0">#REF!</definedName>
    <definedName name="DEBT9" localSheetId="5">#REF!</definedName>
    <definedName name="DEBT9" localSheetId="4">#REF!</definedName>
    <definedName name="DEBT9" localSheetId="10">#REF!</definedName>
    <definedName name="DEBT9" localSheetId="3">#REF!</definedName>
    <definedName name="DEBT9" localSheetId="11">#REF!</definedName>
    <definedName name="DEBT9" localSheetId="6">#REF!</definedName>
    <definedName name="DEBT9" localSheetId="7">#REF!</definedName>
    <definedName name="DEBT9">#REF!</definedName>
    <definedName name="decfxsale" localSheetId="2">#REF!</definedName>
    <definedName name="decfxsale" localSheetId="0">#REF!</definedName>
    <definedName name="decfxsale" localSheetId="5">#REF!</definedName>
    <definedName name="decfxsale" localSheetId="4">#REF!</definedName>
    <definedName name="decfxsale" localSheetId="10">#REF!</definedName>
    <definedName name="decfxsale" localSheetId="3">#REF!</definedName>
    <definedName name="decfxsale" localSheetId="11">#REF!</definedName>
    <definedName name="decfxsale" localSheetId="6">#REF!</definedName>
    <definedName name="decfxsale" localSheetId="7">#REF!</definedName>
    <definedName name="decfxsale">#REF!</definedName>
    <definedName name="DecSun1" localSheetId="2">DATE(funqcionaluri!CalendarYear,12,1)-WEEKDAY(DATE(funqcionaluri!CalendarYear,12,1))</definedName>
    <definedName name="DecSun1" localSheetId="0">DATE(ბალანსი!CalendarYear,12,1)-WEEKDAY(DATE(ბალანსი!CalendarYear,12,1))</definedName>
    <definedName name="DecSun1" localSheetId="5">DATE(გრანტები!CalendarYear,12,1)-WEEKDAY(DATE(გრანტები!CalendarYear,12,1))</definedName>
    <definedName name="DecSun1" localSheetId="4">DATE(კრედიტები!CalendarYear,12,1)-WEEKDAY(DATE(კრედიტები!CalendarYear,12,1))</definedName>
    <definedName name="DecSun1" localSheetId="10">DATE(მხარჯავები!CalendarYear,12,1)-WEEKDAY(DATE(მხარჯავები!CalendarYear,12,1))</definedName>
    <definedName name="DecSun1" localSheetId="3">DATE('ფინანსური და ვალდებულებები'!CalendarYear,12,1)-WEEKDAY(DATE('ფინანსური და ვალდებულებები'!CalendarYear,12,1))</definedName>
    <definedName name="DecSun1" localSheetId="11">DATE('ფულადი სხსრები'!CalendarYear,12,1)-WEEKDAY(DATE('ფულადი სხსრები'!CalendarYear,12,1))</definedName>
    <definedName name="DecSun1" localSheetId="6">DATE(ცენტრალური!CalendarYear,12,1)-WEEKDAY(DATE(ცენტრალური!CalendarYear,12,1))</definedName>
    <definedName name="DecSun1" localSheetId="7">DATE('ცენტრალური ბალანსი'!CalendarYear,12,1)-WEEKDAY(DATE('ცენტრალური ბალანსი'!CalendarYear,12,1))</definedName>
    <definedName name="DecSun1">DATE(CalendarYear,12,1)-WEEKDAY(DATE(CalendarYear,12,1))</definedName>
    <definedName name="DEFL" localSheetId="2">#REF!</definedName>
    <definedName name="DEFL" localSheetId="0">#REF!</definedName>
    <definedName name="DEFL" localSheetId="5">#REF!</definedName>
    <definedName name="DEFL" localSheetId="4">#REF!</definedName>
    <definedName name="DEFL" localSheetId="10">#REF!</definedName>
    <definedName name="DEFL" localSheetId="3">#REF!</definedName>
    <definedName name="DEFL" localSheetId="11">#REF!</definedName>
    <definedName name="DEFL" localSheetId="6">#REF!</definedName>
    <definedName name="DEFL" localSheetId="7">#REF!</definedName>
    <definedName name="DEFL">#REF!</definedName>
    <definedName name="df" localSheetId="2">#REF!</definedName>
    <definedName name="df" localSheetId="0">#REF!</definedName>
    <definedName name="df" localSheetId="5">#REF!</definedName>
    <definedName name="df" localSheetId="4">#REF!</definedName>
    <definedName name="df" localSheetId="10">#REF!</definedName>
    <definedName name="df" localSheetId="3">#REF!</definedName>
    <definedName name="df" localSheetId="11">#REF!</definedName>
    <definedName name="df" localSheetId="6">#REF!</definedName>
    <definedName name="df" localSheetId="7">#REF!</definedName>
    <definedName name="df">#REF!</definedName>
    <definedName name="DG" localSheetId="2">#REF!</definedName>
    <definedName name="DG" localSheetId="0">#REF!</definedName>
    <definedName name="DG" localSheetId="5">#REF!</definedName>
    <definedName name="DG" localSheetId="4">#REF!</definedName>
    <definedName name="DG" localSheetId="10">#REF!</definedName>
    <definedName name="DG" localSheetId="3">#REF!</definedName>
    <definedName name="DG" localSheetId="11">#REF!</definedName>
    <definedName name="DG" localSheetId="6">#REF!</definedName>
    <definedName name="DG" localSheetId="7">#REF!</definedName>
    <definedName name="DG">#REF!</definedName>
    <definedName name="DG_S" localSheetId="2">#REF!</definedName>
    <definedName name="DG_S" localSheetId="0">#REF!</definedName>
    <definedName name="DG_S" localSheetId="5">#REF!</definedName>
    <definedName name="DG_S" localSheetId="4">#REF!</definedName>
    <definedName name="DG_S" localSheetId="10">#REF!</definedName>
    <definedName name="DG_S" localSheetId="3">#REF!</definedName>
    <definedName name="DG_S" localSheetId="11">#REF!</definedName>
    <definedName name="DG_S" localSheetId="6">#REF!</definedName>
    <definedName name="DG_S" localSheetId="7">#REF!</definedName>
    <definedName name="DG_S">#REF!</definedName>
    <definedName name="DGproj">#N/A</definedName>
    <definedName name="Discount_IDA" localSheetId="2">#REF!</definedName>
    <definedName name="Discount_IDA" localSheetId="0">#REF!</definedName>
    <definedName name="Discount_IDA" localSheetId="5">#REF!</definedName>
    <definedName name="Discount_IDA" localSheetId="4">#REF!</definedName>
    <definedName name="Discount_IDA" localSheetId="10">#REF!</definedName>
    <definedName name="Discount_IDA" localSheetId="3">#REF!</definedName>
    <definedName name="Discount_IDA" localSheetId="11">#REF!</definedName>
    <definedName name="Discount_IDA" localSheetId="6">#REF!</definedName>
    <definedName name="Discount_IDA" localSheetId="7">#REF!</definedName>
    <definedName name="Discount_IDA">#REF!</definedName>
    <definedName name="Discount_NC" localSheetId="2">[28]NPV_base!#REF!</definedName>
    <definedName name="Discount_NC" localSheetId="0">[28]NPV_base!#REF!</definedName>
    <definedName name="Discount_NC" localSheetId="5">[28]NPV_base!#REF!</definedName>
    <definedName name="Discount_NC" localSheetId="4">[28]NPV_base!#REF!</definedName>
    <definedName name="Discount_NC" localSheetId="10">[28]NPV_base!#REF!</definedName>
    <definedName name="Discount_NC" localSheetId="3">[28]NPV_base!#REF!</definedName>
    <definedName name="Discount_NC" localSheetId="11">[28]NPV_base!#REF!</definedName>
    <definedName name="Discount_NC" localSheetId="6">[28]NPV_base!#REF!</definedName>
    <definedName name="Discount_NC" localSheetId="7">[28]NPV_base!#REF!</definedName>
    <definedName name="Discount_NC">[28]NPV_base!#REF!</definedName>
    <definedName name="DiscountRate" localSheetId="2">#REF!</definedName>
    <definedName name="DiscountRate" localSheetId="0">#REF!</definedName>
    <definedName name="DiscountRate" localSheetId="5">#REF!</definedName>
    <definedName name="DiscountRate" localSheetId="4">#REF!</definedName>
    <definedName name="DiscountRate" localSheetId="10">#REF!</definedName>
    <definedName name="DiscountRate" localSheetId="3">#REF!</definedName>
    <definedName name="DiscountRate" localSheetId="11">#REF!</definedName>
    <definedName name="DiscountRate" localSheetId="6">#REF!</definedName>
    <definedName name="DiscountRate" localSheetId="7">#REF!</definedName>
    <definedName name="DiscountRate">#REF!</definedName>
    <definedName name="DO" localSheetId="2">#REF!</definedName>
    <definedName name="DO" localSheetId="0">#REF!</definedName>
    <definedName name="DO" localSheetId="5">#REF!</definedName>
    <definedName name="DO" localSheetId="4">#REF!</definedName>
    <definedName name="DO" localSheetId="10">#REF!</definedName>
    <definedName name="DO" localSheetId="3">#REF!</definedName>
    <definedName name="DO" localSheetId="11">#REF!</definedName>
    <definedName name="DO" localSheetId="6">#REF!</definedName>
    <definedName name="DO" localSheetId="7">#REF!</definedName>
    <definedName name="DO">#REF!</definedName>
    <definedName name="DOC" localSheetId="2">#REF!</definedName>
    <definedName name="DOC" localSheetId="0">#REF!</definedName>
    <definedName name="DOC" localSheetId="5">#REF!</definedName>
    <definedName name="DOC" localSheetId="4">#REF!</definedName>
    <definedName name="DOC" localSheetId="10">#REF!</definedName>
    <definedName name="DOC" localSheetId="3">#REF!</definedName>
    <definedName name="DOC" localSheetId="11">#REF!</definedName>
    <definedName name="DOC" localSheetId="6">#REF!</definedName>
    <definedName name="DOC" localSheetId="7">#REF!</definedName>
    <definedName name="DOC">#REF!</definedName>
    <definedName name="domestic_financing" localSheetId="2">#REF!</definedName>
    <definedName name="domestic_financing" localSheetId="0">#REF!</definedName>
    <definedName name="domestic_financing" localSheetId="5">#REF!</definedName>
    <definedName name="domestic_financing" localSheetId="4">#REF!</definedName>
    <definedName name="domestic_financing" localSheetId="10">#REF!</definedName>
    <definedName name="domestic_financing" localSheetId="3">#REF!</definedName>
    <definedName name="domestic_financing" localSheetId="11">#REF!</definedName>
    <definedName name="domestic_financing" localSheetId="6">#REF!</definedName>
    <definedName name="domestic_financing" localSheetId="7">#REF!</definedName>
    <definedName name="domestic_financing">#REF!</definedName>
    <definedName name="Dproj">#N/A</definedName>
    <definedName name="DS" localSheetId="2">#REF!</definedName>
    <definedName name="DS" localSheetId="0">#REF!</definedName>
    <definedName name="DS" localSheetId="5">#REF!</definedName>
    <definedName name="DS" localSheetId="4">#REF!</definedName>
    <definedName name="DS" localSheetId="10">#REF!</definedName>
    <definedName name="DS" localSheetId="3">#REF!</definedName>
    <definedName name="DS" localSheetId="11">#REF!</definedName>
    <definedName name="DS" localSheetId="6">#REF!</definedName>
    <definedName name="DS" localSheetId="7">#REF!</definedName>
    <definedName name="DS">#REF!</definedName>
    <definedName name="DSA_Assumptions" localSheetId="2">#REF!</definedName>
    <definedName name="DSA_Assumptions" localSheetId="0">#REF!</definedName>
    <definedName name="DSA_Assumptions" localSheetId="5">#REF!</definedName>
    <definedName name="DSA_Assumptions" localSheetId="4">#REF!</definedName>
    <definedName name="DSA_Assumptions" localSheetId="10">#REF!</definedName>
    <definedName name="DSA_Assumptions" localSheetId="3">#REF!</definedName>
    <definedName name="DSA_Assumptions" localSheetId="11">#REF!</definedName>
    <definedName name="DSA_Assumptions" localSheetId="6">#REF!</definedName>
    <definedName name="DSA_Assumptions" localSheetId="7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2">#REF!</definedName>
    <definedName name="DSI" localSheetId="0">#REF!</definedName>
    <definedName name="DSI" localSheetId="5">#REF!</definedName>
    <definedName name="DSI" localSheetId="4">#REF!</definedName>
    <definedName name="DSI" localSheetId="10">#REF!</definedName>
    <definedName name="DSI" localSheetId="3">#REF!</definedName>
    <definedName name="DSI" localSheetId="11">#REF!</definedName>
    <definedName name="DSI" localSheetId="6">#REF!</definedName>
    <definedName name="DSI" localSheetId="7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2">#REF!</definedName>
    <definedName name="DSP" localSheetId="0">#REF!</definedName>
    <definedName name="DSP" localSheetId="5">#REF!</definedName>
    <definedName name="DSP" localSheetId="4">#REF!</definedName>
    <definedName name="DSP" localSheetId="10">#REF!</definedName>
    <definedName name="DSP" localSheetId="3">#REF!</definedName>
    <definedName name="DSP" localSheetId="11">#REF!</definedName>
    <definedName name="DSP" localSheetId="6">#REF!</definedName>
    <definedName name="DSP" localSheetId="7">#REF!</definedName>
    <definedName name="DSP">#REF!</definedName>
    <definedName name="DSPBproj">#N/A</definedName>
    <definedName name="DSPG" localSheetId="2">#REF!</definedName>
    <definedName name="DSPG" localSheetId="0">#REF!</definedName>
    <definedName name="DSPG" localSheetId="5">#REF!</definedName>
    <definedName name="DSPG" localSheetId="4">#REF!</definedName>
    <definedName name="DSPG" localSheetId="10">#REF!</definedName>
    <definedName name="DSPG" localSheetId="3">#REF!</definedName>
    <definedName name="DSPG" localSheetId="11">#REF!</definedName>
    <definedName name="DSPG" localSheetId="6">#REF!</definedName>
    <definedName name="DSPG" localSheetId="7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fh" localSheetId="2">#REF!</definedName>
    <definedName name="dsrfh" localSheetId="0">#REF!</definedName>
    <definedName name="dsrfh" localSheetId="5">#REF!</definedName>
    <definedName name="dsrfh" localSheetId="4">#REF!</definedName>
    <definedName name="dsrfh" localSheetId="10">#REF!</definedName>
    <definedName name="dsrfh" localSheetId="3">#REF!</definedName>
    <definedName name="dsrfh" localSheetId="11">#REF!</definedName>
    <definedName name="dsrfh" localSheetId="6">#REF!</definedName>
    <definedName name="dsrfh" localSheetId="7">#REF!</definedName>
    <definedName name="dsrfh">#REF!</definedName>
    <definedName name="EBRD" localSheetId="2">#REF!</definedName>
    <definedName name="EBRD" localSheetId="0">#REF!</definedName>
    <definedName name="EBRD" localSheetId="5">#REF!</definedName>
    <definedName name="EBRD" localSheetId="4">#REF!</definedName>
    <definedName name="EBRD" localSheetId="10">#REF!</definedName>
    <definedName name="EBRD" localSheetId="3">#REF!</definedName>
    <definedName name="EBRD" localSheetId="11">#REF!</definedName>
    <definedName name="EBRD" localSheetId="6">#REF!</definedName>
    <definedName name="EBRD" localSheetId="7">#REF!</definedName>
    <definedName name="EBRD">#REF!</definedName>
    <definedName name="EDNA" localSheetId="2">#REF!</definedName>
    <definedName name="EDNA" localSheetId="0">#REF!</definedName>
    <definedName name="EDNA" localSheetId="5">#REF!</definedName>
    <definedName name="EDNA" localSheetId="4">#REF!</definedName>
    <definedName name="EDNA" localSheetId="10">#REF!</definedName>
    <definedName name="EDNA" localSheetId="3">#REF!</definedName>
    <definedName name="EDNA" localSheetId="11">#REF!</definedName>
    <definedName name="EDNA" localSheetId="6">#REF!</definedName>
    <definedName name="EDNA" localSheetId="7">#REF!</definedName>
    <definedName name="EDNA">#REF!</definedName>
    <definedName name="EDNA_1">#N/A</definedName>
    <definedName name="EdssBatchRange" localSheetId="2">#REF!</definedName>
    <definedName name="EdssBatchRange" localSheetId="0">#REF!</definedName>
    <definedName name="EdssBatchRange" localSheetId="5">#REF!</definedName>
    <definedName name="EdssBatchRange" localSheetId="4">#REF!</definedName>
    <definedName name="EdssBatchRange" localSheetId="10">#REF!</definedName>
    <definedName name="EdssBatchRange" localSheetId="3">#REF!</definedName>
    <definedName name="EdssBatchRange" localSheetId="11">#REF!</definedName>
    <definedName name="EdssBatchRange" localSheetId="6">#REF!</definedName>
    <definedName name="EdssBatchRange" localSheetId="7">#REF!</definedName>
    <definedName name="EdssBatchRange">#REF!</definedName>
    <definedName name="ee" localSheetId="2" hidden="1">{"Tab1",#N/A,FALSE,"P";"Tab2",#N/A,FALSE,"P"}</definedName>
    <definedName name="ee" localSheetId="0" hidden="1">{"Tab1",#N/A,FALSE,"P";"Tab2",#N/A,FALSE,"P"}</definedName>
    <definedName name="ee" localSheetId="5" hidden="1">{"Tab1",#N/A,FALSE,"P";"Tab2",#N/A,FALSE,"P"}</definedName>
    <definedName name="ee" localSheetId="4" hidden="1">{"Tab1",#N/A,FALSE,"P";"Tab2",#N/A,FALSE,"P"}</definedName>
    <definedName name="ee" localSheetId="3" hidden="1">{"Tab1",#N/A,FALSE,"P";"Tab2",#N/A,FALSE,"P"}</definedName>
    <definedName name="ee" localSheetId="11" hidden="1">{"Tab1",#N/A,FALSE,"P";"Tab2",#N/A,FALSE,"P"}</definedName>
    <definedName name="ee" localSheetId="7" hidden="1">{"Tab1",#N/A,FALSE,"P";"Tab2",#N/A,FALSE,"P"}</definedName>
    <definedName name="ee" hidden="1">{"Tab1",#N/A,FALSE,"P";"Tab2",#N/A,FALSE,"P"}</definedName>
    <definedName name="eee" localSheetId="2" hidden="1">{"Tab1",#N/A,FALSE,"P";"Tab2",#N/A,FALSE,"P"}</definedName>
    <definedName name="eee" localSheetId="0" hidden="1">{"Tab1",#N/A,FALSE,"P";"Tab2",#N/A,FALSE,"P"}</definedName>
    <definedName name="eee" localSheetId="5" hidden="1">{"Tab1",#N/A,FALSE,"P";"Tab2",#N/A,FALSE,"P"}</definedName>
    <definedName name="eee" localSheetId="4" hidden="1">{"Tab1",#N/A,FALSE,"P";"Tab2",#N/A,FALSE,"P"}</definedName>
    <definedName name="eee" localSheetId="3" hidden="1">{"Tab1",#N/A,FALSE,"P";"Tab2",#N/A,FALSE,"P"}</definedName>
    <definedName name="eee" localSheetId="11" hidden="1">{"Tab1",#N/A,FALSE,"P";"Tab2",#N/A,FALSE,"P"}</definedName>
    <definedName name="eee" localSheetId="7" hidden="1">{"Tab1",#N/A,FALSE,"P";"Tab2",#N/A,FALSE,"P"}</definedName>
    <definedName name="eee" hidden="1">{"Tab1",#N/A,FALSE,"P";"Tab2",#N/A,FALSE,"P"}</definedName>
    <definedName name="elect" localSheetId="2">#REF!</definedName>
    <definedName name="elect" localSheetId="0">#REF!</definedName>
    <definedName name="elect" localSheetId="5">#REF!</definedName>
    <definedName name="elect" localSheetId="4">#REF!</definedName>
    <definedName name="elect" localSheetId="10">#REF!</definedName>
    <definedName name="elect" localSheetId="3">#REF!</definedName>
    <definedName name="elect" localSheetId="11">#REF!</definedName>
    <definedName name="elect" localSheetId="6">#REF!</definedName>
    <definedName name="elect" localSheetId="7">#REF!</definedName>
    <definedName name="elect">#REF!</definedName>
    <definedName name="EMETEL" localSheetId="2">#REF!</definedName>
    <definedName name="EMETEL" localSheetId="0">#REF!</definedName>
    <definedName name="EMETEL" localSheetId="5">#REF!</definedName>
    <definedName name="EMETEL" localSheetId="4">#REF!</definedName>
    <definedName name="EMETEL" localSheetId="10">#REF!</definedName>
    <definedName name="EMETEL" localSheetId="3">#REF!</definedName>
    <definedName name="EMETEL" localSheetId="11">#REF!</definedName>
    <definedName name="EMETEL" localSheetId="6">#REF!</definedName>
    <definedName name="EMETEL" localSheetId="7">#REF!</definedName>
    <definedName name="EMETEL">#REF!</definedName>
    <definedName name="empty" localSheetId="2">#REF!</definedName>
    <definedName name="empty" localSheetId="0">#REF!</definedName>
    <definedName name="empty" localSheetId="5">#REF!</definedName>
    <definedName name="empty" localSheetId="4">#REF!</definedName>
    <definedName name="empty" localSheetId="10">#REF!</definedName>
    <definedName name="empty" localSheetId="3">#REF!</definedName>
    <definedName name="empty" localSheetId="11">#REF!</definedName>
    <definedName name="empty" localSheetId="6">#REF!</definedName>
    <definedName name="empty" localSheetId="7">#REF!</definedName>
    <definedName name="empty">#REF!</definedName>
    <definedName name="enda">#N/A</definedName>
    <definedName name="english">[29]Cover!$A$1</definedName>
    <definedName name="ESAF_QUAR_GDP" localSheetId="2">#REF!</definedName>
    <definedName name="ESAF_QUAR_GDP" localSheetId="0">#REF!</definedName>
    <definedName name="ESAF_QUAR_GDP" localSheetId="5">#REF!</definedName>
    <definedName name="ESAF_QUAR_GDP" localSheetId="4">#REF!</definedName>
    <definedName name="ESAF_QUAR_GDP" localSheetId="10">#REF!</definedName>
    <definedName name="ESAF_QUAR_GDP" localSheetId="3">#REF!</definedName>
    <definedName name="ESAF_QUAR_GDP" localSheetId="11">#REF!</definedName>
    <definedName name="ESAF_QUAR_GDP" localSheetId="6">#REF!</definedName>
    <definedName name="ESAF_QUAR_GDP" localSheetId="7">#REF!</definedName>
    <definedName name="ESAF_QUAR_GDP">#REF!</definedName>
    <definedName name="esafr" localSheetId="2">#REF!</definedName>
    <definedName name="esafr" localSheetId="0">#REF!</definedName>
    <definedName name="esafr" localSheetId="5">#REF!</definedName>
    <definedName name="esafr" localSheetId="4">#REF!</definedName>
    <definedName name="esafr" localSheetId="10">#REF!</definedName>
    <definedName name="esafr" localSheetId="3">#REF!</definedName>
    <definedName name="esafr" localSheetId="11">#REF!</definedName>
    <definedName name="esafr" localSheetId="6">#REF!</definedName>
    <definedName name="esafr" localSheetId="7">#REF!</definedName>
    <definedName name="esafr">#REF!</definedName>
    <definedName name="exflow" localSheetId="2">#REF!</definedName>
    <definedName name="exflow" localSheetId="0">#REF!</definedName>
    <definedName name="exflow" localSheetId="5">#REF!</definedName>
    <definedName name="exflow" localSheetId="4">#REF!</definedName>
    <definedName name="exflow" localSheetId="10">#REF!</definedName>
    <definedName name="exflow" localSheetId="3">#REF!</definedName>
    <definedName name="exflow" localSheetId="11">#REF!</definedName>
    <definedName name="exflow" localSheetId="6">#REF!</definedName>
    <definedName name="exflow" localSheetId="7">#REF!</definedName>
    <definedName name="exflow">#REF!</definedName>
    <definedName name="ExitWRS">[30]Main!$AB$25</definedName>
    <definedName name="ExtW">'[26]W&amp;T'!$C$16</definedName>
    <definedName name="F" localSheetId="2">#REF!</definedName>
    <definedName name="F" localSheetId="0">#REF!</definedName>
    <definedName name="F" localSheetId="5">#REF!</definedName>
    <definedName name="F" localSheetId="4">#REF!</definedName>
    <definedName name="F" localSheetId="10">#REF!</definedName>
    <definedName name="F" localSheetId="3">#REF!</definedName>
    <definedName name="F" localSheetId="11">#REF!</definedName>
    <definedName name="F" localSheetId="6">#REF!</definedName>
    <definedName name="F" localSheetId="7">#REF!</definedName>
    <definedName name="F">#REF!</definedName>
    <definedName name="Feb_98" localSheetId="2">#REF!</definedName>
    <definedName name="Feb_98" localSheetId="0">#REF!</definedName>
    <definedName name="Feb_98" localSheetId="5">#REF!</definedName>
    <definedName name="Feb_98" localSheetId="4">#REF!</definedName>
    <definedName name="Feb_98" localSheetId="10">#REF!</definedName>
    <definedName name="Feb_98" localSheetId="3">#REF!</definedName>
    <definedName name="Feb_98" localSheetId="11">#REF!</definedName>
    <definedName name="Feb_98" localSheetId="6">#REF!</definedName>
    <definedName name="Feb_98" localSheetId="7">#REF!</definedName>
    <definedName name="Feb_98">#REF!</definedName>
    <definedName name="FebSun1" localSheetId="2">DATE(funqcionaluri!CalendarYear,2,1)-WEEKDAY(DATE(funqcionaluri!CalendarYear,2,1))</definedName>
    <definedName name="FebSun1" localSheetId="0">DATE(ბალანსი!CalendarYear,2,1)-WEEKDAY(DATE(ბალანსი!CalendarYear,2,1))</definedName>
    <definedName name="FebSun1" localSheetId="5">DATE(გრანტები!CalendarYear,2,1)-WEEKDAY(DATE(გრანტები!CalendarYear,2,1))</definedName>
    <definedName name="FebSun1" localSheetId="4">DATE(კრედიტები!CalendarYear,2,1)-WEEKDAY(DATE(კრედიტები!CalendarYear,2,1))</definedName>
    <definedName name="FebSun1" localSheetId="10">DATE(მხარჯავები!CalendarYear,2,1)-WEEKDAY(DATE(მხარჯავები!CalendarYear,2,1))</definedName>
    <definedName name="FebSun1" localSheetId="3">DATE('ფინანსური და ვალდებულებები'!CalendarYear,2,1)-WEEKDAY(DATE('ფინანსური და ვალდებულებები'!CalendarYear,2,1))</definedName>
    <definedName name="FebSun1" localSheetId="11">DATE('ფულადი სხსრები'!CalendarYear,2,1)-WEEKDAY(DATE('ფულადი სხსრები'!CalendarYear,2,1))</definedName>
    <definedName name="FebSun1" localSheetId="6">DATE(ცენტრალური!CalendarYear,2,1)-WEEKDAY(DATE(ცენტრალური!CalendarYear,2,1))</definedName>
    <definedName name="FebSun1" localSheetId="7">DATE('ცენტრალური ბალანსი'!CalendarYear,2,1)-WEEKDAY(DATE('ცენტრალური ბალანსი'!CalendarYear,2,1))</definedName>
    <definedName name="FebSun1">DATE(CalendarYear,2,1)-WEEKDAY(DATE(CalendarYear,2,1))</definedName>
    <definedName name="ff" localSheetId="2" hidden="1">{"Tab1",#N/A,FALSE,"P";"Tab2",#N/A,FALSE,"P"}</definedName>
    <definedName name="ff" localSheetId="0" hidden="1">{"Tab1",#N/A,FALSE,"P";"Tab2",#N/A,FALSE,"P"}</definedName>
    <definedName name="ff" localSheetId="5" hidden="1">{"Tab1",#N/A,FALSE,"P";"Tab2",#N/A,FALSE,"P"}</definedName>
    <definedName name="ff" localSheetId="4" hidden="1">{"Tab1",#N/A,FALSE,"P";"Tab2",#N/A,FALSE,"P"}</definedName>
    <definedName name="ff" localSheetId="3" hidden="1">{"Tab1",#N/A,FALSE,"P";"Tab2",#N/A,FALSE,"P"}</definedName>
    <definedName name="ff" localSheetId="11" hidden="1">{"Tab1",#N/A,FALSE,"P";"Tab2",#N/A,FALSE,"P"}</definedName>
    <definedName name="ff" localSheetId="7" hidden="1">{"Tab1",#N/A,FALSE,"P";"Tab2",#N/A,FALSE,"P"}</definedName>
    <definedName name="ff" hidden="1">{"Tab1",#N/A,FALSE,"P";"Tab2",#N/A,FALSE,"P"}</definedName>
    <definedName name="fff" localSheetId="2" hidden="1">{"Tab1",#N/A,FALSE,"P";"Tab2",#N/A,FALSE,"P"}</definedName>
    <definedName name="fff" localSheetId="0" hidden="1">{"Tab1",#N/A,FALSE,"P";"Tab2",#N/A,FALSE,"P"}</definedName>
    <definedName name="fff" localSheetId="5" hidden="1">{"Tab1",#N/A,FALSE,"P";"Tab2",#N/A,FALSE,"P"}</definedName>
    <definedName name="fff" localSheetId="4" hidden="1">{"Tab1",#N/A,FALSE,"P";"Tab2",#N/A,FALSE,"P"}</definedName>
    <definedName name="fff" localSheetId="3" hidden="1">{"Tab1",#N/A,FALSE,"P";"Tab2",#N/A,FALSE,"P"}</definedName>
    <definedName name="fff" localSheetId="11" hidden="1">{"Tab1",#N/A,FALSE,"P";"Tab2",#N/A,FALSE,"P"}</definedName>
    <definedName name="fff" localSheetId="7" hidden="1">{"Tab1",#N/A,FALSE,"P";"Tab2",#N/A,FALSE,"P"}</definedName>
    <definedName name="fff" hidden="1">{"Tab1",#N/A,FALSE,"P";"Tab2",#N/A,FALSE,"P"}</definedName>
    <definedName name="finan" localSheetId="2">#REF!</definedName>
    <definedName name="finan" localSheetId="0">#REF!</definedName>
    <definedName name="finan" localSheetId="5">#REF!</definedName>
    <definedName name="finan" localSheetId="4">#REF!</definedName>
    <definedName name="finan" localSheetId="10">#REF!</definedName>
    <definedName name="finan" localSheetId="3">#REF!</definedName>
    <definedName name="finan" localSheetId="11">#REF!</definedName>
    <definedName name="finan" localSheetId="6">#REF!</definedName>
    <definedName name="finan" localSheetId="7">#REF!</definedName>
    <definedName name="finan">#REF!</definedName>
    <definedName name="finan1" localSheetId="2">#REF!</definedName>
    <definedName name="finan1" localSheetId="0">#REF!</definedName>
    <definedName name="finan1" localSheetId="5">#REF!</definedName>
    <definedName name="finan1" localSheetId="4">#REF!</definedName>
    <definedName name="finan1" localSheetId="10">#REF!</definedName>
    <definedName name="finan1" localSheetId="3">#REF!</definedName>
    <definedName name="finan1" localSheetId="11">#REF!</definedName>
    <definedName name="finan1" localSheetId="6">#REF!</definedName>
    <definedName name="finan1" localSheetId="7">#REF!</definedName>
    <definedName name="finan1">#REF!</definedName>
    <definedName name="FINANCING" localSheetId="2">#REF!</definedName>
    <definedName name="FINANCING" localSheetId="0">#REF!</definedName>
    <definedName name="FINANCING" localSheetId="5">#REF!</definedName>
    <definedName name="FINANCING" localSheetId="4">#REF!</definedName>
    <definedName name="FINANCING" localSheetId="10">#REF!</definedName>
    <definedName name="FINANCING" localSheetId="3">#REF!</definedName>
    <definedName name="FINANCING" localSheetId="11">#REF!</definedName>
    <definedName name="FINANCING" localSheetId="6">#REF!</definedName>
    <definedName name="FINANCING" localSheetId="7">#REF!</definedName>
    <definedName name="FINANCING">#REF!</definedName>
    <definedName name="FinW">'[26]W&amp;T'!$C$18</definedName>
    <definedName name="fis_98" localSheetId="2">#REF!</definedName>
    <definedName name="fis_98" localSheetId="0">#REF!</definedName>
    <definedName name="fis_98" localSheetId="5">#REF!</definedName>
    <definedName name="fis_98" localSheetId="4">#REF!</definedName>
    <definedName name="fis_98" localSheetId="10">#REF!</definedName>
    <definedName name="fis_98" localSheetId="3">#REF!</definedName>
    <definedName name="fis_98" localSheetId="11">#REF!</definedName>
    <definedName name="fis_98" localSheetId="6">#REF!</definedName>
    <definedName name="fis_98" localSheetId="7">#REF!</definedName>
    <definedName name="fis_98">#REF!</definedName>
    <definedName name="fis_gdp" localSheetId="2">#REF!</definedName>
    <definedName name="fis_gdp" localSheetId="0">#REF!</definedName>
    <definedName name="fis_gdp" localSheetId="5">#REF!</definedName>
    <definedName name="fis_gdp" localSheetId="4">#REF!</definedName>
    <definedName name="fis_gdp" localSheetId="10">#REF!</definedName>
    <definedName name="fis_gdp" localSheetId="3">#REF!</definedName>
    <definedName name="fis_gdp" localSheetId="11">#REF!</definedName>
    <definedName name="fis_gdp" localSheetId="6">#REF!</definedName>
    <definedName name="fis_gdp" localSheetId="7">#REF!</definedName>
    <definedName name="fis_gdp">#REF!</definedName>
    <definedName name="fis_lari" localSheetId="2">#REF!</definedName>
    <definedName name="fis_lari" localSheetId="0">#REF!</definedName>
    <definedName name="fis_lari" localSheetId="5">#REF!</definedName>
    <definedName name="fis_lari" localSheetId="4">#REF!</definedName>
    <definedName name="fis_lari" localSheetId="10">#REF!</definedName>
    <definedName name="fis_lari" localSheetId="3">#REF!</definedName>
    <definedName name="fis_lari" localSheetId="11">#REF!</definedName>
    <definedName name="fis_lari" localSheetId="6">#REF!</definedName>
    <definedName name="fis_lari" localSheetId="7">#REF!</definedName>
    <definedName name="fis_lari">#REF!</definedName>
    <definedName name="Fisc" localSheetId="2">#REF!</definedName>
    <definedName name="Fisc" localSheetId="0">#REF!</definedName>
    <definedName name="Fisc" localSheetId="5">#REF!</definedName>
    <definedName name="Fisc" localSheetId="4">#REF!</definedName>
    <definedName name="Fisc" localSheetId="10">#REF!</definedName>
    <definedName name="Fisc" localSheetId="3">#REF!</definedName>
    <definedName name="Fisc" localSheetId="11">#REF!</definedName>
    <definedName name="Fisc" localSheetId="6">#REF!</definedName>
    <definedName name="Fisc" localSheetId="7">#REF!</definedName>
    <definedName name="Fisc">#REF!</definedName>
    <definedName name="FISUM" localSheetId="2">#REF!</definedName>
    <definedName name="FISUM" localSheetId="0">#REF!</definedName>
    <definedName name="FISUM" localSheetId="5">#REF!</definedName>
    <definedName name="FISUM" localSheetId="4">#REF!</definedName>
    <definedName name="FISUM" localSheetId="10">#REF!</definedName>
    <definedName name="FISUM" localSheetId="3">#REF!</definedName>
    <definedName name="FISUM" localSheetId="11">#REF!</definedName>
    <definedName name="FISUM" localSheetId="6">#REF!</definedName>
    <definedName name="FISUM" localSheetId="7">#REF!</definedName>
    <definedName name="FISUM">#REF!</definedName>
    <definedName name="FLOPEC" localSheetId="2">#REF!</definedName>
    <definedName name="FLOPEC" localSheetId="0">#REF!</definedName>
    <definedName name="FLOPEC" localSheetId="5">#REF!</definedName>
    <definedName name="FLOPEC" localSheetId="4">#REF!</definedName>
    <definedName name="FLOPEC" localSheetId="10">#REF!</definedName>
    <definedName name="FLOPEC" localSheetId="3">#REF!</definedName>
    <definedName name="FLOPEC" localSheetId="11">#REF!</definedName>
    <definedName name="FLOPEC" localSheetId="6">#REF!</definedName>
    <definedName name="FLOPEC" localSheetId="7">#REF!</definedName>
    <definedName name="FLOPEC">#REF!</definedName>
    <definedName name="FMB" localSheetId="2">#REF!</definedName>
    <definedName name="FMB" localSheetId="0">#REF!</definedName>
    <definedName name="FMB" localSheetId="5">#REF!</definedName>
    <definedName name="FMB" localSheetId="4">#REF!</definedName>
    <definedName name="FMB" localSheetId="10">#REF!</definedName>
    <definedName name="FMB" localSheetId="3">#REF!</definedName>
    <definedName name="FMB" localSheetId="11">#REF!</definedName>
    <definedName name="FMB" localSheetId="6">#REF!</definedName>
    <definedName name="FMB" localSheetId="7">#REF!</definedName>
    <definedName name="FMB">#REF!</definedName>
    <definedName name="FODESEC" localSheetId="2">#REF!</definedName>
    <definedName name="FODESEC" localSheetId="0">#REF!</definedName>
    <definedName name="FODESEC" localSheetId="5">#REF!</definedName>
    <definedName name="FODESEC" localSheetId="4">#REF!</definedName>
    <definedName name="FODESEC" localSheetId="10">#REF!</definedName>
    <definedName name="FODESEC" localSheetId="3">#REF!</definedName>
    <definedName name="FODESEC" localSheetId="11">#REF!</definedName>
    <definedName name="FODESEC" localSheetId="6">#REF!</definedName>
    <definedName name="FODESEC" localSheetId="7">#REF!</definedName>
    <definedName name="FODESEC">#REF!</definedName>
    <definedName name="Foreign_liabilities" localSheetId="2">#REF!</definedName>
    <definedName name="Foreign_liabilities" localSheetId="0">#REF!</definedName>
    <definedName name="Foreign_liabilities" localSheetId="5">#REF!</definedName>
    <definedName name="Foreign_liabilities" localSheetId="4">#REF!</definedName>
    <definedName name="Foreign_liabilities" localSheetId="10">#REF!</definedName>
    <definedName name="Foreign_liabilities" localSheetId="3">#REF!</definedName>
    <definedName name="Foreign_liabilities" localSheetId="11">#REF!</definedName>
    <definedName name="Foreign_liabilities" localSheetId="6">#REF!</definedName>
    <definedName name="Foreign_liabilities" localSheetId="7">#REF!</definedName>
    <definedName name="Foreign_liabilities">#REF!</definedName>
    <definedName name="FRAMENO" localSheetId="2">#REF!</definedName>
    <definedName name="FRAMENO" localSheetId="0">#REF!</definedName>
    <definedName name="FRAMENO" localSheetId="5">#REF!</definedName>
    <definedName name="FRAMENO" localSheetId="4">#REF!</definedName>
    <definedName name="FRAMENO" localSheetId="10">#REF!</definedName>
    <definedName name="FRAMENO" localSheetId="3">#REF!</definedName>
    <definedName name="FRAMENO" localSheetId="11">#REF!</definedName>
    <definedName name="FRAMENO" localSheetId="6">#REF!</definedName>
    <definedName name="FRAMENO" localSheetId="7">#REF!</definedName>
    <definedName name="FRAMENO">#REF!</definedName>
    <definedName name="framework_macro" localSheetId="2">#REF!</definedName>
    <definedName name="framework_macro" localSheetId="0">#REF!</definedName>
    <definedName name="framework_macro" localSheetId="5">#REF!</definedName>
    <definedName name="framework_macro" localSheetId="4">#REF!</definedName>
    <definedName name="framework_macro" localSheetId="10">#REF!</definedName>
    <definedName name="framework_macro" localSheetId="3">#REF!</definedName>
    <definedName name="framework_macro" localSheetId="11">#REF!</definedName>
    <definedName name="framework_macro" localSheetId="6">#REF!</definedName>
    <definedName name="framework_macro" localSheetId="7">#REF!</definedName>
    <definedName name="framework_macro">#REF!</definedName>
    <definedName name="framework_macro_new" localSheetId="2">#REF!</definedName>
    <definedName name="framework_macro_new" localSheetId="0">#REF!</definedName>
    <definedName name="framework_macro_new" localSheetId="5">#REF!</definedName>
    <definedName name="framework_macro_new" localSheetId="4">#REF!</definedName>
    <definedName name="framework_macro_new" localSheetId="10">#REF!</definedName>
    <definedName name="framework_macro_new" localSheetId="3">#REF!</definedName>
    <definedName name="framework_macro_new" localSheetId="11">#REF!</definedName>
    <definedName name="framework_macro_new" localSheetId="6">#REF!</definedName>
    <definedName name="framework_macro_new" localSheetId="7">#REF!</definedName>
    <definedName name="framework_macro_new">#REF!</definedName>
    <definedName name="framework_monetary" localSheetId="2">#REF!</definedName>
    <definedName name="framework_monetary" localSheetId="0">#REF!</definedName>
    <definedName name="framework_monetary" localSheetId="5">#REF!</definedName>
    <definedName name="framework_monetary" localSheetId="4">#REF!</definedName>
    <definedName name="framework_monetary" localSheetId="10">#REF!</definedName>
    <definedName name="framework_monetary" localSheetId="3">#REF!</definedName>
    <definedName name="framework_monetary" localSheetId="11">#REF!</definedName>
    <definedName name="framework_monetary" localSheetId="6">#REF!</definedName>
    <definedName name="framework_monetary" localSheetId="7">#REF!</definedName>
    <definedName name="framework_monetary">#REF!</definedName>
    <definedName name="FRAMEYES" localSheetId="2">#REF!</definedName>
    <definedName name="FRAMEYES" localSheetId="0">#REF!</definedName>
    <definedName name="FRAMEYES" localSheetId="5">#REF!</definedName>
    <definedName name="FRAMEYES" localSheetId="4">#REF!</definedName>
    <definedName name="FRAMEYES" localSheetId="10">#REF!</definedName>
    <definedName name="FRAMEYES" localSheetId="3">#REF!</definedName>
    <definedName name="FRAMEYES" localSheetId="11">#REF!</definedName>
    <definedName name="FRAMEYES" localSheetId="6">#REF!</definedName>
    <definedName name="FRAMEYES" localSheetId="7">#REF!</definedName>
    <definedName name="FRAMEYES">#REF!</definedName>
    <definedName name="fsuout" localSheetId="2">#REF!</definedName>
    <definedName name="fsuout" localSheetId="0">#REF!</definedName>
    <definedName name="fsuout" localSheetId="5">#REF!</definedName>
    <definedName name="fsuout" localSheetId="4">#REF!</definedName>
    <definedName name="fsuout" localSheetId="10">#REF!</definedName>
    <definedName name="fsuout" localSheetId="3">#REF!</definedName>
    <definedName name="fsuout" localSheetId="11">#REF!</definedName>
    <definedName name="fsuout" localSheetId="6">#REF!</definedName>
    <definedName name="fsuout" localSheetId="7">#REF!</definedName>
    <definedName name="fsuout">#REF!</definedName>
    <definedName name="g" localSheetId="2">#REF!</definedName>
    <definedName name="g" localSheetId="0">#REF!</definedName>
    <definedName name="g" localSheetId="5">#REF!</definedName>
    <definedName name="g" localSheetId="4">#REF!</definedName>
    <definedName name="g" localSheetId="10">#REF!</definedName>
    <definedName name="g" localSheetId="3">#REF!</definedName>
    <definedName name="g" localSheetId="11">#REF!</definedName>
    <definedName name="g" localSheetId="6">#REF!</definedName>
    <definedName name="g" localSheetId="7">#REF!</definedName>
    <definedName name="g">#REF!</definedName>
    <definedName name="GAP" localSheetId="2">#REF!</definedName>
    <definedName name="GAP" localSheetId="0">#REF!</definedName>
    <definedName name="GAP" localSheetId="5">#REF!</definedName>
    <definedName name="GAP" localSheetId="4">#REF!</definedName>
    <definedName name="GAP" localSheetId="10">#REF!</definedName>
    <definedName name="GAP" localSheetId="3">#REF!</definedName>
    <definedName name="GAP" localSheetId="11">#REF!</definedName>
    <definedName name="GAP" localSheetId="6">#REF!</definedName>
    <definedName name="GAP" localSheetId="7">#REF!</definedName>
    <definedName name="GAP">#REF!</definedName>
    <definedName name="GAPFGFROM" localSheetId="2">#REF!</definedName>
    <definedName name="GAPFGFROM" localSheetId="0">#REF!</definedName>
    <definedName name="GAPFGFROM" localSheetId="5">#REF!</definedName>
    <definedName name="GAPFGFROM" localSheetId="4">#REF!</definedName>
    <definedName name="GAPFGFROM" localSheetId="10">#REF!</definedName>
    <definedName name="GAPFGFROM" localSheetId="3">#REF!</definedName>
    <definedName name="GAPFGFROM" localSheetId="11">#REF!</definedName>
    <definedName name="GAPFGFROM" localSheetId="6">#REF!</definedName>
    <definedName name="GAPFGFROM" localSheetId="7">#REF!</definedName>
    <definedName name="GAPFGFROM">#REF!</definedName>
    <definedName name="GAPFGTO" localSheetId="2">#REF!</definedName>
    <definedName name="GAPFGTO" localSheetId="0">#REF!</definedName>
    <definedName name="GAPFGTO" localSheetId="5">#REF!</definedName>
    <definedName name="GAPFGTO" localSheetId="4">#REF!</definedName>
    <definedName name="GAPFGTO" localSheetId="10">#REF!</definedName>
    <definedName name="GAPFGTO" localSheetId="3">#REF!</definedName>
    <definedName name="GAPFGTO" localSheetId="11">#REF!</definedName>
    <definedName name="GAPFGTO" localSheetId="6">#REF!</definedName>
    <definedName name="GAPFGTO" localSheetId="7">#REF!</definedName>
    <definedName name="GAPFGTO">#REF!</definedName>
    <definedName name="GAPSTFROM" localSheetId="2">#REF!</definedName>
    <definedName name="GAPSTFROM" localSheetId="0">#REF!</definedName>
    <definedName name="GAPSTFROM" localSheetId="5">#REF!</definedName>
    <definedName name="GAPSTFROM" localSheetId="4">#REF!</definedName>
    <definedName name="GAPSTFROM" localSheetId="10">#REF!</definedName>
    <definedName name="GAPSTFROM" localSheetId="3">#REF!</definedName>
    <definedName name="GAPSTFROM" localSheetId="11">#REF!</definedName>
    <definedName name="GAPSTFROM" localSheetId="6">#REF!</definedName>
    <definedName name="GAPSTFROM" localSheetId="7">#REF!</definedName>
    <definedName name="GAPSTFROM">#REF!</definedName>
    <definedName name="GAPSTTO" localSheetId="2">#REF!</definedName>
    <definedName name="GAPSTTO" localSheetId="0">#REF!</definedName>
    <definedName name="GAPSTTO" localSheetId="5">#REF!</definedName>
    <definedName name="GAPSTTO" localSheetId="4">#REF!</definedName>
    <definedName name="GAPSTTO" localSheetId="10">#REF!</definedName>
    <definedName name="GAPSTTO" localSheetId="3">#REF!</definedName>
    <definedName name="GAPSTTO" localSheetId="11">#REF!</definedName>
    <definedName name="GAPSTTO" localSheetId="6">#REF!</definedName>
    <definedName name="GAPSTTO" localSheetId="7">#REF!</definedName>
    <definedName name="GAPSTTO">#REF!</definedName>
    <definedName name="GAPTEST" localSheetId="2">#REF!</definedName>
    <definedName name="GAPTEST" localSheetId="0">#REF!</definedName>
    <definedName name="GAPTEST" localSheetId="5">#REF!</definedName>
    <definedName name="GAPTEST" localSheetId="4">#REF!</definedName>
    <definedName name="GAPTEST" localSheetId="10">#REF!</definedName>
    <definedName name="GAPTEST" localSheetId="3">#REF!</definedName>
    <definedName name="GAPTEST" localSheetId="11">#REF!</definedName>
    <definedName name="GAPTEST" localSheetId="6">#REF!</definedName>
    <definedName name="GAPTEST" localSheetId="7">#REF!</definedName>
    <definedName name="GAPTEST">#REF!</definedName>
    <definedName name="GAPTESTFG" localSheetId="2">#REF!</definedName>
    <definedName name="GAPTESTFG" localSheetId="0">#REF!</definedName>
    <definedName name="GAPTESTFG" localSheetId="5">#REF!</definedName>
    <definedName name="GAPTESTFG" localSheetId="4">#REF!</definedName>
    <definedName name="GAPTESTFG" localSheetId="10">#REF!</definedName>
    <definedName name="GAPTESTFG" localSheetId="3">#REF!</definedName>
    <definedName name="GAPTESTFG" localSheetId="11">#REF!</definedName>
    <definedName name="GAPTESTFG" localSheetId="6">#REF!</definedName>
    <definedName name="GAPTESTFG" localSheetId="7">#REF!</definedName>
    <definedName name="GAPTESTFG">#REF!</definedName>
    <definedName name="GCB" localSheetId="2">#REF!</definedName>
    <definedName name="GCB" localSheetId="0">#REF!</definedName>
    <definedName name="GCB" localSheetId="5">#REF!</definedName>
    <definedName name="GCB" localSheetId="4">#REF!</definedName>
    <definedName name="GCB" localSheetId="10">#REF!</definedName>
    <definedName name="GCB" localSheetId="3">#REF!</definedName>
    <definedName name="GCB" localSheetId="11">#REF!</definedName>
    <definedName name="GCB" localSheetId="6">#REF!</definedName>
    <definedName name="GCB" localSheetId="7">#REF!</definedName>
    <definedName name="GCB">#REF!</definedName>
    <definedName name="GCB_NGDP">#N/A</definedName>
    <definedName name="GCB_NGDP_1">#N/A</definedName>
    <definedName name="GCD" localSheetId="2">#REF!</definedName>
    <definedName name="GCD" localSheetId="0">#REF!</definedName>
    <definedName name="GCD" localSheetId="5">#REF!</definedName>
    <definedName name="GCD" localSheetId="4">#REF!</definedName>
    <definedName name="GCD" localSheetId="10">#REF!</definedName>
    <definedName name="GCD" localSheetId="3">#REF!</definedName>
    <definedName name="GCD" localSheetId="11">#REF!</definedName>
    <definedName name="GCD" localSheetId="6">#REF!</definedName>
    <definedName name="GCD" localSheetId="7">#REF!</definedName>
    <definedName name="GCD">#REF!</definedName>
    <definedName name="GCEI" localSheetId="2">#REF!</definedName>
    <definedName name="GCEI" localSheetId="0">#REF!</definedName>
    <definedName name="GCEI" localSheetId="5">#REF!</definedName>
    <definedName name="GCEI" localSheetId="4">#REF!</definedName>
    <definedName name="GCEI" localSheetId="10">#REF!</definedName>
    <definedName name="GCEI" localSheetId="3">#REF!</definedName>
    <definedName name="GCEI" localSheetId="11">#REF!</definedName>
    <definedName name="GCEI" localSheetId="6">#REF!</definedName>
    <definedName name="GCEI" localSheetId="7">#REF!</definedName>
    <definedName name="GCEI">#REF!</definedName>
    <definedName name="GCENL" localSheetId="2">#REF!</definedName>
    <definedName name="GCENL" localSheetId="0">#REF!</definedName>
    <definedName name="GCENL" localSheetId="5">#REF!</definedName>
    <definedName name="GCENL" localSheetId="4">#REF!</definedName>
    <definedName name="GCENL" localSheetId="10">#REF!</definedName>
    <definedName name="GCENL" localSheetId="3">#REF!</definedName>
    <definedName name="GCENL" localSheetId="11">#REF!</definedName>
    <definedName name="GCENL" localSheetId="6">#REF!</definedName>
    <definedName name="GCENL" localSheetId="7">#REF!</definedName>
    <definedName name="GCENL">#REF!</definedName>
    <definedName name="GCND" localSheetId="2">#REF!</definedName>
    <definedName name="GCND" localSheetId="0">#REF!</definedName>
    <definedName name="GCND" localSheetId="5">#REF!</definedName>
    <definedName name="GCND" localSheetId="4">#REF!</definedName>
    <definedName name="GCND" localSheetId="10">#REF!</definedName>
    <definedName name="GCND" localSheetId="3">#REF!</definedName>
    <definedName name="GCND" localSheetId="11">#REF!</definedName>
    <definedName name="GCND" localSheetId="6">#REF!</definedName>
    <definedName name="GCND" localSheetId="7">#REF!</definedName>
    <definedName name="GCND">#REF!</definedName>
    <definedName name="GCND_NGDP" localSheetId="2">#REF!</definedName>
    <definedName name="GCND_NGDP" localSheetId="0">#REF!</definedName>
    <definedName name="GCND_NGDP" localSheetId="5">#REF!</definedName>
    <definedName name="GCND_NGDP" localSheetId="4">#REF!</definedName>
    <definedName name="GCND_NGDP" localSheetId="10">#REF!</definedName>
    <definedName name="GCND_NGDP" localSheetId="3">#REF!</definedName>
    <definedName name="GCND_NGDP" localSheetId="11">#REF!</definedName>
    <definedName name="GCND_NGDP" localSheetId="6">#REF!</definedName>
    <definedName name="GCND_NGDP" localSheetId="7">#REF!</definedName>
    <definedName name="GCND_NGDP">#REF!</definedName>
    <definedName name="GCRG" localSheetId="2">#REF!</definedName>
    <definedName name="GCRG" localSheetId="0">#REF!</definedName>
    <definedName name="GCRG" localSheetId="5">#REF!</definedName>
    <definedName name="GCRG" localSheetId="4">#REF!</definedName>
    <definedName name="GCRG" localSheetId="10">#REF!</definedName>
    <definedName name="GCRG" localSheetId="3">#REF!</definedName>
    <definedName name="GCRG" localSheetId="11">#REF!</definedName>
    <definedName name="GCRG" localSheetId="6">#REF!</definedName>
    <definedName name="GCRG" localSheetId="7">#REF!</definedName>
    <definedName name="GCRG">#REF!</definedName>
    <definedName name="GEO" localSheetId="10">[17]!'[Macros Import].qbop'</definedName>
    <definedName name="GEO" localSheetId="6">[17]!'[Macros Import].qbop'</definedName>
    <definedName name="GEO">[17]!'[Macros Import].qbop'</definedName>
    <definedName name="Georgia_Annualy" localSheetId="2">'[31]GEO Files Location'!#REF!</definedName>
    <definedName name="Georgia_Annualy" localSheetId="0">'[31]GEO Files Location'!#REF!</definedName>
    <definedName name="Georgia_Annualy" localSheetId="5">'[31]GEO Files Location'!#REF!</definedName>
    <definedName name="Georgia_Annualy" localSheetId="4">'[31]GEO Files Location'!#REF!</definedName>
    <definedName name="Georgia_Annualy" localSheetId="10">'[31]GEO Files Location'!#REF!</definedName>
    <definedName name="Georgia_Annualy" localSheetId="3">'[31]GEO Files Location'!#REF!</definedName>
    <definedName name="Georgia_Annualy" localSheetId="11">'[31]GEO Files Location'!#REF!</definedName>
    <definedName name="Georgia_Annualy" localSheetId="6">'[31]GEO Files Location'!#REF!</definedName>
    <definedName name="Georgia_Annualy" localSheetId="7">'[31]GEO Files Location'!#REF!</definedName>
    <definedName name="Georgia_Annualy">'[31]GEO Files Location'!#REF!</definedName>
    <definedName name="gfd" localSheetId="2" hidden="1">{#N/A,#N/A,FALSE,"PCPI"}</definedName>
    <definedName name="gfd" localSheetId="0" hidden="1">{#N/A,#N/A,FALSE,"PCPI"}</definedName>
    <definedName name="gfd" localSheetId="5" hidden="1">{#N/A,#N/A,FALSE,"PCPI"}</definedName>
    <definedName name="gfd" localSheetId="4" hidden="1">{#N/A,#N/A,FALSE,"PCPI"}</definedName>
    <definedName name="gfd" localSheetId="3" hidden="1">{#N/A,#N/A,FALSE,"PCPI"}</definedName>
    <definedName name="gfd" localSheetId="11" hidden="1">{#N/A,#N/A,FALSE,"PCPI"}</definedName>
    <definedName name="gfd" localSheetId="7" hidden="1">{#N/A,#N/A,FALSE,"PCPI"}</definedName>
    <definedName name="gfd" hidden="1">{#N/A,#N/A,FALSE,"PCPI"}</definedName>
    <definedName name="GGB" localSheetId="2">#REF!</definedName>
    <definedName name="GGB" localSheetId="0">#REF!</definedName>
    <definedName name="GGB" localSheetId="5">#REF!</definedName>
    <definedName name="GGB" localSheetId="4">#REF!</definedName>
    <definedName name="GGB" localSheetId="10">#REF!</definedName>
    <definedName name="GGB" localSheetId="3">#REF!</definedName>
    <definedName name="GGB" localSheetId="11">#REF!</definedName>
    <definedName name="GGB" localSheetId="6">#REF!</definedName>
    <definedName name="GGB" localSheetId="7">#REF!</definedName>
    <definedName name="GGB">#REF!</definedName>
    <definedName name="GGB_NGDP">#N/A</definedName>
    <definedName name="GGB_NGDP_1">#N/A</definedName>
    <definedName name="GGD" localSheetId="2">#REF!</definedName>
    <definedName name="GGD" localSheetId="0">#REF!</definedName>
    <definedName name="GGD" localSheetId="5">#REF!</definedName>
    <definedName name="GGD" localSheetId="4">#REF!</definedName>
    <definedName name="GGD" localSheetId="10">#REF!</definedName>
    <definedName name="GGD" localSheetId="3">#REF!</definedName>
    <definedName name="GGD" localSheetId="11">#REF!</definedName>
    <definedName name="GGD" localSheetId="6">#REF!</definedName>
    <definedName name="GGD" localSheetId="7">#REF!</definedName>
    <definedName name="GGD">#REF!</definedName>
    <definedName name="GGED" localSheetId="2">#REF!</definedName>
    <definedName name="GGED" localSheetId="0">#REF!</definedName>
    <definedName name="GGED" localSheetId="5">#REF!</definedName>
    <definedName name="GGED" localSheetId="4">#REF!</definedName>
    <definedName name="GGED" localSheetId="10">#REF!</definedName>
    <definedName name="GGED" localSheetId="3">#REF!</definedName>
    <definedName name="GGED" localSheetId="11">#REF!</definedName>
    <definedName name="GGED" localSheetId="6">#REF!</definedName>
    <definedName name="GGED" localSheetId="7">#REF!</definedName>
    <definedName name="GGED">#REF!</definedName>
    <definedName name="GGEI" localSheetId="2">#REF!</definedName>
    <definedName name="GGEI" localSheetId="0">#REF!</definedName>
    <definedName name="GGEI" localSheetId="5">#REF!</definedName>
    <definedName name="GGEI" localSheetId="4">#REF!</definedName>
    <definedName name="GGEI" localSheetId="10">#REF!</definedName>
    <definedName name="GGEI" localSheetId="3">#REF!</definedName>
    <definedName name="GGEI" localSheetId="11">#REF!</definedName>
    <definedName name="GGEI" localSheetId="6">#REF!</definedName>
    <definedName name="GGEI" localSheetId="7">#REF!</definedName>
    <definedName name="GGEI">#REF!</definedName>
    <definedName name="GGENL" localSheetId="2">#REF!</definedName>
    <definedName name="GGENL" localSheetId="0">#REF!</definedName>
    <definedName name="GGENL" localSheetId="5">#REF!</definedName>
    <definedName name="GGENL" localSheetId="4">#REF!</definedName>
    <definedName name="GGENL" localSheetId="10">#REF!</definedName>
    <definedName name="GGENL" localSheetId="3">#REF!</definedName>
    <definedName name="GGENL" localSheetId="11">#REF!</definedName>
    <definedName name="GGENL" localSheetId="6">#REF!</definedName>
    <definedName name="GGENL" localSheetId="7">#REF!</definedName>
    <definedName name="GGENL">#REF!</definedName>
    <definedName name="ggg" localSheetId="2" hidden="1">{"Riqfin97",#N/A,FALSE,"Tran";"Riqfinpro",#N/A,FALSE,"Tran"}</definedName>
    <definedName name="ggg" localSheetId="0" hidden="1">{"Riqfin97",#N/A,FALSE,"Tran";"Riqfinpro",#N/A,FALSE,"Tran"}</definedName>
    <definedName name="ggg" localSheetId="5" hidden="1">{"Riqfin97",#N/A,FALSE,"Tran";"Riqfinpro",#N/A,FALSE,"Tran"}</definedName>
    <definedName name="ggg" localSheetId="4" hidden="1">{"Riqfin97",#N/A,FALSE,"Tran";"Riqfinpro",#N/A,FALSE,"Tran"}</definedName>
    <definedName name="ggg" localSheetId="3" hidden="1">{"Riqfin97",#N/A,FALSE,"Tran";"Riqfinpro",#N/A,FALSE,"Tran"}</definedName>
    <definedName name="ggg" localSheetId="11" hidden="1">{"Riqfin97",#N/A,FALSE,"Tran";"Riqfinpro",#N/A,FALSE,"Tran"}</definedName>
    <definedName name="ggg" localSheetId="7" hidden="1">{"Riqfin97",#N/A,FALSE,"Tran";"Riqfinpro",#N/A,FALSE,"Tran"}</definedName>
    <definedName name="ggg" hidden="1">{"Riqfin97",#N/A,FALSE,"Tran";"Riqfinpro",#N/A,FALSE,"Tran"}</definedName>
    <definedName name="ggggg" localSheetId="2" hidden="1">'[32]J(Priv.Cap)'!#REF!</definedName>
    <definedName name="ggggg" localSheetId="0" hidden="1">'[32]J(Priv.Cap)'!#REF!</definedName>
    <definedName name="ggggg" localSheetId="5" hidden="1">'[32]J(Priv.Cap)'!#REF!</definedName>
    <definedName name="ggggg" localSheetId="4" hidden="1">'[32]J(Priv.Cap)'!#REF!</definedName>
    <definedName name="ggggg" localSheetId="10" hidden="1">'[32]J(Priv.Cap)'!#REF!</definedName>
    <definedName name="ggggg" localSheetId="3" hidden="1">'[32]J(Priv.Cap)'!#REF!</definedName>
    <definedName name="ggggg" localSheetId="11" hidden="1">'[32]J(Priv.Cap)'!#REF!</definedName>
    <definedName name="ggggg" localSheetId="6" hidden="1">'[32]J(Priv.Cap)'!#REF!</definedName>
    <definedName name="ggggg" localSheetId="7" hidden="1">'[32]J(Priv.Cap)'!#REF!</definedName>
    <definedName name="ggggg" hidden="1">'[32]J(Priv.Cap)'!#REF!</definedName>
    <definedName name="GGND" localSheetId="2">#REF!</definedName>
    <definedName name="GGND" localSheetId="0">#REF!</definedName>
    <definedName name="GGND" localSheetId="5">#REF!</definedName>
    <definedName name="GGND" localSheetId="4">#REF!</definedName>
    <definedName name="GGND" localSheetId="10">#REF!</definedName>
    <definedName name="GGND" localSheetId="3">#REF!</definedName>
    <definedName name="GGND" localSheetId="11">#REF!</definedName>
    <definedName name="GGND" localSheetId="6">#REF!</definedName>
    <definedName name="GGND" localSheetId="7">#REF!</definedName>
    <definedName name="GGND">#REF!</definedName>
    <definedName name="GGRG" localSheetId="2">#REF!</definedName>
    <definedName name="GGRG" localSheetId="0">#REF!</definedName>
    <definedName name="GGRG" localSheetId="5">#REF!</definedName>
    <definedName name="GGRG" localSheetId="4">#REF!</definedName>
    <definedName name="GGRG" localSheetId="10">#REF!</definedName>
    <definedName name="GGRG" localSheetId="3">#REF!</definedName>
    <definedName name="GGRG" localSheetId="11">#REF!</definedName>
    <definedName name="GGRG" localSheetId="6">#REF!</definedName>
    <definedName name="GGRG" localSheetId="7">#REF!</definedName>
    <definedName name="GGRG">#REF!</definedName>
    <definedName name="Grace_IDA" localSheetId="2">#REF!</definedName>
    <definedName name="Grace_IDA" localSheetId="0">#REF!</definedName>
    <definedName name="Grace_IDA" localSheetId="5">#REF!</definedName>
    <definedName name="Grace_IDA" localSheetId="4">#REF!</definedName>
    <definedName name="Grace_IDA" localSheetId="10">#REF!</definedName>
    <definedName name="Grace_IDA" localSheetId="3">#REF!</definedName>
    <definedName name="Grace_IDA" localSheetId="11">#REF!</definedName>
    <definedName name="Grace_IDA" localSheetId="6">#REF!</definedName>
    <definedName name="Grace_IDA" localSheetId="7">#REF!</definedName>
    <definedName name="Grace_IDA">#REF!</definedName>
    <definedName name="Grace_NC" localSheetId="2">[28]NPV_base!#REF!</definedName>
    <definedName name="Grace_NC" localSheetId="0">[28]NPV_base!#REF!</definedName>
    <definedName name="Grace_NC" localSheetId="5">[28]NPV_base!#REF!</definedName>
    <definedName name="Grace_NC" localSheetId="4">[28]NPV_base!#REF!</definedName>
    <definedName name="Grace_NC" localSheetId="10">[28]NPV_base!#REF!</definedName>
    <definedName name="Grace_NC" localSheetId="3">[28]NPV_base!#REF!</definedName>
    <definedName name="Grace_NC" localSheetId="11">[28]NPV_base!#REF!</definedName>
    <definedName name="Grace_NC" localSheetId="6">[28]NPV_base!#REF!</definedName>
    <definedName name="Grace_NC" localSheetId="7">[28]NPV_base!#REF!</definedName>
    <definedName name="Grace_NC">[28]NPV_base!#REF!</definedName>
    <definedName name="Gross_reserves" localSheetId="2">#REF!</definedName>
    <definedName name="Gross_reserves" localSheetId="0">#REF!</definedName>
    <definedName name="Gross_reserves" localSheetId="5">#REF!</definedName>
    <definedName name="Gross_reserves" localSheetId="4">#REF!</definedName>
    <definedName name="Gross_reserves" localSheetId="10">#REF!</definedName>
    <definedName name="Gross_reserves" localSheetId="3">#REF!</definedName>
    <definedName name="Gross_reserves" localSheetId="11">#REF!</definedName>
    <definedName name="Gross_reserves" localSheetId="6">#REF!</definedName>
    <definedName name="Gross_reserves" localSheetId="7">#REF!</definedName>
    <definedName name="Gross_reserves">#REF!</definedName>
    <definedName name="hello" localSheetId="2" hidden="1">{#N/A,#N/A,FALSE,"CB";#N/A,#N/A,FALSE,"CMB";#N/A,#N/A,FALSE,"BSYS";#N/A,#N/A,FALSE,"NBFI";#N/A,#N/A,FALSE,"FSYS"}</definedName>
    <definedName name="hello" localSheetId="0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3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ello_1" localSheetId="2" hidden="1">{#N/A,#N/A,FALSE,"CB";#N/A,#N/A,FALSE,"CMB";#N/A,#N/A,FALSE,"BSYS";#N/A,#N/A,FALSE,"NBFI";#N/A,#N/A,FALSE,"FSYS"}</definedName>
    <definedName name="hello_1" localSheetId="0" hidden="1">{#N/A,#N/A,FALSE,"CB";#N/A,#N/A,FALSE,"CMB";#N/A,#N/A,FALSE,"BSYS";#N/A,#N/A,FALSE,"NBFI";#N/A,#N/A,FALSE,"FSYS"}</definedName>
    <definedName name="hello_1" localSheetId="5" hidden="1">{#N/A,#N/A,FALSE,"CB";#N/A,#N/A,FALSE,"CMB";#N/A,#N/A,FALSE,"BSYS";#N/A,#N/A,FALSE,"NBFI";#N/A,#N/A,FALSE,"FSYS"}</definedName>
    <definedName name="hello_1" localSheetId="4" hidden="1">{#N/A,#N/A,FALSE,"CB";#N/A,#N/A,FALSE,"CMB";#N/A,#N/A,FALSE,"BSYS";#N/A,#N/A,FALSE,"NBFI";#N/A,#N/A,FALSE,"FSYS"}</definedName>
    <definedName name="hello_1" localSheetId="3" hidden="1">{#N/A,#N/A,FALSE,"CB";#N/A,#N/A,FALSE,"CMB";#N/A,#N/A,FALSE,"BSYS";#N/A,#N/A,FALSE,"NBFI";#N/A,#N/A,FALSE,"FSYS"}</definedName>
    <definedName name="hello_1" localSheetId="11" hidden="1">{#N/A,#N/A,FALSE,"CB";#N/A,#N/A,FALSE,"CMB";#N/A,#N/A,FALSE,"BSYS";#N/A,#N/A,FALSE,"NBFI";#N/A,#N/A,FALSE,"FSYS"}</definedName>
    <definedName name="hello_1" localSheetId="7" hidden="1">{#N/A,#N/A,FALSE,"CB";#N/A,#N/A,FALSE,"CMB";#N/A,#N/A,FALSE,"BSYS";#N/A,#N/A,FALSE,"NBFI";#N/A,#N/A,FALSE,"FSYS"}</definedName>
    <definedName name="hello_1" hidden="1">{#N/A,#N/A,FALSE,"CB";#N/A,#N/A,FALSE,"CMB";#N/A,#N/A,FALSE,"BSYS";#N/A,#N/A,FALSE,"NBFI";#N/A,#N/A,FALSE,"FSYS"}</definedName>
    <definedName name="hello_2" localSheetId="2" hidden="1">{#N/A,#N/A,FALSE,"CB";#N/A,#N/A,FALSE,"CMB";#N/A,#N/A,FALSE,"BSYS";#N/A,#N/A,FALSE,"NBFI";#N/A,#N/A,FALSE,"FSYS"}</definedName>
    <definedName name="hello_2" localSheetId="0" hidden="1">{#N/A,#N/A,FALSE,"CB";#N/A,#N/A,FALSE,"CMB";#N/A,#N/A,FALSE,"BSYS";#N/A,#N/A,FALSE,"NBFI";#N/A,#N/A,FALSE,"FSYS"}</definedName>
    <definedName name="hello_2" localSheetId="5" hidden="1">{#N/A,#N/A,FALSE,"CB";#N/A,#N/A,FALSE,"CMB";#N/A,#N/A,FALSE,"BSYS";#N/A,#N/A,FALSE,"NBFI";#N/A,#N/A,FALSE,"FSYS"}</definedName>
    <definedName name="hello_2" localSheetId="4" hidden="1">{#N/A,#N/A,FALSE,"CB";#N/A,#N/A,FALSE,"CMB";#N/A,#N/A,FALSE,"BSYS";#N/A,#N/A,FALSE,"NBFI";#N/A,#N/A,FALSE,"FSYS"}</definedName>
    <definedName name="hello_2" localSheetId="3" hidden="1">{#N/A,#N/A,FALSE,"CB";#N/A,#N/A,FALSE,"CMB";#N/A,#N/A,FALSE,"BSYS";#N/A,#N/A,FALSE,"NBFI";#N/A,#N/A,FALSE,"FSYS"}</definedName>
    <definedName name="hello_2" localSheetId="11" hidden="1">{#N/A,#N/A,FALSE,"CB";#N/A,#N/A,FALSE,"CMB";#N/A,#N/A,FALSE,"BSYS";#N/A,#N/A,FALSE,"NBFI";#N/A,#N/A,FALSE,"FSYS"}</definedName>
    <definedName name="hello_2" localSheetId="7" hidden="1">{#N/A,#N/A,FALSE,"CB";#N/A,#N/A,FALSE,"CMB";#N/A,#N/A,FALSE,"BSYS";#N/A,#N/A,FALSE,"NBFI";#N/A,#N/A,FALSE,"FSYS"}</definedName>
    <definedName name="hello_2" hidden="1">{#N/A,#N/A,FALSE,"CB";#N/A,#N/A,FALSE,"CMB";#N/A,#N/A,FALSE,"BSYS";#N/A,#N/A,FALSE,"NBFI";#N/A,#N/A,FALSE,"FSYS"}</definedName>
    <definedName name="HERE" localSheetId="2">#REF!</definedName>
    <definedName name="HERE" localSheetId="0">#REF!</definedName>
    <definedName name="HERE" localSheetId="5">#REF!</definedName>
    <definedName name="HERE" localSheetId="4">#REF!</definedName>
    <definedName name="HERE" localSheetId="10">#REF!</definedName>
    <definedName name="HERE" localSheetId="3">#REF!</definedName>
    <definedName name="HERE" localSheetId="11">#REF!</definedName>
    <definedName name="HERE" localSheetId="6">#REF!</definedName>
    <definedName name="HERE" localSheetId="7">#REF!</definedName>
    <definedName name="HERE">#REF!</definedName>
    <definedName name="hhh" localSheetId="2" hidden="1">'[33]J(Priv.Cap)'!#REF!</definedName>
    <definedName name="hhh" localSheetId="0" hidden="1">'[33]J(Priv.Cap)'!#REF!</definedName>
    <definedName name="hhh" localSheetId="5" hidden="1">'[33]J(Priv.Cap)'!#REF!</definedName>
    <definedName name="hhh" localSheetId="4" hidden="1">'[33]J(Priv.Cap)'!#REF!</definedName>
    <definedName name="hhh" localSheetId="10" hidden="1">'[33]J(Priv.Cap)'!#REF!</definedName>
    <definedName name="hhh" localSheetId="3" hidden="1">'[33]J(Priv.Cap)'!#REF!</definedName>
    <definedName name="hhh" localSheetId="11" hidden="1">'[33]J(Priv.Cap)'!#REF!</definedName>
    <definedName name="hhh" localSheetId="6" hidden="1">'[33]J(Priv.Cap)'!#REF!</definedName>
    <definedName name="hhh" localSheetId="7" hidden="1">'[33]J(Priv.Cap)'!#REF!</definedName>
    <definedName name="hhh" hidden="1">'[33]J(Priv.Cap)'!#REF!</definedName>
    <definedName name="hkjh">#N/A</definedName>
    <definedName name="i" localSheetId="2">#REF!</definedName>
    <definedName name="i" localSheetId="0">#REF!</definedName>
    <definedName name="i" localSheetId="5">#REF!</definedName>
    <definedName name="i" localSheetId="4">#REF!</definedName>
    <definedName name="i" localSheetId="10">#REF!</definedName>
    <definedName name="i" localSheetId="3">#REF!</definedName>
    <definedName name="i" localSheetId="11">#REF!</definedName>
    <definedName name="i" localSheetId="6">#REF!</definedName>
    <definedName name="i" localSheetId="7">#REF!</definedName>
    <definedName name="i">#REF!</definedName>
    <definedName name="IDAr" localSheetId="2">#REF!</definedName>
    <definedName name="IDAr" localSheetId="0">#REF!</definedName>
    <definedName name="IDAr" localSheetId="5">#REF!</definedName>
    <definedName name="IDAr" localSheetId="4">#REF!</definedName>
    <definedName name="IDAr" localSheetId="10">#REF!</definedName>
    <definedName name="IDAr" localSheetId="3">#REF!</definedName>
    <definedName name="IDAr" localSheetId="11">#REF!</definedName>
    <definedName name="IDAr" localSheetId="6">#REF!</definedName>
    <definedName name="IDAr" localSheetId="7">#REF!</definedName>
    <definedName name="IDAr">#REF!</definedName>
    <definedName name="IESS" localSheetId="2">#REF!</definedName>
    <definedName name="IESS" localSheetId="0">#REF!</definedName>
    <definedName name="IESS" localSheetId="5">#REF!</definedName>
    <definedName name="IESS" localSheetId="4">#REF!</definedName>
    <definedName name="IESS" localSheetId="10">#REF!</definedName>
    <definedName name="IESS" localSheetId="3">#REF!</definedName>
    <definedName name="IESS" localSheetId="11">#REF!</definedName>
    <definedName name="IESS" localSheetId="6">#REF!</definedName>
    <definedName name="IESS" localSheetId="7">#REF!</definedName>
    <definedName name="IESS">#REF!</definedName>
    <definedName name="ii" localSheetId="2" hidden="1">{"Tab1",#N/A,FALSE,"P";"Tab2",#N/A,FALSE,"P"}</definedName>
    <definedName name="ii" localSheetId="0" hidden="1">{"Tab1",#N/A,FALSE,"P";"Tab2",#N/A,FALSE,"P"}</definedName>
    <definedName name="ii" localSheetId="5" hidden="1">{"Tab1",#N/A,FALSE,"P";"Tab2",#N/A,FALSE,"P"}</definedName>
    <definedName name="ii" localSheetId="4" hidden="1">{"Tab1",#N/A,FALSE,"P";"Tab2",#N/A,FALSE,"P"}</definedName>
    <definedName name="ii" localSheetId="3" hidden="1">{"Tab1",#N/A,FALSE,"P";"Tab2",#N/A,FALSE,"P"}</definedName>
    <definedName name="ii" localSheetId="11" hidden="1">{"Tab1",#N/A,FALSE,"P";"Tab2",#N/A,FALSE,"P"}</definedName>
    <definedName name="ii" localSheetId="7" hidden="1">{"Tab1",#N/A,FALSE,"P";"Tab2",#N/A,FALSE,"P"}</definedName>
    <definedName name="ii" hidden="1">{"Tab1",#N/A,FALSE,"P";"Tab2",#N/A,FALSE,"P"}</definedName>
    <definedName name="IM" localSheetId="2">#REF!</definedName>
    <definedName name="IM" localSheetId="0">#REF!</definedName>
    <definedName name="IM" localSheetId="5">#REF!</definedName>
    <definedName name="IM" localSheetId="4">#REF!</definedName>
    <definedName name="IM" localSheetId="10">#REF!</definedName>
    <definedName name="IM" localSheetId="3">#REF!</definedName>
    <definedName name="IM" localSheetId="11">#REF!</definedName>
    <definedName name="IM" localSheetId="6">#REF!</definedName>
    <definedName name="IM" localSheetId="7">#REF!</definedName>
    <definedName name="IM">#REF!</definedName>
    <definedName name="ima" localSheetId="2">#REF!</definedName>
    <definedName name="ima" localSheetId="0">#REF!</definedName>
    <definedName name="ima" localSheetId="5">#REF!</definedName>
    <definedName name="ima" localSheetId="4">#REF!</definedName>
    <definedName name="ima" localSheetId="10">#REF!</definedName>
    <definedName name="ima" localSheetId="3">#REF!</definedName>
    <definedName name="ima" localSheetId="11">#REF!</definedName>
    <definedName name="ima" localSheetId="6">#REF!</definedName>
    <definedName name="ima" localSheetId="7">#REF!</definedName>
    <definedName name="ima">#REF!</definedName>
    <definedName name="IMF" localSheetId="2">#REF!</definedName>
    <definedName name="IMF" localSheetId="0">#REF!</definedName>
    <definedName name="IMF" localSheetId="5">#REF!</definedName>
    <definedName name="IMF" localSheetId="4">#REF!</definedName>
    <definedName name="IMF" localSheetId="10">#REF!</definedName>
    <definedName name="IMF" localSheetId="3">#REF!</definedName>
    <definedName name="IMF" localSheetId="11">#REF!</definedName>
    <definedName name="IMF" localSheetId="6">#REF!</definedName>
    <definedName name="IMF" localSheetId="7">#REF!</definedName>
    <definedName name="IMF">#REF!</definedName>
    <definedName name="ImportantDates" localSheetId="2">#REF!</definedName>
    <definedName name="ImportantDates" localSheetId="0">#REF!</definedName>
    <definedName name="ImportantDates" localSheetId="5">#REF!</definedName>
    <definedName name="ImportantDates" localSheetId="4">#REF!</definedName>
    <definedName name="ImportantDates" localSheetId="10">#REF!</definedName>
    <definedName name="ImportantDates" localSheetId="3">#REF!</definedName>
    <definedName name="ImportantDates" localSheetId="11">#REF!</definedName>
    <definedName name="ImportantDates" localSheetId="6">#REF!</definedName>
    <definedName name="ImportantDates" localSheetId="7">#REF!</definedName>
    <definedName name="ImportantDates">#REF!</definedName>
    <definedName name="In_millions_of_lei" localSheetId="2">#REF!</definedName>
    <definedName name="In_millions_of_lei" localSheetId="0">#REF!</definedName>
    <definedName name="In_millions_of_lei" localSheetId="5">#REF!</definedName>
    <definedName name="In_millions_of_lei" localSheetId="4">#REF!</definedName>
    <definedName name="In_millions_of_lei" localSheetId="10">#REF!</definedName>
    <definedName name="In_millions_of_lei" localSheetId="3">#REF!</definedName>
    <definedName name="In_millions_of_lei" localSheetId="11">#REF!</definedName>
    <definedName name="In_millions_of_lei" localSheetId="6">#REF!</definedName>
    <definedName name="In_millions_of_lei" localSheetId="7">#REF!</definedName>
    <definedName name="In_millions_of_lei">#REF!</definedName>
    <definedName name="In_millions_of_U.S._dollars" localSheetId="2">#REF!</definedName>
    <definedName name="In_millions_of_U.S._dollars" localSheetId="0">#REF!</definedName>
    <definedName name="In_millions_of_U.S._dollars" localSheetId="5">#REF!</definedName>
    <definedName name="In_millions_of_U.S._dollars" localSheetId="4">#REF!</definedName>
    <definedName name="In_millions_of_U.S._dollars" localSheetId="10">#REF!</definedName>
    <definedName name="In_millions_of_U.S._dollars" localSheetId="3">#REF!</definedName>
    <definedName name="In_millions_of_U.S._dollars" localSheetId="11">#REF!</definedName>
    <definedName name="In_millions_of_U.S._dollars" localSheetId="6">#REF!</definedName>
    <definedName name="In_millions_of_U.S._dollars" localSheetId="7">#REF!</definedName>
    <definedName name="In_millions_of_U.S._dollars">#REF!</definedName>
    <definedName name="ind" localSheetId="2">#REF!</definedName>
    <definedName name="ind" localSheetId="0">#REF!</definedName>
    <definedName name="ind" localSheetId="5">#REF!</definedName>
    <definedName name="ind" localSheetId="4">#REF!</definedName>
    <definedName name="ind" localSheetId="10">#REF!</definedName>
    <definedName name="ind" localSheetId="3">#REF!</definedName>
    <definedName name="ind" localSheetId="11">#REF!</definedName>
    <definedName name="ind" localSheetId="6">#REF!</definedName>
    <definedName name="ind" localSheetId="7">#REF!</definedName>
    <definedName name="ind">#REF!</definedName>
    <definedName name="INDUST1" localSheetId="2">#REF!</definedName>
    <definedName name="INDUST1" localSheetId="0">#REF!</definedName>
    <definedName name="INDUST1" localSheetId="5">#REF!</definedName>
    <definedName name="INDUST1" localSheetId="4">#REF!</definedName>
    <definedName name="INDUST1" localSheetId="10">#REF!</definedName>
    <definedName name="INDUST1" localSheetId="3">#REF!</definedName>
    <definedName name="INDUST1" localSheetId="11">#REF!</definedName>
    <definedName name="INDUST1" localSheetId="6">#REF!</definedName>
    <definedName name="INDUST1" localSheetId="7">#REF!</definedName>
    <definedName name="INDUST1">#REF!</definedName>
    <definedName name="INDUST2" localSheetId="2">#REF!</definedName>
    <definedName name="INDUST2" localSheetId="0">#REF!</definedName>
    <definedName name="INDUST2" localSheetId="5">#REF!</definedName>
    <definedName name="INDUST2" localSheetId="4">#REF!</definedName>
    <definedName name="INDUST2" localSheetId="10">#REF!</definedName>
    <definedName name="INDUST2" localSheetId="3">#REF!</definedName>
    <definedName name="INDUST2" localSheetId="11">#REF!</definedName>
    <definedName name="INDUST2" localSheetId="6">#REF!</definedName>
    <definedName name="INDUST2" localSheetId="7">#REF!</definedName>
    <definedName name="INDUST2">#REF!</definedName>
    <definedName name="INECEL" localSheetId="2">#REF!</definedName>
    <definedName name="INECEL" localSheetId="0">#REF!</definedName>
    <definedName name="INECEL" localSheetId="5">#REF!</definedName>
    <definedName name="INECEL" localSheetId="4">#REF!</definedName>
    <definedName name="INECEL" localSheetId="10">#REF!</definedName>
    <definedName name="INECEL" localSheetId="3">#REF!</definedName>
    <definedName name="INECEL" localSheetId="11">#REF!</definedName>
    <definedName name="INECEL" localSheetId="6">#REF!</definedName>
    <definedName name="INECEL" localSheetId="7">#REF!</definedName>
    <definedName name="INECEL">#REF!</definedName>
    <definedName name="INPUT_2" localSheetId="2">[12]Input!#REF!</definedName>
    <definedName name="INPUT_2" localSheetId="0">[12]Input!#REF!</definedName>
    <definedName name="INPUT_2" localSheetId="5">[12]Input!#REF!</definedName>
    <definedName name="INPUT_2" localSheetId="4">[12]Input!#REF!</definedName>
    <definedName name="INPUT_2" localSheetId="10">[12]Input!#REF!</definedName>
    <definedName name="INPUT_2" localSheetId="3">[12]Input!#REF!</definedName>
    <definedName name="INPUT_2" localSheetId="11">[12]Input!#REF!</definedName>
    <definedName name="INPUT_2" localSheetId="6">[12]Input!#REF!</definedName>
    <definedName name="INPUT_2" localSheetId="7">[12]Input!#REF!</definedName>
    <definedName name="INPUT_2">[12]Input!#REF!</definedName>
    <definedName name="INPUT_4" localSheetId="2">[12]Input!#REF!</definedName>
    <definedName name="INPUT_4" localSheetId="0">[12]Input!#REF!</definedName>
    <definedName name="INPUT_4" localSheetId="5">[12]Input!#REF!</definedName>
    <definedName name="INPUT_4" localSheetId="4">[12]Input!#REF!</definedName>
    <definedName name="INPUT_4" localSheetId="10">[12]Input!#REF!</definedName>
    <definedName name="INPUT_4" localSheetId="3">[12]Input!#REF!</definedName>
    <definedName name="INPUT_4" localSheetId="11">[12]Input!#REF!</definedName>
    <definedName name="INPUT_4" localSheetId="6">[12]Input!#REF!</definedName>
    <definedName name="INPUT_4" localSheetId="7">[12]Input!#REF!</definedName>
    <definedName name="INPUT_4">[12]Input!#REF!</definedName>
    <definedName name="interest_calculations">[23]int_calc!$A$29:$W$39</definedName>
    <definedName name="Interest_IDA" localSheetId="2">#REF!</definedName>
    <definedName name="Interest_IDA" localSheetId="0">#REF!</definedName>
    <definedName name="Interest_IDA" localSheetId="5">#REF!</definedName>
    <definedName name="Interest_IDA" localSheetId="4">#REF!</definedName>
    <definedName name="Interest_IDA" localSheetId="10">#REF!</definedName>
    <definedName name="Interest_IDA" localSheetId="3">#REF!</definedName>
    <definedName name="Interest_IDA" localSheetId="11">#REF!</definedName>
    <definedName name="Interest_IDA" localSheetId="6">#REF!</definedName>
    <definedName name="Interest_IDA" localSheetId="7">#REF!</definedName>
    <definedName name="Interest_IDA">#REF!</definedName>
    <definedName name="Interest_NC" localSheetId="2">[28]NPV_base!#REF!</definedName>
    <definedName name="Interest_NC" localSheetId="0">[28]NPV_base!#REF!</definedName>
    <definedName name="Interest_NC" localSheetId="5">[28]NPV_base!#REF!</definedName>
    <definedName name="Interest_NC" localSheetId="4">[28]NPV_base!#REF!</definedName>
    <definedName name="Interest_NC" localSheetId="10">[28]NPV_base!#REF!</definedName>
    <definedName name="Interest_NC" localSheetId="3">[28]NPV_base!#REF!</definedName>
    <definedName name="Interest_NC" localSheetId="11">[28]NPV_base!#REF!</definedName>
    <definedName name="Interest_NC" localSheetId="6">[28]NPV_base!#REF!</definedName>
    <definedName name="Interest_NC" localSheetId="7">[28]NPV_base!#REF!</definedName>
    <definedName name="Interest_NC">[28]NPV_base!#REF!</definedName>
    <definedName name="InterestRate" localSheetId="2">#REF!</definedName>
    <definedName name="InterestRate" localSheetId="0">#REF!</definedName>
    <definedName name="InterestRate" localSheetId="5">#REF!</definedName>
    <definedName name="InterestRate" localSheetId="4">#REF!</definedName>
    <definedName name="InterestRate" localSheetId="10">#REF!</definedName>
    <definedName name="InterestRate" localSheetId="3">#REF!</definedName>
    <definedName name="InterestRate" localSheetId="11">#REF!</definedName>
    <definedName name="InterestRate" localSheetId="6">#REF!</definedName>
    <definedName name="InterestRate" localSheetId="7">#REF!</definedName>
    <definedName name="InterestRate">#REF!</definedName>
    <definedName name="jami">[34]domestic!$E$115</definedName>
    <definedName name="jami3">[34]mixed!$E$26</definedName>
    <definedName name="jan" localSheetId="2" hidden="1">{#N/A,#N/A,FALSE,"CB";#N/A,#N/A,FALSE,"CMB";#N/A,#N/A,FALSE,"NBFI"}</definedName>
    <definedName name="jan" localSheetId="0" hidden="1">{#N/A,#N/A,FALSE,"CB";#N/A,#N/A,FALSE,"CMB";#N/A,#N/A,FALSE,"NBFI"}</definedName>
    <definedName name="jan" localSheetId="5" hidden="1">{#N/A,#N/A,FALSE,"CB";#N/A,#N/A,FALSE,"CMB";#N/A,#N/A,FALSE,"NBFI"}</definedName>
    <definedName name="jan" localSheetId="4" hidden="1">{#N/A,#N/A,FALSE,"CB";#N/A,#N/A,FALSE,"CMB";#N/A,#N/A,FALSE,"NBFI"}</definedName>
    <definedName name="jan" localSheetId="3" hidden="1">{#N/A,#N/A,FALSE,"CB";#N/A,#N/A,FALSE,"CMB";#N/A,#N/A,FALSE,"NBFI"}</definedName>
    <definedName name="jan" localSheetId="11" hidden="1">{#N/A,#N/A,FALSE,"CB";#N/A,#N/A,FALSE,"CMB";#N/A,#N/A,FALSE,"NBFI"}</definedName>
    <definedName name="jan" localSheetId="7" hidden="1">{#N/A,#N/A,FALSE,"CB";#N/A,#N/A,FALSE,"CMB";#N/A,#N/A,FALSE,"NBFI"}</definedName>
    <definedName name="jan" hidden="1">{#N/A,#N/A,FALSE,"CB";#N/A,#N/A,FALSE,"CMB";#N/A,#N/A,FALSE,"NBFI"}</definedName>
    <definedName name="jan_1" localSheetId="2" hidden="1">{#N/A,#N/A,FALSE,"CB";#N/A,#N/A,FALSE,"CMB";#N/A,#N/A,FALSE,"NBFI"}</definedName>
    <definedName name="jan_1" localSheetId="0" hidden="1">{#N/A,#N/A,FALSE,"CB";#N/A,#N/A,FALSE,"CMB";#N/A,#N/A,FALSE,"NBFI"}</definedName>
    <definedName name="jan_1" localSheetId="5" hidden="1">{#N/A,#N/A,FALSE,"CB";#N/A,#N/A,FALSE,"CMB";#N/A,#N/A,FALSE,"NBFI"}</definedName>
    <definedName name="jan_1" localSheetId="4" hidden="1">{#N/A,#N/A,FALSE,"CB";#N/A,#N/A,FALSE,"CMB";#N/A,#N/A,FALSE,"NBFI"}</definedName>
    <definedName name="jan_1" localSheetId="3" hidden="1">{#N/A,#N/A,FALSE,"CB";#N/A,#N/A,FALSE,"CMB";#N/A,#N/A,FALSE,"NBFI"}</definedName>
    <definedName name="jan_1" localSheetId="11" hidden="1">{#N/A,#N/A,FALSE,"CB";#N/A,#N/A,FALSE,"CMB";#N/A,#N/A,FALSE,"NBFI"}</definedName>
    <definedName name="jan_1" localSheetId="7" hidden="1">{#N/A,#N/A,FALSE,"CB";#N/A,#N/A,FALSE,"CMB";#N/A,#N/A,FALSE,"NBFI"}</definedName>
    <definedName name="jan_1" hidden="1">{#N/A,#N/A,FALSE,"CB";#N/A,#N/A,FALSE,"CMB";#N/A,#N/A,FALSE,"NBFI"}</definedName>
    <definedName name="jan_2" localSheetId="2" hidden="1">{#N/A,#N/A,FALSE,"CB";#N/A,#N/A,FALSE,"CMB";#N/A,#N/A,FALSE,"NBFI"}</definedName>
    <definedName name="jan_2" localSheetId="0" hidden="1">{#N/A,#N/A,FALSE,"CB";#N/A,#N/A,FALSE,"CMB";#N/A,#N/A,FALSE,"NBFI"}</definedName>
    <definedName name="jan_2" localSheetId="5" hidden="1">{#N/A,#N/A,FALSE,"CB";#N/A,#N/A,FALSE,"CMB";#N/A,#N/A,FALSE,"NBFI"}</definedName>
    <definedName name="jan_2" localSheetId="4" hidden="1">{#N/A,#N/A,FALSE,"CB";#N/A,#N/A,FALSE,"CMB";#N/A,#N/A,FALSE,"NBFI"}</definedName>
    <definedName name="jan_2" localSheetId="3" hidden="1">{#N/A,#N/A,FALSE,"CB";#N/A,#N/A,FALSE,"CMB";#N/A,#N/A,FALSE,"NBFI"}</definedName>
    <definedName name="jan_2" localSheetId="11" hidden="1">{#N/A,#N/A,FALSE,"CB";#N/A,#N/A,FALSE,"CMB";#N/A,#N/A,FALSE,"NBFI"}</definedName>
    <definedName name="jan_2" localSheetId="7" hidden="1">{#N/A,#N/A,FALSE,"CB";#N/A,#N/A,FALSE,"CMB";#N/A,#N/A,FALSE,"NBFI"}</definedName>
    <definedName name="jan_2" hidden="1">{#N/A,#N/A,FALSE,"CB";#N/A,#N/A,FALSE,"CMB";#N/A,#N/A,FALSE,"NBFI"}</definedName>
    <definedName name="JanSun1" localSheetId="2">DATE(funqcionaluri!CalendarYear,1,1)-WEEKDAY(DATE(funqcionaluri!CalendarYear,1,1))</definedName>
    <definedName name="JanSun1" localSheetId="0">DATE(ბალანსი!CalendarYear,1,1)-WEEKDAY(DATE(ბალანსი!CalendarYear,1,1))</definedName>
    <definedName name="JanSun1" localSheetId="5">DATE(გრანტები!CalendarYear,1,1)-WEEKDAY(DATE(გრანტები!CalendarYear,1,1))</definedName>
    <definedName name="JanSun1" localSheetId="4">DATE(კრედიტები!CalendarYear,1,1)-WEEKDAY(DATE(კრედიტები!CalendarYear,1,1))</definedName>
    <definedName name="JanSun1" localSheetId="10">DATE(მხარჯავები!CalendarYear,1,1)-WEEKDAY(DATE(მხარჯავები!CalendarYear,1,1))</definedName>
    <definedName name="JanSun1" localSheetId="3">DATE('ფინანსური და ვალდებულებები'!CalendarYear,1,1)-WEEKDAY(DATE('ფინანსური და ვალდებულებები'!CalendarYear,1,1))</definedName>
    <definedName name="JanSun1" localSheetId="11">DATE('ფულადი სხსრები'!CalendarYear,1,1)-WEEKDAY(DATE('ფულადი სხსრები'!CalendarYear,1,1))</definedName>
    <definedName name="JanSun1" localSheetId="6">DATE(ცენტრალური!CalendarYear,1,1)-WEEKDAY(DATE(ცენტრალური!CalendarYear,1,1))</definedName>
    <definedName name="JanSun1" localSheetId="7">DATE('ცენტრალური ბალანსი'!CalendarYear,1,1)-WEEKDAY(DATE('ცენტრალური ბალანსი'!CalendarYear,1,1))</definedName>
    <definedName name="JanSun1">DATE(CalendarYear,1,1)-WEEKDAY(DATE(CalendarYear,1,1))</definedName>
    <definedName name="jj" localSheetId="2" hidden="1">{"Riqfin97",#N/A,FALSE,"Tran";"Riqfinpro",#N/A,FALSE,"Tran"}</definedName>
    <definedName name="jj" localSheetId="0" hidden="1">{"Riqfin97",#N/A,FALSE,"Tran";"Riqfinpro",#N/A,FALSE,"Tran"}</definedName>
    <definedName name="jj" localSheetId="5" hidden="1">{"Riqfin97",#N/A,FALSE,"Tran";"Riqfinpro",#N/A,FALSE,"Tran"}</definedName>
    <definedName name="jj" localSheetId="4" hidden="1">{"Riqfin97",#N/A,FALSE,"Tran";"Riqfinpro",#N/A,FALSE,"Tran"}</definedName>
    <definedName name="jj" localSheetId="3" hidden="1">{"Riqfin97",#N/A,FALSE,"Tran";"Riqfinpro",#N/A,FALSE,"Tran"}</definedName>
    <definedName name="jj" localSheetId="11" hidden="1">{"Riqfin97",#N/A,FALSE,"Tran";"Riqfinpro",#N/A,FALSE,"Tran"}</definedName>
    <definedName name="jj" localSheetId="7" hidden="1">{"Riqfin97",#N/A,FALSE,"Tran";"Riqfinpro",#N/A,FALSE,"Tran"}</definedName>
    <definedName name="jj" hidden="1">{"Riqfin97",#N/A,FALSE,"Tran";"Riqfinpro",#N/A,FALSE,"Tran"}</definedName>
    <definedName name="jjj" localSheetId="2" hidden="1">[35]M!#REF!</definedName>
    <definedName name="jjj" localSheetId="0" hidden="1">[35]M!#REF!</definedName>
    <definedName name="jjj" localSheetId="5" hidden="1">[35]M!#REF!</definedName>
    <definedName name="jjj" localSheetId="4" hidden="1">[35]M!#REF!</definedName>
    <definedName name="jjj" localSheetId="10" hidden="1">[35]M!#REF!</definedName>
    <definedName name="jjj" localSheetId="3" hidden="1">[35]M!#REF!</definedName>
    <definedName name="jjj" localSheetId="11" hidden="1">[35]M!#REF!</definedName>
    <definedName name="jjj" localSheetId="6" hidden="1">[35]M!#REF!</definedName>
    <definedName name="jjj" localSheetId="7" hidden="1">[35]M!#REF!</definedName>
    <definedName name="jjj" hidden="1">[35]M!#REF!</definedName>
    <definedName name="jjjjjj" localSheetId="2" hidden="1">'[32]J(Priv.Cap)'!#REF!</definedName>
    <definedName name="jjjjjj" localSheetId="0" hidden="1">'[32]J(Priv.Cap)'!#REF!</definedName>
    <definedName name="jjjjjj" localSheetId="5" hidden="1">'[32]J(Priv.Cap)'!#REF!</definedName>
    <definedName name="jjjjjj" localSheetId="4" hidden="1">'[32]J(Priv.Cap)'!#REF!</definedName>
    <definedName name="jjjjjj" localSheetId="10" hidden="1">'[32]J(Priv.Cap)'!#REF!</definedName>
    <definedName name="jjjjjj" localSheetId="3" hidden="1">'[32]J(Priv.Cap)'!#REF!</definedName>
    <definedName name="jjjjjj" localSheetId="11" hidden="1">'[32]J(Priv.Cap)'!#REF!</definedName>
    <definedName name="jjjjjj" localSheetId="6" hidden="1">'[32]J(Priv.Cap)'!#REF!</definedName>
    <definedName name="jjjjjj" localSheetId="7" hidden="1">'[32]J(Priv.Cap)'!#REF!</definedName>
    <definedName name="jjjjjj" hidden="1">'[32]J(Priv.Cap)'!#REF!</definedName>
    <definedName name="JulSun1" localSheetId="2">DATE(funqcionaluri!CalendarYear,7,1)-WEEKDAY(DATE(funqcionaluri!CalendarYear,7,1))</definedName>
    <definedName name="JulSun1" localSheetId="0">DATE(ბალანსი!CalendarYear,7,1)-WEEKDAY(DATE(ბალანსი!CalendarYear,7,1))</definedName>
    <definedName name="JulSun1" localSheetId="5">DATE(გრანტები!CalendarYear,7,1)-WEEKDAY(DATE(გრანტები!CalendarYear,7,1))</definedName>
    <definedName name="JulSun1" localSheetId="4">DATE(კრედიტები!CalendarYear,7,1)-WEEKDAY(DATE(კრედიტები!CalendarYear,7,1))</definedName>
    <definedName name="JulSun1" localSheetId="10">DATE(მხარჯავები!CalendarYear,7,1)-WEEKDAY(DATE(მხარჯავები!CalendarYear,7,1))</definedName>
    <definedName name="JulSun1" localSheetId="3">DATE('ფინანსური და ვალდებულებები'!CalendarYear,7,1)-WEEKDAY(DATE('ფინანსური და ვალდებულებები'!CalendarYear,7,1))</definedName>
    <definedName name="JulSun1" localSheetId="11">DATE('ფულადი სხსრები'!CalendarYear,7,1)-WEEKDAY(DATE('ფულადი სხსრები'!CalendarYear,7,1))</definedName>
    <definedName name="JulSun1" localSheetId="6">DATE(ცენტრალური!CalendarYear,7,1)-WEEKDAY(DATE(ცენტრალური!CalendarYear,7,1))</definedName>
    <definedName name="JulSun1" localSheetId="7">DATE('ცენტრალური ბალანსი'!CalendarYear,7,1)-WEEKDAY(DATE('ცენტრალური ბალანსი'!CalendarYear,7,1))</definedName>
    <definedName name="JulSun1">DATE(CalendarYear,7,1)-WEEKDAY(DATE(CalendarYear,7,1))</definedName>
    <definedName name="JunSun1" localSheetId="2">DATE(funqcionaluri!CalendarYear,6,1)-WEEKDAY(DATE(funqcionaluri!CalendarYear,6,1))</definedName>
    <definedName name="JunSun1" localSheetId="0">DATE(ბალანსი!CalendarYear,6,1)-WEEKDAY(DATE(ბალანსი!CalendarYear,6,1))</definedName>
    <definedName name="JunSun1" localSheetId="5">DATE(გრანტები!CalendarYear,6,1)-WEEKDAY(DATE(გრანტები!CalendarYear,6,1))</definedName>
    <definedName name="JunSun1" localSheetId="4">DATE(კრედიტები!CalendarYear,6,1)-WEEKDAY(DATE(კრედიტები!CalendarYear,6,1))</definedName>
    <definedName name="JunSun1" localSheetId="10">DATE(მხარჯავები!CalendarYear,6,1)-WEEKDAY(DATE(მხარჯავები!CalendarYear,6,1))</definedName>
    <definedName name="JunSun1" localSheetId="3">DATE('ფინანსური და ვალდებულებები'!CalendarYear,6,1)-WEEKDAY(DATE('ფინანსური და ვალდებულებები'!CalendarYear,6,1))</definedName>
    <definedName name="JunSun1" localSheetId="11">DATE('ფულადი სხსრები'!CalendarYear,6,1)-WEEKDAY(DATE('ფულადი სხსრები'!CalendarYear,6,1))</definedName>
    <definedName name="JunSun1" localSheetId="6">DATE(ცენტრალური!CalendarYear,6,1)-WEEKDAY(DATE(ცენტრალური!CalendarYear,6,1))</definedName>
    <definedName name="JunSun1" localSheetId="7">DATE('ცენტრალური ბალანსი'!CalendarYear,6,1)-WEEKDAY(DATE('ცენტრალური ბალანსი'!CalendarYear,6,1))</definedName>
    <definedName name="JunSun1">DATE(CalendarYear,6,1)-WEEKDAY(DATE(CalendarYear,6,1))</definedName>
    <definedName name="KEND" localSheetId="2">#REF!</definedName>
    <definedName name="KEND" localSheetId="0">#REF!</definedName>
    <definedName name="KEND" localSheetId="5">#REF!</definedName>
    <definedName name="KEND" localSheetId="4">#REF!</definedName>
    <definedName name="KEND" localSheetId="10">#REF!</definedName>
    <definedName name="KEND" localSheetId="3">#REF!</definedName>
    <definedName name="KEND" localSheetId="11">#REF!</definedName>
    <definedName name="KEND" localSheetId="6">#REF!</definedName>
    <definedName name="KEND" localSheetId="7">#REF!</definedName>
    <definedName name="KEND">#REF!</definedName>
    <definedName name="kk" localSheetId="2" hidden="1">{"Tab1",#N/A,FALSE,"P";"Tab2",#N/A,FALSE,"P"}</definedName>
    <definedName name="kk" localSheetId="0" hidden="1">{"Tab1",#N/A,FALSE,"P";"Tab2",#N/A,FALSE,"P"}</definedName>
    <definedName name="kk" localSheetId="5" hidden="1">{"Tab1",#N/A,FALSE,"P";"Tab2",#N/A,FALSE,"P"}</definedName>
    <definedName name="kk" localSheetId="4" hidden="1">{"Tab1",#N/A,FALSE,"P";"Tab2",#N/A,FALSE,"P"}</definedName>
    <definedName name="kk" localSheetId="3" hidden="1">{"Tab1",#N/A,FALSE,"P";"Tab2",#N/A,FALSE,"P"}</definedName>
    <definedName name="kk" localSheetId="11" hidden="1">{"Tab1",#N/A,FALSE,"P";"Tab2",#N/A,FALSE,"P"}</definedName>
    <definedName name="kk" localSheetId="7" hidden="1">{"Tab1",#N/A,FALSE,"P";"Tab2",#N/A,FALSE,"P"}</definedName>
    <definedName name="kk" hidden="1">{"Tab1",#N/A,FALSE,"P";"Tab2",#N/A,FALSE,"P"}</definedName>
    <definedName name="kkk" localSheetId="2" hidden="1">{"Tab1",#N/A,FALSE,"P";"Tab2",#N/A,FALSE,"P"}</definedName>
    <definedName name="kkk" localSheetId="0" hidden="1">{"Tab1",#N/A,FALSE,"P";"Tab2",#N/A,FALSE,"P"}</definedName>
    <definedName name="kkk" localSheetId="5" hidden="1">{"Tab1",#N/A,FALSE,"P";"Tab2",#N/A,FALSE,"P"}</definedName>
    <definedName name="kkk" localSheetId="4" hidden="1">{"Tab1",#N/A,FALSE,"P";"Tab2",#N/A,FALSE,"P"}</definedName>
    <definedName name="kkk" localSheetId="3" hidden="1">{"Tab1",#N/A,FALSE,"P";"Tab2",#N/A,FALSE,"P"}</definedName>
    <definedName name="kkk" localSheetId="11" hidden="1">{"Tab1",#N/A,FALSE,"P";"Tab2",#N/A,FALSE,"P"}</definedName>
    <definedName name="kkk" localSheetId="7" hidden="1">{"Tab1",#N/A,FALSE,"P";"Tab2",#N/A,FALSE,"P"}</definedName>
    <definedName name="kkk" hidden="1">{"Tab1",#N/A,FALSE,"P";"Tab2",#N/A,FALSE,"P"}</definedName>
    <definedName name="kkkk" localSheetId="2" hidden="1">[36]M!#REF!</definedName>
    <definedName name="kkkk" localSheetId="0" hidden="1">[36]M!#REF!</definedName>
    <definedName name="kkkk" localSheetId="5" hidden="1">[36]M!#REF!</definedName>
    <definedName name="kkkk" localSheetId="4" hidden="1">[36]M!#REF!</definedName>
    <definedName name="kkkk" localSheetId="10" hidden="1">[36]M!#REF!</definedName>
    <definedName name="kkkk" localSheetId="3" hidden="1">[36]M!#REF!</definedName>
    <definedName name="kkkk" localSheetId="11" hidden="1">[36]M!#REF!</definedName>
    <definedName name="kkkk" localSheetId="6" hidden="1">[36]M!#REF!</definedName>
    <definedName name="kkkk" localSheetId="7" hidden="1">[36]M!#REF!</definedName>
    <definedName name="kkkk" hidden="1">[36]M!#REF!</definedName>
    <definedName name="KMENU" localSheetId="2">#REF!</definedName>
    <definedName name="KMENU" localSheetId="0">#REF!</definedName>
    <definedName name="KMENU" localSheetId="5">#REF!</definedName>
    <definedName name="KMENU" localSheetId="4">#REF!</definedName>
    <definedName name="KMENU" localSheetId="10">#REF!</definedName>
    <definedName name="KMENU" localSheetId="3">#REF!</definedName>
    <definedName name="KMENU" localSheetId="11">#REF!</definedName>
    <definedName name="KMENU" localSheetId="6">#REF!</definedName>
    <definedName name="KMENU" localSheetId="7">#REF!</definedName>
    <definedName name="KMENU">#REF!</definedName>
    <definedName name="kuykjkyj">#REF!</definedName>
    <definedName name="last_978" localSheetId="2">#REF!</definedName>
    <definedName name="last_978" localSheetId="0">#REF!</definedName>
    <definedName name="last_978" localSheetId="5">#REF!</definedName>
    <definedName name="last_978" localSheetId="4">#REF!</definedName>
    <definedName name="last_978" localSheetId="10">#REF!</definedName>
    <definedName name="last_978" localSheetId="3">#REF!</definedName>
    <definedName name="last_978" localSheetId="11">#REF!</definedName>
    <definedName name="last_978" localSheetId="6">#REF!</definedName>
    <definedName name="last_978" localSheetId="7">#REF!</definedName>
    <definedName name="last_978">#REF!</definedName>
    <definedName name="lep">#REF!</definedName>
    <definedName name="LINES" localSheetId="2">#REF!</definedName>
    <definedName name="LINES" localSheetId="0">#REF!</definedName>
    <definedName name="LINES" localSheetId="5">#REF!</definedName>
    <definedName name="LINES" localSheetId="4">#REF!</definedName>
    <definedName name="LINES" localSheetId="10">#REF!</definedName>
    <definedName name="LINES" localSheetId="3">#REF!</definedName>
    <definedName name="LINES" localSheetId="11">#REF!</definedName>
    <definedName name="LINES" localSheetId="6">#REF!</definedName>
    <definedName name="LINES" localSheetId="7">#REF!</definedName>
    <definedName name="LINES">#REF!</definedName>
    <definedName name="liquidity_reserve" localSheetId="2">#REF!</definedName>
    <definedName name="liquidity_reserve" localSheetId="0">#REF!</definedName>
    <definedName name="liquidity_reserve" localSheetId="5">#REF!</definedName>
    <definedName name="liquidity_reserve" localSheetId="4">#REF!</definedName>
    <definedName name="liquidity_reserve" localSheetId="10">#REF!</definedName>
    <definedName name="liquidity_reserve" localSheetId="3">#REF!</definedName>
    <definedName name="liquidity_reserve" localSheetId="11">#REF!</definedName>
    <definedName name="liquidity_reserve" localSheetId="6">#REF!</definedName>
    <definedName name="liquidity_reserve" localSheetId="7">#REF!</definedName>
    <definedName name="liquidity_reserve">#REF!</definedName>
    <definedName name="ll" localSheetId="2" hidden="1">{"Tab1",#N/A,FALSE,"P";"Tab2",#N/A,FALSE,"P"}</definedName>
    <definedName name="ll" localSheetId="0" hidden="1">{"Tab1",#N/A,FALSE,"P";"Tab2",#N/A,FALSE,"P"}</definedName>
    <definedName name="ll" localSheetId="5" hidden="1">{"Tab1",#N/A,FALSE,"P";"Tab2",#N/A,FALSE,"P"}</definedName>
    <definedName name="ll" localSheetId="4" hidden="1">{"Tab1",#N/A,FALSE,"P";"Tab2",#N/A,FALSE,"P"}</definedName>
    <definedName name="ll" localSheetId="3" hidden="1">{"Tab1",#N/A,FALSE,"P";"Tab2",#N/A,FALSE,"P"}</definedName>
    <definedName name="ll" localSheetId="11" hidden="1">{"Tab1",#N/A,FALSE,"P";"Tab2",#N/A,FALSE,"P"}</definedName>
    <definedName name="ll" localSheetId="7" hidden="1">{"Tab1",#N/A,FALSE,"P";"Tab2",#N/A,FALSE,"P"}</definedName>
    <definedName name="ll" hidden="1">{"Tab1",#N/A,FALSE,"P";"Tab2",#N/A,FALSE,"P"}</definedName>
    <definedName name="lll" localSheetId="2" hidden="1">{"Riqfin97",#N/A,FALSE,"Tran";"Riqfinpro",#N/A,FALSE,"Tran"}</definedName>
    <definedName name="lll" localSheetId="0" hidden="1">{"Riqfin97",#N/A,FALSE,"Tran";"Riqfinpro",#N/A,FALSE,"Tran"}</definedName>
    <definedName name="lll" localSheetId="5" hidden="1">{"Riqfin97",#N/A,FALSE,"Tran";"Riqfinpro",#N/A,FALSE,"Tran"}</definedName>
    <definedName name="lll" localSheetId="4" hidden="1">{"Riqfin97",#N/A,FALSE,"Tran";"Riqfinpro",#N/A,FALSE,"Tran"}</definedName>
    <definedName name="lll" localSheetId="3" hidden="1">{"Riqfin97",#N/A,FALSE,"Tran";"Riqfinpro",#N/A,FALSE,"Tran"}</definedName>
    <definedName name="lll" localSheetId="11" hidden="1">{"Riqfin97",#N/A,FALSE,"Tran";"Riqfinpro",#N/A,FALSE,"Tran"}</definedName>
    <definedName name="lll" localSheetId="7" hidden="1">{"Riqfin97",#N/A,FALSE,"Tran";"Riqfinpro",#N/A,FALSE,"Tran"}</definedName>
    <definedName name="lll" hidden="1">{"Riqfin97",#N/A,FALSE,"Tran";"Riqfinpro",#N/A,FALSE,"Tran"}</definedName>
    <definedName name="llll" localSheetId="2" hidden="1">[35]M!#REF!</definedName>
    <definedName name="llll" localSheetId="0" hidden="1">[35]M!#REF!</definedName>
    <definedName name="llll" localSheetId="5" hidden="1">[35]M!#REF!</definedName>
    <definedName name="llll" localSheetId="4" hidden="1">[35]M!#REF!</definedName>
    <definedName name="llll" localSheetId="10" hidden="1">[35]M!#REF!</definedName>
    <definedName name="llll" localSheetId="3" hidden="1">[35]M!#REF!</definedName>
    <definedName name="llll" localSheetId="11" hidden="1">[35]M!#REF!</definedName>
    <definedName name="llll" localSheetId="6" hidden="1">[35]M!#REF!</definedName>
    <definedName name="llll" localSheetId="7" hidden="1">[35]M!#REF!</definedName>
    <definedName name="llll" hidden="1">[35]M!#REF!</definedName>
    <definedName name="LTcirr" localSheetId="2">#REF!</definedName>
    <definedName name="LTcirr" localSheetId="0">#REF!</definedName>
    <definedName name="LTcirr" localSheetId="5">#REF!</definedName>
    <definedName name="LTcirr" localSheetId="4">#REF!</definedName>
    <definedName name="LTcirr" localSheetId="10">#REF!</definedName>
    <definedName name="LTcirr" localSheetId="3">#REF!</definedName>
    <definedName name="LTcirr" localSheetId="11">#REF!</definedName>
    <definedName name="LTcirr" localSheetId="6">#REF!</definedName>
    <definedName name="LTcirr" localSheetId="7">#REF!</definedName>
    <definedName name="LTcirr">#REF!</definedName>
    <definedName name="LTr" localSheetId="2">#REF!</definedName>
    <definedName name="LTr" localSheetId="0">#REF!</definedName>
    <definedName name="LTr" localSheetId="5">#REF!</definedName>
    <definedName name="LTr" localSheetId="4">#REF!</definedName>
    <definedName name="LTr" localSheetId="10">#REF!</definedName>
    <definedName name="LTr" localSheetId="3">#REF!</definedName>
    <definedName name="LTr" localSheetId="11">#REF!</definedName>
    <definedName name="LTr" localSheetId="6">#REF!</definedName>
    <definedName name="LTr" localSheetId="7">#REF!</definedName>
    <definedName name="LTr">#REF!</definedName>
    <definedName name="LUR">#N/A</definedName>
    <definedName name="MA" localSheetId="2">#REF!</definedName>
    <definedName name="MA" localSheetId="0">#REF!</definedName>
    <definedName name="MA" localSheetId="5">#REF!</definedName>
    <definedName name="MA" localSheetId="4">#REF!</definedName>
    <definedName name="MA" localSheetId="10">#REF!</definedName>
    <definedName name="MA" localSheetId="3">#REF!</definedName>
    <definedName name="MA" localSheetId="11">#REF!</definedName>
    <definedName name="MA" localSheetId="6">#REF!</definedName>
    <definedName name="MA" localSheetId="7">#REF!</definedName>
    <definedName name="MA">#REF!</definedName>
    <definedName name="MA_G" localSheetId="2">#REF!</definedName>
    <definedName name="MA_G" localSheetId="0">#REF!</definedName>
    <definedName name="MA_G" localSheetId="5">#REF!</definedName>
    <definedName name="MA_G" localSheetId="4">#REF!</definedName>
    <definedName name="MA_G" localSheetId="10">#REF!</definedName>
    <definedName name="MA_G" localSheetId="3">#REF!</definedName>
    <definedName name="MA_G" localSheetId="11">#REF!</definedName>
    <definedName name="MA_G" localSheetId="6">#REF!</definedName>
    <definedName name="MA_G" localSheetId="7">#REF!</definedName>
    <definedName name="MA_G">#REF!</definedName>
    <definedName name="MACRO" localSheetId="2">#REF!</definedName>
    <definedName name="MACRO" localSheetId="0">#REF!</definedName>
    <definedName name="MACRO" localSheetId="5">#REF!</definedName>
    <definedName name="MACRO" localSheetId="4">#REF!</definedName>
    <definedName name="MACRO" localSheetId="10">#REF!</definedName>
    <definedName name="MACRO" localSheetId="3">#REF!</definedName>
    <definedName name="MACRO" localSheetId="11">#REF!</definedName>
    <definedName name="MACRO" localSheetId="6">#REF!</definedName>
    <definedName name="MACRO" localSheetId="7">#REF!</definedName>
    <definedName name="MACRO">#REF!</definedName>
    <definedName name="MACRO_ASSUMP_2006" localSheetId="2">#REF!</definedName>
    <definedName name="MACRO_ASSUMP_2006" localSheetId="0">#REF!</definedName>
    <definedName name="MACRO_ASSUMP_2006" localSheetId="5">#REF!</definedName>
    <definedName name="MACRO_ASSUMP_2006" localSheetId="4">#REF!</definedName>
    <definedName name="MACRO_ASSUMP_2006" localSheetId="10">#REF!</definedName>
    <definedName name="MACRO_ASSUMP_2006" localSheetId="3">#REF!</definedName>
    <definedName name="MACRO_ASSUMP_2006" localSheetId="11">#REF!</definedName>
    <definedName name="MACRO_ASSUMP_2006" localSheetId="6">#REF!</definedName>
    <definedName name="MACRO_ASSUMP_2006" localSheetId="7">#REF!</definedName>
    <definedName name="MACRO_ASSUMP_2006">#REF!</definedName>
    <definedName name="MACROS" localSheetId="2">#REF!</definedName>
    <definedName name="MACROS" localSheetId="0">#REF!</definedName>
    <definedName name="MACROS" localSheetId="5">#REF!</definedName>
    <definedName name="MACROS" localSheetId="4">#REF!</definedName>
    <definedName name="MACROS" localSheetId="10">#REF!</definedName>
    <definedName name="MACROS" localSheetId="3">#REF!</definedName>
    <definedName name="MACROS" localSheetId="11">#REF!</definedName>
    <definedName name="MACROS" localSheetId="6">#REF!</definedName>
    <definedName name="MACROS" localSheetId="7">#REF!</definedName>
    <definedName name="MACROS">#REF!</definedName>
    <definedName name="Malaysia" localSheetId="2">#REF!</definedName>
    <definedName name="Malaysia" localSheetId="0">#REF!</definedName>
    <definedName name="Malaysia" localSheetId="5">#REF!</definedName>
    <definedName name="Malaysia" localSheetId="4">#REF!</definedName>
    <definedName name="Malaysia" localSheetId="10">#REF!</definedName>
    <definedName name="Malaysia" localSheetId="3">#REF!</definedName>
    <definedName name="Malaysia" localSheetId="11">#REF!</definedName>
    <definedName name="Malaysia" localSheetId="6">#REF!</definedName>
    <definedName name="Malaysia" localSheetId="7">#REF!</definedName>
    <definedName name="Malaysia">#REF!</definedName>
    <definedName name="MarSun1" localSheetId="2">DATE(funqcionaluri!CalendarYear,3,1)-WEEKDAY(DATE(funqcionaluri!CalendarYear,3,1))</definedName>
    <definedName name="MarSun1" localSheetId="0">DATE(ბალანსი!CalendarYear,3,1)-WEEKDAY(DATE(ბალანსი!CalendarYear,3,1))</definedName>
    <definedName name="MarSun1" localSheetId="5">DATE(გრანტები!CalendarYear,3,1)-WEEKDAY(DATE(გრანტები!CalendarYear,3,1))</definedName>
    <definedName name="MarSun1" localSheetId="4">DATE(კრედიტები!CalendarYear,3,1)-WEEKDAY(DATE(კრედიტები!CalendarYear,3,1))</definedName>
    <definedName name="MarSun1" localSheetId="10">DATE(მხარჯავები!CalendarYear,3,1)-WEEKDAY(DATE(მხარჯავები!CalendarYear,3,1))</definedName>
    <definedName name="MarSun1" localSheetId="3">DATE('ფინანსური და ვალდებულებები'!CalendarYear,3,1)-WEEKDAY(DATE('ფინანსური და ვალდებულებები'!CalendarYear,3,1))</definedName>
    <definedName name="MarSun1" localSheetId="11">DATE('ფულადი სხსრები'!CalendarYear,3,1)-WEEKDAY(DATE('ფულადი სხსრები'!CalendarYear,3,1))</definedName>
    <definedName name="MarSun1" localSheetId="6">DATE(ცენტრალური!CalendarYear,3,1)-WEEKDAY(DATE(ცენტრალური!CalendarYear,3,1))</definedName>
    <definedName name="MarSun1" localSheetId="7">DATE('ცენტრალური ბალანსი'!CalendarYear,3,1)-WEEKDAY(DATE('ცენტრალური ბალანსი'!CalendarYear,3,1))</definedName>
    <definedName name="MarSun1">DATE(CalendarYear,3,1)-WEEKDAY(DATE(CalendarYear,3,1))</definedName>
    <definedName name="marurityDate">[20]წმინდა_ამოღება!$B:$B</definedName>
    <definedName name="Maturity_IDA" localSheetId="2">#REF!</definedName>
    <definedName name="Maturity_IDA" localSheetId="0">#REF!</definedName>
    <definedName name="Maturity_IDA" localSheetId="5">#REF!</definedName>
    <definedName name="Maturity_IDA" localSheetId="4">#REF!</definedName>
    <definedName name="Maturity_IDA" localSheetId="10">#REF!</definedName>
    <definedName name="Maturity_IDA" localSheetId="3">#REF!</definedName>
    <definedName name="Maturity_IDA" localSheetId="11">#REF!</definedName>
    <definedName name="Maturity_IDA" localSheetId="6">#REF!</definedName>
    <definedName name="Maturity_IDA" localSheetId="7">#REF!</definedName>
    <definedName name="Maturity_IDA">#REF!</definedName>
    <definedName name="Maturity_NC" localSheetId="2">[28]NPV_base!#REF!</definedName>
    <definedName name="Maturity_NC" localSheetId="0">[28]NPV_base!#REF!</definedName>
    <definedName name="Maturity_NC" localSheetId="5">[28]NPV_base!#REF!</definedName>
    <definedName name="Maturity_NC" localSheetId="4">[28]NPV_base!#REF!</definedName>
    <definedName name="Maturity_NC" localSheetId="10">[28]NPV_base!#REF!</definedName>
    <definedName name="Maturity_NC" localSheetId="3">[28]NPV_base!#REF!</definedName>
    <definedName name="Maturity_NC" localSheetId="11">[28]NPV_base!#REF!</definedName>
    <definedName name="Maturity_NC" localSheetId="6">[28]NPV_base!#REF!</definedName>
    <definedName name="Maturity_NC" localSheetId="7">[28]NPV_base!#REF!</definedName>
    <definedName name="Maturity_NC">[28]NPV_base!#REF!</definedName>
    <definedName name="MaySun1" localSheetId="2">DATE(funqcionaluri!CalendarYear,5,1)-WEEKDAY(DATE(funqcionaluri!CalendarYear,5,1))</definedName>
    <definedName name="MaySun1" localSheetId="0">DATE(ბალანსი!CalendarYear,5,1)-WEEKDAY(DATE(ბალანსი!CalendarYear,5,1))</definedName>
    <definedName name="MaySun1" localSheetId="5">DATE(გრანტები!CalendarYear,5,1)-WEEKDAY(DATE(გრანტები!CalendarYear,5,1))</definedName>
    <definedName name="MaySun1" localSheetId="4">DATE(კრედიტები!CalendarYear,5,1)-WEEKDAY(DATE(კრედიტები!CalendarYear,5,1))</definedName>
    <definedName name="MaySun1" localSheetId="10">DATE(მხარჯავები!CalendarYear,5,1)-WEEKDAY(DATE(მხარჯავები!CalendarYear,5,1))</definedName>
    <definedName name="MaySun1" localSheetId="3">DATE('ფინანსური და ვალდებულებები'!CalendarYear,5,1)-WEEKDAY(DATE('ფინანსური და ვალდებულებები'!CalendarYear,5,1))</definedName>
    <definedName name="MaySun1" localSheetId="11">DATE('ფულადი სხსრები'!CalendarYear,5,1)-WEEKDAY(DATE('ფულადი სხსრები'!CalendarYear,5,1))</definedName>
    <definedName name="MaySun1" localSheetId="6">DATE(ცენტრალური!CalendarYear,5,1)-WEEKDAY(DATE(ცენტრალური!CalendarYear,5,1))</definedName>
    <definedName name="MaySun1" localSheetId="7">DATE('ცენტრალური ბალანსი'!CalendarYear,5,1)-WEEKDAY(DATE('ცენტრალური ბალანსი'!CalendarYear,5,1))</definedName>
    <definedName name="MaySun1">DATE(CalendarYear,5,1)-WEEKDAY(DATE(CalendarYear,5,1))</definedName>
    <definedName name="MCV">[14]Q2!$E$63:$AH$63</definedName>
    <definedName name="MCV_B" localSheetId="2">#REF!</definedName>
    <definedName name="MCV_B" localSheetId="0">#REF!</definedName>
    <definedName name="MCV_B" localSheetId="5">#REF!</definedName>
    <definedName name="MCV_B" localSheetId="4">#REF!</definedName>
    <definedName name="MCV_B" localSheetId="10">#REF!</definedName>
    <definedName name="MCV_B" localSheetId="3">#REF!</definedName>
    <definedName name="MCV_B" localSheetId="11">#REF!</definedName>
    <definedName name="MCV_B" localSheetId="6">#REF!</definedName>
    <definedName name="MCV_B" localSheetId="7">#REF!</definedName>
    <definedName name="MCV_B">#REF!</definedName>
    <definedName name="MCV_B_1">#N/A</definedName>
    <definedName name="MCV_B1" localSheetId="2">#REF!</definedName>
    <definedName name="MCV_B1" localSheetId="0">#REF!</definedName>
    <definedName name="MCV_B1" localSheetId="5">#REF!</definedName>
    <definedName name="MCV_B1" localSheetId="4">#REF!</definedName>
    <definedName name="MCV_B1" localSheetId="10">#REF!</definedName>
    <definedName name="MCV_B1" localSheetId="3">#REF!</definedName>
    <definedName name="MCV_B1" localSheetId="11">#REF!</definedName>
    <definedName name="MCV_B1" localSheetId="6">#REF!</definedName>
    <definedName name="MCV_B1" localSheetId="7">#REF!</definedName>
    <definedName name="MCV_B1">#REF!</definedName>
    <definedName name="MCV_D" localSheetId="2">#REF!</definedName>
    <definedName name="MCV_D" localSheetId="0">#REF!</definedName>
    <definedName name="MCV_D" localSheetId="5">#REF!</definedName>
    <definedName name="MCV_D" localSheetId="4">#REF!</definedName>
    <definedName name="MCV_D" localSheetId="10">#REF!</definedName>
    <definedName name="MCV_D" localSheetId="3">#REF!</definedName>
    <definedName name="MCV_D" localSheetId="11">#REF!</definedName>
    <definedName name="MCV_D" localSheetId="6">#REF!</definedName>
    <definedName name="MCV_D" localSheetId="7">#REF!</definedName>
    <definedName name="MCV_D">#REF!</definedName>
    <definedName name="MCV_D_1">#N/A</definedName>
    <definedName name="MCV_D1" localSheetId="2">#REF!</definedName>
    <definedName name="MCV_D1" localSheetId="0">#REF!</definedName>
    <definedName name="MCV_D1" localSheetId="5">#REF!</definedName>
    <definedName name="MCV_D1" localSheetId="4">#REF!</definedName>
    <definedName name="MCV_D1" localSheetId="10">#REF!</definedName>
    <definedName name="MCV_D1" localSheetId="3">#REF!</definedName>
    <definedName name="MCV_D1" localSheetId="11">#REF!</definedName>
    <definedName name="MCV_D1" localSheetId="6">#REF!</definedName>
    <definedName name="MCV_D1" localSheetId="7">#REF!</definedName>
    <definedName name="MCV_D1">#REF!</definedName>
    <definedName name="MCV_N">#N/A</definedName>
    <definedName name="MCV_N1" localSheetId="2">#REF!</definedName>
    <definedName name="MCV_N1" localSheetId="0">#REF!</definedName>
    <definedName name="MCV_N1" localSheetId="5">#REF!</definedName>
    <definedName name="MCV_N1" localSheetId="4">#REF!</definedName>
    <definedName name="MCV_N1" localSheetId="10">#REF!</definedName>
    <definedName name="MCV_N1" localSheetId="3">#REF!</definedName>
    <definedName name="MCV_N1" localSheetId="11">#REF!</definedName>
    <definedName name="MCV_N1" localSheetId="6">#REF!</definedName>
    <definedName name="MCV_N1" localSheetId="7">#REF!</definedName>
    <definedName name="MCV_N1">#REF!</definedName>
    <definedName name="MCV_T" localSheetId="2">#REF!</definedName>
    <definedName name="MCV_T" localSheetId="0">#REF!</definedName>
    <definedName name="MCV_T" localSheetId="5">#REF!</definedName>
    <definedName name="MCV_T" localSheetId="4">#REF!</definedName>
    <definedName name="MCV_T" localSheetId="10">#REF!</definedName>
    <definedName name="MCV_T" localSheetId="3">#REF!</definedName>
    <definedName name="MCV_T" localSheetId="11">#REF!</definedName>
    <definedName name="MCV_T" localSheetId="6">#REF!</definedName>
    <definedName name="MCV_T" localSheetId="7">#REF!</definedName>
    <definedName name="MCV_T">#REF!</definedName>
    <definedName name="MCV_T_1">#N/A</definedName>
    <definedName name="MCV_T1" localSheetId="2">#REF!</definedName>
    <definedName name="MCV_T1" localSheetId="0">#REF!</definedName>
    <definedName name="MCV_T1" localSheetId="5">#REF!</definedName>
    <definedName name="MCV_T1" localSheetId="4">#REF!</definedName>
    <definedName name="MCV_T1" localSheetId="10">#REF!</definedName>
    <definedName name="MCV_T1" localSheetId="3">#REF!</definedName>
    <definedName name="MCV_T1" localSheetId="11">#REF!</definedName>
    <definedName name="MCV_T1" localSheetId="6">#REF!</definedName>
    <definedName name="MCV_T1" localSheetId="7">#REF!</definedName>
    <definedName name="MCV_T1">#REF!</definedName>
    <definedName name="Medium_term_BOP_scenario" localSheetId="2">#REF!</definedName>
    <definedName name="Medium_term_BOP_scenario" localSheetId="0">#REF!</definedName>
    <definedName name="Medium_term_BOP_scenario" localSheetId="5">#REF!</definedName>
    <definedName name="Medium_term_BOP_scenario" localSheetId="4">#REF!</definedName>
    <definedName name="Medium_term_BOP_scenario" localSheetId="10">#REF!</definedName>
    <definedName name="Medium_term_BOP_scenario" localSheetId="3">#REF!</definedName>
    <definedName name="Medium_term_BOP_scenario" localSheetId="11">#REF!</definedName>
    <definedName name="Medium_term_BOP_scenario" localSheetId="6">#REF!</definedName>
    <definedName name="Medium_term_BOP_scenario" localSheetId="7">#REF!</definedName>
    <definedName name="Medium_term_BOP_scenario">#REF!</definedName>
    <definedName name="memo">'[23]MS data prog'!$E$47:$AU$85</definedName>
    <definedName name="MENORES" localSheetId="2">#REF!</definedName>
    <definedName name="MENORES" localSheetId="0">#REF!</definedName>
    <definedName name="MENORES" localSheetId="5">#REF!</definedName>
    <definedName name="MENORES" localSheetId="4">#REF!</definedName>
    <definedName name="MENORES" localSheetId="10">#REF!</definedName>
    <definedName name="MENORES" localSheetId="3">#REF!</definedName>
    <definedName name="MENORES" localSheetId="11">#REF!</definedName>
    <definedName name="MENORES" localSheetId="6">#REF!</definedName>
    <definedName name="MENORES" localSheetId="7">#REF!</definedName>
    <definedName name="MENORES">#REF!</definedName>
    <definedName name="MFISCAL" localSheetId="2">'[5]Annual Raw Data'!#REF!</definedName>
    <definedName name="MFISCAL" localSheetId="0">'[5]Annual Raw Data'!#REF!</definedName>
    <definedName name="MFISCAL" localSheetId="5">'[5]Annual Raw Data'!#REF!</definedName>
    <definedName name="MFISCAL" localSheetId="4">'[5]Annual Raw Data'!#REF!</definedName>
    <definedName name="MFISCAL" localSheetId="10">'[5]Annual Raw Data'!#REF!</definedName>
    <definedName name="MFISCAL" localSheetId="3">'[5]Annual Raw Data'!#REF!</definedName>
    <definedName name="MFISCAL" localSheetId="11">'[5]Annual Raw Data'!#REF!</definedName>
    <definedName name="MFISCAL" localSheetId="6">'[5]Annual Raw Data'!#REF!</definedName>
    <definedName name="MFISCAL" localSheetId="7">'[5]Annual Raw Data'!#REF!</definedName>
    <definedName name="MFISCAL">'[5]Annual Raw Data'!#REF!</definedName>
    <definedName name="mflowsa" localSheetId="10">[16]!mflowsa</definedName>
    <definedName name="mflowsa" localSheetId="6">[16]!mflowsa</definedName>
    <definedName name="mflowsa">[16]!mflowsa</definedName>
    <definedName name="mflowsq" localSheetId="10">[16]!mflowsq</definedName>
    <definedName name="mflowsq" localSheetId="6">[16]!mflowsq</definedName>
    <definedName name="mflowsq">[16]!mflowsq</definedName>
    <definedName name="MICRO" localSheetId="2">#REF!</definedName>
    <definedName name="MICRO" localSheetId="0">#REF!</definedName>
    <definedName name="MICRO" localSheetId="5">#REF!</definedName>
    <definedName name="MICRO" localSheetId="4">#REF!</definedName>
    <definedName name="MICRO" localSheetId="10">#REF!</definedName>
    <definedName name="MICRO" localSheetId="3">#REF!</definedName>
    <definedName name="MICRO" localSheetId="11">#REF!</definedName>
    <definedName name="MICRO" localSheetId="6">#REF!</definedName>
    <definedName name="MICRO" localSheetId="7">#REF!</definedName>
    <definedName name="MICRO">#REF!</definedName>
    <definedName name="MIDDLE" localSheetId="2">#REF!</definedName>
    <definedName name="MIDDLE" localSheetId="0">#REF!</definedName>
    <definedName name="MIDDLE" localSheetId="5">#REF!</definedName>
    <definedName name="MIDDLE" localSheetId="4">#REF!</definedName>
    <definedName name="MIDDLE" localSheetId="10">#REF!</definedName>
    <definedName name="MIDDLE" localSheetId="3">#REF!</definedName>
    <definedName name="MIDDLE" localSheetId="11">#REF!</definedName>
    <definedName name="MIDDLE" localSheetId="6">#REF!</definedName>
    <definedName name="MIDDLE" localSheetId="7">#REF!</definedName>
    <definedName name="MIDDLE">#REF!</definedName>
    <definedName name="MISC3" localSheetId="2">#REF!</definedName>
    <definedName name="MISC3" localSheetId="0">#REF!</definedName>
    <definedName name="MISC3" localSheetId="5">#REF!</definedName>
    <definedName name="MISC3" localSheetId="4">#REF!</definedName>
    <definedName name="MISC3" localSheetId="10">#REF!</definedName>
    <definedName name="MISC3" localSheetId="3">#REF!</definedName>
    <definedName name="MISC3" localSheetId="11">#REF!</definedName>
    <definedName name="MISC3" localSheetId="6">#REF!</definedName>
    <definedName name="MISC3" localSheetId="7">#REF!</definedName>
    <definedName name="MISC3">#REF!</definedName>
    <definedName name="MISC4" localSheetId="2">[12]OUTPUT!#REF!</definedName>
    <definedName name="MISC4" localSheetId="0">[12]OUTPUT!#REF!</definedName>
    <definedName name="MISC4" localSheetId="5">[12]OUTPUT!#REF!</definedName>
    <definedName name="MISC4" localSheetId="4">[12]OUTPUT!#REF!</definedName>
    <definedName name="MISC4" localSheetId="10">[12]OUTPUT!#REF!</definedName>
    <definedName name="MISC4" localSheetId="3">[12]OUTPUT!#REF!</definedName>
    <definedName name="MISC4" localSheetId="11">[12]OUTPUT!#REF!</definedName>
    <definedName name="MISC4" localSheetId="6">[12]OUTPUT!#REF!</definedName>
    <definedName name="MISC4" localSheetId="7">[12]OUTPUT!#REF!</definedName>
    <definedName name="MISC4">[12]OUTPUT!#REF!</definedName>
    <definedName name="mmm" localSheetId="2" hidden="1">{"Riqfin97",#N/A,FALSE,"Tran";"Riqfinpro",#N/A,FALSE,"Tran"}</definedName>
    <definedName name="mmm" localSheetId="0" hidden="1">{"Riqfin97",#N/A,FALSE,"Tran";"Riqfinpro",#N/A,FALSE,"Tran"}</definedName>
    <definedName name="mmm" localSheetId="5" hidden="1">{"Riqfin97",#N/A,FALSE,"Tran";"Riqfinpro",#N/A,FALSE,"Tran"}</definedName>
    <definedName name="mmm" localSheetId="4" hidden="1">{"Riqfin97",#N/A,FALSE,"Tran";"Riqfinpro",#N/A,FALSE,"Tran"}</definedName>
    <definedName name="mmm" localSheetId="3" hidden="1">{"Riqfin97",#N/A,FALSE,"Tran";"Riqfinpro",#N/A,FALSE,"Tran"}</definedName>
    <definedName name="mmm" localSheetId="11" hidden="1">{"Riqfin97",#N/A,FALSE,"Tran";"Riqfinpro",#N/A,FALSE,"Tran"}</definedName>
    <definedName name="mmm" localSheetId="7" hidden="1">{"Riqfin97",#N/A,FALSE,"Tran";"Riqfinpro",#N/A,FALSE,"Tran"}</definedName>
    <definedName name="mmm" hidden="1">{"Riqfin97",#N/A,FALSE,"Tran";"Riqfinpro",#N/A,FALSE,"Tran"}</definedName>
    <definedName name="mmmm" localSheetId="2" hidden="1">{"Tab1",#N/A,FALSE,"P";"Tab2",#N/A,FALSE,"P"}</definedName>
    <definedName name="mmmm" localSheetId="0" hidden="1">{"Tab1",#N/A,FALSE,"P";"Tab2",#N/A,FALSE,"P"}</definedName>
    <definedName name="mmmm" localSheetId="5" hidden="1">{"Tab1",#N/A,FALSE,"P";"Tab2",#N/A,FALSE,"P"}</definedName>
    <definedName name="mmmm" localSheetId="4" hidden="1">{"Tab1",#N/A,FALSE,"P";"Tab2",#N/A,FALSE,"P"}</definedName>
    <definedName name="mmmm" localSheetId="3" hidden="1">{"Tab1",#N/A,FALSE,"P";"Tab2",#N/A,FALSE,"P"}</definedName>
    <definedName name="mmmm" localSheetId="11" hidden="1">{"Tab1",#N/A,FALSE,"P";"Tab2",#N/A,FALSE,"P"}</definedName>
    <definedName name="mmmm" localSheetId="7" hidden="1">{"Tab1",#N/A,FALSE,"P";"Tab2",#N/A,FALSE,"P"}</definedName>
    <definedName name="mmmm" hidden="1">{"Tab1",#N/A,FALSE,"P";"Tab2",#N/A,FALSE,"P"}</definedName>
    <definedName name="mod1.03" localSheetId="2">[13]ModDef!#REF!</definedName>
    <definedName name="mod1.03" localSheetId="0">[13]ModDef!#REF!</definedName>
    <definedName name="mod1.03" localSheetId="5">[13]ModDef!#REF!</definedName>
    <definedName name="mod1.03" localSheetId="4">[13]ModDef!#REF!</definedName>
    <definedName name="mod1.03" localSheetId="10">[13]ModDef!#REF!</definedName>
    <definedName name="mod1.03" localSheetId="3">[13]ModDef!#REF!</definedName>
    <definedName name="mod1.03" localSheetId="11">[13]ModDef!#REF!</definedName>
    <definedName name="mod1.03" localSheetId="6">[13]ModDef!#REF!</definedName>
    <definedName name="mod1.03" localSheetId="7">[13]ModDef!#REF!</definedName>
    <definedName name="mod1.03">[13]ModDef!#REF!</definedName>
    <definedName name="Moldova__Balance_of_Payments__1994_98" localSheetId="2">#REF!</definedName>
    <definedName name="Moldova__Balance_of_Payments__1994_98" localSheetId="0">#REF!</definedName>
    <definedName name="Moldova__Balance_of_Payments__1994_98" localSheetId="5">#REF!</definedName>
    <definedName name="Moldova__Balance_of_Payments__1994_98" localSheetId="4">#REF!</definedName>
    <definedName name="Moldova__Balance_of_Payments__1994_98" localSheetId="10">#REF!</definedName>
    <definedName name="Moldova__Balance_of_Payments__1994_98" localSheetId="3">#REF!</definedName>
    <definedName name="Moldova__Balance_of_Payments__1994_98" localSheetId="11">#REF!</definedName>
    <definedName name="Moldova__Balance_of_Payments__1994_98" localSheetId="6">#REF!</definedName>
    <definedName name="Moldova__Balance_of_Payments__1994_98" localSheetId="7">#REF!</definedName>
    <definedName name="Moldova__Balance_of_Payments__1994_98">#REF!</definedName>
    <definedName name="MON_SM" localSheetId="2">#REF!</definedName>
    <definedName name="MON_SM" localSheetId="0">#REF!</definedName>
    <definedName name="MON_SM" localSheetId="5">#REF!</definedName>
    <definedName name="MON_SM" localSheetId="4">#REF!</definedName>
    <definedName name="MON_SM" localSheetId="10">#REF!</definedName>
    <definedName name="MON_SM" localSheetId="3">#REF!</definedName>
    <definedName name="MON_SM" localSheetId="11">#REF!</definedName>
    <definedName name="MON_SM" localSheetId="6">#REF!</definedName>
    <definedName name="MON_SM" localSheetId="7">#REF!</definedName>
    <definedName name="MON_SM">#REF!</definedName>
    <definedName name="mon_surv_midterm98" localSheetId="2">#REF!</definedName>
    <definedName name="mon_surv_midterm98" localSheetId="0">#REF!</definedName>
    <definedName name="mon_surv_midterm98" localSheetId="5">#REF!</definedName>
    <definedName name="mon_surv_midterm98" localSheetId="4">#REF!</definedName>
    <definedName name="mon_surv_midterm98" localSheetId="10">#REF!</definedName>
    <definedName name="mon_surv_midterm98" localSheetId="3">#REF!</definedName>
    <definedName name="mon_surv_midterm98" localSheetId="11">#REF!</definedName>
    <definedName name="mon_surv_midterm98" localSheetId="6">#REF!</definedName>
    <definedName name="mon_surv_midterm98" localSheetId="7">#REF!</definedName>
    <definedName name="mon_surv_midterm98">#REF!</definedName>
    <definedName name="mon_survey_97" localSheetId="2">#REF!</definedName>
    <definedName name="mon_survey_97" localSheetId="0">#REF!</definedName>
    <definedName name="mon_survey_97" localSheetId="5">#REF!</definedName>
    <definedName name="mon_survey_97" localSheetId="4">#REF!</definedName>
    <definedName name="mon_survey_97" localSheetId="10">#REF!</definedName>
    <definedName name="mon_survey_97" localSheetId="3">#REF!</definedName>
    <definedName name="mon_survey_97" localSheetId="11">#REF!</definedName>
    <definedName name="mon_survey_97" localSheetId="6">#REF!</definedName>
    <definedName name="mon_survey_97" localSheetId="7">#REF!</definedName>
    <definedName name="mon_survey_97">#REF!</definedName>
    <definedName name="mon_survey_98" localSheetId="2">#REF!</definedName>
    <definedName name="mon_survey_98" localSheetId="0">#REF!</definedName>
    <definedName name="mon_survey_98" localSheetId="5">#REF!</definedName>
    <definedName name="mon_survey_98" localSheetId="4">#REF!</definedName>
    <definedName name="mon_survey_98" localSheetId="10">#REF!</definedName>
    <definedName name="mon_survey_98" localSheetId="3">#REF!</definedName>
    <definedName name="mon_survey_98" localSheetId="11">#REF!</definedName>
    <definedName name="mon_survey_98" localSheetId="6">#REF!</definedName>
    <definedName name="mon_survey_98" localSheetId="7">#REF!</definedName>
    <definedName name="mon_survey_98">#REF!</definedName>
    <definedName name="Monetary_Program_Parameters" localSheetId="2">#REF!</definedName>
    <definedName name="Monetary_Program_Parameters" localSheetId="0">#REF!</definedName>
    <definedName name="Monetary_Program_Parameters" localSheetId="5">#REF!</definedName>
    <definedName name="Monetary_Program_Parameters" localSheetId="4">#REF!</definedName>
    <definedName name="Monetary_Program_Parameters" localSheetId="10">#REF!</definedName>
    <definedName name="Monetary_Program_Parameters" localSheetId="3">#REF!</definedName>
    <definedName name="Monetary_Program_Parameters" localSheetId="11">#REF!</definedName>
    <definedName name="Monetary_Program_Parameters" localSheetId="6">#REF!</definedName>
    <definedName name="Monetary_Program_Parameters" localSheetId="7">#REF!</definedName>
    <definedName name="Monetary_Program_Parameters">#REF!</definedName>
    <definedName name="moneyprogram" localSheetId="2">#REF!</definedName>
    <definedName name="moneyprogram" localSheetId="0">#REF!</definedName>
    <definedName name="moneyprogram" localSheetId="5">#REF!</definedName>
    <definedName name="moneyprogram" localSheetId="4">#REF!</definedName>
    <definedName name="moneyprogram" localSheetId="10">#REF!</definedName>
    <definedName name="moneyprogram" localSheetId="3">#REF!</definedName>
    <definedName name="moneyprogram" localSheetId="11">#REF!</definedName>
    <definedName name="moneyprogram" localSheetId="6">#REF!</definedName>
    <definedName name="moneyprogram" localSheetId="7">#REF!</definedName>
    <definedName name="moneyprogram">#REF!</definedName>
    <definedName name="MONF_SM" localSheetId="2">#REF!</definedName>
    <definedName name="MONF_SM" localSheetId="0">#REF!</definedName>
    <definedName name="MONF_SM" localSheetId="5">#REF!</definedName>
    <definedName name="MONF_SM" localSheetId="4">#REF!</definedName>
    <definedName name="MONF_SM" localSheetId="10">#REF!</definedName>
    <definedName name="MONF_SM" localSheetId="3">#REF!</definedName>
    <definedName name="MONF_SM" localSheetId="11">#REF!</definedName>
    <definedName name="MONF_SM" localSheetId="6">#REF!</definedName>
    <definedName name="MONF_SM" localSheetId="7">#REF!</definedName>
    <definedName name="MONF_SM">#REF!</definedName>
    <definedName name="monprogparameters" localSheetId="2">#REF!</definedName>
    <definedName name="monprogparameters" localSheetId="0">#REF!</definedName>
    <definedName name="monprogparameters" localSheetId="5">#REF!</definedName>
    <definedName name="monprogparameters" localSheetId="4">#REF!</definedName>
    <definedName name="monprogparameters" localSheetId="10">#REF!</definedName>
    <definedName name="monprogparameters" localSheetId="3">#REF!</definedName>
    <definedName name="monprogparameters" localSheetId="11">#REF!</definedName>
    <definedName name="monprogparameters" localSheetId="6">#REF!</definedName>
    <definedName name="monprogparameters" localSheetId="7">#REF!</definedName>
    <definedName name="monprogparameters">#REF!</definedName>
    <definedName name="monsurvey" localSheetId="2">#REF!</definedName>
    <definedName name="monsurvey" localSheetId="0">#REF!</definedName>
    <definedName name="monsurvey" localSheetId="5">#REF!</definedName>
    <definedName name="monsurvey" localSheetId="4">#REF!</definedName>
    <definedName name="monsurvey" localSheetId="10">#REF!</definedName>
    <definedName name="monsurvey" localSheetId="3">#REF!</definedName>
    <definedName name="monsurvey" localSheetId="11">#REF!</definedName>
    <definedName name="monsurvey" localSheetId="6">#REF!</definedName>
    <definedName name="monsurvey" localSheetId="7">#REF!</definedName>
    <definedName name="monsurvey">#REF!</definedName>
    <definedName name="monthly">'[23]NBG old'!$A$4:$AU$116</definedName>
    <definedName name="MS" localSheetId="2">#REF!</definedName>
    <definedName name="MS" localSheetId="0">#REF!</definedName>
    <definedName name="MS" localSheetId="5">#REF!</definedName>
    <definedName name="MS" localSheetId="4">#REF!</definedName>
    <definedName name="MS" localSheetId="10">#REF!</definedName>
    <definedName name="MS" localSheetId="3">#REF!</definedName>
    <definedName name="MS" localSheetId="11">#REF!</definedName>
    <definedName name="MS" localSheetId="6">#REF!</definedName>
    <definedName name="MS" localSheetId="7">#REF!</definedName>
    <definedName name="MS">#REF!</definedName>
    <definedName name="mstocksa" localSheetId="10">[16]!mstocksa</definedName>
    <definedName name="mstocksa" localSheetId="6">[16]!mstocksa</definedName>
    <definedName name="mstocksa">[16]!mstocksa</definedName>
    <definedName name="mstocksq" localSheetId="10">[16]!mstocksq</definedName>
    <definedName name="mstocksq" localSheetId="6">[16]!mstocksq</definedName>
    <definedName name="mstocksq">[16]!mstocksq</definedName>
    <definedName name="mt_moneyprog" localSheetId="2">#REF!</definedName>
    <definedName name="mt_moneyprog" localSheetId="0">#REF!</definedName>
    <definedName name="mt_moneyprog" localSheetId="5">#REF!</definedName>
    <definedName name="mt_moneyprog" localSheetId="4">#REF!</definedName>
    <definedName name="mt_moneyprog" localSheetId="10">#REF!</definedName>
    <definedName name="mt_moneyprog" localSheetId="3">#REF!</definedName>
    <definedName name="mt_moneyprog" localSheetId="11">#REF!</definedName>
    <definedName name="mt_moneyprog" localSheetId="6">#REF!</definedName>
    <definedName name="mt_moneyprog" localSheetId="7">#REF!</definedName>
    <definedName name="mt_moneyprog">#REF!</definedName>
    <definedName name="Municipios" localSheetId="2">#REF!</definedName>
    <definedName name="Municipios" localSheetId="0">#REF!</definedName>
    <definedName name="Municipios" localSheetId="5">#REF!</definedName>
    <definedName name="Municipios" localSheetId="4">#REF!</definedName>
    <definedName name="Municipios" localSheetId="10">#REF!</definedName>
    <definedName name="Municipios" localSheetId="3">#REF!</definedName>
    <definedName name="Municipios" localSheetId="11">#REF!</definedName>
    <definedName name="Municipios" localSheetId="6">#REF!</definedName>
    <definedName name="Municipios" localSheetId="7">#REF!</definedName>
    <definedName name="Municipios">#REF!</definedName>
    <definedName name="n" localSheetId="2">#REF!</definedName>
    <definedName name="n" localSheetId="0">#REF!</definedName>
    <definedName name="n" localSheetId="5">#REF!</definedName>
    <definedName name="n" localSheetId="4">#REF!</definedName>
    <definedName name="n" localSheetId="10">#REF!</definedName>
    <definedName name="n" localSheetId="3">#REF!</definedName>
    <definedName name="n" localSheetId="11">#REF!</definedName>
    <definedName name="n" localSheetId="6">#REF!</definedName>
    <definedName name="n" localSheetId="7">#REF!</definedName>
    <definedName name="n">#REF!</definedName>
    <definedName name="NAMES" localSheetId="2">#REF!</definedName>
    <definedName name="NAMES" localSheetId="0">#REF!</definedName>
    <definedName name="NAMES" localSheetId="5">#REF!</definedName>
    <definedName name="NAMES" localSheetId="4">#REF!</definedName>
    <definedName name="NAMES" localSheetId="10">#REF!</definedName>
    <definedName name="NAMES" localSheetId="3">#REF!</definedName>
    <definedName name="NAMES" localSheetId="11">#REF!</definedName>
    <definedName name="NAMES" localSheetId="6">#REF!</definedName>
    <definedName name="NAMES" localSheetId="7">#REF!</definedName>
    <definedName name="NAMES">#REF!</definedName>
    <definedName name="NAMES_A" localSheetId="2">#REF!</definedName>
    <definedName name="NAMES_A" localSheetId="0">#REF!</definedName>
    <definedName name="NAMES_A" localSheetId="5">#REF!</definedName>
    <definedName name="NAMES_A" localSheetId="4">#REF!</definedName>
    <definedName name="NAMES_A" localSheetId="10">#REF!</definedName>
    <definedName name="NAMES_A" localSheetId="3">#REF!</definedName>
    <definedName name="NAMES_A" localSheetId="11">#REF!</definedName>
    <definedName name="NAMES_A" localSheetId="6">#REF!</definedName>
    <definedName name="NAMES_A" localSheetId="7">#REF!</definedName>
    <definedName name="NAMES_A">#REF!</definedName>
    <definedName name="NAMES_Q" localSheetId="2">#REF!</definedName>
    <definedName name="NAMES_Q" localSheetId="0">#REF!</definedName>
    <definedName name="NAMES_Q" localSheetId="5">#REF!</definedName>
    <definedName name="NAMES_Q" localSheetId="4">#REF!</definedName>
    <definedName name="NAMES_Q" localSheetId="10">#REF!</definedName>
    <definedName name="NAMES_Q" localSheetId="3">#REF!</definedName>
    <definedName name="NAMES_Q" localSheetId="11">#REF!</definedName>
    <definedName name="NAMES_Q" localSheetId="6">#REF!</definedName>
    <definedName name="NAMES_Q" localSheetId="7">#REF!</definedName>
    <definedName name="NAMES_Q">#REF!</definedName>
    <definedName name="names_w" localSheetId="2">#REF!</definedName>
    <definedName name="names_w" localSheetId="0">#REF!</definedName>
    <definedName name="names_w" localSheetId="5">#REF!</definedName>
    <definedName name="names_w" localSheetId="4">#REF!</definedName>
    <definedName name="names_w" localSheetId="10">#REF!</definedName>
    <definedName name="names_w" localSheetId="3">#REF!</definedName>
    <definedName name="names_w" localSheetId="11">#REF!</definedName>
    <definedName name="names_w" localSheetId="6">#REF!</definedName>
    <definedName name="names_w" localSheetId="7">#REF!</definedName>
    <definedName name="names_w">#REF!</definedName>
    <definedName name="NAMESAZE" localSheetId="2">#REF!</definedName>
    <definedName name="NAMESAZE" localSheetId="0">#REF!</definedName>
    <definedName name="NAMESAZE" localSheetId="5">#REF!</definedName>
    <definedName name="NAMESAZE" localSheetId="4">#REF!</definedName>
    <definedName name="NAMESAZE" localSheetId="10">#REF!</definedName>
    <definedName name="NAMESAZE" localSheetId="3">#REF!</definedName>
    <definedName name="NAMESAZE" localSheetId="11">#REF!</definedName>
    <definedName name="NAMESAZE" localSheetId="6">#REF!</definedName>
    <definedName name="NAMESAZE" localSheetId="7">#REF!</definedName>
    <definedName name="NAMESAZE">#REF!</definedName>
    <definedName name="NAMESTJK" localSheetId="2">#REF!</definedName>
    <definedName name="NAMESTJK" localSheetId="0">#REF!</definedName>
    <definedName name="NAMESTJK" localSheetId="5">#REF!</definedName>
    <definedName name="NAMESTJK" localSheetId="4">#REF!</definedName>
    <definedName name="NAMESTJK" localSheetId="10">#REF!</definedName>
    <definedName name="NAMESTJK" localSheetId="3">#REF!</definedName>
    <definedName name="NAMESTJK" localSheetId="11">#REF!</definedName>
    <definedName name="NAMESTJK" localSheetId="6">#REF!</definedName>
    <definedName name="NAMESTJK" localSheetId="7">#REF!</definedName>
    <definedName name="NAMESTJK">#REF!</definedName>
    <definedName name="NAMESUZB" localSheetId="2">#REF!</definedName>
    <definedName name="NAMESUZB" localSheetId="0">#REF!</definedName>
    <definedName name="NAMESUZB" localSheetId="5">#REF!</definedName>
    <definedName name="NAMESUZB" localSheetId="4">#REF!</definedName>
    <definedName name="NAMESUZB" localSheetId="10">#REF!</definedName>
    <definedName name="NAMESUZB" localSheetId="3">#REF!</definedName>
    <definedName name="NAMESUZB" localSheetId="11">#REF!</definedName>
    <definedName name="NAMESUZB" localSheetId="6">#REF!</definedName>
    <definedName name="NAMESUZB" localSheetId="7">#REF!</definedName>
    <definedName name="NAMESUZB">#REF!</definedName>
    <definedName name="natia" localSheetId="2" hidden="1">{#N/A,#N/A,FALSE,"GDP_ORIGIN";#N/A,#N/A,FALSE,"EMP_POP"}</definedName>
    <definedName name="natia" localSheetId="0" hidden="1">{#N/A,#N/A,FALSE,"GDP_ORIGIN";#N/A,#N/A,FALSE,"EMP_POP"}</definedName>
    <definedName name="natia" localSheetId="5" hidden="1">{#N/A,#N/A,FALSE,"GDP_ORIGIN";#N/A,#N/A,FALSE,"EMP_POP"}</definedName>
    <definedName name="natia" localSheetId="4" hidden="1">{#N/A,#N/A,FALSE,"GDP_ORIGIN";#N/A,#N/A,FALSE,"EMP_POP"}</definedName>
    <definedName name="natia" localSheetId="3" hidden="1">{#N/A,#N/A,FALSE,"GDP_ORIGIN";#N/A,#N/A,FALSE,"EMP_POP"}</definedName>
    <definedName name="natia" localSheetId="11" hidden="1">{#N/A,#N/A,FALSE,"GDP_ORIGIN";#N/A,#N/A,FALSE,"EMP_POP"}</definedName>
    <definedName name="natia" localSheetId="7" hidden="1">{#N/A,#N/A,FALSE,"GDP_ORIGIN";#N/A,#N/A,FALSE,"EMP_POP"}</definedName>
    <definedName name="natia" hidden="1">{#N/A,#N/A,FALSE,"GDP_ORIGIN";#N/A,#N/A,FALSE,"EMP_POP"}</definedName>
    <definedName name="nbg_midterm98" localSheetId="2">#REF!</definedName>
    <definedName name="nbg_midterm98" localSheetId="0">#REF!</definedName>
    <definedName name="nbg_midterm98" localSheetId="5">#REF!</definedName>
    <definedName name="nbg_midterm98" localSheetId="4">#REF!</definedName>
    <definedName name="nbg_midterm98" localSheetId="10">#REF!</definedName>
    <definedName name="nbg_midterm98" localSheetId="3">#REF!</definedName>
    <definedName name="nbg_midterm98" localSheetId="11">#REF!</definedName>
    <definedName name="nbg_midterm98" localSheetId="6">#REF!</definedName>
    <definedName name="nbg_midterm98" localSheetId="7">#REF!</definedName>
    <definedName name="nbg_midterm98">#REF!</definedName>
    <definedName name="nbg_quart_97" localSheetId="2">#REF!</definedName>
    <definedName name="nbg_quart_97" localSheetId="0">#REF!</definedName>
    <definedName name="nbg_quart_97" localSheetId="5">#REF!</definedName>
    <definedName name="nbg_quart_97" localSheetId="4">#REF!</definedName>
    <definedName name="nbg_quart_97" localSheetId="10">#REF!</definedName>
    <definedName name="nbg_quart_97" localSheetId="3">#REF!</definedName>
    <definedName name="nbg_quart_97" localSheetId="11">#REF!</definedName>
    <definedName name="nbg_quart_97" localSheetId="6">#REF!</definedName>
    <definedName name="nbg_quart_97" localSheetId="7">#REF!</definedName>
    <definedName name="nbg_quart_97">#REF!</definedName>
    <definedName name="nbg_quart_98" localSheetId="2">#REF!</definedName>
    <definedName name="nbg_quart_98" localSheetId="0">#REF!</definedName>
    <definedName name="nbg_quart_98" localSheetId="5">#REF!</definedName>
    <definedName name="nbg_quart_98" localSheetId="4">#REF!</definedName>
    <definedName name="nbg_quart_98" localSheetId="10">#REF!</definedName>
    <definedName name="nbg_quart_98" localSheetId="3">#REF!</definedName>
    <definedName name="nbg_quart_98" localSheetId="11">#REF!</definedName>
    <definedName name="nbg_quart_98" localSheetId="6">#REF!</definedName>
    <definedName name="nbg_quart_98" localSheetId="7">#REF!</definedName>
    <definedName name="nbg_quart_98">#REF!</definedName>
    <definedName name="NC_R" localSheetId="2">#REF!</definedName>
    <definedName name="NC_R" localSheetId="0">#REF!</definedName>
    <definedName name="NC_R" localSheetId="5">#REF!</definedName>
    <definedName name="NC_R" localSheetId="4">#REF!</definedName>
    <definedName name="NC_R" localSheetId="10">#REF!</definedName>
    <definedName name="NC_R" localSheetId="3">#REF!</definedName>
    <definedName name="NC_R" localSheetId="11">#REF!</definedName>
    <definedName name="NC_R" localSheetId="6">#REF!</definedName>
    <definedName name="NC_R" localSheetId="7">#REF!</definedName>
    <definedName name="NC_R">#REF!</definedName>
    <definedName name="NCG">#N/A</definedName>
    <definedName name="NCG_R">#N/A</definedName>
    <definedName name="NCP">#N/A</definedName>
    <definedName name="NCP_R">#N/A</definedName>
    <definedName name="NEWSHEET" localSheetId="2">#REF!</definedName>
    <definedName name="NEWSHEET" localSheetId="0">#REF!</definedName>
    <definedName name="NEWSHEET" localSheetId="5">#REF!</definedName>
    <definedName name="NEWSHEET" localSheetId="4">#REF!</definedName>
    <definedName name="NEWSHEET" localSheetId="10">#REF!</definedName>
    <definedName name="NEWSHEET" localSheetId="3">#REF!</definedName>
    <definedName name="NEWSHEET" localSheetId="11">#REF!</definedName>
    <definedName name="NEWSHEET" localSheetId="6">#REF!</definedName>
    <definedName name="NEWSHEET" localSheetId="7">#REF!</definedName>
    <definedName name="NEWSHEET">#REF!</definedName>
    <definedName name="NFA_assumptions" localSheetId="2">#REF!</definedName>
    <definedName name="NFA_assumptions" localSheetId="0">#REF!</definedName>
    <definedName name="NFA_assumptions" localSheetId="5">#REF!</definedName>
    <definedName name="NFA_assumptions" localSheetId="4">#REF!</definedName>
    <definedName name="NFA_assumptions" localSheetId="10">#REF!</definedName>
    <definedName name="NFA_assumptions" localSheetId="3">#REF!</definedName>
    <definedName name="NFA_assumptions" localSheetId="11">#REF!</definedName>
    <definedName name="NFA_assumptions" localSheetId="6">#REF!</definedName>
    <definedName name="NFA_assumptions" localSheetId="7">#REF!</definedName>
    <definedName name="NFA_assumptions">#REF!</definedName>
    <definedName name="NFB_R" localSheetId="2">#REF!</definedName>
    <definedName name="NFB_R" localSheetId="0">#REF!</definedName>
    <definedName name="NFB_R" localSheetId="5">#REF!</definedName>
    <definedName name="NFB_R" localSheetId="4">#REF!</definedName>
    <definedName name="NFB_R" localSheetId="10">#REF!</definedName>
    <definedName name="NFB_R" localSheetId="3">#REF!</definedName>
    <definedName name="NFB_R" localSheetId="11">#REF!</definedName>
    <definedName name="NFB_R" localSheetId="6">#REF!</definedName>
    <definedName name="NFB_R" localSheetId="7">#REF!</definedName>
    <definedName name="NFB_R">#REF!</definedName>
    <definedName name="NFB_R_GDP" localSheetId="2">#REF!</definedName>
    <definedName name="NFB_R_GDP" localSheetId="0">#REF!</definedName>
    <definedName name="NFB_R_GDP" localSheetId="5">#REF!</definedName>
    <definedName name="NFB_R_GDP" localSheetId="4">#REF!</definedName>
    <definedName name="NFB_R_GDP" localSheetId="10">#REF!</definedName>
    <definedName name="NFB_R_GDP" localSheetId="3">#REF!</definedName>
    <definedName name="NFB_R_GDP" localSheetId="11">#REF!</definedName>
    <definedName name="NFB_R_GDP" localSheetId="6">#REF!</definedName>
    <definedName name="NFB_R_GDP" localSheetId="7">#REF!</definedName>
    <definedName name="NFB_R_GDP">#REF!</definedName>
    <definedName name="NFI">#N/A</definedName>
    <definedName name="NFI_R">#N/A</definedName>
    <definedName name="NFIG" localSheetId="2">#REF!</definedName>
    <definedName name="NFIG" localSheetId="0">#REF!</definedName>
    <definedName name="NFIG" localSheetId="5">#REF!</definedName>
    <definedName name="NFIG" localSheetId="4">#REF!</definedName>
    <definedName name="NFIG" localSheetId="10">#REF!</definedName>
    <definedName name="NFIG" localSheetId="3">#REF!</definedName>
    <definedName name="NFIG" localSheetId="11">#REF!</definedName>
    <definedName name="NFIG" localSheetId="6">#REF!</definedName>
    <definedName name="NFIG" localSheetId="7">#REF!</definedName>
    <definedName name="NFIG">#REF!</definedName>
    <definedName name="NFIP" localSheetId="2">#REF!</definedName>
    <definedName name="NFIP" localSheetId="0">#REF!</definedName>
    <definedName name="NFIP" localSheetId="5">#REF!</definedName>
    <definedName name="NFIP" localSheetId="4">#REF!</definedName>
    <definedName name="NFIP" localSheetId="10">#REF!</definedName>
    <definedName name="NFIP" localSheetId="3">#REF!</definedName>
    <definedName name="NFIP" localSheetId="11">#REF!</definedName>
    <definedName name="NFIP" localSheetId="6">#REF!</definedName>
    <definedName name="NFIP" localSheetId="7">#REF!</definedName>
    <definedName name="NFIP">#REF!</definedName>
    <definedName name="NFP_VE" localSheetId="2">[13]Model!#REF!</definedName>
    <definedName name="NFP_VE" localSheetId="0">[13]Model!#REF!</definedName>
    <definedName name="NFP_VE" localSheetId="5">[13]Model!#REF!</definedName>
    <definedName name="NFP_VE" localSheetId="4">[13]Model!#REF!</definedName>
    <definedName name="NFP_VE" localSheetId="10">[13]Model!#REF!</definedName>
    <definedName name="NFP_VE" localSheetId="3">[13]Model!#REF!</definedName>
    <definedName name="NFP_VE" localSheetId="11">[13]Model!#REF!</definedName>
    <definedName name="NFP_VE" localSheetId="6">[13]Model!#REF!</definedName>
    <definedName name="NFP_VE" localSheetId="7">[13]Model!#REF!</definedName>
    <definedName name="NFP_VE">[13]Model!#REF!</definedName>
    <definedName name="NFP_VE_1" localSheetId="2">[13]Model!#REF!</definedName>
    <definedName name="NFP_VE_1" localSheetId="0">[13]Model!#REF!</definedName>
    <definedName name="NFP_VE_1" localSheetId="5">[13]Model!#REF!</definedName>
    <definedName name="NFP_VE_1" localSheetId="4">[13]Model!#REF!</definedName>
    <definedName name="NFP_VE_1" localSheetId="10">[13]Model!#REF!</definedName>
    <definedName name="NFP_VE_1" localSheetId="3">[13]Model!#REF!</definedName>
    <definedName name="NFP_VE_1" localSheetId="11">[13]Model!#REF!</definedName>
    <definedName name="NFP_VE_1" localSheetId="6">[13]Model!#REF!</definedName>
    <definedName name="NFP_VE_1" localSheetId="7">[13]Model!#REF!</definedName>
    <definedName name="NFP_VE_1">[13]Model!#REF!</definedName>
    <definedName name="NGDP">[37]Q2!$E$47:$AH$47</definedName>
    <definedName name="NGDP_DG">#N/A</definedName>
    <definedName name="NGDP_R">[37]Q1!$E$50:$AH$50</definedName>
    <definedName name="NGDP_RG">#N/A</definedName>
    <definedName name="NGDPA" localSheetId="2">#REF!</definedName>
    <definedName name="NGDPA" localSheetId="0">#REF!</definedName>
    <definedName name="NGDPA" localSheetId="5">#REF!</definedName>
    <definedName name="NGDPA" localSheetId="4">#REF!</definedName>
    <definedName name="NGDPA" localSheetId="10">#REF!</definedName>
    <definedName name="NGDPA" localSheetId="3">#REF!</definedName>
    <definedName name="NGDPA" localSheetId="11">#REF!</definedName>
    <definedName name="NGDPA" localSheetId="6">#REF!</definedName>
    <definedName name="NGDPA" localSheetId="7">#REF!</definedName>
    <definedName name="NGDPA">#REF!</definedName>
    <definedName name="NGS" localSheetId="2">#REF!</definedName>
    <definedName name="NGS" localSheetId="0">#REF!</definedName>
    <definedName name="NGS" localSheetId="5">#REF!</definedName>
    <definedName name="NGS" localSheetId="4">#REF!</definedName>
    <definedName name="NGS" localSheetId="10">#REF!</definedName>
    <definedName name="NGS" localSheetId="3">#REF!</definedName>
    <definedName name="NGS" localSheetId="11">#REF!</definedName>
    <definedName name="NGS" localSheetId="6">#REF!</definedName>
    <definedName name="NGS" localSheetId="7">#REF!</definedName>
    <definedName name="NGS">#REF!</definedName>
    <definedName name="NGS_NGDP">#N/A</definedName>
    <definedName name="NGSG" localSheetId="2">#REF!</definedName>
    <definedName name="NGSG" localSheetId="0">#REF!</definedName>
    <definedName name="NGSG" localSheetId="5">#REF!</definedName>
    <definedName name="NGSG" localSheetId="4">#REF!</definedName>
    <definedName name="NGSG" localSheetId="10">#REF!</definedName>
    <definedName name="NGSG" localSheetId="3">#REF!</definedName>
    <definedName name="NGSG" localSheetId="11">#REF!</definedName>
    <definedName name="NGSG" localSheetId="6">#REF!</definedName>
    <definedName name="NGSG" localSheetId="7">#REF!</definedName>
    <definedName name="NGSG">#REF!</definedName>
    <definedName name="NGSP" localSheetId="2">#REF!</definedName>
    <definedName name="NGSP" localSheetId="0">#REF!</definedName>
    <definedName name="NGSP" localSheetId="5">#REF!</definedName>
    <definedName name="NGSP" localSheetId="4">#REF!</definedName>
    <definedName name="NGSP" localSheetId="10">#REF!</definedName>
    <definedName name="NGSP" localSheetId="3">#REF!</definedName>
    <definedName name="NGSP" localSheetId="11">#REF!</definedName>
    <definedName name="NGSP" localSheetId="6">#REF!</definedName>
    <definedName name="NGSP" localSheetId="7">#REF!</definedName>
    <definedName name="NGSP">#REF!</definedName>
    <definedName name="NI" localSheetId="2">#REF!</definedName>
    <definedName name="NI" localSheetId="0">#REF!</definedName>
    <definedName name="NI" localSheetId="5">#REF!</definedName>
    <definedName name="NI" localSheetId="4">#REF!</definedName>
    <definedName name="NI" localSheetId="10">#REF!</definedName>
    <definedName name="NI" localSheetId="3">#REF!</definedName>
    <definedName name="NI" localSheetId="11">#REF!</definedName>
    <definedName name="NI" localSheetId="6">#REF!</definedName>
    <definedName name="NI" localSheetId="7">#REF!</definedName>
    <definedName name="NI">#REF!</definedName>
    <definedName name="NI_GDP" localSheetId="2">#REF!</definedName>
    <definedName name="NI_GDP" localSheetId="0">#REF!</definedName>
    <definedName name="NI_GDP" localSheetId="5">#REF!</definedName>
    <definedName name="NI_GDP" localSheetId="4">#REF!</definedName>
    <definedName name="NI_GDP" localSheetId="10">#REF!</definedName>
    <definedName name="NI_GDP" localSheetId="3">#REF!</definedName>
    <definedName name="NI_GDP" localSheetId="11">#REF!</definedName>
    <definedName name="NI_GDP" localSheetId="6">#REF!</definedName>
    <definedName name="NI_GDP" localSheetId="7">#REF!</definedName>
    <definedName name="NI_GDP">#REF!</definedName>
    <definedName name="NI_NGDP" localSheetId="2">#REF!</definedName>
    <definedName name="NI_NGDP" localSheetId="0">#REF!</definedName>
    <definedName name="NI_NGDP" localSheetId="5">#REF!</definedName>
    <definedName name="NI_NGDP" localSheetId="4">#REF!</definedName>
    <definedName name="NI_NGDP" localSheetId="10">#REF!</definedName>
    <definedName name="NI_NGDP" localSheetId="3">#REF!</definedName>
    <definedName name="NI_NGDP" localSheetId="11">#REF!</definedName>
    <definedName name="NI_NGDP" localSheetId="6">#REF!</definedName>
    <definedName name="NI_NGDP" localSheetId="7">#REF!</definedName>
    <definedName name="NI_NGDP">#REF!</definedName>
    <definedName name="NI_R" localSheetId="2">#REF!</definedName>
    <definedName name="NI_R" localSheetId="0">#REF!</definedName>
    <definedName name="NI_R" localSheetId="5">#REF!</definedName>
    <definedName name="NI_R" localSheetId="4">#REF!</definedName>
    <definedName name="NI_R" localSheetId="10">#REF!</definedName>
    <definedName name="NI_R" localSheetId="3">#REF!</definedName>
    <definedName name="NI_R" localSheetId="11">#REF!</definedName>
    <definedName name="NI_R" localSheetId="6">#REF!</definedName>
    <definedName name="NI_R" localSheetId="7">#REF!</definedName>
    <definedName name="NI_R">#REF!</definedName>
    <definedName name="NINV">#N/A</definedName>
    <definedName name="NINV_R">#N/A</definedName>
    <definedName name="NINV_R_GDP" localSheetId="2">#REF!</definedName>
    <definedName name="NINV_R_GDP" localSheetId="0">#REF!</definedName>
    <definedName name="NINV_R_GDP" localSheetId="5">#REF!</definedName>
    <definedName name="NINV_R_GDP" localSheetId="4">#REF!</definedName>
    <definedName name="NINV_R_GDP" localSheetId="10">#REF!</definedName>
    <definedName name="NINV_R_GDP" localSheetId="3">#REF!</definedName>
    <definedName name="NINV_R_GDP" localSheetId="11">#REF!</definedName>
    <definedName name="NINV_R_GDP" localSheetId="6">#REF!</definedName>
    <definedName name="NINV_R_GDP" localSheetId="7">#REF!</definedName>
    <definedName name="NINV_R_GDP">#REF!</definedName>
    <definedName name="NM">#N/A</definedName>
    <definedName name="NM_R">#N/A</definedName>
    <definedName name="NMG" localSheetId="2">#REF!</definedName>
    <definedName name="NMG" localSheetId="0">#REF!</definedName>
    <definedName name="NMG" localSheetId="5">#REF!</definedName>
    <definedName name="NMG" localSheetId="4">#REF!</definedName>
    <definedName name="NMG" localSheetId="10">#REF!</definedName>
    <definedName name="NMG" localSheetId="3">#REF!</definedName>
    <definedName name="NMG" localSheetId="11">#REF!</definedName>
    <definedName name="NMG" localSheetId="6">#REF!</definedName>
    <definedName name="NMG" localSheetId="7">#REF!</definedName>
    <definedName name="NMG">#REF!</definedName>
    <definedName name="NMG_R" localSheetId="2">#REF!</definedName>
    <definedName name="NMG_R" localSheetId="0">#REF!</definedName>
    <definedName name="NMG_R" localSheetId="5">#REF!</definedName>
    <definedName name="NMG_R" localSheetId="4">#REF!</definedName>
    <definedName name="NMG_R" localSheetId="10">#REF!</definedName>
    <definedName name="NMG_R" localSheetId="3">#REF!</definedName>
    <definedName name="NMG_R" localSheetId="11">#REF!</definedName>
    <definedName name="NMG_R" localSheetId="6">#REF!</definedName>
    <definedName name="NMG_R" localSheetId="7">#REF!</definedName>
    <definedName name="NMG_R">#REF!</definedName>
    <definedName name="NMG_RG">#N/A</definedName>
    <definedName name="NMS" localSheetId="2">#REF!</definedName>
    <definedName name="NMS" localSheetId="0">#REF!</definedName>
    <definedName name="NMS" localSheetId="5">#REF!</definedName>
    <definedName name="NMS" localSheetId="4">#REF!</definedName>
    <definedName name="NMS" localSheetId="10">#REF!</definedName>
    <definedName name="NMS" localSheetId="3">#REF!</definedName>
    <definedName name="NMS" localSheetId="11">#REF!</definedName>
    <definedName name="NMS" localSheetId="6">#REF!</definedName>
    <definedName name="NMS" localSheetId="7">#REF!</definedName>
    <definedName name="NMS">#REF!</definedName>
    <definedName name="NMS_R" localSheetId="2">#REF!</definedName>
    <definedName name="NMS_R" localSheetId="0">#REF!</definedName>
    <definedName name="NMS_R" localSheetId="5">#REF!</definedName>
    <definedName name="NMS_R" localSheetId="4">#REF!</definedName>
    <definedName name="NMS_R" localSheetId="10">#REF!</definedName>
    <definedName name="NMS_R" localSheetId="3">#REF!</definedName>
    <definedName name="NMS_R" localSheetId="11">#REF!</definedName>
    <definedName name="NMS_R" localSheetId="6">#REF!</definedName>
    <definedName name="NMS_R" localSheetId="7">#REF!</definedName>
    <definedName name="NMS_R">#REF!</definedName>
    <definedName name="nn" localSheetId="2" hidden="1">{"Riqfin97",#N/A,FALSE,"Tran";"Riqfinpro",#N/A,FALSE,"Tran"}</definedName>
    <definedName name="nn" localSheetId="0" hidden="1">{"Riqfin97",#N/A,FALSE,"Tran";"Riqfinpro",#N/A,FALSE,"Tran"}</definedName>
    <definedName name="nn" localSheetId="5" hidden="1">{"Riqfin97",#N/A,FALSE,"Tran";"Riqfinpro",#N/A,FALSE,"Tran"}</definedName>
    <definedName name="nn" localSheetId="4" hidden="1">{"Riqfin97",#N/A,FALSE,"Tran";"Riqfinpro",#N/A,FALSE,"Tran"}</definedName>
    <definedName name="nn" localSheetId="3" hidden="1">{"Riqfin97",#N/A,FALSE,"Tran";"Riqfinpro",#N/A,FALSE,"Tran"}</definedName>
    <definedName name="nn" localSheetId="11" hidden="1">{"Riqfin97",#N/A,FALSE,"Tran";"Riqfinpro",#N/A,FALSE,"Tran"}</definedName>
    <definedName name="nn" localSheetId="7" hidden="1">{"Riqfin97",#N/A,FALSE,"Tran";"Riqfinpro",#N/A,FALSE,"Tran"}</definedName>
    <definedName name="nn" hidden="1">{"Riqfin97",#N/A,FALSE,"Tran";"Riqfinpro",#N/A,FALSE,"Tran"}</definedName>
    <definedName name="nnn" localSheetId="2" hidden="1">{"Tab1",#N/A,FALSE,"P";"Tab2",#N/A,FALSE,"P"}</definedName>
    <definedName name="nnn" localSheetId="0" hidden="1">{"Tab1",#N/A,FALSE,"P";"Tab2",#N/A,FALSE,"P"}</definedName>
    <definedName name="nnn" localSheetId="5" hidden="1">{"Tab1",#N/A,FALSE,"P";"Tab2",#N/A,FALSE,"P"}</definedName>
    <definedName name="nnn" localSheetId="4" hidden="1">{"Tab1",#N/A,FALSE,"P";"Tab2",#N/A,FALSE,"P"}</definedName>
    <definedName name="nnn" localSheetId="3" hidden="1">{"Tab1",#N/A,FALSE,"P";"Tab2",#N/A,FALSE,"P"}</definedName>
    <definedName name="nnn" localSheetId="11" hidden="1">{"Tab1",#N/A,FALSE,"P";"Tab2",#N/A,FALSE,"P"}</definedName>
    <definedName name="nnn" localSheetId="7" hidden="1">{"Tab1",#N/A,FALSE,"P";"Tab2",#N/A,FALSE,"P"}</definedName>
    <definedName name="nnn" hidden="1">{"Tab1",#N/A,FALSE,"P";"Tab2",#N/A,FALSE,"P"}</definedName>
    <definedName name="nominal" localSheetId="2">#REF!</definedName>
    <definedName name="nominal" localSheetId="0">#REF!</definedName>
    <definedName name="nominal" localSheetId="5">#REF!</definedName>
    <definedName name="nominal" localSheetId="4">#REF!</definedName>
    <definedName name="nominal" localSheetId="10">#REF!</definedName>
    <definedName name="nominal" localSheetId="3">#REF!</definedName>
    <definedName name="nominal" localSheetId="11">#REF!</definedName>
    <definedName name="nominal" localSheetId="6">#REF!</definedName>
    <definedName name="nominal" localSheetId="7">#REF!</definedName>
    <definedName name="nominal">#REF!</definedName>
    <definedName name="Non_BRO" localSheetId="2">#REF!</definedName>
    <definedName name="Non_BRO" localSheetId="0">#REF!</definedName>
    <definedName name="Non_BRO" localSheetId="5">#REF!</definedName>
    <definedName name="Non_BRO" localSheetId="4">#REF!</definedName>
    <definedName name="Non_BRO" localSheetId="10">#REF!</definedName>
    <definedName name="Non_BRO" localSheetId="3">#REF!</definedName>
    <definedName name="Non_BRO" localSheetId="11">#REF!</definedName>
    <definedName name="Non_BRO" localSheetId="6">#REF!</definedName>
    <definedName name="Non_BRO" localSheetId="7">#REF!</definedName>
    <definedName name="Non_BRO">#REF!</definedName>
    <definedName name="NOTITLES" localSheetId="2">#REF!</definedName>
    <definedName name="NOTITLES" localSheetId="0">#REF!</definedName>
    <definedName name="NOTITLES" localSheetId="5">#REF!</definedName>
    <definedName name="NOTITLES" localSheetId="4">#REF!</definedName>
    <definedName name="NOTITLES" localSheetId="10">#REF!</definedName>
    <definedName name="NOTITLES" localSheetId="3">#REF!</definedName>
    <definedName name="NOTITLES" localSheetId="11">#REF!</definedName>
    <definedName name="NOTITLES" localSheetId="6">#REF!</definedName>
    <definedName name="NOTITLES" localSheetId="7">#REF!</definedName>
    <definedName name="NOTITLES">#REF!</definedName>
    <definedName name="NovSun1" localSheetId="2">DATE(funqcionaluri!CalendarYear,11,1)-WEEKDAY(DATE(funqcionaluri!CalendarYear,11,1))</definedName>
    <definedName name="NovSun1" localSheetId="0">DATE(ბალანსი!CalendarYear,11,1)-WEEKDAY(DATE(ბალანსი!CalendarYear,11,1))</definedName>
    <definedName name="NovSun1" localSheetId="5">DATE(გრანტები!CalendarYear,11,1)-WEEKDAY(DATE(გრანტები!CalendarYear,11,1))</definedName>
    <definedName name="NovSun1" localSheetId="4">DATE(კრედიტები!CalendarYear,11,1)-WEEKDAY(DATE(კრედიტები!CalendarYear,11,1))</definedName>
    <definedName name="NovSun1" localSheetId="10">DATE(მხარჯავები!CalendarYear,11,1)-WEEKDAY(DATE(მხარჯავები!CalendarYear,11,1))</definedName>
    <definedName name="NovSun1" localSheetId="3">DATE('ფინანსური და ვალდებულებები'!CalendarYear,11,1)-WEEKDAY(DATE('ფინანსური და ვალდებულებები'!CalendarYear,11,1))</definedName>
    <definedName name="NovSun1" localSheetId="11">DATE('ფულადი სხსრები'!CalendarYear,11,1)-WEEKDAY(DATE('ფულადი სხსრები'!CalendarYear,11,1))</definedName>
    <definedName name="NovSun1" localSheetId="6">DATE(ცენტრალური!CalendarYear,11,1)-WEEKDAY(DATE(ცენტრალური!CalendarYear,11,1))</definedName>
    <definedName name="NovSun1" localSheetId="7">DATE('ცენტრალური ბალანსი'!CalendarYear,11,1)-WEEKDAY(DATE('ცენტრალური ბალანსი'!CalendarYear,11,1))</definedName>
    <definedName name="NovSun1">DATE(CalendarYear,11,1)-WEEKDAY(DATE(CalendarYear,11,1))</definedName>
    <definedName name="NTDD_R" localSheetId="2">#REF!</definedName>
    <definedName name="NTDD_R" localSheetId="0">#REF!</definedName>
    <definedName name="NTDD_R" localSheetId="5">#REF!</definedName>
    <definedName name="NTDD_R" localSheetId="4">#REF!</definedName>
    <definedName name="NTDD_R" localSheetId="10">#REF!</definedName>
    <definedName name="NTDD_R" localSheetId="3">#REF!</definedName>
    <definedName name="NTDD_R" localSheetId="11">#REF!</definedName>
    <definedName name="NTDD_R" localSheetId="6">#REF!</definedName>
    <definedName name="NTDD_R" localSheetId="7">#REF!</definedName>
    <definedName name="NTDD_R">#REF!</definedName>
    <definedName name="NTDD_RG">#N/A</definedName>
    <definedName name="NX">#N/A</definedName>
    <definedName name="NX_R">#N/A</definedName>
    <definedName name="NXG" localSheetId="2">#REF!</definedName>
    <definedName name="NXG" localSheetId="0">#REF!</definedName>
    <definedName name="NXG" localSheetId="5">#REF!</definedName>
    <definedName name="NXG" localSheetId="4">#REF!</definedName>
    <definedName name="NXG" localSheetId="10">#REF!</definedName>
    <definedName name="NXG" localSheetId="3">#REF!</definedName>
    <definedName name="NXG" localSheetId="11">#REF!</definedName>
    <definedName name="NXG" localSheetId="6">#REF!</definedName>
    <definedName name="NXG" localSheetId="7">#REF!</definedName>
    <definedName name="NXG">#REF!</definedName>
    <definedName name="NXG_R" localSheetId="2">#REF!</definedName>
    <definedName name="NXG_R" localSheetId="0">#REF!</definedName>
    <definedName name="NXG_R" localSheetId="5">#REF!</definedName>
    <definedName name="NXG_R" localSheetId="4">#REF!</definedName>
    <definedName name="NXG_R" localSheetId="10">#REF!</definedName>
    <definedName name="NXG_R" localSheetId="3">#REF!</definedName>
    <definedName name="NXG_R" localSheetId="11">#REF!</definedName>
    <definedName name="NXG_R" localSheetId="6">#REF!</definedName>
    <definedName name="NXG_R" localSheetId="7">#REF!</definedName>
    <definedName name="NXG_R">#REF!</definedName>
    <definedName name="NXG_RG">#N/A</definedName>
    <definedName name="NXS" localSheetId="2">#REF!</definedName>
    <definedName name="NXS" localSheetId="0">#REF!</definedName>
    <definedName name="NXS" localSheetId="5">#REF!</definedName>
    <definedName name="NXS" localSheetId="4">#REF!</definedName>
    <definedName name="NXS" localSheetId="10">#REF!</definedName>
    <definedName name="NXS" localSheetId="3">#REF!</definedName>
    <definedName name="NXS" localSheetId="11">#REF!</definedName>
    <definedName name="NXS" localSheetId="6">#REF!</definedName>
    <definedName name="NXS" localSheetId="7">#REF!</definedName>
    <definedName name="NXS">#REF!</definedName>
    <definedName name="NXS_R" localSheetId="2">#REF!</definedName>
    <definedName name="NXS_R" localSheetId="0">#REF!</definedName>
    <definedName name="NXS_R" localSheetId="5">#REF!</definedName>
    <definedName name="NXS_R" localSheetId="4">#REF!</definedName>
    <definedName name="NXS_R" localSheetId="10">#REF!</definedName>
    <definedName name="NXS_R" localSheetId="3">#REF!</definedName>
    <definedName name="NXS_R" localSheetId="11">#REF!</definedName>
    <definedName name="NXS_R" localSheetId="6">#REF!</definedName>
    <definedName name="NXS_R" localSheetId="7">#REF!</definedName>
    <definedName name="NXS_R">#REF!</definedName>
    <definedName name="OctSun1" localSheetId="2">DATE(funqcionaluri!CalendarYear,10,1)-WEEKDAY(DATE(funqcionaluri!CalendarYear,10,1))</definedName>
    <definedName name="OctSun1" localSheetId="0">DATE(ბალანსი!CalendarYear,10,1)-WEEKDAY(DATE(ბალანსი!CalendarYear,10,1))</definedName>
    <definedName name="OctSun1" localSheetId="5">DATE(გრანტები!CalendarYear,10,1)-WEEKDAY(DATE(გრანტები!CalendarYear,10,1))</definedName>
    <definedName name="OctSun1" localSheetId="4">DATE(კრედიტები!CalendarYear,10,1)-WEEKDAY(DATE(კრედიტები!CalendarYear,10,1))</definedName>
    <definedName name="OctSun1" localSheetId="10">DATE(მხარჯავები!CalendarYear,10,1)-WEEKDAY(DATE(მხარჯავები!CalendarYear,10,1))</definedName>
    <definedName name="OctSun1" localSheetId="3">DATE('ფინანსური და ვალდებულებები'!CalendarYear,10,1)-WEEKDAY(DATE('ფინანსური და ვალდებულებები'!CalendarYear,10,1))</definedName>
    <definedName name="OctSun1" localSheetId="11">DATE('ფულადი სხსრები'!CalendarYear,10,1)-WEEKDAY(DATE('ფულადი სხსრები'!CalendarYear,10,1))</definedName>
    <definedName name="OctSun1" localSheetId="6">DATE(ცენტრალური!CalendarYear,10,1)-WEEKDAY(DATE(ცენტრალური!CalendarYear,10,1))</definedName>
    <definedName name="OctSun1" localSheetId="7">DATE('ცენტრალური ბალანსი'!CalendarYear,10,1)-WEEKDAY(DATE('ცენტრალური ბალანსი'!CalendarYear,10,1))</definedName>
    <definedName name="OctSun1">DATE(CalendarYear,10,1)-WEEKDAY(DATE(CalendarYear,10,1))</definedName>
    <definedName name="oo" localSheetId="2" hidden="1">{"Riqfin97",#N/A,FALSE,"Tran";"Riqfinpro",#N/A,FALSE,"Tran"}</definedName>
    <definedName name="oo" localSheetId="0" hidden="1">{"Riqfin97",#N/A,FALSE,"Tran";"Riqfinpro",#N/A,FALSE,"Tran"}</definedName>
    <definedName name="oo" localSheetId="5" hidden="1">{"Riqfin97",#N/A,FALSE,"Tran";"Riqfinpro",#N/A,FALSE,"Tran"}</definedName>
    <definedName name="oo" localSheetId="4" hidden="1">{"Riqfin97",#N/A,FALSE,"Tran";"Riqfinpro",#N/A,FALSE,"Tran"}</definedName>
    <definedName name="oo" localSheetId="3" hidden="1">{"Riqfin97",#N/A,FALSE,"Tran";"Riqfinpro",#N/A,FALSE,"Tran"}</definedName>
    <definedName name="oo" localSheetId="11" hidden="1">{"Riqfin97",#N/A,FALSE,"Tran";"Riqfinpro",#N/A,FALSE,"Tran"}</definedName>
    <definedName name="oo" localSheetId="7" hidden="1">{"Riqfin97",#N/A,FALSE,"Tran";"Riqfinpro",#N/A,FALSE,"Tran"}</definedName>
    <definedName name="oo" hidden="1">{"Riqfin97",#N/A,FALSE,"Tran";"Riqfinpro",#N/A,FALSE,"Tran"}</definedName>
    <definedName name="ooo" localSheetId="2" hidden="1">{"Tab1",#N/A,FALSE,"P";"Tab2",#N/A,FALSE,"P"}</definedName>
    <definedName name="ooo" localSheetId="0" hidden="1">{"Tab1",#N/A,FALSE,"P";"Tab2",#N/A,FALSE,"P"}</definedName>
    <definedName name="ooo" localSheetId="5" hidden="1">{"Tab1",#N/A,FALSE,"P";"Tab2",#N/A,FALSE,"P"}</definedName>
    <definedName name="ooo" localSheetId="4" hidden="1">{"Tab1",#N/A,FALSE,"P";"Tab2",#N/A,FALSE,"P"}</definedName>
    <definedName name="ooo" localSheetId="3" hidden="1">{"Tab1",#N/A,FALSE,"P";"Tab2",#N/A,FALSE,"P"}</definedName>
    <definedName name="ooo" localSheetId="11" hidden="1">{"Tab1",#N/A,FALSE,"P";"Tab2",#N/A,FALSE,"P"}</definedName>
    <definedName name="ooo" localSheetId="7" hidden="1">{"Tab1",#N/A,FALSE,"P";"Tab2",#N/A,FALSE,"P"}</definedName>
    <definedName name="ooo" hidden="1">{"Tab1",#N/A,FALSE,"P";"Tab2",#N/A,FALSE,"P"}</definedName>
    <definedName name="Otras_Residuales" localSheetId="2">#REF!</definedName>
    <definedName name="Otras_Residuales" localSheetId="0">#REF!</definedName>
    <definedName name="Otras_Residuales" localSheetId="5">#REF!</definedName>
    <definedName name="Otras_Residuales" localSheetId="4">#REF!</definedName>
    <definedName name="Otras_Residuales" localSheetId="10">#REF!</definedName>
    <definedName name="Otras_Residuales" localSheetId="3">#REF!</definedName>
    <definedName name="Otras_Residuales" localSheetId="11">#REF!</definedName>
    <definedName name="Otras_Residuales" localSheetId="6">#REF!</definedName>
    <definedName name="Otras_Residuales" localSheetId="7">#REF!</definedName>
    <definedName name="Otras_Residuales">#REF!</definedName>
    <definedName name="p" localSheetId="2" hidden="1">{"Riqfin97",#N/A,FALSE,"Tran";"Riqfinpro",#N/A,FALSE,"Tran"}</definedName>
    <definedName name="p" localSheetId="0" hidden="1">{"Riqfin97",#N/A,FALSE,"Tran";"Riqfinpro",#N/A,FALSE,"Tran"}</definedName>
    <definedName name="p" localSheetId="5" hidden="1">{"Riqfin97",#N/A,FALSE,"Tran";"Riqfinpro",#N/A,FALSE,"Tran"}</definedName>
    <definedName name="p" localSheetId="4" hidden="1">{"Riqfin97",#N/A,FALSE,"Tran";"Riqfinpro",#N/A,FALSE,"Tran"}</definedName>
    <definedName name="p" localSheetId="3" hidden="1">{"Riqfin97",#N/A,FALSE,"Tran";"Riqfinpro",#N/A,FALSE,"Tran"}</definedName>
    <definedName name="p" localSheetId="11" hidden="1">{"Riqfin97",#N/A,FALSE,"Tran";"Riqfinpro",#N/A,FALSE,"Tran"}</definedName>
    <definedName name="p" localSheetId="7" hidden="1">{"Riqfin97",#N/A,FALSE,"Tran";"Riqfinpro",#N/A,FALSE,"Tran"}</definedName>
    <definedName name="p" hidden="1">{"Riqfin97",#N/A,FALSE,"Tran";"Riqfinpro",#N/A,FALSE,"Tran"}</definedName>
    <definedName name="Paym_Cap" localSheetId="2">#REF!</definedName>
    <definedName name="Paym_Cap" localSheetId="0">#REF!</definedName>
    <definedName name="Paym_Cap" localSheetId="5">#REF!</definedName>
    <definedName name="Paym_Cap" localSheetId="4">#REF!</definedName>
    <definedName name="Paym_Cap" localSheetId="10">#REF!</definedName>
    <definedName name="Paym_Cap" localSheetId="3">#REF!</definedName>
    <definedName name="Paym_Cap" localSheetId="11">#REF!</definedName>
    <definedName name="Paym_Cap" localSheetId="6">#REF!</definedName>
    <definedName name="Paym_Cap" localSheetId="7">#REF!</definedName>
    <definedName name="Paym_Cap">#REF!</definedName>
    <definedName name="pchBM" localSheetId="2">#REF!</definedName>
    <definedName name="pchBM" localSheetId="0">#REF!</definedName>
    <definedName name="pchBM" localSheetId="5">#REF!</definedName>
    <definedName name="pchBM" localSheetId="4">#REF!</definedName>
    <definedName name="pchBM" localSheetId="10">#REF!</definedName>
    <definedName name="pchBM" localSheetId="3">#REF!</definedName>
    <definedName name="pchBM" localSheetId="11">#REF!</definedName>
    <definedName name="pchBM" localSheetId="6">#REF!</definedName>
    <definedName name="pchBM" localSheetId="7">#REF!</definedName>
    <definedName name="pchBM">#REF!</definedName>
    <definedName name="pchBMG" localSheetId="2">#REF!</definedName>
    <definedName name="pchBMG" localSheetId="0">#REF!</definedName>
    <definedName name="pchBMG" localSheetId="5">#REF!</definedName>
    <definedName name="pchBMG" localSheetId="4">#REF!</definedName>
    <definedName name="pchBMG" localSheetId="10">#REF!</definedName>
    <definedName name="pchBMG" localSheetId="3">#REF!</definedName>
    <definedName name="pchBMG" localSheetId="11">#REF!</definedName>
    <definedName name="pchBMG" localSheetId="6">#REF!</definedName>
    <definedName name="pchBMG" localSheetId="7">#REF!</definedName>
    <definedName name="pchBMG">#REF!</definedName>
    <definedName name="pchBX" localSheetId="2">#REF!</definedName>
    <definedName name="pchBX" localSheetId="0">#REF!</definedName>
    <definedName name="pchBX" localSheetId="5">#REF!</definedName>
    <definedName name="pchBX" localSheetId="4">#REF!</definedName>
    <definedName name="pchBX" localSheetId="10">#REF!</definedName>
    <definedName name="pchBX" localSheetId="3">#REF!</definedName>
    <definedName name="pchBX" localSheetId="11">#REF!</definedName>
    <definedName name="pchBX" localSheetId="6">#REF!</definedName>
    <definedName name="pchBX" localSheetId="7">#REF!</definedName>
    <definedName name="pchBX">#REF!</definedName>
    <definedName name="pchBXG" localSheetId="2">#REF!</definedName>
    <definedName name="pchBXG" localSheetId="0">#REF!</definedName>
    <definedName name="pchBXG" localSheetId="5">#REF!</definedName>
    <definedName name="pchBXG" localSheetId="4">#REF!</definedName>
    <definedName name="pchBXG" localSheetId="10">#REF!</definedName>
    <definedName name="pchBXG" localSheetId="3">#REF!</definedName>
    <definedName name="pchBXG" localSheetId="11">#REF!</definedName>
    <definedName name="pchBXG" localSheetId="6">#REF!</definedName>
    <definedName name="pchBXG" localSheetId="7">#REF!</definedName>
    <definedName name="pchBXG">#REF!</definedName>
    <definedName name="pchNM_R" localSheetId="2">#REF!</definedName>
    <definedName name="pchNM_R" localSheetId="0">#REF!</definedName>
    <definedName name="pchNM_R" localSheetId="5">#REF!</definedName>
    <definedName name="pchNM_R" localSheetId="4">#REF!</definedName>
    <definedName name="pchNM_R" localSheetId="10">#REF!</definedName>
    <definedName name="pchNM_R" localSheetId="3">#REF!</definedName>
    <definedName name="pchNM_R" localSheetId="11">#REF!</definedName>
    <definedName name="pchNM_R" localSheetId="6">#REF!</definedName>
    <definedName name="pchNM_R" localSheetId="7">#REF!</definedName>
    <definedName name="pchNM_R">#REF!</definedName>
    <definedName name="pchNMG_R" localSheetId="2">#REF!</definedName>
    <definedName name="pchNMG_R" localSheetId="0">#REF!</definedName>
    <definedName name="pchNMG_R" localSheetId="5">#REF!</definedName>
    <definedName name="pchNMG_R" localSheetId="4">#REF!</definedName>
    <definedName name="pchNMG_R" localSheetId="10">#REF!</definedName>
    <definedName name="pchNMG_R" localSheetId="3">#REF!</definedName>
    <definedName name="pchNMG_R" localSheetId="11">#REF!</definedName>
    <definedName name="pchNMG_R" localSheetId="6">#REF!</definedName>
    <definedName name="pchNMG_R" localSheetId="7">#REF!</definedName>
    <definedName name="pchNMG_R">#REF!</definedName>
    <definedName name="pchNX_R" localSheetId="2">#REF!</definedName>
    <definedName name="pchNX_R" localSheetId="0">#REF!</definedName>
    <definedName name="pchNX_R" localSheetId="5">#REF!</definedName>
    <definedName name="pchNX_R" localSheetId="4">#REF!</definedName>
    <definedName name="pchNX_R" localSheetId="10">#REF!</definedName>
    <definedName name="pchNX_R" localSheetId="3">#REF!</definedName>
    <definedName name="pchNX_R" localSheetId="11">#REF!</definedName>
    <definedName name="pchNX_R" localSheetId="6">#REF!</definedName>
    <definedName name="pchNX_R" localSheetId="7">#REF!</definedName>
    <definedName name="pchNX_R">#REF!</definedName>
    <definedName name="pchNXG_R" localSheetId="2">#REF!</definedName>
    <definedName name="pchNXG_R" localSheetId="0">#REF!</definedName>
    <definedName name="pchNXG_R" localSheetId="5">#REF!</definedName>
    <definedName name="pchNXG_R" localSheetId="4">#REF!</definedName>
    <definedName name="pchNXG_R" localSheetId="10">#REF!</definedName>
    <definedName name="pchNXG_R" localSheetId="3">#REF!</definedName>
    <definedName name="pchNXG_R" localSheetId="11">#REF!</definedName>
    <definedName name="pchNXG_R" localSheetId="6">#REF!</definedName>
    <definedName name="pchNXG_R" localSheetId="7">#REF!</definedName>
    <definedName name="pchNXG_R">#REF!</definedName>
    <definedName name="PCPI" localSheetId="2">#REF!</definedName>
    <definedName name="PCPI" localSheetId="0">#REF!</definedName>
    <definedName name="PCPI" localSheetId="5">#REF!</definedName>
    <definedName name="PCPI" localSheetId="4">#REF!</definedName>
    <definedName name="PCPI" localSheetId="10">#REF!</definedName>
    <definedName name="PCPI" localSheetId="3">#REF!</definedName>
    <definedName name="PCPI" localSheetId="11">#REF!</definedName>
    <definedName name="PCPI" localSheetId="6">#REF!</definedName>
    <definedName name="PCPI" localSheetId="7">#REF!</definedName>
    <definedName name="PCPI">#REF!</definedName>
    <definedName name="PCPIG">#N/A</definedName>
    <definedName name="PEND" localSheetId="2">#REF!</definedName>
    <definedName name="PEND" localSheetId="0">#REF!</definedName>
    <definedName name="PEND" localSheetId="5">#REF!</definedName>
    <definedName name="PEND" localSheetId="4">#REF!</definedName>
    <definedName name="PEND" localSheetId="10">#REF!</definedName>
    <definedName name="PEND" localSheetId="3">#REF!</definedName>
    <definedName name="PEND" localSheetId="11">#REF!</definedName>
    <definedName name="PEND" localSheetId="6">#REF!</definedName>
    <definedName name="PEND" localSheetId="7">#REF!</definedName>
    <definedName name="PEND">#REF!</definedName>
    <definedName name="PEOP" localSheetId="2">[13]Model!#REF!</definedName>
    <definedName name="PEOP" localSheetId="0">[13]Model!#REF!</definedName>
    <definedName name="PEOP" localSheetId="5">[13]Model!#REF!</definedName>
    <definedName name="PEOP" localSheetId="4">[13]Model!#REF!</definedName>
    <definedName name="PEOP" localSheetId="10">[13]Model!#REF!</definedName>
    <definedName name="PEOP" localSheetId="3">[13]Model!#REF!</definedName>
    <definedName name="PEOP" localSheetId="11">[13]Model!#REF!</definedName>
    <definedName name="PEOP" localSheetId="6">[13]Model!#REF!</definedName>
    <definedName name="PEOP" localSheetId="7">[13]Model!#REF!</definedName>
    <definedName name="PEOP">[13]Model!#REF!</definedName>
    <definedName name="PEOP_1" localSheetId="2">[13]Model!#REF!</definedName>
    <definedName name="PEOP_1" localSheetId="0">[13]Model!#REF!</definedName>
    <definedName name="PEOP_1" localSheetId="5">[13]Model!#REF!</definedName>
    <definedName name="PEOP_1" localSheetId="4">[13]Model!#REF!</definedName>
    <definedName name="PEOP_1" localSheetId="10">[13]Model!#REF!</definedName>
    <definedName name="PEOP_1" localSheetId="3">[13]Model!#REF!</definedName>
    <definedName name="PEOP_1" localSheetId="11">[13]Model!#REF!</definedName>
    <definedName name="PEOP_1" localSheetId="6">[13]Model!#REF!</definedName>
    <definedName name="PEOP_1" localSheetId="7">[13]Model!#REF!</definedName>
    <definedName name="PEOP_1">[13]Model!#REF!</definedName>
    <definedName name="Petroecuador" localSheetId="2">#REF!</definedName>
    <definedName name="Petroecuador" localSheetId="0">#REF!</definedName>
    <definedName name="Petroecuador" localSheetId="5">#REF!</definedName>
    <definedName name="Petroecuador" localSheetId="4">#REF!</definedName>
    <definedName name="Petroecuador" localSheetId="10">#REF!</definedName>
    <definedName name="Petroecuador" localSheetId="3">#REF!</definedName>
    <definedName name="Petroecuador" localSheetId="11">#REF!</definedName>
    <definedName name="Petroecuador" localSheetId="6">#REF!</definedName>
    <definedName name="Petroecuador" localSheetId="7">#REF!</definedName>
    <definedName name="Petroecuador">#REF!</definedName>
    <definedName name="PFP" localSheetId="2">#REF!</definedName>
    <definedName name="PFP" localSheetId="0">#REF!</definedName>
    <definedName name="PFP" localSheetId="5">#REF!</definedName>
    <definedName name="PFP" localSheetId="4">#REF!</definedName>
    <definedName name="PFP" localSheetId="10">#REF!</definedName>
    <definedName name="PFP" localSheetId="3">#REF!</definedName>
    <definedName name="PFP" localSheetId="11">#REF!</definedName>
    <definedName name="PFP" localSheetId="6">#REF!</definedName>
    <definedName name="PFP" localSheetId="7">#REF!</definedName>
    <definedName name="PFP">#REF!</definedName>
    <definedName name="pfp_table1" localSheetId="2">#REF!</definedName>
    <definedName name="pfp_table1" localSheetId="0">#REF!</definedName>
    <definedName name="pfp_table1" localSheetId="5">#REF!</definedName>
    <definedName name="pfp_table1" localSheetId="4">#REF!</definedName>
    <definedName name="pfp_table1" localSheetId="10">#REF!</definedName>
    <definedName name="pfp_table1" localSheetId="3">#REF!</definedName>
    <definedName name="pfp_table1" localSheetId="11">#REF!</definedName>
    <definedName name="pfp_table1" localSheetId="6">#REF!</definedName>
    <definedName name="pfp_table1" localSheetId="7">#REF!</definedName>
    <definedName name="pfp_table1">#REF!</definedName>
    <definedName name="PMENU" localSheetId="2">#REF!</definedName>
    <definedName name="PMENU" localSheetId="0">#REF!</definedName>
    <definedName name="PMENU" localSheetId="5">#REF!</definedName>
    <definedName name="PMENU" localSheetId="4">#REF!</definedName>
    <definedName name="PMENU" localSheetId="10">#REF!</definedName>
    <definedName name="PMENU" localSheetId="3">#REF!</definedName>
    <definedName name="PMENU" localSheetId="11">#REF!</definedName>
    <definedName name="PMENU" localSheetId="6">#REF!</definedName>
    <definedName name="PMENU" localSheetId="7">#REF!</definedName>
    <definedName name="PMENU">#REF!</definedName>
    <definedName name="Ports" localSheetId="2">#REF!</definedName>
    <definedName name="Ports" localSheetId="0">#REF!</definedName>
    <definedName name="Ports" localSheetId="5">#REF!</definedName>
    <definedName name="Ports" localSheetId="4">#REF!</definedName>
    <definedName name="Ports" localSheetId="10">#REF!</definedName>
    <definedName name="Ports" localSheetId="3">#REF!</definedName>
    <definedName name="Ports" localSheetId="11">#REF!</definedName>
    <definedName name="Ports" localSheetId="6">#REF!</definedName>
    <definedName name="Ports" localSheetId="7">#REF!</definedName>
    <definedName name="Ports">#REF!</definedName>
    <definedName name="pp" localSheetId="2" hidden="1">{"Riqfin97",#N/A,FALSE,"Tran";"Riqfinpro",#N/A,FALSE,"Tran"}</definedName>
    <definedName name="pp" localSheetId="0" hidden="1">{"Riqfin97",#N/A,FALSE,"Tran";"Riqfinpro",#N/A,FALSE,"Tran"}</definedName>
    <definedName name="pp" localSheetId="5" hidden="1">{"Riqfin97",#N/A,FALSE,"Tran";"Riqfinpro",#N/A,FALSE,"Tran"}</definedName>
    <definedName name="pp" localSheetId="4" hidden="1">{"Riqfin97",#N/A,FALSE,"Tran";"Riqfinpro",#N/A,FALSE,"Tran"}</definedName>
    <definedName name="pp" localSheetId="3" hidden="1">{"Riqfin97",#N/A,FALSE,"Tran";"Riqfinpro",#N/A,FALSE,"Tran"}</definedName>
    <definedName name="pp" localSheetId="11" hidden="1">{"Riqfin97",#N/A,FALSE,"Tran";"Riqfinpro",#N/A,FALSE,"Tran"}</definedName>
    <definedName name="pp" localSheetId="7" hidden="1">{"Riqfin97",#N/A,FALSE,"Tran";"Riqfinpro",#N/A,FALSE,"Tran"}</definedName>
    <definedName name="pp" hidden="1">{"Riqfin97",#N/A,FALSE,"Tran";"Riqfinpro",#N/A,FALSE,"Tran"}</definedName>
    <definedName name="ppp" localSheetId="2" hidden="1">{"Riqfin97",#N/A,FALSE,"Tran";"Riqfinpro",#N/A,FALSE,"Tran"}</definedName>
    <definedName name="ppp" localSheetId="0" hidden="1">{"Riqfin97",#N/A,FALSE,"Tran";"Riqfinpro",#N/A,FALSE,"Tran"}</definedName>
    <definedName name="ppp" localSheetId="5" hidden="1">{"Riqfin97",#N/A,FALSE,"Tran";"Riqfinpro",#N/A,FALSE,"Tran"}</definedName>
    <definedName name="ppp" localSheetId="4" hidden="1">{"Riqfin97",#N/A,FALSE,"Tran";"Riqfinpro",#N/A,FALSE,"Tran"}</definedName>
    <definedName name="ppp" localSheetId="3" hidden="1">{"Riqfin97",#N/A,FALSE,"Tran";"Riqfinpro",#N/A,FALSE,"Tran"}</definedName>
    <definedName name="ppp" localSheetId="11" hidden="1">{"Riqfin97",#N/A,FALSE,"Tran";"Riqfinpro",#N/A,FALSE,"Tran"}</definedName>
    <definedName name="ppp" localSheetId="7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 localSheetId="2">#REF!</definedName>
    <definedName name="PRICE" localSheetId="0">#REF!</definedName>
    <definedName name="PRICE" localSheetId="5">#REF!</definedName>
    <definedName name="PRICE" localSheetId="4">#REF!</definedName>
    <definedName name="PRICE" localSheetId="10">#REF!</definedName>
    <definedName name="PRICE" localSheetId="3">#REF!</definedName>
    <definedName name="PRICE" localSheetId="11">#REF!</definedName>
    <definedName name="PRICE" localSheetId="6">#REF!</definedName>
    <definedName name="PRICE" localSheetId="7">#REF!</definedName>
    <definedName name="PRICE">#REF!</definedName>
    <definedName name="PRICETAB" localSheetId="2">#REF!</definedName>
    <definedName name="PRICETAB" localSheetId="0">#REF!</definedName>
    <definedName name="PRICETAB" localSheetId="5">#REF!</definedName>
    <definedName name="PRICETAB" localSheetId="4">#REF!</definedName>
    <definedName name="PRICETAB" localSheetId="10">#REF!</definedName>
    <definedName name="PRICETAB" localSheetId="3">#REF!</definedName>
    <definedName name="PRICETAB" localSheetId="11">#REF!</definedName>
    <definedName name="PRICETAB" localSheetId="6">#REF!</definedName>
    <definedName name="PRICETAB" localSheetId="7">#REF!</definedName>
    <definedName name="PRICETAB">#REF!</definedName>
    <definedName name="_xlnm.Print_Area" localSheetId="2">funqcionaluri!$B$2:$I$96</definedName>
    <definedName name="_xlnm.Print_Area" localSheetId="8">LEPL!$C$2:$D$3646</definedName>
    <definedName name="_xlnm.Print_Area" localSheetId="9">SOE!$B$2:$C$1083</definedName>
    <definedName name="_xlnm.Print_Area" localSheetId="1">'V TAVI'!$B$2:$F$5145</definedName>
    <definedName name="_xlnm.Print_Area" localSheetId="0">ბალანსი!$B$2:$E$51,ბალანსი!$B$53:$E$64</definedName>
    <definedName name="_xlnm.Print_Area" localSheetId="5">გრანტები!$B$2:$C$21</definedName>
    <definedName name="_xlnm.Print_Area" localSheetId="4">კრედიტები!$B$2:$C$23</definedName>
    <definedName name="_xlnm.Print_Area" localSheetId="10">მხარჯავები!$B$2:$G$67</definedName>
    <definedName name="_xlnm.Print_Area" localSheetId="3">'ფინანსური და ვალდებულებები'!$B$2:$D$6,'ფინანსური და ვალდებულებები'!$B$8:$D$13,'ფინანსური და ვალდებულებები'!$B$17:$D$26,'ფინანსური და ვალდებულებები'!$B$28:$D$37</definedName>
    <definedName name="_xlnm.Print_Area" localSheetId="11">'ფულადი სხსრები'!$B$2:$D$10</definedName>
    <definedName name="_xlnm.Print_Area" localSheetId="6">ცენტრალური!$B$2:$F$5586</definedName>
    <definedName name="_xlnm.Print_Area" localSheetId="7">'ცენტრალური ბალანსი'!$B$2:$E$38,'ცენტრალური ბალანსი'!$B$40:$E$51</definedName>
    <definedName name="_xlnm.Print_Area">#REF!</definedName>
    <definedName name="_xlnm.Print_Titles" localSheetId="2">funqcionaluri!$2:$2</definedName>
    <definedName name="_xlnm.Print_Titles" localSheetId="8">LEPL!$3:$3</definedName>
    <definedName name="_xlnm.Print_Titles" localSheetId="9">SOE!$3:$3</definedName>
    <definedName name="_xlnm.Print_Titles" localSheetId="0">#REF!,#REF!</definedName>
    <definedName name="_xlnm.Print_Titles" localSheetId="5">#REF!,#REF!</definedName>
    <definedName name="_xlnm.Print_Titles" localSheetId="4">#REF!,#REF!</definedName>
    <definedName name="_xlnm.Print_Titles" localSheetId="10">#REF!,#REF!</definedName>
    <definedName name="_xlnm.Print_Titles" localSheetId="3">#REF!,#REF!</definedName>
    <definedName name="_xlnm.Print_Titles" localSheetId="11">#REF!,#REF!</definedName>
    <definedName name="_xlnm.Print_Titles" localSheetId="6">#REF!,#REF!</definedName>
    <definedName name="_xlnm.Print_Titles" localSheetId="7">#REF!,#REF!</definedName>
    <definedName name="_xlnm.Print_Titles">#REF!,#REF!</definedName>
    <definedName name="print_Titles2" localSheetId="2">#REF!,#REF!</definedName>
    <definedName name="print_Titles2" localSheetId="0">#REF!,#REF!</definedName>
    <definedName name="print_Titles2" localSheetId="5">#REF!,#REF!</definedName>
    <definedName name="print_Titles2" localSheetId="4">#REF!,#REF!</definedName>
    <definedName name="print_Titles2" localSheetId="10">#REF!,#REF!</definedName>
    <definedName name="print_Titles2" localSheetId="3">#REF!,#REF!</definedName>
    <definedName name="print_Titles2" localSheetId="11">#REF!,#REF!</definedName>
    <definedName name="print_Titles2" localSheetId="6">#REF!,#REF!</definedName>
    <definedName name="print_Titles2" localSheetId="7">#REF!,#REF!</definedName>
    <definedName name="print_Titles2">#REF!,#REF!</definedName>
    <definedName name="PRINTMACRO" localSheetId="2">#REF!</definedName>
    <definedName name="PRINTMACRO" localSheetId="0">#REF!</definedName>
    <definedName name="PRINTMACRO" localSheetId="5">#REF!</definedName>
    <definedName name="PRINTMACRO" localSheetId="4">#REF!</definedName>
    <definedName name="PRINTMACRO" localSheetId="10">#REF!</definedName>
    <definedName name="PRINTMACRO" localSheetId="3">#REF!</definedName>
    <definedName name="PRINTMACRO" localSheetId="11">#REF!</definedName>
    <definedName name="PRINTMACRO" localSheetId="6">#REF!</definedName>
    <definedName name="PRINTMACRO" localSheetId="7">#REF!</definedName>
    <definedName name="PRINTMACRO">#REF!</definedName>
    <definedName name="PrintThis_Links">[30]Links!$A$1:$F$33</definedName>
    <definedName name="PRMONTH" localSheetId="2">#REF!</definedName>
    <definedName name="PRMONTH" localSheetId="0">#REF!</definedName>
    <definedName name="PRMONTH" localSheetId="5">#REF!</definedName>
    <definedName name="PRMONTH" localSheetId="4">#REF!</definedName>
    <definedName name="PRMONTH" localSheetId="10">#REF!</definedName>
    <definedName name="PRMONTH" localSheetId="3">#REF!</definedName>
    <definedName name="PRMONTH" localSheetId="11">#REF!</definedName>
    <definedName name="PRMONTH" localSheetId="6">#REF!</definedName>
    <definedName name="PRMONTH" localSheetId="7">#REF!</definedName>
    <definedName name="PRMONTH">#REF!</definedName>
    <definedName name="prn" localSheetId="2">#REF!</definedName>
    <definedName name="prn" localSheetId="0">#REF!</definedName>
    <definedName name="prn" localSheetId="5">#REF!</definedName>
    <definedName name="prn" localSheetId="4">#REF!</definedName>
    <definedName name="prn" localSheetId="10">#REF!</definedName>
    <definedName name="prn" localSheetId="3">#REF!</definedName>
    <definedName name="prn" localSheetId="11">#REF!</definedName>
    <definedName name="prn" localSheetId="6">#REF!</definedName>
    <definedName name="prn" localSheetId="7">#REF!</definedName>
    <definedName name="prn">#REF!</definedName>
    <definedName name="Prog1998" localSheetId="2">'[38]2003'!#REF!</definedName>
    <definedName name="Prog1998" localSheetId="0">'[38]2003'!#REF!</definedName>
    <definedName name="Prog1998" localSheetId="5">'[38]2003'!#REF!</definedName>
    <definedName name="Prog1998" localSheetId="4">'[38]2003'!#REF!</definedName>
    <definedName name="Prog1998" localSheetId="10">'[38]2003'!#REF!</definedName>
    <definedName name="Prog1998" localSheetId="3">'[38]2003'!#REF!</definedName>
    <definedName name="Prog1998" localSheetId="11">'[38]2003'!#REF!</definedName>
    <definedName name="Prog1998" localSheetId="6">'[38]2003'!#REF!</definedName>
    <definedName name="Prog1998" localSheetId="7">'[38]2003'!#REF!</definedName>
    <definedName name="Prog1998">'[38]2003'!#REF!</definedName>
    <definedName name="progasumm" localSheetId="2">#REF!</definedName>
    <definedName name="progasumm" localSheetId="0">#REF!</definedName>
    <definedName name="progasumm" localSheetId="5">#REF!</definedName>
    <definedName name="progasumm" localSheetId="4">#REF!</definedName>
    <definedName name="progasumm" localSheetId="10">#REF!</definedName>
    <definedName name="progasumm" localSheetId="3">#REF!</definedName>
    <definedName name="progasumm" localSheetId="11">#REF!</definedName>
    <definedName name="progasumm" localSheetId="6">#REF!</definedName>
    <definedName name="progasumm" localSheetId="7">#REF!</definedName>
    <definedName name="progasumm">#REF!</definedName>
    <definedName name="program" localSheetId="2">#REF!</definedName>
    <definedName name="program" localSheetId="0">#REF!</definedName>
    <definedName name="program" localSheetId="5">#REF!</definedName>
    <definedName name="program" localSheetId="4">#REF!</definedName>
    <definedName name="program" localSheetId="10">#REF!</definedName>
    <definedName name="program" localSheetId="3">#REF!</definedName>
    <definedName name="program" localSheetId="11">#REF!</definedName>
    <definedName name="program" localSheetId="6">#REF!</definedName>
    <definedName name="program" localSheetId="7">#REF!</definedName>
    <definedName name="program">#REF!</definedName>
    <definedName name="PRYEAR" localSheetId="2">#REF!</definedName>
    <definedName name="PRYEAR" localSheetId="0">#REF!</definedName>
    <definedName name="PRYEAR" localSheetId="5">#REF!</definedName>
    <definedName name="PRYEAR" localSheetId="4">#REF!</definedName>
    <definedName name="PRYEAR" localSheetId="10">#REF!</definedName>
    <definedName name="PRYEAR" localSheetId="3">#REF!</definedName>
    <definedName name="PRYEAR" localSheetId="11">#REF!</definedName>
    <definedName name="PRYEAR" localSheetId="6">#REF!</definedName>
    <definedName name="PRYEAR" localSheetId="7">#REF!</definedName>
    <definedName name="PRYEAR">#REF!</definedName>
    <definedName name="PubW">'[26]W&amp;T'!$C$17</definedName>
    <definedName name="Q_5" localSheetId="2">#REF!</definedName>
    <definedName name="Q_5" localSheetId="0">#REF!</definedName>
    <definedName name="Q_5" localSheetId="5">#REF!</definedName>
    <definedName name="Q_5" localSheetId="4">#REF!</definedName>
    <definedName name="Q_5" localSheetId="10">#REF!</definedName>
    <definedName name="Q_5" localSheetId="3">#REF!</definedName>
    <definedName name="Q_5" localSheetId="11">#REF!</definedName>
    <definedName name="Q_5" localSheetId="6">#REF!</definedName>
    <definedName name="Q_5" localSheetId="7">#REF!</definedName>
    <definedName name="Q_5">#REF!</definedName>
    <definedName name="Q_6" localSheetId="2">#REF!</definedName>
    <definedName name="Q_6" localSheetId="0">#REF!</definedName>
    <definedName name="Q_6" localSheetId="5">#REF!</definedName>
    <definedName name="Q_6" localSheetId="4">#REF!</definedName>
    <definedName name="Q_6" localSheetId="10">#REF!</definedName>
    <definedName name="Q_6" localSheetId="3">#REF!</definedName>
    <definedName name="Q_6" localSheetId="11">#REF!</definedName>
    <definedName name="Q_6" localSheetId="6">#REF!</definedName>
    <definedName name="Q_6" localSheetId="7">#REF!</definedName>
    <definedName name="Q_6">#REF!</definedName>
    <definedName name="Q_7" localSheetId="2">#REF!</definedName>
    <definedName name="Q_7" localSheetId="0">#REF!</definedName>
    <definedName name="Q_7" localSheetId="5">#REF!</definedName>
    <definedName name="Q_7" localSheetId="4">#REF!</definedName>
    <definedName name="Q_7" localSheetId="10">#REF!</definedName>
    <definedName name="Q_7" localSheetId="3">#REF!</definedName>
    <definedName name="Q_7" localSheetId="11">#REF!</definedName>
    <definedName name="Q_7" localSheetId="6">#REF!</definedName>
    <definedName name="Q_7" localSheetId="7">#REF!</definedName>
    <definedName name="Q_7">#REF!</definedName>
    <definedName name="Q6_" localSheetId="2">#REF!</definedName>
    <definedName name="Q6_" localSheetId="0">#REF!</definedName>
    <definedName name="Q6_" localSheetId="5">#REF!</definedName>
    <definedName name="Q6_" localSheetId="4">#REF!</definedName>
    <definedName name="Q6_" localSheetId="10">#REF!</definedName>
    <definedName name="Q6_" localSheetId="3">#REF!</definedName>
    <definedName name="Q6_" localSheetId="11">#REF!</definedName>
    <definedName name="Q6_" localSheetId="6">#REF!</definedName>
    <definedName name="Q6_" localSheetId="7">#REF!</definedName>
    <definedName name="Q6_">#REF!</definedName>
    <definedName name="QFISCAL" localSheetId="2">'[39]Quarterly Raw Data'!#REF!</definedName>
    <definedName name="QFISCAL" localSheetId="0">'[39]Quarterly Raw Data'!#REF!</definedName>
    <definedName name="QFISCAL" localSheetId="5">'[39]Quarterly Raw Data'!#REF!</definedName>
    <definedName name="QFISCAL" localSheetId="4">'[39]Quarterly Raw Data'!#REF!</definedName>
    <definedName name="QFISCAL" localSheetId="10">'[39]Quarterly Raw Data'!#REF!</definedName>
    <definedName name="QFISCAL" localSheetId="3">'[39]Quarterly Raw Data'!#REF!</definedName>
    <definedName name="QFISCAL" localSheetId="11">'[39]Quarterly Raw Data'!#REF!</definedName>
    <definedName name="QFISCAL" localSheetId="6">'[39]Quarterly Raw Data'!#REF!</definedName>
    <definedName name="QFISCAL" localSheetId="7">'[39]Quarterly Raw Data'!#REF!</definedName>
    <definedName name="QFISCAL">'[39]Quarterly Raw Data'!#REF!</definedName>
    <definedName name="qq" localSheetId="2" hidden="1">'[33]J(Priv.Cap)'!#REF!</definedName>
    <definedName name="qq" localSheetId="0" hidden="1">'[33]J(Priv.Cap)'!#REF!</definedName>
    <definedName name="qq" localSheetId="5" hidden="1">'[33]J(Priv.Cap)'!#REF!</definedName>
    <definedName name="qq" localSheetId="4" hidden="1">'[33]J(Priv.Cap)'!#REF!</definedName>
    <definedName name="qq" localSheetId="10" hidden="1">'[33]J(Priv.Cap)'!#REF!</definedName>
    <definedName name="qq" localSheetId="3" hidden="1">'[33]J(Priv.Cap)'!#REF!</definedName>
    <definedName name="qq" localSheetId="11" hidden="1">'[33]J(Priv.Cap)'!#REF!</definedName>
    <definedName name="qq" localSheetId="6" hidden="1">'[33]J(Priv.Cap)'!#REF!</definedName>
    <definedName name="qq" localSheetId="7" hidden="1">'[33]J(Priv.Cap)'!#REF!</definedName>
    <definedName name="qq" hidden="1">'[33]J(Priv.Cap)'!#REF!</definedName>
    <definedName name="qqq" localSheetId="2" hidden="1">{#N/A,#N/A,FALSE,"EXTRABUDGT"}</definedName>
    <definedName name="qqq" localSheetId="0" hidden="1">{#N/A,#N/A,FALSE,"EXTRABUDGT"}</definedName>
    <definedName name="qqq" localSheetId="5" hidden="1">{#N/A,#N/A,FALSE,"EXTRABUDGT"}</definedName>
    <definedName name="qqq" localSheetId="4" hidden="1">{#N/A,#N/A,FALSE,"EXTRABUDGT"}</definedName>
    <definedName name="qqq" localSheetId="3" hidden="1">{#N/A,#N/A,FALSE,"EXTRABUDGT"}</definedName>
    <definedName name="qqq" localSheetId="11" hidden="1">{#N/A,#N/A,FALSE,"EXTRABUDGT"}</definedName>
    <definedName name="qqq" localSheetId="7" hidden="1">{#N/A,#N/A,FALSE,"EXTRABUDGT"}</definedName>
    <definedName name="qqq" hidden="1">{#N/A,#N/A,FALSE,"EXTRABUDGT"}</definedName>
    <definedName name="qqq_1" localSheetId="2" hidden="1">{#N/A,#N/A,FALSE,"EXTRABUDGT"}</definedName>
    <definedName name="qqq_1" localSheetId="0" hidden="1">{#N/A,#N/A,FALSE,"EXTRABUDGT"}</definedName>
    <definedName name="qqq_1" localSheetId="5" hidden="1">{#N/A,#N/A,FALSE,"EXTRABUDGT"}</definedName>
    <definedName name="qqq_1" localSheetId="4" hidden="1">{#N/A,#N/A,FALSE,"EXTRABUDGT"}</definedName>
    <definedName name="qqq_1" localSheetId="3" hidden="1">{#N/A,#N/A,FALSE,"EXTRABUDGT"}</definedName>
    <definedName name="qqq_1" localSheetId="11" hidden="1">{#N/A,#N/A,FALSE,"EXTRABUDGT"}</definedName>
    <definedName name="qqq_1" localSheetId="7" hidden="1">{#N/A,#N/A,FALSE,"EXTRABUDGT"}</definedName>
    <definedName name="qqq_1" hidden="1">{#N/A,#N/A,FALSE,"EXTRABUDGT"}</definedName>
    <definedName name="qqq_2" localSheetId="2" hidden="1">{#N/A,#N/A,FALSE,"EXTRABUDGT"}</definedName>
    <definedName name="qqq_2" localSheetId="0" hidden="1">{#N/A,#N/A,FALSE,"EXTRABUDGT"}</definedName>
    <definedName name="qqq_2" localSheetId="5" hidden="1">{#N/A,#N/A,FALSE,"EXTRABUDGT"}</definedName>
    <definedName name="qqq_2" localSheetId="4" hidden="1">{#N/A,#N/A,FALSE,"EXTRABUDGT"}</definedName>
    <definedName name="qqq_2" localSheetId="3" hidden="1">{#N/A,#N/A,FALSE,"EXTRABUDGT"}</definedName>
    <definedName name="qqq_2" localSheetId="11" hidden="1">{#N/A,#N/A,FALSE,"EXTRABUDGT"}</definedName>
    <definedName name="qqq_2" localSheetId="7" hidden="1">{#N/A,#N/A,FALSE,"EXTRABUDGT"}</definedName>
    <definedName name="qqq_2" hidden="1">{#N/A,#N/A,FALSE,"EXTRABUDGT"}</definedName>
    <definedName name="QTAB7" localSheetId="2">'[39]Quarterly MacroFlow'!#REF!</definedName>
    <definedName name="QTAB7" localSheetId="0">'[39]Quarterly MacroFlow'!#REF!</definedName>
    <definedName name="QTAB7" localSheetId="5">'[39]Quarterly MacroFlow'!#REF!</definedName>
    <definedName name="QTAB7" localSheetId="4">'[39]Quarterly MacroFlow'!#REF!</definedName>
    <definedName name="QTAB7" localSheetId="10">'[39]Quarterly MacroFlow'!#REF!</definedName>
    <definedName name="QTAB7" localSheetId="3">'[39]Quarterly MacroFlow'!#REF!</definedName>
    <definedName name="QTAB7" localSheetId="11">'[39]Quarterly MacroFlow'!#REF!</definedName>
    <definedName name="QTAB7" localSheetId="6">'[39]Quarterly MacroFlow'!#REF!</definedName>
    <definedName name="QTAB7" localSheetId="7">'[39]Quarterly MacroFlow'!#REF!</definedName>
    <definedName name="QTAB7">'[39]Quarterly MacroFlow'!#REF!</definedName>
    <definedName name="QTAB7A" localSheetId="2">'[39]Quarterly MacroFlow'!#REF!</definedName>
    <definedName name="QTAB7A" localSheetId="0">'[39]Quarterly MacroFlow'!#REF!</definedName>
    <definedName name="QTAB7A" localSheetId="5">'[39]Quarterly MacroFlow'!#REF!</definedName>
    <definedName name="QTAB7A" localSheetId="4">'[39]Quarterly MacroFlow'!#REF!</definedName>
    <definedName name="QTAB7A" localSheetId="10">'[39]Quarterly MacroFlow'!#REF!</definedName>
    <definedName name="QTAB7A" localSheetId="3">'[39]Quarterly MacroFlow'!#REF!</definedName>
    <definedName name="QTAB7A" localSheetId="11">'[39]Quarterly MacroFlow'!#REF!</definedName>
    <definedName name="QTAB7A" localSheetId="6">'[39]Quarterly MacroFlow'!#REF!</definedName>
    <definedName name="QTAB7A" localSheetId="7">'[39]Quarterly MacroFlow'!#REF!</definedName>
    <definedName name="QTAB7A">'[39]Quarterly MacroFlow'!#REF!</definedName>
    <definedName name="quita" localSheetId="2">#REF!</definedName>
    <definedName name="quita" localSheetId="0">#REF!</definedName>
    <definedName name="quita" localSheetId="5">#REF!</definedName>
    <definedName name="quita" localSheetId="4">#REF!</definedName>
    <definedName name="quita" localSheetId="10">#REF!</definedName>
    <definedName name="quita" localSheetId="3">#REF!</definedName>
    <definedName name="quita" localSheetId="11">#REF!</definedName>
    <definedName name="quita" localSheetId="6">#REF!</definedName>
    <definedName name="quita" localSheetId="7">#REF!</definedName>
    <definedName name="quita">#REF!</definedName>
    <definedName name="QW" localSheetId="2">#REF!</definedName>
    <definedName name="QW" localSheetId="0">#REF!</definedName>
    <definedName name="QW" localSheetId="5">#REF!</definedName>
    <definedName name="QW" localSheetId="4">#REF!</definedName>
    <definedName name="QW" localSheetId="10">#REF!</definedName>
    <definedName name="QW" localSheetId="3">#REF!</definedName>
    <definedName name="QW" localSheetId="11">#REF!</definedName>
    <definedName name="QW" localSheetId="6">#REF!</definedName>
    <definedName name="QW" localSheetId="7">#REF!</definedName>
    <definedName name="QW">#REF!</definedName>
    <definedName name="REAL" localSheetId="2">#REF!</definedName>
    <definedName name="REAL" localSheetId="0">#REF!</definedName>
    <definedName name="REAL" localSheetId="5">#REF!</definedName>
    <definedName name="REAL" localSheetId="4">#REF!</definedName>
    <definedName name="REAL" localSheetId="10">#REF!</definedName>
    <definedName name="REAL" localSheetId="3">#REF!</definedName>
    <definedName name="REAL" localSheetId="11">#REF!</definedName>
    <definedName name="REAL" localSheetId="6">#REF!</definedName>
    <definedName name="REAL" localSheetId="7">#REF!</definedName>
    <definedName name="REAL">#REF!</definedName>
    <definedName name="red_banks">[23]red!$A$136:$AC$178</definedName>
    <definedName name="RED_BOP" localSheetId="2">#REF!</definedName>
    <definedName name="RED_BOP" localSheetId="0">#REF!</definedName>
    <definedName name="RED_BOP" localSheetId="5">#REF!</definedName>
    <definedName name="RED_BOP" localSheetId="4">#REF!</definedName>
    <definedName name="RED_BOP" localSheetId="10">#REF!</definedName>
    <definedName name="RED_BOP" localSheetId="3">#REF!</definedName>
    <definedName name="RED_BOP" localSheetId="11">#REF!</definedName>
    <definedName name="RED_BOP" localSheetId="6">#REF!</definedName>
    <definedName name="RED_BOP" localSheetId="7">#REF!</definedName>
    <definedName name="RED_BOP">#REF!</definedName>
    <definedName name="red_cpi" localSheetId="2">#REF!</definedName>
    <definedName name="red_cpi" localSheetId="0">#REF!</definedName>
    <definedName name="red_cpi" localSheetId="5">#REF!</definedName>
    <definedName name="red_cpi" localSheetId="4">#REF!</definedName>
    <definedName name="red_cpi" localSheetId="10">#REF!</definedName>
    <definedName name="red_cpi" localSheetId="3">#REF!</definedName>
    <definedName name="red_cpi" localSheetId="11">#REF!</definedName>
    <definedName name="red_cpi" localSheetId="6">#REF!</definedName>
    <definedName name="red_cpi" localSheetId="7">#REF!</definedName>
    <definedName name="red_cpi">#REF!</definedName>
    <definedName name="red_cred_comp" localSheetId="2">#REF!</definedName>
    <definedName name="red_cred_comp" localSheetId="0">#REF!</definedName>
    <definedName name="red_cred_comp" localSheetId="5">#REF!</definedName>
    <definedName name="red_cred_comp" localSheetId="4">#REF!</definedName>
    <definedName name="red_cred_comp" localSheetId="10">#REF!</definedName>
    <definedName name="red_cred_comp" localSheetId="3">#REF!</definedName>
    <definedName name="red_cred_comp" localSheetId="11">#REF!</definedName>
    <definedName name="red_cred_comp" localSheetId="6">#REF!</definedName>
    <definedName name="red_cred_comp" localSheetId="7">#REF!</definedName>
    <definedName name="red_cred_comp">#REF!</definedName>
    <definedName name="RED_D" localSheetId="2">#REF!</definedName>
    <definedName name="RED_D" localSheetId="0">#REF!</definedName>
    <definedName name="RED_D" localSheetId="5">#REF!</definedName>
    <definedName name="RED_D" localSheetId="4">#REF!</definedName>
    <definedName name="RED_D" localSheetId="10">#REF!</definedName>
    <definedName name="RED_D" localSheetId="3">#REF!</definedName>
    <definedName name="RED_D" localSheetId="11">#REF!</definedName>
    <definedName name="RED_D" localSheetId="6">#REF!</definedName>
    <definedName name="RED_D" localSheetId="7">#REF!</definedName>
    <definedName name="RED_D">#REF!</definedName>
    <definedName name="red_dep_comp" localSheetId="2">#REF!</definedName>
    <definedName name="red_dep_comp" localSheetId="0">#REF!</definedName>
    <definedName name="red_dep_comp" localSheetId="5">#REF!</definedName>
    <definedName name="red_dep_comp" localSheetId="4">#REF!</definedName>
    <definedName name="red_dep_comp" localSheetId="10">#REF!</definedName>
    <definedName name="red_dep_comp" localSheetId="3">#REF!</definedName>
    <definedName name="red_dep_comp" localSheetId="11">#REF!</definedName>
    <definedName name="red_dep_comp" localSheetId="6">#REF!</definedName>
    <definedName name="red_dep_comp" localSheetId="7">#REF!</definedName>
    <definedName name="red_dep_comp">#REF!</definedName>
    <definedName name="RED_DS" localSheetId="2">#REF!</definedName>
    <definedName name="RED_DS" localSheetId="0">#REF!</definedName>
    <definedName name="RED_DS" localSheetId="5">#REF!</definedName>
    <definedName name="RED_DS" localSheetId="4">#REF!</definedName>
    <definedName name="RED_DS" localSheetId="10">#REF!</definedName>
    <definedName name="RED_DS" localSheetId="3">#REF!</definedName>
    <definedName name="RED_DS" localSheetId="11">#REF!</definedName>
    <definedName name="RED_DS" localSheetId="6">#REF!</definedName>
    <definedName name="RED_DS" localSheetId="7">#REF!</definedName>
    <definedName name="RED_DS">#REF!</definedName>
    <definedName name="red_gdp_exp" localSheetId="2">#REF!</definedName>
    <definedName name="red_gdp_exp" localSheetId="0">#REF!</definedName>
    <definedName name="red_gdp_exp" localSheetId="5">#REF!</definedName>
    <definedName name="red_gdp_exp" localSheetId="4">#REF!</definedName>
    <definedName name="red_gdp_exp" localSheetId="10">#REF!</definedName>
    <definedName name="red_gdp_exp" localSheetId="3">#REF!</definedName>
    <definedName name="red_gdp_exp" localSheetId="11">#REF!</definedName>
    <definedName name="red_gdp_exp" localSheetId="6">#REF!</definedName>
    <definedName name="red_gdp_exp" localSheetId="7">#REF!</definedName>
    <definedName name="red_gdp_exp">#REF!</definedName>
    <definedName name="red_govt_empl" localSheetId="2">#REF!</definedName>
    <definedName name="red_govt_empl" localSheetId="0">#REF!</definedName>
    <definedName name="red_govt_empl" localSheetId="5">#REF!</definedName>
    <definedName name="red_govt_empl" localSheetId="4">#REF!</definedName>
    <definedName name="red_govt_empl" localSheetId="10">#REF!</definedName>
    <definedName name="red_govt_empl" localSheetId="3">#REF!</definedName>
    <definedName name="red_govt_empl" localSheetId="11">#REF!</definedName>
    <definedName name="red_govt_empl" localSheetId="6">#REF!</definedName>
    <definedName name="red_govt_empl" localSheetId="7">#REF!</definedName>
    <definedName name="red_govt_empl">#REF!</definedName>
    <definedName name="red_monsur">[23]red!$A$65:$AC$132</definedName>
    <definedName name="RED_NATCPI" localSheetId="2">#REF!</definedName>
    <definedName name="RED_NATCPI" localSheetId="0">#REF!</definedName>
    <definedName name="RED_NATCPI" localSheetId="5">#REF!</definedName>
    <definedName name="RED_NATCPI" localSheetId="4">#REF!</definedName>
    <definedName name="RED_NATCPI" localSheetId="10">#REF!</definedName>
    <definedName name="RED_NATCPI" localSheetId="3">#REF!</definedName>
    <definedName name="RED_NATCPI" localSheetId="11">#REF!</definedName>
    <definedName name="RED_NATCPI" localSheetId="6">#REF!</definedName>
    <definedName name="RED_NATCPI" localSheetId="7">#REF!</definedName>
    <definedName name="RED_NATCPI">#REF!</definedName>
    <definedName name="red_nbg">[23]red!$A$1:$AC$62</definedName>
    <definedName name="RED_TBCPI" localSheetId="2">#REF!</definedName>
    <definedName name="RED_TBCPI" localSheetId="0">#REF!</definedName>
    <definedName name="RED_TBCPI" localSheetId="5">#REF!</definedName>
    <definedName name="RED_TBCPI" localSheetId="4">#REF!</definedName>
    <definedName name="RED_TBCPI" localSheetId="10">#REF!</definedName>
    <definedName name="RED_TBCPI" localSheetId="3">#REF!</definedName>
    <definedName name="RED_TBCPI" localSheetId="11">#REF!</definedName>
    <definedName name="RED_TBCPI" localSheetId="6">#REF!</definedName>
    <definedName name="RED_TBCPI" localSheetId="7">#REF!</definedName>
    <definedName name="RED_TBCPI">#REF!</definedName>
    <definedName name="RED_TRD" localSheetId="2">#REF!</definedName>
    <definedName name="RED_TRD" localSheetId="0">#REF!</definedName>
    <definedName name="RED_TRD" localSheetId="5">#REF!</definedName>
    <definedName name="RED_TRD" localSheetId="4">#REF!</definedName>
    <definedName name="RED_TRD" localSheetId="10">#REF!</definedName>
    <definedName name="RED_TRD" localSheetId="3">#REF!</definedName>
    <definedName name="RED_TRD" localSheetId="11">#REF!</definedName>
    <definedName name="RED_TRD" localSheetId="6">#REF!</definedName>
    <definedName name="RED_TRD" localSheetId="7">#REF!</definedName>
    <definedName name="RED_TRD">#REF!</definedName>
    <definedName name="REDTbl3" localSheetId="2">#REF!</definedName>
    <definedName name="REDTbl3" localSheetId="0">#REF!</definedName>
    <definedName name="REDTbl3" localSheetId="5">#REF!</definedName>
    <definedName name="REDTbl3" localSheetId="4">#REF!</definedName>
    <definedName name="REDTbl3" localSheetId="10">#REF!</definedName>
    <definedName name="REDTbl3" localSheetId="3">#REF!</definedName>
    <definedName name="REDTbl3" localSheetId="11">#REF!</definedName>
    <definedName name="REDTbl3" localSheetId="6">#REF!</definedName>
    <definedName name="REDTbl3" localSheetId="7">#REF!</definedName>
    <definedName name="REDTbl3">#REF!</definedName>
    <definedName name="REDTbl4" localSheetId="2">#REF!</definedName>
    <definedName name="REDTbl4" localSheetId="0">#REF!</definedName>
    <definedName name="REDTbl4" localSheetId="5">#REF!</definedName>
    <definedName name="REDTbl4" localSheetId="4">#REF!</definedName>
    <definedName name="REDTbl4" localSheetId="10">#REF!</definedName>
    <definedName name="REDTbl4" localSheetId="3">#REF!</definedName>
    <definedName name="REDTbl4" localSheetId="11">#REF!</definedName>
    <definedName name="REDTbl4" localSheetId="6">#REF!</definedName>
    <definedName name="REDTbl4" localSheetId="7">#REF!</definedName>
    <definedName name="REDTbl4">#REF!</definedName>
    <definedName name="REDTbl5" localSheetId="2">#REF!</definedName>
    <definedName name="REDTbl5" localSheetId="0">#REF!</definedName>
    <definedName name="REDTbl5" localSheetId="5">#REF!</definedName>
    <definedName name="REDTbl5" localSheetId="4">#REF!</definedName>
    <definedName name="REDTbl5" localSheetId="10">#REF!</definedName>
    <definedName name="REDTbl5" localSheetId="3">#REF!</definedName>
    <definedName name="REDTbl5" localSheetId="11">#REF!</definedName>
    <definedName name="REDTbl5" localSheetId="6">#REF!</definedName>
    <definedName name="REDTbl5" localSheetId="7">#REF!</definedName>
    <definedName name="REDTbl5">#REF!</definedName>
    <definedName name="REDTbl6" localSheetId="2">#REF!</definedName>
    <definedName name="REDTbl6" localSheetId="0">#REF!</definedName>
    <definedName name="REDTbl6" localSheetId="5">#REF!</definedName>
    <definedName name="REDTbl6" localSheetId="4">#REF!</definedName>
    <definedName name="REDTbl6" localSheetId="10">#REF!</definedName>
    <definedName name="REDTbl6" localSheetId="3">#REF!</definedName>
    <definedName name="REDTbl6" localSheetId="11">#REF!</definedName>
    <definedName name="REDTbl6" localSheetId="6">#REF!</definedName>
    <definedName name="REDTbl6" localSheetId="7">#REF!</definedName>
    <definedName name="REDTbl6">#REF!</definedName>
    <definedName name="REDTbl7" localSheetId="2">#REF!</definedName>
    <definedName name="REDTbl7" localSheetId="0">#REF!</definedName>
    <definedName name="REDTbl7" localSheetId="5">#REF!</definedName>
    <definedName name="REDTbl7" localSheetId="4">#REF!</definedName>
    <definedName name="REDTbl7" localSheetId="10">#REF!</definedName>
    <definedName name="REDTbl7" localSheetId="3">#REF!</definedName>
    <definedName name="REDTbl7" localSheetId="11">#REF!</definedName>
    <definedName name="REDTbl7" localSheetId="6">#REF!</definedName>
    <definedName name="REDTbl7" localSheetId="7">#REF!</definedName>
    <definedName name="REDTbl7">#REF!</definedName>
    <definedName name="reitingi" localSheetId="2">#REF!</definedName>
    <definedName name="reitingi" localSheetId="0">#REF!</definedName>
    <definedName name="reitingi" localSheetId="5">#REF!</definedName>
    <definedName name="reitingi" localSheetId="4">#REF!</definedName>
    <definedName name="reitingi" localSheetId="10">#REF!</definedName>
    <definedName name="reitingi" localSheetId="3">#REF!</definedName>
    <definedName name="reitingi" localSheetId="11">#REF!</definedName>
    <definedName name="reitingi" localSheetId="6">#REF!</definedName>
    <definedName name="reitingi" localSheetId="7">#REF!</definedName>
    <definedName name="reitingi">#REF!</definedName>
    <definedName name="ReportDate">[22]Info!$C$2</definedName>
    <definedName name="reserves">[23]resold!$A$1:$N$59</definedName>
    <definedName name="resmoney" localSheetId="2">#REF!</definedName>
    <definedName name="resmoney" localSheetId="0">#REF!</definedName>
    <definedName name="resmoney" localSheetId="5">#REF!</definedName>
    <definedName name="resmoney" localSheetId="4">#REF!</definedName>
    <definedName name="resmoney" localSheetId="10">#REF!</definedName>
    <definedName name="resmoney" localSheetId="3">#REF!</definedName>
    <definedName name="resmoney" localSheetId="11">#REF!</definedName>
    <definedName name="resmoney" localSheetId="6">#REF!</definedName>
    <definedName name="resmoney" localSheetId="7">#REF!</definedName>
    <definedName name="resmoney">#REF!</definedName>
    <definedName name="RGDPA" localSheetId="2">#REF!</definedName>
    <definedName name="RGDPA" localSheetId="0">#REF!</definedName>
    <definedName name="RGDPA" localSheetId="5">#REF!</definedName>
    <definedName name="RGDPA" localSheetId="4">#REF!</definedName>
    <definedName name="RGDPA" localSheetId="10">#REF!</definedName>
    <definedName name="RGDPA" localSheetId="3">#REF!</definedName>
    <definedName name="RGDPA" localSheetId="11">#REF!</definedName>
    <definedName name="RGDPA" localSheetId="6">#REF!</definedName>
    <definedName name="RGDPA" localSheetId="7">#REF!</definedName>
    <definedName name="RGDPA">#REF!</definedName>
    <definedName name="RGSPA" localSheetId="2">#REF!</definedName>
    <definedName name="RGSPA" localSheetId="0">#REF!</definedName>
    <definedName name="RGSPA" localSheetId="5">#REF!</definedName>
    <definedName name="RGSPA" localSheetId="4">#REF!</definedName>
    <definedName name="RGSPA" localSheetId="10">#REF!</definedName>
    <definedName name="RGSPA" localSheetId="3">#REF!</definedName>
    <definedName name="RGSPA" localSheetId="11">#REF!</definedName>
    <definedName name="RGSPA" localSheetId="6">#REF!</definedName>
    <definedName name="RGSPA" localSheetId="7">#REF!</definedName>
    <definedName name="RGSPA">#REF!</definedName>
    <definedName name="right" localSheetId="2">#REF!</definedName>
    <definedName name="right" localSheetId="0">#REF!</definedName>
    <definedName name="right" localSheetId="5">#REF!</definedName>
    <definedName name="right" localSheetId="4">#REF!</definedName>
    <definedName name="right" localSheetId="10">#REF!</definedName>
    <definedName name="right" localSheetId="3">#REF!</definedName>
    <definedName name="right" localSheetId="11">#REF!</definedName>
    <definedName name="right" localSheetId="6">#REF!</definedName>
    <definedName name="right" localSheetId="7">#REF!</definedName>
    <definedName name="right">#REF!</definedName>
    <definedName name="rindex" localSheetId="2">#REF!</definedName>
    <definedName name="rindex" localSheetId="0">#REF!</definedName>
    <definedName name="rindex" localSheetId="5">#REF!</definedName>
    <definedName name="rindex" localSheetId="4">#REF!</definedName>
    <definedName name="rindex" localSheetId="10">#REF!</definedName>
    <definedName name="rindex" localSheetId="3">#REF!</definedName>
    <definedName name="rindex" localSheetId="11">#REF!</definedName>
    <definedName name="rindex" localSheetId="6">#REF!</definedName>
    <definedName name="rindex" localSheetId="7">#REF!</definedName>
    <definedName name="rindex">#REF!</definedName>
    <definedName name="rngBefore">[30]Main!$AB$26</definedName>
    <definedName name="rngDepartmentDrive">[30]Main!$AB$23</definedName>
    <definedName name="rngEMailAddress">[30]Main!$AB$20</definedName>
    <definedName name="rngErrorSort">[30]ErrCheck!$A$4</definedName>
    <definedName name="rngLastSave">[30]Main!$G$19</definedName>
    <definedName name="rngLastSent">[30]Main!$G$18</definedName>
    <definedName name="rngLastUpdate">[30]Links!$D$2</definedName>
    <definedName name="rngNeedsUpdate">[30]Links!$E$2</definedName>
    <definedName name="rngNews">[30]Main!$AB$27</definedName>
    <definedName name="rngQuestChecked">[30]ErrCheck!$A$3</definedName>
    <definedName name="rr" localSheetId="2" hidden="1">{"Riqfin97",#N/A,FALSE,"Tran";"Riqfinpro",#N/A,FALSE,"Tran"}</definedName>
    <definedName name="rr" localSheetId="0" hidden="1">{"Riqfin97",#N/A,FALSE,"Tran";"Riqfinpro",#N/A,FALSE,"Tran"}</definedName>
    <definedName name="rr" localSheetId="5" hidden="1">{"Riqfin97",#N/A,FALSE,"Tran";"Riqfinpro",#N/A,FALSE,"Tran"}</definedName>
    <definedName name="rr" localSheetId="4" hidden="1">{"Riqfin97",#N/A,FALSE,"Tran";"Riqfinpro",#N/A,FALSE,"Tran"}</definedName>
    <definedName name="rr" localSheetId="3" hidden="1">{"Riqfin97",#N/A,FALSE,"Tran";"Riqfinpro",#N/A,FALSE,"Tran"}</definedName>
    <definedName name="rr" localSheetId="11" hidden="1">{"Riqfin97",#N/A,FALSE,"Tran";"Riqfinpro",#N/A,FALSE,"Tran"}</definedName>
    <definedName name="rr" localSheetId="7" hidden="1">{"Riqfin97",#N/A,FALSE,"Tran";"Riqfinpro",#N/A,FALSE,"Tran"}</definedName>
    <definedName name="rr" hidden="1">{"Riqfin97",#N/A,FALSE,"Tran";"Riqfinpro",#N/A,FALSE,"Tran"}</definedName>
    <definedName name="rrr" localSheetId="2" hidden="1">{"Riqfin97",#N/A,FALSE,"Tran";"Riqfinpro",#N/A,FALSE,"Tran"}</definedName>
    <definedName name="rrr" localSheetId="0" hidden="1">{"Riqfin97",#N/A,FALSE,"Tran";"Riqfinpro",#N/A,FALSE,"Tran"}</definedName>
    <definedName name="rrr" localSheetId="5" hidden="1">{"Riqfin97",#N/A,FALSE,"Tran";"Riqfinpro",#N/A,FALSE,"Tran"}</definedName>
    <definedName name="rrr" localSheetId="4" hidden="1">{"Riqfin97",#N/A,FALSE,"Tran";"Riqfinpro",#N/A,FALSE,"Tran"}</definedName>
    <definedName name="rrr" localSheetId="3" hidden="1">{"Riqfin97",#N/A,FALSE,"Tran";"Riqfinpro",#N/A,FALSE,"Tran"}</definedName>
    <definedName name="rrr" localSheetId="11" hidden="1">{"Riqfin97",#N/A,FALSE,"Tran";"Riqfinpro",#N/A,FALSE,"Tran"}</definedName>
    <definedName name="rrr" localSheetId="7" hidden="1">{"Riqfin97",#N/A,FALSE,"Tran";"Riqfinpro",#N/A,FALSE,"Tran"}</definedName>
    <definedName name="rrr" hidden="1">{"Riqfin97",#N/A,FALSE,"Tran";"Riqfinpro",#N/A,FALSE,"Tran"}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S">#REF!</definedName>
    <definedName name="SA_Tab" localSheetId="2">#REF!</definedName>
    <definedName name="SA_Tab" localSheetId="0">#REF!</definedName>
    <definedName name="SA_Tab" localSheetId="5">#REF!</definedName>
    <definedName name="SA_Tab" localSheetId="4">#REF!</definedName>
    <definedName name="SA_Tab" localSheetId="10">#REF!</definedName>
    <definedName name="SA_Tab" localSheetId="3">#REF!</definedName>
    <definedName name="SA_Tab" localSheetId="11">#REF!</definedName>
    <definedName name="SA_Tab" localSheetId="6">#REF!</definedName>
    <definedName name="SA_Tab" localSheetId="7">#REF!</definedName>
    <definedName name="SA_Tab">#REF!</definedName>
    <definedName name="sad" localSheetId="2">#REF!</definedName>
    <definedName name="sad" localSheetId="0">#REF!</definedName>
    <definedName name="sad" localSheetId="5">#REF!</definedName>
    <definedName name="sad" localSheetId="4">#REF!</definedName>
    <definedName name="sad" localSheetId="10">#REF!</definedName>
    <definedName name="sad" localSheetId="3">#REF!</definedName>
    <definedName name="sad" localSheetId="11">#REF!</definedName>
    <definedName name="sad" localSheetId="6">#REF!</definedName>
    <definedName name="sad" localSheetId="7">#REF!</definedName>
    <definedName name="sad">#REF!</definedName>
    <definedName name="sd" localSheetId="2">#REF!</definedName>
    <definedName name="sd" localSheetId="0">#REF!</definedName>
    <definedName name="sd" localSheetId="5">#REF!</definedName>
    <definedName name="sd" localSheetId="4">#REF!</definedName>
    <definedName name="sd" localSheetId="10">#REF!</definedName>
    <definedName name="sd" localSheetId="3">#REF!</definedName>
    <definedName name="sd" localSheetId="11">#REF!</definedName>
    <definedName name="sd" localSheetId="6">#REF!</definedName>
    <definedName name="sd" localSheetId="7">#REF!</definedName>
    <definedName name="sd">#REF!</definedName>
    <definedName name="sdf" localSheetId="2">#REF!</definedName>
    <definedName name="sdf" localSheetId="0">#REF!</definedName>
    <definedName name="sdf" localSheetId="5">#REF!</definedName>
    <definedName name="sdf" localSheetId="4">#REF!</definedName>
    <definedName name="sdf" localSheetId="10">#REF!</definedName>
    <definedName name="sdf" localSheetId="3">#REF!</definedName>
    <definedName name="sdf" localSheetId="11">#REF!</definedName>
    <definedName name="sdf" localSheetId="6">#REF!</definedName>
    <definedName name="sdf" localSheetId="7">#REF!</definedName>
    <definedName name="sdf">#REF!</definedName>
    <definedName name="sds_gdp_exp_lari" localSheetId="2">#REF!</definedName>
    <definedName name="sds_gdp_exp_lari" localSheetId="0">#REF!</definedName>
    <definedName name="sds_gdp_exp_lari" localSheetId="5">#REF!</definedName>
    <definedName name="sds_gdp_exp_lari" localSheetId="4">#REF!</definedName>
    <definedName name="sds_gdp_exp_lari" localSheetId="10">#REF!</definedName>
    <definedName name="sds_gdp_exp_lari" localSheetId="3">#REF!</definedName>
    <definedName name="sds_gdp_exp_lari" localSheetId="11">#REF!</definedName>
    <definedName name="sds_gdp_exp_lari" localSheetId="6">#REF!</definedName>
    <definedName name="sds_gdp_exp_lari" localSheetId="7">#REF!</definedName>
    <definedName name="sds_gdp_exp_lari">#REF!</definedName>
    <definedName name="sds_gdp_origin" localSheetId="2">#REF!</definedName>
    <definedName name="sds_gdp_origin" localSheetId="0">#REF!</definedName>
    <definedName name="sds_gdp_origin" localSheetId="5">#REF!</definedName>
    <definedName name="sds_gdp_origin" localSheetId="4">#REF!</definedName>
    <definedName name="sds_gdp_origin" localSheetId="10">#REF!</definedName>
    <definedName name="sds_gdp_origin" localSheetId="3">#REF!</definedName>
    <definedName name="sds_gdp_origin" localSheetId="11">#REF!</definedName>
    <definedName name="sds_gdp_origin" localSheetId="6">#REF!</definedName>
    <definedName name="sds_gdp_origin" localSheetId="7">#REF!</definedName>
    <definedName name="sds_gdp_origin">#REF!</definedName>
    <definedName name="sds_gpd_exp_gdp" localSheetId="2">#REF!</definedName>
    <definedName name="sds_gpd_exp_gdp" localSheetId="0">#REF!</definedName>
    <definedName name="sds_gpd_exp_gdp" localSheetId="5">#REF!</definedName>
    <definedName name="sds_gpd_exp_gdp" localSheetId="4">#REF!</definedName>
    <definedName name="sds_gpd_exp_gdp" localSheetId="10">#REF!</definedName>
    <definedName name="sds_gpd_exp_gdp" localSheetId="3">#REF!</definedName>
    <definedName name="sds_gpd_exp_gdp" localSheetId="11">#REF!</definedName>
    <definedName name="sds_gpd_exp_gdp" localSheetId="6">#REF!</definedName>
    <definedName name="sds_gpd_exp_gdp" localSheetId="7">#REF!</definedName>
    <definedName name="sds_gpd_exp_gdp">#REF!</definedName>
    <definedName name="SEI" localSheetId="2">#REF!</definedName>
    <definedName name="SEI" localSheetId="0">#REF!</definedName>
    <definedName name="SEI" localSheetId="5">#REF!</definedName>
    <definedName name="SEI" localSheetId="4">#REF!</definedName>
    <definedName name="SEI" localSheetId="10">#REF!</definedName>
    <definedName name="SEI" localSheetId="3">#REF!</definedName>
    <definedName name="SEI" localSheetId="11">#REF!</definedName>
    <definedName name="SEI" localSheetId="6">#REF!</definedName>
    <definedName name="SEI" localSheetId="7">#REF!</definedName>
    <definedName name="SEI">#REF!</definedName>
    <definedName name="sencount" hidden="1">2</definedName>
    <definedName name="SepSun1" localSheetId="2">DATE(funqcionaluri!CalendarYear,9,1)-WEEKDAY(DATE(funqcionaluri!CalendarYear,9,1))</definedName>
    <definedName name="SepSun1" localSheetId="0">DATE(ბალანსი!CalendarYear,9,1)-WEEKDAY(DATE(ბალანსი!CalendarYear,9,1))</definedName>
    <definedName name="SepSun1" localSheetId="5">DATE(გრანტები!CalendarYear,9,1)-WEEKDAY(DATE(გრანტები!CalendarYear,9,1))</definedName>
    <definedName name="SepSun1" localSheetId="4">DATE(კრედიტები!CalendarYear,9,1)-WEEKDAY(DATE(კრედიტები!CalendarYear,9,1))</definedName>
    <definedName name="SepSun1" localSheetId="10">DATE(მხარჯავები!CalendarYear,9,1)-WEEKDAY(DATE(მხარჯავები!CalendarYear,9,1))</definedName>
    <definedName name="SepSun1" localSheetId="3">DATE('ფინანსური და ვალდებულებები'!CalendarYear,9,1)-WEEKDAY(DATE('ფინანსური და ვალდებულებები'!CalendarYear,9,1))</definedName>
    <definedName name="SepSun1" localSheetId="11">DATE('ფულადი სხსრები'!CalendarYear,9,1)-WEEKDAY(DATE('ფულადი სხსრები'!CalendarYear,9,1))</definedName>
    <definedName name="SepSun1" localSheetId="6">DATE(ცენტრალური!CalendarYear,9,1)-WEEKDAY(DATE(ცენტრალური!CalendarYear,9,1))</definedName>
    <definedName name="SepSun1" localSheetId="7">DATE('ცენტრალური ბალანსი'!CalendarYear,9,1)-WEEKDAY(DATE('ცენტრალური ბალანსი'!CalendarYear,9,1))</definedName>
    <definedName name="SepSun1">DATE(CalendarYear,9,1)-WEEKDAY(DATE(CalendarYear,9,1))</definedName>
    <definedName name="settlementVal">[20]წმინდა_ამოღება!$D:$D</definedName>
    <definedName name="SRtab1" localSheetId="2">#REF!</definedName>
    <definedName name="SRtab1" localSheetId="0">#REF!</definedName>
    <definedName name="SRtab1" localSheetId="5">#REF!</definedName>
    <definedName name="SRtab1" localSheetId="4">#REF!</definedName>
    <definedName name="SRtab1" localSheetId="10">#REF!</definedName>
    <definedName name="SRtab1" localSheetId="3">#REF!</definedName>
    <definedName name="SRtab1" localSheetId="11">#REF!</definedName>
    <definedName name="SRtab1" localSheetId="6">#REF!</definedName>
    <definedName name="SRtab1" localSheetId="7">#REF!</definedName>
    <definedName name="SRtab1">#REF!</definedName>
    <definedName name="SRtab2" localSheetId="2">#REF!</definedName>
    <definedName name="SRtab2" localSheetId="0">#REF!</definedName>
    <definedName name="SRtab2" localSheetId="5">#REF!</definedName>
    <definedName name="SRtab2" localSheetId="4">#REF!</definedName>
    <definedName name="SRtab2" localSheetId="10">#REF!</definedName>
    <definedName name="SRtab2" localSheetId="3">#REF!</definedName>
    <definedName name="SRtab2" localSheetId="11">#REF!</definedName>
    <definedName name="SRtab2" localSheetId="6">#REF!</definedName>
    <definedName name="SRtab2" localSheetId="7">#REF!</definedName>
    <definedName name="SRtab2">#REF!</definedName>
    <definedName name="SRtab5" localSheetId="2">#REF!</definedName>
    <definedName name="SRtab5" localSheetId="0">#REF!</definedName>
    <definedName name="SRtab5" localSheetId="5">#REF!</definedName>
    <definedName name="SRtab5" localSheetId="4">#REF!</definedName>
    <definedName name="SRtab5" localSheetId="10">#REF!</definedName>
    <definedName name="SRtab5" localSheetId="3">#REF!</definedName>
    <definedName name="SRtab5" localSheetId="11">#REF!</definedName>
    <definedName name="SRtab5" localSheetId="6">#REF!</definedName>
    <definedName name="SRtab5" localSheetId="7">#REF!</definedName>
    <definedName name="SRtab5">#REF!</definedName>
    <definedName name="SS">[40]IMATA!$B$45:$B$108</definedName>
    <definedName name="star" localSheetId="2">#REF!</definedName>
    <definedName name="star" localSheetId="0">#REF!</definedName>
    <definedName name="star" localSheetId="5">#REF!</definedName>
    <definedName name="star" localSheetId="4">#REF!</definedName>
    <definedName name="star" localSheetId="10">#REF!</definedName>
    <definedName name="star" localSheetId="3">#REF!</definedName>
    <definedName name="star" localSheetId="11">#REF!</definedName>
    <definedName name="star" localSheetId="6">#REF!</definedName>
    <definedName name="star" localSheetId="7">#REF!</definedName>
    <definedName name="star">#REF!</definedName>
    <definedName name="START" localSheetId="2">#REF!</definedName>
    <definedName name="START" localSheetId="0">#REF!</definedName>
    <definedName name="START" localSheetId="5">#REF!</definedName>
    <definedName name="START" localSheetId="4">#REF!</definedName>
    <definedName name="START" localSheetId="10">#REF!</definedName>
    <definedName name="START" localSheetId="3">#REF!</definedName>
    <definedName name="START" localSheetId="11">#REF!</definedName>
    <definedName name="START" localSheetId="6">#REF!</definedName>
    <definedName name="START" localSheetId="7">#REF!</definedName>
    <definedName name="START">#REF!</definedName>
    <definedName name="Start1" localSheetId="2">#REF!</definedName>
    <definedName name="Start1" localSheetId="0">#REF!</definedName>
    <definedName name="Start1" localSheetId="5">#REF!</definedName>
    <definedName name="Start1" localSheetId="4">#REF!</definedName>
    <definedName name="Start1" localSheetId="10">#REF!</definedName>
    <definedName name="Start1" localSheetId="3">#REF!</definedName>
    <definedName name="Start1" localSheetId="11">#REF!</definedName>
    <definedName name="Start1" localSheetId="6">#REF!</definedName>
    <definedName name="Start1" localSheetId="7">#REF!</definedName>
    <definedName name="Start1">#REF!</definedName>
    <definedName name="Start10" localSheetId="2">#REF!</definedName>
    <definedName name="Start10" localSheetId="0">#REF!</definedName>
    <definedName name="Start10" localSheetId="5">#REF!</definedName>
    <definedName name="Start10" localSheetId="4">#REF!</definedName>
    <definedName name="Start10" localSheetId="10">#REF!</definedName>
    <definedName name="Start10" localSheetId="3">#REF!</definedName>
    <definedName name="Start10" localSheetId="11">#REF!</definedName>
    <definedName name="Start10" localSheetId="6">#REF!</definedName>
    <definedName name="Start10" localSheetId="7">#REF!</definedName>
    <definedName name="Start10">#REF!</definedName>
    <definedName name="Start11" localSheetId="2">#REF!</definedName>
    <definedName name="Start11" localSheetId="0">#REF!</definedName>
    <definedName name="Start11" localSheetId="5">#REF!</definedName>
    <definedName name="Start11" localSheetId="4">#REF!</definedName>
    <definedName name="Start11" localSheetId="10">#REF!</definedName>
    <definedName name="Start11" localSheetId="3">#REF!</definedName>
    <definedName name="Start11" localSheetId="11">#REF!</definedName>
    <definedName name="Start11" localSheetId="6">#REF!</definedName>
    <definedName name="Start11" localSheetId="7">#REF!</definedName>
    <definedName name="Start11">#REF!</definedName>
    <definedName name="Start12" localSheetId="2">#REF!</definedName>
    <definedName name="Start12" localSheetId="0">#REF!</definedName>
    <definedName name="Start12" localSheetId="5">#REF!</definedName>
    <definedName name="Start12" localSheetId="4">#REF!</definedName>
    <definedName name="Start12" localSheetId="10">#REF!</definedName>
    <definedName name="Start12" localSheetId="3">#REF!</definedName>
    <definedName name="Start12" localSheetId="11">#REF!</definedName>
    <definedName name="Start12" localSheetId="6">#REF!</definedName>
    <definedName name="Start12" localSheetId="7">#REF!</definedName>
    <definedName name="Start12">#REF!</definedName>
    <definedName name="Start13" localSheetId="2">#REF!</definedName>
    <definedName name="Start13" localSheetId="0">#REF!</definedName>
    <definedName name="Start13" localSheetId="5">#REF!</definedName>
    <definedName name="Start13" localSheetId="4">#REF!</definedName>
    <definedName name="Start13" localSheetId="10">#REF!</definedName>
    <definedName name="Start13" localSheetId="3">#REF!</definedName>
    <definedName name="Start13" localSheetId="11">#REF!</definedName>
    <definedName name="Start13" localSheetId="6">#REF!</definedName>
    <definedName name="Start13" localSheetId="7">#REF!</definedName>
    <definedName name="Start13">#REF!</definedName>
    <definedName name="Start14" localSheetId="2">#REF!</definedName>
    <definedName name="Start14" localSheetId="0">#REF!</definedName>
    <definedName name="Start14" localSheetId="5">#REF!</definedName>
    <definedName name="Start14" localSheetId="4">#REF!</definedName>
    <definedName name="Start14" localSheetId="10">#REF!</definedName>
    <definedName name="Start14" localSheetId="3">#REF!</definedName>
    <definedName name="Start14" localSheetId="11">#REF!</definedName>
    <definedName name="Start14" localSheetId="6">#REF!</definedName>
    <definedName name="Start14" localSheetId="7">#REF!</definedName>
    <definedName name="Start14">#REF!</definedName>
    <definedName name="Start15" localSheetId="2">#REF!</definedName>
    <definedName name="Start15" localSheetId="0">#REF!</definedName>
    <definedName name="Start15" localSheetId="5">#REF!</definedName>
    <definedName name="Start15" localSheetId="4">#REF!</definedName>
    <definedName name="Start15" localSheetId="10">#REF!</definedName>
    <definedName name="Start15" localSheetId="3">#REF!</definedName>
    <definedName name="Start15" localSheetId="11">#REF!</definedName>
    <definedName name="Start15" localSheetId="6">#REF!</definedName>
    <definedName name="Start15" localSheetId="7">#REF!</definedName>
    <definedName name="Start15">#REF!</definedName>
    <definedName name="Start16" localSheetId="2">#REF!</definedName>
    <definedName name="Start16" localSheetId="0">#REF!</definedName>
    <definedName name="Start16" localSheetId="5">#REF!</definedName>
    <definedName name="Start16" localSheetId="4">#REF!</definedName>
    <definedName name="Start16" localSheetId="10">#REF!</definedName>
    <definedName name="Start16" localSheetId="3">#REF!</definedName>
    <definedName name="Start16" localSheetId="11">#REF!</definedName>
    <definedName name="Start16" localSheetId="6">#REF!</definedName>
    <definedName name="Start16" localSheetId="7">#REF!</definedName>
    <definedName name="Start16">#REF!</definedName>
    <definedName name="Start17" localSheetId="2">#REF!</definedName>
    <definedName name="Start17" localSheetId="0">#REF!</definedName>
    <definedName name="Start17" localSheetId="5">#REF!</definedName>
    <definedName name="Start17" localSheetId="4">#REF!</definedName>
    <definedName name="Start17" localSheetId="10">#REF!</definedName>
    <definedName name="Start17" localSheetId="3">#REF!</definedName>
    <definedName name="Start17" localSheetId="11">#REF!</definedName>
    <definedName name="Start17" localSheetId="6">#REF!</definedName>
    <definedName name="Start17" localSheetId="7">#REF!</definedName>
    <definedName name="Start17">#REF!</definedName>
    <definedName name="Start18" localSheetId="2">#REF!</definedName>
    <definedName name="Start18" localSheetId="0">#REF!</definedName>
    <definedName name="Start18" localSheetId="5">#REF!</definedName>
    <definedName name="Start18" localSheetId="4">#REF!</definedName>
    <definedName name="Start18" localSheetId="10">#REF!</definedName>
    <definedName name="Start18" localSheetId="3">#REF!</definedName>
    <definedName name="Start18" localSheetId="11">#REF!</definedName>
    <definedName name="Start18" localSheetId="6">#REF!</definedName>
    <definedName name="Start18" localSheetId="7">#REF!</definedName>
    <definedName name="Start18">#REF!</definedName>
    <definedName name="Start2" localSheetId="2">#REF!</definedName>
    <definedName name="Start2" localSheetId="0">#REF!</definedName>
    <definedName name="Start2" localSheetId="5">#REF!</definedName>
    <definedName name="Start2" localSheetId="4">#REF!</definedName>
    <definedName name="Start2" localSheetId="10">#REF!</definedName>
    <definedName name="Start2" localSheetId="3">#REF!</definedName>
    <definedName name="Start2" localSheetId="11">#REF!</definedName>
    <definedName name="Start2" localSheetId="6">#REF!</definedName>
    <definedName name="Start2" localSheetId="7">#REF!</definedName>
    <definedName name="Start2">#REF!</definedName>
    <definedName name="Start3" localSheetId="2">#REF!</definedName>
    <definedName name="Start3" localSheetId="0">#REF!</definedName>
    <definedName name="Start3" localSheetId="5">#REF!</definedName>
    <definedName name="Start3" localSheetId="4">#REF!</definedName>
    <definedName name="Start3" localSheetId="10">#REF!</definedName>
    <definedName name="Start3" localSheetId="3">#REF!</definedName>
    <definedName name="Start3" localSheetId="11">#REF!</definedName>
    <definedName name="Start3" localSheetId="6">#REF!</definedName>
    <definedName name="Start3" localSheetId="7">#REF!</definedName>
    <definedName name="Start3">#REF!</definedName>
    <definedName name="Start4" localSheetId="2">#REF!</definedName>
    <definedName name="Start4" localSheetId="0">#REF!</definedName>
    <definedName name="Start4" localSheetId="5">#REF!</definedName>
    <definedName name="Start4" localSheetId="4">#REF!</definedName>
    <definedName name="Start4" localSheetId="10">#REF!</definedName>
    <definedName name="Start4" localSheetId="3">#REF!</definedName>
    <definedName name="Start4" localSheetId="11">#REF!</definedName>
    <definedName name="Start4" localSheetId="6">#REF!</definedName>
    <definedName name="Start4" localSheetId="7">#REF!</definedName>
    <definedName name="Start4">#REF!</definedName>
    <definedName name="Start5" localSheetId="2">#REF!</definedName>
    <definedName name="Start5" localSheetId="0">#REF!</definedName>
    <definedName name="Start5" localSheetId="5">#REF!</definedName>
    <definedName name="Start5" localSheetId="4">#REF!</definedName>
    <definedName name="Start5" localSheetId="10">#REF!</definedName>
    <definedName name="Start5" localSheetId="3">#REF!</definedName>
    <definedName name="Start5" localSheetId="11">#REF!</definedName>
    <definedName name="Start5" localSheetId="6">#REF!</definedName>
    <definedName name="Start5" localSheetId="7">#REF!</definedName>
    <definedName name="Start5">#REF!</definedName>
    <definedName name="Start6" localSheetId="2">#REF!</definedName>
    <definedName name="Start6" localSheetId="0">#REF!</definedName>
    <definedName name="Start6" localSheetId="5">#REF!</definedName>
    <definedName name="Start6" localSheetId="4">#REF!</definedName>
    <definedName name="Start6" localSheetId="10">#REF!</definedName>
    <definedName name="Start6" localSheetId="3">#REF!</definedName>
    <definedName name="Start6" localSheetId="11">#REF!</definedName>
    <definedName name="Start6" localSheetId="6">#REF!</definedName>
    <definedName name="Start6" localSheetId="7">#REF!</definedName>
    <definedName name="Start6">#REF!</definedName>
    <definedName name="Start7" localSheetId="2">#REF!</definedName>
    <definedName name="Start7" localSheetId="0">#REF!</definedName>
    <definedName name="Start7" localSheetId="5">#REF!</definedName>
    <definedName name="Start7" localSheetId="4">#REF!</definedName>
    <definedName name="Start7" localSheetId="10">#REF!</definedName>
    <definedName name="Start7" localSheetId="3">#REF!</definedName>
    <definedName name="Start7" localSheetId="11">#REF!</definedName>
    <definedName name="Start7" localSheetId="6">#REF!</definedName>
    <definedName name="Start7" localSheetId="7">#REF!</definedName>
    <definedName name="Start7">#REF!</definedName>
    <definedName name="Start8" localSheetId="2">#REF!</definedName>
    <definedName name="Start8" localSheetId="0">#REF!</definedName>
    <definedName name="Start8" localSheetId="5">#REF!</definedName>
    <definedName name="Start8" localSheetId="4">#REF!</definedName>
    <definedName name="Start8" localSheetId="10">#REF!</definedName>
    <definedName name="Start8" localSheetId="3">#REF!</definedName>
    <definedName name="Start8" localSheetId="11">#REF!</definedName>
    <definedName name="Start8" localSheetId="6">#REF!</definedName>
    <definedName name="Start8" localSheetId="7">#REF!</definedName>
    <definedName name="Start8">#REF!</definedName>
    <definedName name="Start9" localSheetId="2">#REF!</definedName>
    <definedName name="Start9" localSheetId="0">#REF!</definedName>
    <definedName name="Start9" localSheetId="5">#REF!</definedName>
    <definedName name="Start9" localSheetId="4">#REF!</definedName>
    <definedName name="Start9" localSheetId="10">#REF!</definedName>
    <definedName name="Start9" localSheetId="3">#REF!</definedName>
    <definedName name="Start9" localSheetId="11">#REF!</definedName>
    <definedName name="Start9" localSheetId="6">#REF!</definedName>
    <definedName name="Start9" localSheetId="7">#REF!</definedName>
    <definedName name="Start9">#REF!</definedName>
    <definedName name="STAVKA" localSheetId="2">#REF!</definedName>
    <definedName name="STAVKA" localSheetId="0">#REF!</definedName>
    <definedName name="STAVKA" localSheetId="5">#REF!</definedName>
    <definedName name="STAVKA" localSheetId="4">#REF!</definedName>
    <definedName name="STAVKA" localSheetId="10">#REF!</definedName>
    <definedName name="STAVKA" localSheetId="3">#REF!</definedName>
    <definedName name="STAVKA" localSheetId="11">#REF!</definedName>
    <definedName name="STAVKA" localSheetId="6">#REF!</definedName>
    <definedName name="STAVKA" localSheetId="7">#REF!</definedName>
    <definedName name="STAVKA">#REF!</definedName>
    <definedName name="STFQTAB" localSheetId="2">#REF!</definedName>
    <definedName name="STFQTAB" localSheetId="0">#REF!</definedName>
    <definedName name="STFQTAB" localSheetId="5">#REF!</definedName>
    <definedName name="STFQTAB" localSheetId="4">#REF!</definedName>
    <definedName name="STFQTAB" localSheetId="10">#REF!</definedName>
    <definedName name="STFQTAB" localSheetId="3">#REF!</definedName>
    <definedName name="STFQTAB" localSheetId="11">#REF!</definedName>
    <definedName name="STFQTAB" localSheetId="6">#REF!</definedName>
    <definedName name="STFQTAB" localSheetId="7">#REF!</definedName>
    <definedName name="STFQTAB">#REF!</definedName>
    <definedName name="STOP" localSheetId="2">#REF!</definedName>
    <definedName name="STOP" localSheetId="0">#REF!</definedName>
    <definedName name="STOP" localSheetId="5">#REF!</definedName>
    <definedName name="STOP" localSheetId="4">#REF!</definedName>
    <definedName name="STOP" localSheetId="10">#REF!</definedName>
    <definedName name="STOP" localSheetId="3">#REF!</definedName>
    <definedName name="STOP" localSheetId="11">#REF!</definedName>
    <definedName name="STOP" localSheetId="6">#REF!</definedName>
    <definedName name="STOP" localSheetId="7">#REF!</definedName>
    <definedName name="STOP">#REF!</definedName>
    <definedName name="sum" localSheetId="2">#REF!</definedName>
    <definedName name="sum" localSheetId="0">#REF!</definedName>
    <definedName name="sum" localSheetId="5">#REF!</definedName>
    <definedName name="sum" localSheetId="4">#REF!</definedName>
    <definedName name="sum" localSheetId="10">#REF!</definedName>
    <definedName name="sum" localSheetId="3">#REF!</definedName>
    <definedName name="sum" localSheetId="11">#REF!</definedName>
    <definedName name="sum" localSheetId="6">#REF!</definedName>
    <definedName name="sum" localSheetId="7">#REF!</definedName>
    <definedName name="sum">#REF!</definedName>
    <definedName name="SUMMARY1" localSheetId="2">#REF!</definedName>
    <definedName name="SUMMARY1" localSheetId="0">#REF!</definedName>
    <definedName name="SUMMARY1" localSheetId="5">#REF!</definedName>
    <definedName name="SUMMARY1" localSheetId="4">#REF!</definedName>
    <definedName name="SUMMARY1" localSheetId="10">#REF!</definedName>
    <definedName name="SUMMARY1" localSheetId="3">#REF!</definedName>
    <definedName name="SUMMARY1" localSheetId="11">#REF!</definedName>
    <definedName name="SUMMARY1" localSheetId="6">#REF!</definedName>
    <definedName name="SUMMARY1" localSheetId="7">#REF!</definedName>
    <definedName name="SUMMARY1">#REF!</definedName>
    <definedName name="SUMMARY2" localSheetId="2">#REF!</definedName>
    <definedName name="SUMMARY2" localSheetId="0">#REF!</definedName>
    <definedName name="SUMMARY2" localSheetId="5">#REF!</definedName>
    <definedName name="SUMMARY2" localSheetId="4">#REF!</definedName>
    <definedName name="SUMMARY2" localSheetId="10">#REF!</definedName>
    <definedName name="SUMMARY2" localSheetId="3">#REF!</definedName>
    <definedName name="SUMMARY2" localSheetId="11">#REF!</definedName>
    <definedName name="SUMMARY2" localSheetId="6">#REF!</definedName>
    <definedName name="SUMMARY2" localSheetId="7">#REF!</definedName>
    <definedName name="SUMMARY2">#REF!</definedName>
    <definedName name="t_bills" localSheetId="2">#REF!</definedName>
    <definedName name="t_bills" localSheetId="0">#REF!</definedName>
    <definedName name="t_bills" localSheetId="5">#REF!</definedName>
    <definedName name="t_bills" localSheetId="4">#REF!</definedName>
    <definedName name="t_bills" localSheetId="10">#REF!</definedName>
    <definedName name="t_bills" localSheetId="3">#REF!</definedName>
    <definedName name="t_bills" localSheetId="11">#REF!</definedName>
    <definedName name="t_bills" localSheetId="6">#REF!</definedName>
    <definedName name="t_bills" localSheetId="7">#REF!</definedName>
    <definedName name="t_bills">#REF!</definedName>
    <definedName name="TAB1A" localSheetId="2">#REF!</definedName>
    <definedName name="TAB1A" localSheetId="0">#REF!</definedName>
    <definedName name="TAB1A" localSheetId="5">#REF!</definedName>
    <definedName name="TAB1A" localSheetId="4">#REF!</definedName>
    <definedName name="TAB1A" localSheetId="10">#REF!</definedName>
    <definedName name="TAB1A" localSheetId="3">#REF!</definedName>
    <definedName name="TAB1A" localSheetId="11">#REF!</definedName>
    <definedName name="TAB1A" localSheetId="6">#REF!</definedName>
    <definedName name="TAB1A" localSheetId="7">#REF!</definedName>
    <definedName name="TAB1A">#REF!</definedName>
    <definedName name="TAB1CK" localSheetId="2">#REF!</definedName>
    <definedName name="TAB1CK" localSheetId="0">#REF!</definedName>
    <definedName name="TAB1CK" localSheetId="5">#REF!</definedName>
    <definedName name="TAB1CK" localSheetId="4">#REF!</definedName>
    <definedName name="TAB1CK" localSheetId="10">#REF!</definedName>
    <definedName name="TAB1CK" localSheetId="3">#REF!</definedName>
    <definedName name="TAB1CK" localSheetId="11">#REF!</definedName>
    <definedName name="TAB1CK" localSheetId="6">#REF!</definedName>
    <definedName name="TAB1CK" localSheetId="7">#REF!</definedName>
    <definedName name="TAB1CK">#REF!</definedName>
    <definedName name="Tab25a" localSheetId="2">#REF!</definedName>
    <definedName name="Tab25a" localSheetId="0">#REF!</definedName>
    <definedName name="Tab25a" localSheetId="5">#REF!</definedName>
    <definedName name="Tab25a" localSheetId="4">#REF!</definedName>
    <definedName name="Tab25a" localSheetId="10">#REF!</definedName>
    <definedName name="Tab25a" localSheetId="3">#REF!</definedName>
    <definedName name="Tab25a" localSheetId="11">#REF!</definedName>
    <definedName name="Tab25a" localSheetId="6">#REF!</definedName>
    <definedName name="Tab25a" localSheetId="7">#REF!</definedName>
    <definedName name="Tab25a">#REF!</definedName>
    <definedName name="Tab25b" localSheetId="2">#REF!</definedName>
    <definedName name="Tab25b" localSheetId="0">#REF!</definedName>
    <definedName name="Tab25b" localSheetId="5">#REF!</definedName>
    <definedName name="Tab25b" localSheetId="4">#REF!</definedName>
    <definedName name="Tab25b" localSheetId="10">#REF!</definedName>
    <definedName name="Tab25b" localSheetId="3">#REF!</definedName>
    <definedName name="Tab25b" localSheetId="11">#REF!</definedName>
    <definedName name="Tab25b" localSheetId="6">#REF!</definedName>
    <definedName name="Tab25b" localSheetId="7">#REF!</definedName>
    <definedName name="Tab25b">#REF!</definedName>
    <definedName name="TAB2A" localSheetId="2">#REF!</definedName>
    <definedName name="TAB2A" localSheetId="0">#REF!</definedName>
    <definedName name="TAB2A" localSheetId="5">#REF!</definedName>
    <definedName name="TAB2A" localSheetId="4">#REF!</definedName>
    <definedName name="TAB2A" localSheetId="10">#REF!</definedName>
    <definedName name="TAB2A" localSheetId="3">#REF!</definedName>
    <definedName name="TAB2A" localSheetId="11">#REF!</definedName>
    <definedName name="TAB2A" localSheetId="6">#REF!</definedName>
    <definedName name="TAB2A" localSheetId="7">#REF!</definedName>
    <definedName name="TAB2A">#REF!</definedName>
    <definedName name="TAB5A" localSheetId="2">#REF!</definedName>
    <definedName name="TAB5A" localSheetId="0">#REF!</definedName>
    <definedName name="TAB5A" localSheetId="5">#REF!</definedName>
    <definedName name="TAB5A" localSheetId="4">#REF!</definedName>
    <definedName name="TAB5A" localSheetId="10">#REF!</definedName>
    <definedName name="TAB5A" localSheetId="3">#REF!</definedName>
    <definedName name="TAB5A" localSheetId="11">#REF!</definedName>
    <definedName name="TAB5A" localSheetId="6">#REF!</definedName>
    <definedName name="TAB5A" localSheetId="7">#REF!</definedName>
    <definedName name="TAB5A">#REF!</definedName>
    <definedName name="TAB6A" localSheetId="2">'[5]Annual Tables'!#REF!</definedName>
    <definedName name="TAB6A" localSheetId="0">'[5]Annual Tables'!#REF!</definedName>
    <definedName name="TAB6A" localSheetId="5">'[5]Annual Tables'!#REF!</definedName>
    <definedName name="TAB6A" localSheetId="4">'[5]Annual Tables'!#REF!</definedName>
    <definedName name="TAB6A" localSheetId="10">'[5]Annual Tables'!#REF!</definedName>
    <definedName name="TAB6A" localSheetId="3">'[5]Annual Tables'!#REF!</definedName>
    <definedName name="TAB6A" localSheetId="11">'[5]Annual Tables'!#REF!</definedName>
    <definedName name="TAB6A" localSheetId="6">'[5]Annual Tables'!#REF!</definedName>
    <definedName name="TAB6A" localSheetId="7">'[5]Annual Tables'!#REF!</definedName>
    <definedName name="TAB6A">'[5]Annual Tables'!#REF!</definedName>
    <definedName name="TAB6B" localSheetId="2">'[5]Annual Tables'!#REF!</definedName>
    <definedName name="TAB6B" localSheetId="0">'[5]Annual Tables'!#REF!</definedName>
    <definedName name="TAB6B" localSheetId="5">'[5]Annual Tables'!#REF!</definedName>
    <definedName name="TAB6B" localSheetId="4">'[5]Annual Tables'!#REF!</definedName>
    <definedName name="TAB6B" localSheetId="10">'[5]Annual Tables'!#REF!</definedName>
    <definedName name="TAB6B" localSheetId="3">'[5]Annual Tables'!#REF!</definedName>
    <definedName name="TAB6B" localSheetId="11">'[5]Annual Tables'!#REF!</definedName>
    <definedName name="TAB6B" localSheetId="6">'[5]Annual Tables'!#REF!</definedName>
    <definedName name="TAB6B" localSheetId="7">'[5]Annual Tables'!#REF!</definedName>
    <definedName name="TAB6B">'[5]Annual Tables'!#REF!</definedName>
    <definedName name="TAB6C" localSheetId="2">#REF!</definedName>
    <definedName name="TAB6C" localSheetId="0">#REF!</definedName>
    <definedName name="TAB6C" localSheetId="5">#REF!</definedName>
    <definedName name="TAB6C" localSheetId="4">#REF!</definedName>
    <definedName name="TAB6C" localSheetId="10">#REF!</definedName>
    <definedName name="TAB6C" localSheetId="3">#REF!</definedName>
    <definedName name="TAB6C" localSheetId="11">#REF!</definedName>
    <definedName name="TAB6C" localSheetId="6">#REF!</definedName>
    <definedName name="TAB6C" localSheetId="7">#REF!</definedName>
    <definedName name="TAB6C">#REF!</definedName>
    <definedName name="TAB7A" localSheetId="2">#REF!</definedName>
    <definedName name="TAB7A" localSheetId="0">#REF!</definedName>
    <definedName name="TAB7A" localSheetId="5">#REF!</definedName>
    <definedName name="TAB7A" localSheetId="4">#REF!</definedName>
    <definedName name="TAB7A" localSheetId="10">#REF!</definedName>
    <definedName name="TAB7A" localSheetId="3">#REF!</definedName>
    <definedName name="TAB7A" localSheetId="11">#REF!</definedName>
    <definedName name="TAB7A" localSheetId="6">#REF!</definedName>
    <definedName name="TAB7A" localSheetId="7">#REF!</definedName>
    <definedName name="TAB7A">#REF!</definedName>
    <definedName name="Table__47">[41]RED47!$A$1:$I$53</definedName>
    <definedName name="Table_2._Country_X___Public_Sector_Financing_1" localSheetId="2">#REF!</definedName>
    <definedName name="Table_2._Country_X___Public_Sector_Financing_1" localSheetId="0">#REF!</definedName>
    <definedName name="Table_2._Country_X___Public_Sector_Financing_1" localSheetId="5">#REF!</definedName>
    <definedName name="Table_2._Country_X___Public_Sector_Financing_1" localSheetId="4">#REF!</definedName>
    <definedName name="Table_2._Country_X___Public_Sector_Financing_1" localSheetId="10">#REF!</definedName>
    <definedName name="Table_2._Country_X___Public_Sector_Financing_1" localSheetId="3">#REF!</definedName>
    <definedName name="Table_2._Country_X___Public_Sector_Financing_1" localSheetId="11">#REF!</definedName>
    <definedName name="Table_2._Country_X___Public_Sector_Financing_1" localSheetId="6">#REF!</definedName>
    <definedName name="Table_2._Country_X___Public_Sector_Financing_1" localSheetId="7">#REF!</definedName>
    <definedName name="Table_2._Country_X___Public_Sector_Financing_1">#REF!</definedName>
    <definedName name="Table_2____Moldova___General_Government_Budget_1995_98__Mdl_millions__1" localSheetId="2">#REF!</definedName>
    <definedName name="Table_2____Moldova___General_Government_Budget_1995_98__Mdl_millions__1" localSheetId="0">#REF!</definedName>
    <definedName name="Table_2____Moldova___General_Government_Budget_1995_98__Mdl_millions__1" localSheetId="5">#REF!</definedName>
    <definedName name="Table_2____Moldova___General_Government_Budget_1995_98__Mdl_millions__1" localSheetId="4">#REF!</definedName>
    <definedName name="Table_2____Moldova___General_Government_Budget_1995_98__Mdl_millions__1" localSheetId="10">#REF!</definedName>
    <definedName name="Table_2____Moldova___General_Government_Budget_1995_98__Mdl_millions__1" localSheetId="3">#REF!</definedName>
    <definedName name="Table_2____Moldova___General_Government_Budget_1995_98__Mdl_millions__1" localSheetId="11">#REF!</definedName>
    <definedName name="Table_2____Moldova___General_Government_Budget_1995_98__Mdl_millions__1" localSheetId="6">#REF!</definedName>
    <definedName name="Table_2____Moldova___General_Government_Budget_1995_98__Mdl_millions__1" localSheetId="7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0">#REF!</definedName>
    <definedName name="Table_3._Moldova__Balance_of_Payments__1994_98" localSheetId="5">#REF!</definedName>
    <definedName name="Table_3._Moldova__Balance_of_Payments__1994_98" localSheetId="4">#REF!</definedName>
    <definedName name="Table_3._Moldova__Balance_of_Payments__1994_98" localSheetId="10">#REF!</definedName>
    <definedName name="Table_3._Moldova__Balance_of_Payments__1994_98" localSheetId="3">#REF!</definedName>
    <definedName name="Table_3._Moldova__Balance_of_Payments__1994_98" localSheetId="11">#REF!</definedName>
    <definedName name="Table_3._Moldova__Balance_of_Payments__1994_98" localSheetId="6">#REF!</definedName>
    <definedName name="Table_3._Moldova__Balance_of_Payments__1994_98" localSheetId="7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0">#REF!</definedName>
    <definedName name="Table_4.__Moldova____Monetary_Survey_and_Projections__1994_98_1" localSheetId="5">#REF!</definedName>
    <definedName name="Table_4.__Moldova____Monetary_Survey_and_Projections__1994_98_1" localSheetId="4">#REF!</definedName>
    <definedName name="Table_4.__Moldova____Monetary_Survey_and_Projections__1994_98_1" localSheetId="10">#REF!</definedName>
    <definedName name="Table_4.__Moldova____Monetary_Survey_and_Projections__1994_98_1" localSheetId="3">#REF!</definedName>
    <definedName name="Table_4.__Moldova____Monetary_Survey_and_Projections__1994_98_1" localSheetId="11">#REF!</definedName>
    <definedName name="Table_4.__Moldova____Monetary_Survey_and_Projections__1994_98_1" localSheetId="6">#REF!</definedName>
    <definedName name="Table_4.__Moldova____Monetary_Survey_and_Projections__1994_98_1" localSheetId="7">#REF!</definedName>
    <definedName name="Table_4.__Moldova____Monetary_Survey_and_Projections__1994_98_1">#REF!</definedName>
    <definedName name="Table_4SR" localSheetId="2">#REF!</definedName>
    <definedName name="Table_4SR" localSheetId="0">#REF!</definedName>
    <definedName name="Table_4SR" localSheetId="5">#REF!</definedName>
    <definedName name="Table_4SR" localSheetId="4">#REF!</definedName>
    <definedName name="Table_4SR" localSheetId="10">#REF!</definedName>
    <definedName name="Table_4SR" localSheetId="3">#REF!</definedName>
    <definedName name="Table_4SR" localSheetId="11">#REF!</definedName>
    <definedName name="Table_4SR" localSheetId="6">#REF!</definedName>
    <definedName name="Table_4SR" localSheetId="7">#REF!</definedName>
    <definedName name="Table_4SR">#REF!</definedName>
    <definedName name="Table_6.__Moldova__Balance_of_Payments__1994_98" localSheetId="2">#REF!</definedName>
    <definedName name="Table_6.__Moldova__Balance_of_Payments__1994_98" localSheetId="0">#REF!</definedName>
    <definedName name="Table_6.__Moldova__Balance_of_Payments__1994_98" localSheetId="5">#REF!</definedName>
    <definedName name="Table_6.__Moldova__Balance_of_Payments__1994_98" localSheetId="4">#REF!</definedName>
    <definedName name="Table_6.__Moldova__Balance_of_Payments__1994_98" localSheetId="10">#REF!</definedName>
    <definedName name="Table_6.__Moldova__Balance_of_Payments__1994_98" localSheetId="3">#REF!</definedName>
    <definedName name="Table_6.__Moldova__Balance_of_Payments__1994_98" localSheetId="11">#REF!</definedName>
    <definedName name="Table_6.__Moldova__Balance_of_Payments__1994_98" localSheetId="6">#REF!</definedName>
    <definedName name="Table_6.__Moldova__Balance_of_Payments__1994_98" localSheetId="7">#REF!</definedName>
    <definedName name="Table_6.__Moldova__Balance_of_Payments__1994_98">#REF!</definedName>
    <definedName name="Table_stress" localSheetId="2">#REF!</definedName>
    <definedName name="Table_stress" localSheetId="0">#REF!</definedName>
    <definedName name="Table_stress" localSheetId="5">#REF!</definedName>
    <definedName name="Table_stress" localSheetId="4">#REF!</definedName>
    <definedName name="Table_stress" localSheetId="10">#REF!</definedName>
    <definedName name="Table_stress" localSheetId="3">#REF!</definedName>
    <definedName name="Table_stress" localSheetId="11">#REF!</definedName>
    <definedName name="Table_stress" localSheetId="6">#REF!</definedName>
    <definedName name="Table_stress" localSheetId="7">#REF!</definedName>
    <definedName name="Table_stress">#REF!</definedName>
    <definedName name="Table1" localSheetId="2">#REF!</definedName>
    <definedName name="Table1" localSheetId="0">#REF!</definedName>
    <definedName name="Table1" localSheetId="5">#REF!</definedName>
    <definedName name="Table1" localSheetId="4">#REF!</definedName>
    <definedName name="Table1" localSheetId="10">#REF!</definedName>
    <definedName name="Table1" localSheetId="3">#REF!</definedName>
    <definedName name="Table1" localSheetId="11">#REF!</definedName>
    <definedName name="Table1" localSheetId="6">#REF!</definedName>
    <definedName name="Table1" localSheetId="7">#REF!</definedName>
    <definedName name="Table1">#REF!</definedName>
    <definedName name="Table2" localSheetId="2">#REF!</definedName>
    <definedName name="Table2" localSheetId="0">#REF!</definedName>
    <definedName name="Table2" localSheetId="5">#REF!</definedName>
    <definedName name="Table2" localSheetId="4">#REF!</definedName>
    <definedName name="Table2" localSheetId="10">#REF!</definedName>
    <definedName name="Table2" localSheetId="3">#REF!</definedName>
    <definedName name="Table2" localSheetId="11">#REF!</definedName>
    <definedName name="Table2" localSheetId="6">#REF!</definedName>
    <definedName name="Table2" localSheetId="7">#REF!</definedName>
    <definedName name="Table2">#REF!</definedName>
    <definedName name="TableA" localSheetId="2">#REF!</definedName>
    <definedName name="TableA" localSheetId="0">#REF!</definedName>
    <definedName name="TableA" localSheetId="5">#REF!</definedName>
    <definedName name="TableA" localSheetId="4">#REF!</definedName>
    <definedName name="TableA" localSheetId="10">#REF!</definedName>
    <definedName name="TableA" localSheetId="3">#REF!</definedName>
    <definedName name="TableA" localSheetId="11">#REF!</definedName>
    <definedName name="TableA" localSheetId="6">#REF!</definedName>
    <definedName name="TableA" localSheetId="7">#REF!</definedName>
    <definedName name="TableA">#REF!</definedName>
    <definedName name="TableB1" localSheetId="2">#REF!</definedName>
    <definedName name="TableB1" localSheetId="0">#REF!</definedName>
    <definedName name="TableB1" localSheetId="5">#REF!</definedName>
    <definedName name="TableB1" localSheetId="4">#REF!</definedName>
    <definedName name="TableB1" localSheetId="10">#REF!</definedName>
    <definedName name="TableB1" localSheetId="3">#REF!</definedName>
    <definedName name="TableB1" localSheetId="11">#REF!</definedName>
    <definedName name="TableB1" localSheetId="6">#REF!</definedName>
    <definedName name="TableB1" localSheetId="7">#REF!</definedName>
    <definedName name="TableB1">#REF!</definedName>
    <definedName name="TableB2" localSheetId="2">#REF!</definedName>
    <definedName name="TableB2" localSheetId="0">#REF!</definedName>
    <definedName name="TableB2" localSheetId="5">#REF!</definedName>
    <definedName name="TableB2" localSheetId="4">#REF!</definedName>
    <definedName name="TableB2" localSheetId="10">#REF!</definedName>
    <definedName name="TableB2" localSheetId="3">#REF!</definedName>
    <definedName name="TableB2" localSheetId="11">#REF!</definedName>
    <definedName name="TableB2" localSheetId="6">#REF!</definedName>
    <definedName name="TableB2" localSheetId="7">#REF!</definedName>
    <definedName name="TableB2">#REF!</definedName>
    <definedName name="TableB3" localSheetId="2">#REF!</definedName>
    <definedName name="TableB3" localSheetId="0">#REF!</definedName>
    <definedName name="TableB3" localSheetId="5">#REF!</definedName>
    <definedName name="TableB3" localSheetId="4">#REF!</definedName>
    <definedName name="TableB3" localSheetId="10">#REF!</definedName>
    <definedName name="TableB3" localSheetId="3">#REF!</definedName>
    <definedName name="TableB3" localSheetId="11">#REF!</definedName>
    <definedName name="TableB3" localSheetId="6">#REF!</definedName>
    <definedName name="TableB3" localSheetId="7">#REF!</definedName>
    <definedName name="TableB3">#REF!</definedName>
    <definedName name="TableC1" localSheetId="2">#REF!</definedName>
    <definedName name="TableC1" localSheetId="0">#REF!</definedName>
    <definedName name="TableC1" localSheetId="5">#REF!</definedName>
    <definedName name="TableC1" localSheetId="4">#REF!</definedName>
    <definedName name="TableC1" localSheetId="10">#REF!</definedName>
    <definedName name="TableC1" localSheetId="3">#REF!</definedName>
    <definedName name="TableC1" localSheetId="11">#REF!</definedName>
    <definedName name="TableC1" localSheetId="6">#REF!</definedName>
    <definedName name="TableC1" localSheetId="7">#REF!</definedName>
    <definedName name="TableC1">#REF!</definedName>
    <definedName name="TableC2" localSheetId="2">#REF!</definedName>
    <definedName name="TableC2" localSheetId="0">#REF!</definedName>
    <definedName name="TableC2" localSheetId="5">#REF!</definedName>
    <definedName name="TableC2" localSheetId="4">#REF!</definedName>
    <definedName name="TableC2" localSheetId="10">#REF!</definedName>
    <definedName name="TableC2" localSheetId="3">#REF!</definedName>
    <definedName name="TableC2" localSheetId="11">#REF!</definedName>
    <definedName name="TableC2" localSheetId="6">#REF!</definedName>
    <definedName name="TableC2" localSheetId="7">#REF!</definedName>
    <definedName name="TableC2">#REF!</definedName>
    <definedName name="TableC3" localSheetId="2">#REF!</definedName>
    <definedName name="TableC3" localSheetId="0">#REF!</definedName>
    <definedName name="TableC3" localSheetId="5">#REF!</definedName>
    <definedName name="TableC3" localSheetId="4">#REF!</definedName>
    <definedName name="TableC3" localSheetId="10">#REF!</definedName>
    <definedName name="TableC3" localSheetId="3">#REF!</definedName>
    <definedName name="TableC3" localSheetId="11">#REF!</definedName>
    <definedName name="TableC3" localSheetId="6">#REF!</definedName>
    <definedName name="TableC3" localSheetId="7">#REF!</definedName>
    <definedName name="TableC3">#REF!</definedName>
    <definedName name="TAME" localSheetId="2">#REF!</definedName>
    <definedName name="TAME" localSheetId="0">#REF!</definedName>
    <definedName name="TAME" localSheetId="5">#REF!</definedName>
    <definedName name="TAME" localSheetId="4">#REF!</definedName>
    <definedName name="TAME" localSheetId="10">#REF!</definedName>
    <definedName name="TAME" localSheetId="3">#REF!</definedName>
    <definedName name="TAME" localSheetId="11">#REF!</definedName>
    <definedName name="TAME" localSheetId="6">#REF!</definedName>
    <definedName name="TAME" localSheetId="7">#REF!</definedName>
    <definedName name="TAME">#REF!</definedName>
    <definedName name="tblChecks">[30]ErrCheck!$A$3:$E$5</definedName>
    <definedName name="tblLinks">[30]Links!$A$4:$F$33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11" hidden="1">{#N/A,#N/A,FALSE,"SimInp1";#N/A,#N/A,FALSE,"SimInp2";#N/A,#N/A,FALSE,"SimOut1";#N/A,#N/A,FALSE,"SimOut2";#N/A,#N/A,FALSE,"SimOut3";#N/A,#N/A,FALSE,"SimOut4";#N/A,#N/A,FALSE,"SimOut5"}</definedName>
    <definedName name="teset" localSheetId="7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1" localSheetId="0" hidden="1">{#N/A,#N/A,FALSE,"SimInp1";#N/A,#N/A,FALSE,"SimInp2";#N/A,#N/A,FALSE,"SimOut1";#N/A,#N/A,FALSE,"SimOut2";#N/A,#N/A,FALSE,"SimOut3";#N/A,#N/A,FALSE,"SimOut4";#N/A,#N/A,FALSE,"SimOut5"}</definedName>
    <definedName name="teset_1" localSheetId="5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1" localSheetId="11" hidden="1">{#N/A,#N/A,FALSE,"SimInp1";#N/A,#N/A,FALSE,"SimInp2";#N/A,#N/A,FALSE,"SimOut1";#N/A,#N/A,FALSE,"SimOut2";#N/A,#N/A,FALSE,"SimOut3";#N/A,#N/A,FALSE,"SimOut4";#N/A,#N/A,FALSE,"SimOut5"}</definedName>
    <definedName name="teset_1" localSheetId="7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4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localSheetId="11" hidden="1">{#N/A,#N/A,FALSE,"SimInp1";#N/A,#N/A,FALSE,"SimInp2";#N/A,#N/A,FALSE,"SimOut1";#N/A,#N/A,FALSE,"SimOut2";#N/A,#N/A,FALSE,"SimOut3";#N/A,#N/A,FALSE,"SimOut4";#N/A,#N/A,FALSE,"SimOut5"}</definedName>
    <definedName name="teset_2" localSheetId="7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icex_int" localSheetId="2">#REF!</definedName>
    <definedName name="ticex_int" localSheetId="0">#REF!</definedName>
    <definedName name="ticex_int" localSheetId="5">#REF!</definedName>
    <definedName name="ticex_int" localSheetId="4">#REF!</definedName>
    <definedName name="ticex_int" localSheetId="10">#REF!</definedName>
    <definedName name="ticex_int" localSheetId="3">#REF!</definedName>
    <definedName name="ticex_int" localSheetId="11">#REF!</definedName>
    <definedName name="ticex_int" localSheetId="6">#REF!</definedName>
    <definedName name="ticex_int" localSheetId="7">#REF!</definedName>
    <definedName name="ticex_int">#REF!</definedName>
    <definedName name="TITLES" localSheetId="2">#REF!</definedName>
    <definedName name="TITLES" localSheetId="0">#REF!</definedName>
    <definedName name="TITLES" localSheetId="5">#REF!</definedName>
    <definedName name="TITLES" localSheetId="4">#REF!</definedName>
    <definedName name="TITLES" localSheetId="10">#REF!</definedName>
    <definedName name="TITLES" localSheetId="3">#REF!</definedName>
    <definedName name="TITLES" localSheetId="11">#REF!</definedName>
    <definedName name="TITLES" localSheetId="6">#REF!</definedName>
    <definedName name="TITLES" localSheetId="7">#REF!</definedName>
    <definedName name="TITLES">#REF!</definedName>
    <definedName name="TM" localSheetId="2">#REF!</definedName>
    <definedName name="TM" localSheetId="0">#REF!</definedName>
    <definedName name="TM" localSheetId="5">#REF!</definedName>
    <definedName name="TM" localSheetId="4">#REF!</definedName>
    <definedName name="TM" localSheetId="10">#REF!</definedName>
    <definedName name="TM" localSheetId="3">#REF!</definedName>
    <definedName name="TM" localSheetId="11">#REF!</definedName>
    <definedName name="TM" localSheetId="6">#REF!</definedName>
    <definedName name="TM" localSheetId="7">#REF!</definedName>
    <definedName name="TM">#REF!</definedName>
    <definedName name="TM_D" localSheetId="2">#REF!</definedName>
    <definedName name="TM_D" localSheetId="0">#REF!</definedName>
    <definedName name="TM_D" localSheetId="5">#REF!</definedName>
    <definedName name="TM_D" localSheetId="4">#REF!</definedName>
    <definedName name="TM_D" localSheetId="10">#REF!</definedName>
    <definedName name="TM_D" localSheetId="3">#REF!</definedName>
    <definedName name="TM_D" localSheetId="11">#REF!</definedName>
    <definedName name="TM_D" localSheetId="6">#REF!</definedName>
    <definedName name="TM_D" localSheetId="7">#REF!</definedName>
    <definedName name="TM_D">#REF!</definedName>
    <definedName name="TM_Dpch" localSheetId="2">#REF!</definedName>
    <definedName name="TM_Dpch" localSheetId="0">#REF!</definedName>
    <definedName name="TM_Dpch" localSheetId="5">#REF!</definedName>
    <definedName name="TM_Dpch" localSheetId="4">#REF!</definedName>
    <definedName name="TM_Dpch" localSheetId="10">#REF!</definedName>
    <definedName name="TM_Dpch" localSheetId="3">#REF!</definedName>
    <definedName name="TM_Dpch" localSheetId="11">#REF!</definedName>
    <definedName name="TM_Dpch" localSheetId="6">#REF!</definedName>
    <definedName name="TM_Dpch" localSheetId="7">#REF!</definedName>
    <definedName name="TM_Dpch">#REF!</definedName>
    <definedName name="TM_R" localSheetId="2">#REF!</definedName>
    <definedName name="TM_R" localSheetId="0">#REF!</definedName>
    <definedName name="TM_R" localSheetId="5">#REF!</definedName>
    <definedName name="TM_R" localSheetId="4">#REF!</definedName>
    <definedName name="TM_R" localSheetId="10">#REF!</definedName>
    <definedName name="TM_R" localSheetId="3">#REF!</definedName>
    <definedName name="TM_R" localSheetId="11">#REF!</definedName>
    <definedName name="TM_R" localSheetId="6">#REF!</definedName>
    <definedName name="TM_R" localSheetId="7">#REF!</definedName>
    <definedName name="TM_R">#REF!</definedName>
    <definedName name="TM_Rpch" localSheetId="2">#REF!</definedName>
    <definedName name="TM_Rpch" localSheetId="0">#REF!</definedName>
    <definedName name="TM_Rpch" localSheetId="5">#REF!</definedName>
    <definedName name="TM_Rpch" localSheetId="4">#REF!</definedName>
    <definedName name="TM_Rpch" localSheetId="10">#REF!</definedName>
    <definedName name="TM_Rpch" localSheetId="3">#REF!</definedName>
    <definedName name="TM_Rpch" localSheetId="11">#REF!</definedName>
    <definedName name="TM_Rpch" localSheetId="6">#REF!</definedName>
    <definedName name="TM_Rpch" localSheetId="7">#REF!</definedName>
    <definedName name="TM_Rpch">#REF!</definedName>
    <definedName name="TMG" localSheetId="2">#REF!</definedName>
    <definedName name="TMG" localSheetId="0">#REF!</definedName>
    <definedName name="TMG" localSheetId="5">#REF!</definedName>
    <definedName name="TMG" localSheetId="4">#REF!</definedName>
    <definedName name="TMG" localSheetId="10">#REF!</definedName>
    <definedName name="TMG" localSheetId="3">#REF!</definedName>
    <definedName name="TMG" localSheetId="11">#REF!</definedName>
    <definedName name="TMG" localSheetId="6">#REF!</definedName>
    <definedName name="TMG" localSheetId="7">#REF!</definedName>
    <definedName name="TMG">#REF!</definedName>
    <definedName name="TMG_D" localSheetId="2">#REF!</definedName>
    <definedName name="TMG_D" localSheetId="0">#REF!</definedName>
    <definedName name="TMG_D" localSheetId="5">#REF!</definedName>
    <definedName name="TMG_D" localSheetId="4">#REF!</definedName>
    <definedName name="TMG_D" localSheetId="10">#REF!</definedName>
    <definedName name="TMG_D" localSheetId="3">#REF!</definedName>
    <definedName name="TMG_D" localSheetId="11">#REF!</definedName>
    <definedName name="TMG_D" localSheetId="6">#REF!</definedName>
    <definedName name="TMG_D" localSheetId="7">#REF!</definedName>
    <definedName name="TMG_D">#REF!</definedName>
    <definedName name="TMG_Dpch" localSheetId="2">#REF!</definedName>
    <definedName name="TMG_Dpch" localSheetId="0">#REF!</definedName>
    <definedName name="TMG_Dpch" localSheetId="5">#REF!</definedName>
    <definedName name="TMG_Dpch" localSheetId="4">#REF!</definedName>
    <definedName name="TMG_Dpch" localSheetId="10">#REF!</definedName>
    <definedName name="TMG_Dpch" localSheetId="3">#REF!</definedName>
    <definedName name="TMG_Dpch" localSheetId="11">#REF!</definedName>
    <definedName name="TMG_Dpch" localSheetId="6">#REF!</definedName>
    <definedName name="TMG_Dpch" localSheetId="7">#REF!</definedName>
    <definedName name="TMG_Dpch">#REF!</definedName>
    <definedName name="TMG_R" localSheetId="2">#REF!</definedName>
    <definedName name="TMG_R" localSheetId="0">#REF!</definedName>
    <definedName name="TMG_R" localSheetId="5">#REF!</definedName>
    <definedName name="TMG_R" localSheetId="4">#REF!</definedName>
    <definedName name="TMG_R" localSheetId="10">#REF!</definedName>
    <definedName name="TMG_R" localSheetId="3">#REF!</definedName>
    <definedName name="TMG_R" localSheetId="11">#REF!</definedName>
    <definedName name="TMG_R" localSheetId="6">#REF!</definedName>
    <definedName name="TMG_R" localSheetId="7">#REF!</definedName>
    <definedName name="TMG_R">#REF!</definedName>
    <definedName name="TMG_Rpch" localSheetId="2">#REF!</definedName>
    <definedName name="TMG_Rpch" localSheetId="0">#REF!</definedName>
    <definedName name="TMG_Rpch" localSheetId="5">#REF!</definedName>
    <definedName name="TMG_Rpch" localSheetId="4">#REF!</definedName>
    <definedName name="TMG_Rpch" localSheetId="10">#REF!</definedName>
    <definedName name="TMG_Rpch" localSheetId="3">#REF!</definedName>
    <definedName name="TMG_Rpch" localSheetId="11">#REF!</definedName>
    <definedName name="TMG_Rpch" localSheetId="6">#REF!</definedName>
    <definedName name="TMG_Rpch" localSheetId="7">#REF!</definedName>
    <definedName name="TMG_Rpch">#REF!</definedName>
    <definedName name="TMGO" localSheetId="2">#REF!</definedName>
    <definedName name="TMGO" localSheetId="0">#REF!</definedName>
    <definedName name="TMGO" localSheetId="5">#REF!</definedName>
    <definedName name="TMGO" localSheetId="4">#REF!</definedName>
    <definedName name="TMGO" localSheetId="10">#REF!</definedName>
    <definedName name="TMGO" localSheetId="3">#REF!</definedName>
    <definedName name="TMGO" localSheetId="11">#REF!</definedName>
    <definedName name="TMGO" localSheetId="6">#REF!</definedName>
    <definedName name="TMGO" localSheetId="7">#REF!</definedName>
    <definedName name="TMGO">#REF!</definedName>
    <definedName name="TMGO_1">#N/A</definedName>
    <definedName name="TMGO_D" localSheetId="2">#REF!</definedName>
    <definedName name="TMGO_D" localSheetId="0">#REF!</definedName>
    <definedName name="TMGO_D" localSheetId="5">#REF!</definedName>
    <definedName name="TMGO_D" localSheetId="4">#REF!</definedName>
    <definedName name="TMGO_D" localSheetId="10">#REF!</definedName>
    <definedName name="TMGO_D" localSheetId="3">#REF!</definedName>
    <definedName name="TMGO_D" localSheetId="11">#REF!</definedName>
    <definedName name="TMGO_D" localSheetId="6">#REF!</definedName>
    <definedName name="TMGO_D" localSheetId="7">#REF!</definedName>
    <definedName name="TMGO_D">#REF!</definedName>
    <definedName name="TMGO_Dpch" localSheetId="2">#REF!</definedName>
    <definedName name="TMGO_Dpch" localSheetId="0">#REF!</definedName>
    <definedName name="TMGO_Dpch" localSheetId="5">#REF!</definedName>
    <definedName name="TMGO_Dpch" localSheetId="4">#REF!</definedName>
    <definedName name="TMGO_Dpch" localSheetId="10">#REF!</definedName>
    <definedName name="TMGO_Dpch" localSheetId="3">#REF!</definedName>
    <definedName name="TMGO_Dpch" localSheetId="11">#REF!</definedName>
    <definedName name="TMGO_Dpch" localSheetId="6">#REF!</definedName>
    <definedName name="TMGO_Dpch" localSheetId="7">#REF!</definedName>
    <definedName name="TMGO_Dpch">#REF!</definedName>
    <definedName name="TMGO_R" localSheetId="2">#REF!</definedName>
    <definedName name="TMGO_R" localSheetId="0">#REF!</definedName>
    <definedName name="TMGO_R" localSheetId="5">#REF!</definedName>
    <definedName name="TMGO_R" localSheetId="4">#REF!</definedName>
    <definedName name="TMGO_R" localSheetId="10">#REF!</definedName>
    <definedName name="TMGO_R" localSheetId="3">#REF!</definedName>
    <definedName name="TMGO_R" localSheetId="11">#REF!</definedName>
    <definedName name="TMGO_R" localSheetId="6">#REF!</definedName>
    <definedName name="TMGO_R" localSheetId="7">#REF!</definedName>
    <definedName name="TMGO_R">#REF!</definedName>
    <definedName name="TMGO_Rpch" localSheetId="2">#REF!</definedName>
    <definedName name="TMGO_Rpch" localSheetId="0">#REF!</definedName>
    <definedName name="TMGO_Rpch" localSheetId="5">#REF!</definedName>
    <definedName name="TMGO_Rpch" localSheetId="4">#REF!</definedName>
    <definedName name="TMGO_Rpch" localSheetId="10">#REF!</definedName>
    <definedName name="TMGO_Rpch" localSheetId="3">#REF!</definedName>
    <definedName name="TMGO_Rpch" localSheetId="11">#REF!</definedName>
    <definedName name="TMGO_Rpch" localSheetId="6">#REF!</definedName>
    <definedName name="TMGO_Rpch" localSheetId="7">#REF!</definedName>
    <definedName name="TMGO_Rpch">#REF!</definedName>
    <definedName name="TMGXO" localSheetId="2">#REF!</definedName>
    <definedName name="TMGXO" localSheetId="0">#REF!</definedName>
    <definedName name="TMGXO" localSheetId="5">#REF!</definedName>
    <definedName name="TMGXO" localSheetId="4">#REF!</definedName>
    <definedName name="TMGXO" localSheetId="10">#REF!</definedName>
    <definedName name="TMGXO" localSheetId="3">#REF!</definedName>
    <definedName name="TMGXO" localSheetId="11">#REF!</definedName>
    <definedName name="TMGXO" localSheetId="6">#REF!</definedName>
    <definedName name="TMGXO" localSheetId="7">#REF!</definedName>
    <definedName name="TMGXO">#REF!</definedName>
    <definedName name="TMGXO_D" localSheetId="2">#REF!</definedName>
    <definedName name="TMGXO_D" localSheetId="0">#REF!</definedName>
    <definedName name="TMGXO_D" localSheetId="5">#REF!</definedName>
    <definedName name="TMGXO_D" localSheetId="4">#REF!</definedName>
    <definedName name="TMGXO_D" localSheetId="10">#REF!</definedName>
    <definedName name="TMGXO_D" localSheetId="3">#REF!</definedName>
    <definedName name="TMGXO_D" localSheetId="11">#REF!</definedName>
    <definedName name="TMGXO_D" localSheetId="6">#REF!</definedName>
    <definedName name="TMGXO_D" localSheetId="7">#REF!</definedName>
    <definedName name="TMGXO_D">#REF!</definedName>
    <definedName name="TMGXO_Dpch" localSheetId="2">#REF!</definedName>
    <definedName name="TMGXO_Dpch" localSheetId="0">#REF!</definedName>
    <definedName name="TMGXO_Dpch" localSheetId="5">#REF!</definedName>
    <definedName name="TMGXO_Dpch" localSheetId="4">#REF!</definedName>
    <definedName name="TMGXO_Dpch" localSheetId="10">#REF!</definedName>
    <definedName name="TMGXO_Dpch" localSheetId="3">#REF!</definedName>
    <definedName name="TMGXO_Dpch" localSheetId="11">#REF!</definedName>
    <definedName name="TMGXO_Dpch" localSheetId="6">#REF!</definedName>
    <definedName name="TMGXO_Dpch" localSheetId="7">#REF!</definedName>
    <definedName name="TMGXO_Dpch">#REF!</definedName>
    <definedName name="TMGXO_R" localSheetId="2">#REF!</definedName>
    <definedName name="TMGXO_R" localSheetId="0">#REF!</definedName>
    <definedName name="TMGXO_R" localSheetId="5">#REF!</definedName>
    <definedName name="TMGXO_R" localSheetId="4">#REF!</definedName>
    <definedName name="TMGXO_R" localSheetId="10">#REF!</definedName>
    <definedName name="TMGXO_R" localSheetId="3">#REF!</definedName>
    <definedName name="TMGXO_R" localSheetId="11">#REF!</definedName>
    <definedName name="TMGXO_R" localSheetId="6">#REF!</definedName>
    <definedName name="TMGXO_R" localSheetId="7">#REF!</definedName>
    <definedName name="TMGXO_R">#REF!</definedName>
    <definedName name="TMGXO_Rpch" localSheetId="2">#REF!</definedName>
    <definedName name="TMGXO_Rpch" localSheetId="0">#REF!</definedName>
    <definedName name="TMGXO_Rpch" localSheetId="5">#REF!</definedName>
    <definedName name="TMGXO_Rpch" localSheetId="4">#REF!</definedName>
    <definedName name="TMGXO_Rpch" localSheetId="10">#REF!</definedName>
    <definedName name="TMGXO_Rpch" localSheetId="3">#REF!</definedName>
    <definedName name="TMGXO_Rpch" localSheetId="11">#REF!</definedName>
    <definedName name="TMGXO_Rpch" localSheetId="6">#REF!</definedName>
    <definedName name="TMGXO_Rpch" localSheetId="7">#REF!</definedName>
    <definedName name="TMGXO_Rpch">#REF!</definedName>
    <definedName name="TMS" localSheetId="2">#REF!</definedName>
    <definedName name="TMS" localSheetId="0">#REF!</definedName>
    <definedName name="TMS" localSheetId="5">#REF!</definedName>
    <definedName name="TMS" localSheetId="4">#REF!</definedName>
    <definedName name="TMS" localSheetId="10">#REF!</definedName>
    <definedName name="TMS" localSheetId="3">#REF!</definedName>
    <definedName name="TMS" localSheetId="11">#REF!</definedName>
    <definedName name="TMS" localSheetId="6">#REF!</definedName>
    <definedName name="TMS" localSheetId="7">#REF!</definedName>
    <definedName name="TMS">#REF!</definedName>
    <definedName name="TOC" localSheetId="2">#REF!</definedName>
    <definedName name="TOC" localSheetId="0">#REF!</definedName>
    <definedName name="TOC" localSheetId="5">#REF!</definedName>
    <definedName name="TOC" localSheetId="4">#REF!</definedName>
    <definedName name="TOC" localSheetId="10">#REF!</definedName>
    <definedName name="TOC" localSheetId="3">#REF!</definedName>
    <definedName name="TOC" localSheetId="11">#REF!</definedName>
    <definedName name="TOC" localSheetId="6">#REF!</definedName>
    <definedName name="TOC" localSheetId="7">#REF!</definedName>
    <definedName name="TOC">#REF!</definedName>
    <definedName name="TOWEO" localSheetId="2">#REF!</definedName>
    <definedName name="TOWEO" localSheetId="0">#REF!</definedName>
    <definedName name="TOWEO" localSheetId="5">#REF!</definedName>
    <definedName name="TOWEO" localSheetId="4">#REF!</definedName>
    <definedName name="TOWEO" localSheetId="10">#REF!</definedName>
    <definedName name="TOWEO" localSheetId="3">#REF!</definedName>
    <definedName name="TOWEO" localSheetId="11">#REF!</definedName>
    <definedName name="TOWEO" localSheetId="6">#REF!</definedName>
    <definedName name="TOWEO" localSheetId="7">#REF!</definedName>
    <definedName name="TOWEO">#REF!</definedName>
    <definedName name="Trade" localSheetId="2">#REF!</definedName>
    <definedName name="Trade" localSheetId="0">#REF!</definedName>
    <definedName name="Trade" localSheetId="5">#REF!</definedName>
    <definedName name="Trade" localSheetId="4">#REF!</definedName>
    <definedName name="Trade" localSheetId="10">#REF!</definedName>
    <definedName name="Trade" localSheetId="3">#REF!</definedName>
    <definedName name="Trade" localSheetId="11">#REF!</definedName>
    <definedName name="Trade" localSheetId="6">#REF!</definedName>
    <definedName name="Trade" localSheetId="7">#REF!</definedName>
    <definedName name="Trade">#REF!</definedName>
    <definedName name="Trade_balance" localSheetId="2">#REF!</definedName>
    <definedName name="Trade_balance" localSheetId="0">#REF!</definedName>
    <definedName name="Trade_balance" localSheetId="5">#REF!</definedName>
    <definedName name="Trade_balance" localSheetId="4">#REF!</definedName>
    <definedName name="Trade_balance" localSheetId="10">#REF!</definedName>
    <definedName name="Trade_balance" localSheetId="3">#REF!</definedName>
    <definedName name="Trade_balance" localSheetId="11">#REF!</definedName>
    <definedName name="Trade_balance" localSheetId="6">#REF!</definedName>
    <definedName name="Trade_balance" localSheetId="7">#REF!</definedName>
    <definedName name="Trade_balance">#REF!</definedName>
    <definedName name="TRADE3" localSheetId="2">[12]Trade!#REF!</definedName>
    <definedName name="TRADE3" localSheetId="0">[12]Trade!#REF!</definedName>
    <definedName name="TRADE3" localSheetId="5">[12]Trade!#REF!</definedName>
    <definedName name="TRADE3" localSheetId="4">[12]Trade!#REF!</definedName>
    <definedName name="TRADE3" localSheetId="10">[12]Trade!#REF!</definedName>
    <definedName name="TRADE3" localSheetId="3">[12]Trade!#REF!</definedName>
    <definedName name="TRADE3" localSheetId="11">[12]Trade!#REF!</definedName>
    <definedName name="TRADE3" localSheetId="6">[12]Trade!#REF!</definedName>
    <definedName name="TRADE3" localSheetId="7">[12]Trade!#REF!</definedName>
    <definedName name="TRADE3">[12]Trade!#REF!</definedName>
    <definedName name="trans" localSheetId="2">#REF!</definedName>
    <definedName name="trans" localSheetId="0">#REF!</definedName>
    <definedName name="trans" localSheetId="5">#REF!</definedName>
    <definedName name="trans" localSheetId="4">#REF!</definedName>
    <definedName name="trans" localSheetId="10">#REF!</definedName>
    <definedName name="trans" localSheetId="3">#REF!</definedName>
    <definedName name="trans" localSheetId="11">#REF!</definedName>
    <definedName name="trans" localSheetId="6">#REF!</definedName>
    <definedName name="trans" localSheetId="7">#REF!</definedName>
    <definedName name="trans">#REF!</definedName>
    <definedName name="Transfer_check" localSheetId="2">#REF!</definedName>
    <definedName name="Transfer_check" localSheetId="0">#REF!</definedName>
    <definedName name="Transfer_check" localSheetId="5">#REF!</definedName>
    <definedName name="Transfer_check" localSheetId="4">#REF!</definedName>
    <definedName name="Transfer_check" localSheetId="10">#REF!</definedName>
    <definedName name="Transfer_check" localSheetId="3">#REF!</definedName>
    <definedName name="Transfer_check" localSheetId="11">#REF!</definedName>
    <definedName name="Transfer_check" localSheetId="6">#REF!</definedName>
    <definedName name="Transfer_check" localSheetId="7">#REF!</definedName>
    <definedName name="Transfer_check">#REF!</definedName>
    <definedName name="TRANSNAVE" localSheetId="2">#REF!</definedName>
    <definedName name="TRANSNAVE" localSheetId="0">#REF!</definedName>
    <definedName name="TRANSNAVE" localSheetId="5">#REF!</definedName>
    <definedName name="TRANSNAVE" localSheetId="4">#REF!</definedName>
    <definedName name="TRANSNAVE" localSheetId="10">#REF!</definedName>
    <definedName name="TRANSNAVE" localSheetId="3">#REF!</definedName>
    <definedName name="TRANSNAVE" localSheetId="11">#REF!</definedName>
    <definedName name="TRANSNAVE" localSheetId="6">#REF!</definedName>
    <definedName name="TRANSNAVE" localSheetId="7">#REF!</definedName>
    <definedName name="TRANSNAVE">#REF!</definedName>
    <definedName name="tt" localSheetId="2" hidden="1">{"Tab1",#N/A,FALSE,"P";"Tab2",#N/A,FALSE,"P"}</definedName>
    <definedName name="tt" localSheetId="0" hidden="1">{"Tab1",#N/A,FALSE,"P";"Tab2",#N/A,FALSE,"P"}</definedName>
    <definedName name="tt" localSheetId="5" hidden="1">{"Tab1",#N/A,FALSE,"P";"Tab2",#N/A,FALSE,"P"}</definedName>
    <definedName name="tt" localSheetId="4" hidden="1">{"Tab1",#N/A,FALSE,"P";"Tab2",#N/A,FALSE,"P"}</definedName>
    <definedName name="tt" localSheetId="3" hidden="1">{"Tab1",#N/A,FALSE,"P";"Tab2",#N/A,FALSE,"P"}</definedName>
    <definedName name="tt" localSheetId="11" hidden="1">{"Tab1",#N/A,FALSE,"P";"Tab2",#N/A,FALSE,"P"}</definedName>
    <definedName name="tt" localSheetId="7" hidden="1">{"Tab1",#N/A,FALSE,"P";"Tab2",#N/A,FALSE,"P"}</definedName>
    <definedName name="tt" hidden="1">{"Tab1",#N/A,FALSE,"P";"Tab2",#N/A,FALSE,"P"}</definedName>
    <definedName name="ttt" localSheetId="2" hidden="1">{"Tab1",#N/A,FALSE,"P";"Tab2",#N/A,FALSE,"P"}</definedName>
    <definedName name="ttt" localSheetId="0" hidden="1">{"Tab1",#N/A,FALSE,"P";"Tab2",#N/A,FALSE,"P"}</definedName>
    <definedName name="ttt" localSheetId="5" hidden="1">{"Tab1",#N/A,FALSE,"P";"Tab2",#N/A,FALSE,"P"}</definedName>
    <definedName name="ttt" localSheetId="4" hidden="1">{"Tab1",#N/A,FALSE,"P";"Tab2",#N/A,FALSE,"P"}</definedName>
    <definedName name="ttt" localSheetId="3" hidden="1">{"Tab1",#N/A,FALSE,"P";"Tab2",#N/A,FALSE,"P"}</definedName>
    <definedName name="ttt" localSheetId="11" hidden="1">{"Tab1",#N/A,FALSE,"P";"Tab2",#N/A,FALSE,"P"}</definedName>
    <definedName name="ttt" localSheetId="7" hidden="1">{"Tab1",#N/A,FALSE,"P";"Tab2",#N/A,FALSE,"P"}</definedName>
    <definedName name="ttt" hidden="1">{"Tab1",#N/A,FALSE,"P";"Tab2",#N/A,FALSE,"P"}</definedName>
    <definedName name="ttttt" localSheetId="2" hidden="1">[35]M!#REF!</definedName>
    <definedName name="ttttt" localSheetId="0" hidden="1">[35]M!#REF!</definedName>
    <definedName name="ttttt" localSheetId="5" hidden="1">[35]M!#REF!</definedName>
    <definedName name="ttttt" localSheetId="4" hidden="1">[35]M!#REF!</definedName>
    <definedName name="ttttt" localSheetId="10" hidden="1">[35]M!#REF!</definedName>
    <definedName name="ttttt" localSheetId="3" hidden="1">[35]M!#REF!</definedName>
    <definedName name="ttttt" localSheetId="11" hidden="1">[35]M!#REF!</definedName>
    <definedName name="ttttt" localSheetId="6" hidden="1">[35]M!#REF!</definedName>
    <definedName name="ttttt" localSheetId="7" hidden="1">[35]M!#REF!</definedName>
    <definedName name="ttttt" hidden="1">[35]M!#REF!</definedName>
    <definedName name="TX" localSheetId="2">#REF!</definedName>
    <definedName name="TX" localSheetId="0">#REF!</definedName>
    <definedName name="TX" localSheetId="5">#REF!</definedName>
    <definedName name="TX" localSheetId="4">#REF!</definedName>
    <definedName name="TX" localSheetId="10">#REF!</definedName>
    <definedName name="TX" localSheetId="3">#REF!</definedName>
    <definedName name="TX" localSheetId="11">#REF!</definedName>
    <definedName name="TX" localSheetId="6">#REF!</definedName>
    <definedName name="TX" localSheetId="7">#REF!</definedName>
    <definedName name="TX">#REF!</definedName>
    <definedName name="TX_D" localSheetId="2">#REF!</definedName>
    <definedName name="TX_D" localSheetId="0">#REF!</definedName>
    <definedName name="TX_D" localSheetId="5">#REF!</definedName>
    <definedName name="TX_D" localSheetId="4">#REF!</definedName>
    <definedName name="TX_D" localSheetId="10">#REF!</definedName>
    <definedName name="TX_D" localSheetId="3">#REF!</definedName>
    <definedName name="TX_D" localSheetId="11">#REF!</definedName>
    <definedName name="TX_D" localSheetId="6">#REF!</definedName>
    <definedName name="TX_D" localSheetId="7">#REF!</definedName>
    <definedName name="TX_D">#REF!</definedName>
    <definedName name="TX_Dpch" localSheetId="2">#REF!</definedName>
    <definedName name="TX_Dpch" localSheetId="0">#REF!</definedName>
    <definedName name="TX_Dpch" localSheetId="5">#REF!</definedName>
    <definedName name="TX_Dpch" localSheetId="4">#REF!</definedName>
    <definedName name="TX_Dpch" localSheetId="10">#REF!</definedName>
    <definedName name="TX_Dpch" localSheetId="3">#REF!</definedName>
    <definedName name="TX_Dpch" localSheetId="11">#REF!</definedName>
    <definedName name="TX_Dpch" localSheetId="6">#REF!</definedName>
    <definedName name="TX_Dpch" localSheetId="7">#REF!</definedName>
    <definedName name="TX_Dpch">#REF!</definedName>
    <definedName name="TX_R" localSheetId="2">#REF!</definedName>
    <definedName name="TX_R" localSheetId="0">#REF!</definedName>
    <definedName name="TX_R" localSheetId="5">#REF!</definedName>
    <definedName name="TX_R" localSheetId="4">#REF!</definedName>
    <definedName name="TX_R" localSheetId="10">#REF!</definedName>
    <definedName name="TX_R" localSheetId="3">#REF!</definedName>
    <definedName name="TX_R" localSheetId="11">#REF!</definedName>
    <definedName name="TX_R" localSheetId="6">#REF!</definedName>
    <definedName name="TX_R" localSheetId="7">#REF!</definedName>
    <definedName name="TX_R">#REF!</definedName>
    <definedName name="TX_Rpch" localSheetId="2">#REF!</definedName>
    <definedName name="TX_Rpch" localSheetId="0">#REF!</definedName>
    <definedName name="TX_Rpch" localSheetId="5">#REF!</definedName>
    <definedName name="TX_Rpch" localSheetId="4">#REF!</definedName>
    <definedName name="TX_Rpch" localSheetId="10">#REF!</definedName>
    <definedName name="TX_Rpch" localSheetId="3">#REF!</definedName>
    <definedName name="TX_Rpch" localSheetId="11">#REF!</definedName>
    <definedName name="TX_Rpch" localSheetId="6">#REF!</definedName>
    <definedName name="TX_Rpch" localSheetId="7">#REF!</definedName>
    <definedName name="TX_Rpch">#REF!</definedName>
    <definedName name="TXG" localSheetId="2">#REF!</definedName>
    <definedName name="TXG" localSheetId="0">#REF!</definedName>
    <definedName name="TXG" localSheetId="5">#REF!</definedName>
    <definedName name="TXG" localSheetId="4">#REF!</definedName>
    <definedName name="TXG" localSheetId="10">#REF!</definedName>
    <definedName name="TXG" localSheetId="3">#REF!</definedName>
    <definedName name="TXG" localSheetId="11">#REF!</definedName>
    <definedName name="TXG" localSheetId="6">#REF!</definedName>
    <definedName name="TXG" localSheetId="7">#REF!</definedName>
    <definedName name="TXG">#REF!</definedName>
    <definedName name="TXG_D" localSheetId="2">#REF!</definedName>
    <definedName name="TXG_D" localSheetId="0">#REF!</definedName>
    <definedName name="TXG_D" localSheetId="5">#REF!</definedName>
    <definedName name="TXG_D" localSheetId="4">#REF!</definedName>
    <definedName name="TXG_D" localSheetId="10">#REF!</definedName>
    <definedName name="TXG_D" localSheetId="3">#REF!</definedName>
    <definedName name="TXG_D" localSheetId="11">#REF!</definedName>
    <definedName name="TXG_D" localSheetId="6">#REF!</definedName>
    <definedName name="TXG_D" localSheetId="7">#REF!</definedName>
    <definedName name="TXG_D">#REF!</definedName>
    <definedName name="TXG_D_1">#N/A</definedName>
    <definedName name="TXG_Dpch" localSheetId="2">#REF!</definedName>
    <definedName name="TXG_Dpch" localSheetId="0">#REF!</definedName>
    <definedName name="TXG_Dpch" localSheetId="5">#REF!</definedName>
    <definedName name="TXG_Dpch" localSheetId="4">#REF!</definedName>
    <definedName name="TXG_Dpch" localSheetId="10">#REF!</definedName>
    <definedName name="TXG_Dpch" localSheetId="3">#REF!</definedName>
    <definedName name="TXG_Dpch" localSheetId="11">#REF!</definedName>
    <definedName name="TXG_Dpch" localSheetId="6">#REF!</definedName>
    <definedName name="TXG_Dpch" localSheetId="7">#REF!</definedName>
    <definedName name="TXG_Dpch">#REF!</definedName>
    <definedName name="TXG_R" localSheetId="2">#REF!</definedName>
    <definedName name="TXG_R" localSheetId="0">#REF!</definedName>
    <definedName name="TXG_R" localSheetId="5">#REF!</definedName>
    <definedName name="TXG_R" localSheetId="4">#REF!</definedName>
    <definedName name="TXG_R" localSheetId="10">#REF!</definedName>
    <definedName name="TXG_R" localSheetId="3">#REF!</definedName>
    <definedName name="TXG_R" localSheetId="11">#REF!</definedName>
    <definedName name="TXG_R" localSheetId="6">#REF!</definedName>
    <definedName name="TXG_R" localSheetId="7">#REF!</definedName>
    <definedName name="TXG_R">#REF!</definedName>
    <definedName name="TXG_Rpch" localSheetId="2">#REF!</definedName>
    <definedName name="TXG_Rpch" localSheetId="0">#REF!</definedName>
    <definedName name="TXG_Rpch" localSheetId="5">#REF!</definedName>
    <definedName name="TXG_Rpch" localSheetId="4">#REF!</definedName>
    <definedName name="TXG_Rpch" localSheetId="10">#REF!</definedName>
    <definedName name="TXG_Rpch" localSheetId="3">#REF!</definedName>
    <definedName name="TXG_Rpch" localSheetId="11">#REF!</definedName>
    <definedName name="TXG_Rpch" localSheetId="6">#REF!</definedName>
    <definedName name="TXG_Rpch" localSheetId="7">#REF!</definedName>
    <definedName name="TXG_Rpch">#REF!</definedName>
    <definedName name="TXGO" localSheetId="2">#REF!</definedName>
    <definedName name="TXGO" localSheetId="0">#REF!</definedName>
    <definedName name="TXGO" localSheetId="5">#REF!</definedName>
    <definedName name="TXGO" localSheetId="4">#REF!</definedName>
    <definedName name="TXGO" localSheetId="10">#REF!</definedName>
    <definedName name="TXGO" localSheetId="3">#REF!</definedName>
    <definedName name="TXGO" localSheetId="11">#REF!</definedName>
    <definedName name="TXGO" localSheetId="6">#REF!</definedName>
    <definedName name="TXGO" localSheetId="7">#REF!</definedName>
    <definedName name="TXGO">#REF!</definedName>
    <definedName name="TXGO_1">#N/A</definedName>
    <definedName name="TXGO_D" localSheetId="2">#REF!</definedName>
    <definedName name="TXGO_D" localSheetId="0">#REF!</definedName>
    <definedName name="TXGO_D" localSheetId="5">#REF!</definedName>
    <definedName name="TXGO_D" localSheetId="4">#REF!</definedName>
    <definedName name="TXGO_D" localSheetId="10">#REF!</definedName>
    <definedName name="TXGO_D" localSheetId="3">#REF!</definedName>
    <definedName name="TXGO_D" localSheetId="11">#REF!</definedName>
    <definedName name="TXGO_D" localSheetId="6">#REF!</definedName>
    <definedName name="TXGO_D" localSheetId="7">#REF!</definedName>
    <definedName name="TXGO_D">#REF!</definedName>
    <definedName name="TXGO_Dpch" localSheetId="2">#REF!</definedName>
    <definedName name="TXGO_Dpch" localSheetId="0">#REF!</definedName>
    <definedName name="TXGO_Dpch" localSheetId="5">#REF!</definedName>
    <definedName name="TXGO_Dpch" localSheetId="4">#REF!</definedName>
    <definedName name="TXGO_Dpch" localSheetId="10">#REF!</definedName>
    <definedName name="TXGO_Dpch" localSheetId="3">#REF!</definedName>
    <definedName name="TXGO_Dpch" localSheetId="11">#REF!</definedName>
    <definedName name="TXGO_Dpch" localSheetId="6">#REF!</definedName>
    <definedName name="TXGO_Dpch" localSheetId="7">#REF!</definedName>
    <definedName name="TXGO_Dpch">#REF!</definedName>
    <definedName name="TXGO_R" localSheetId="2">#REF!</definedName>
    <definedName name="TXGO_R" localSheetId="0">#REF!</definedName>
    <definedName name="TXGO_R" localSheetId="5">#REF!</definedName>
    <definedName name="TXGO_R" localSheetId="4">#REF!</definedName>
    <definedName name="TXGO_R" localSheetId="10">#REF!</definedName>
    <definedName name="TXGO_R" localSheetId="3">#REF!</definedName>
    <definedName name="TXGO_R" localSheetId="11">#REF!</definedName>
    <definedName name="TXGO_R" localSheetId="6">#REF!</definedName>
    <definedName name="TXGO_R" localSheetId="7">#REF!</definedName>
    <definedName name="TXGO_R">#REF!</definedName>
    <definedName name="TXGO_Rpch" localSheetId="2">#REF!</definedName>
    <definedName name="TXGO_Rpch" localSheetId="0">#REF!</definedName>
    <definedName name="TXGO_Rpch" localSheetId="5">#REF!</definedName>
    <definedName name="TXGO_Rpch" localSheetId="4">#REF!</definedName>
    <definedName name="TXGO_Rpch" localSheetId="10">#REF!</definedName>
    <definedName name="TXGO_Rpch" localSheetId="3">#REF!</definedName>
    <definedName name="TXGO_Rpch" localSheetId="11">#REF!</definedName>
    <definedName name="TXGO_Rpch" localSheetId="6">#REF!</definedName>
    <definedName name="TXGO_Rpch" localSheetId="7">#REF!</definedName>
    <definedName name="TXGO_Rpch">#REF!</definedName>
    <definedName name="TXGXO" localSheetId="2">#REF!</definedName>
    <definedName name="TXGXO" localSheetId="0">#REF!</definedName>
    <definedName name="TXGXO" localSheetId="5">#REF!</definedName>
    <definedName name="TXGXO" localSheetId="4">#REF!</definedName>
    <definedName name="TXGXO" localSheetId="10">#REF!</definedName>
    <definedName name="TXGXO" localSheetId="3">#REF!</definedName>
    <definedName name="TXGXO" localSheetId="11">#REF!</definedName>
    <definedName name="TXGXO" localSheetId="6">#REF!</definedName>
    <definedName name="TXGXO" localSheetId="7">#REF!</definedName>
    <definedName name="TXGXO">#REF!</definedName>
    <definedName name="TXGXO_D" localSheetId="2">#REF!</definedName>
    <definedName name="TXGXO_D" localSheetId="0">#REF!</definedName>
    <definedName name="TXGXO_D" localSheetId="5">#REF!</definedName>
    <definedName name="TXGXO_D" localSheetId="4">#REF!</definedName>
    <definedName name="TXGXO_D" localSheetId="10">#REF!</definedName>
    <definedName name="TXGXO_D" localSheetId="3">#REF!</definedName>
    <definedName name="TXGXO_D" localSheetId="11">#REF!</definedName>
    <definedName name="TXGXO_D" localSheetId="6">#REF!</definedName>
    <definedName name="TXGXO_D" localSheetId="7">#REF!</definedName>
    <definedName name="TXGXO_D">#REF!</definedName>
    <definedName name="TXGXO_Dpch" localSheetId="2">#REF!</definedName>
    <definedName name="TXGXO_Dpch" localSheetId="0">#REF!</definedName>
    <definedName name="TXGXO_Dpch" localSheetId="5">#REF!</definedName>
    <definedName name="TXGXO_Dpch" localSheetId="4">#REF!</definedName>
    <definedName name="TXGXO_Dpch" localSheetId="10">#REF!</definedName>
    <definedName name="TXGXO_Dpch" localSheetId="3">#REF!</definedName>
    <definedName name="TXGXO_Dpch" localSheetId="11">#REF!</definedName>
    <definedName name="TXGXO_Dpch" localSheetId="6">#REF!</definedName>
    <definedName name="TXGXO_Dpch" localSheetId="7">#REF!</definedName>
    <definedName name="TXGXO_Dpch">#REF!</definedName>
    <definedName name="TXGXO_R" localSheetId="2">#REF!</definedName>
    <definedName name="TXGXO_R" localSheetId="0">#REF!</definedName>
    <definedName name="TXGXO_R" localSheetId="5">#REF!</definedName>
    <definedName name="TXGXO_R" localSheetId="4">#REF!</definedName>
    <definedName name="TXGXO_R" localSheetId="10">#REF!</definedName>
    <definedName name="TXGXO_R" localSheetId="3">#REF!</definedName>
    <definedName name="TXGXO_R" localSheetId="11">#REF!</definedName>
    <definedName name="TXGXO_R" localSheetId="6">#REF!</definedName>
    <definedName name="TXGXO_R" localSheetId="7">#REF!</definedName>
    <definedName name="TXGXO_R">#REF!</definedName>
    <definedName name="TXGXO_Rpch" localSheetId="2">#REF!</definedName>
    <definedName name="TXGXO_Rpch" localSheetId="0">#REF!</definedName>
    <definedName name="TXGXO_Rpch" localSheetId="5">#REF!</definedName>
    <definedName name="TXGXO_Rpch" localSheetId="4">#REF!</definedName>
    <definedName name="TXGXO_Rpch" localSheetId="10">#REF!</definedName>
    <definedName name="TXGXO_Rpch" localSheetId="3">#REF!</definedName>
    <definedName name="TXGXO_Rpch" localSheetId="11">#REF!</definedName>
    <definedName name="TXGXO_Rpch" localSheetId="6">#REF!</definedName>
    <definedName name="TXGXO_Rpch" localSheetId="7">#REF!</definedName>
    <definedName name="TXGXO_Rpch">#REF!</definedName>
    <definedName name="TXS" localSheetId="2">#REF!</definedName>
    <definedName name="TXS" localSheetId="0">#REF!</definedName>
    <definedName name="TXS" localSheetId="5">#REF!</definedName>
    <definedName name="TXS" localSheetId="4">#REF!</definedName>
    <definedName name="TXS" localSheetId="10">#REF!</definedName>
    <definedName name="TXS" localSheetId="3">#REF!</definedName>
    <definedName name="TXS" localSheetId="11">#REF!</definedName>
    <definedName name="TXS" localSheetId="6">#REF!</definedName>
    <definedName name="TXS" localSheetId="7">#REF!</definedName>
    <definedName name="TXS">#REF!</definedName>
    <definedName name="unemp_96Q3" localSheetId="2">#REF!</definedName>
    <definedName name="unemp_96Q3" localSheetId="0">#REF!</definedName>
    <definedName name="unemp_96Q3" localSheetId="5">#REF!</definedName>
    <definedName name="unemp_96Q3" localSheetId="4">#REF!</definedName>
    <definedName name="unemp_96Q3" localSheetId="10">#REF!</definedName>
    <definedName name="unemp_96Q3" localSheetId="3">#REF!</definedName>
    <definedName name="unemp_96Q3" localSheetId="11">#REF!</definedName>
    <definedName name="unemp_96Q3" localSheetId="6">#REF!</definedName>
    <definedName name="unemp_96Q3" localSheetId="7">#REF!</definedName>
    <definedName name="unemp_96Q3">#REF!</definedName>
    <definedName name="unemp_96Q4" localSheetId="2">#REF!</definedName>
    <definedName name="unemp_96Q4" localSheetId="0">#REF!</definedName>
    <definedName name="unemp_96Q4" localSheetId="5">#REF!</definedName>
    <definedName name="unemp_96Q4" localSheetId="4">#REF!</definedName>
    <definedName name="unemp_96Q4" localSheetId="10">#REF!</definedName>
    <definedName name="unemp_96Q4" localSheetId="3">#REF!</definedName>
    <definedName name="unemp_96Q4" localSheetId="11">#REF!</definedName>
    <definedName name="unemp_96Q4" localSheetId="6">#REF!</definedName>
    <definedName name="unemp_96Q4" localSheetId="7">#REF!</definedName>
    <definedName name="unemp_96Q4">#REF!</definedName>
    <definedName name="unemp_97Q1" localSheetId="2">#REF!</definedName>
    <definedName name="unemp_97Q1" localSheetId="0">#REF!</definedName>
    <definedName name="unemp_97Q1" localSheetId="5">#REF!</definedName>
    <definedName name="unemp_97Q1" localSheetId="4">#REF!</definedName>
    <definedName name="unemp_97Q1" localSheetId="10">#REF!</definedName>
    <definedName name="unemp_97Q1" localSheetId="3">#REF!</definedName>
    <definedName name="unemp_97Q1" localSheetId="11">#REF!</definedName>
    <definedName name="unemp_97Q1" localSheetId="6">#REF!</definedName>
    <definedName name="unemp_97Q1" localSheetId="7">#REF!</definedName>
    <definedName name="unemp_97Q1">#REF!</definedName>
    <definedName name="unemp_97Q2" localSheetId="2">#REF!</definedName>
    <definedName name="unemp_97Q2" localSheetId="0">#REF!</definedName>
    <definedName name="unemp_97Q2" localSheetId="5">#REF!</definedName>
    <definedName name="unemp_97Q2" localSheetId="4">#REF!</definedName>
    <definedName name="unemp_97Q2" localSheetId="10">#REF!</definedName>
    <definedName name="unemp_97Q2" localSheetId="3">#REF!</definedName>
    <definedName name="unemp_97Q2" localSheetId="11">#REF!</definedName>
    <definedName name="unemp_97Q2" localSheetId="6">#REF!</definedName>
    <definedName name="unemp_97Q2" localSheetId="7">#REF!</definedName>
    <definedName name="unemp_97Q2">#REF!</definedName>
    <definedName name="unemp_nat" localSheetId="2">#REF!</definedName>
    <definedName name="unemp_nat" localSheetId="0">#REF!</definedName>
    <definedName name="unemp_nat" localSheetId="5">#REF!</definedName>
    <definedName name="unemp_nat" localSheetId="4">#REF!</definedName>
    <definedName name="unemp_nat" localSheetId="10">#REF!</definedName>
    <definedName name="unemp_nat" localSheetId="3">#REF!</definedName>
    <definedName name="unemp_nat" localSheetId="11">#REF!</definedName>
    <definedName name="unemp_nat" localSheetId="6">#REF!</definedName>
    <definedName name="unemp_nat" localSheetId="7">#REF!</definedName>
    <definedName name="unemp_nat">#REF!</definedName>
    <definedName name="unemp_urbrural" localSheetId="2">#REF!</definedName>
    <definedName name="unemp_urbrural" localSheetId="0">#REF!</definedName>
    <definedName name="unemp_urbrural" localSheetId="5">#REF!</definedName>
    <definedName name="unemp_urbrural" localSheetId="4">#REF!</definedName>
    <definedName name="unemp_urbrural" localSheetId="10">#REF!</definedName>
    <definedName name="unemp_urbrural" localSheetId="3">#REF!</definedName>
    <definedName name="unemp_urbrural" localSheetId="11">#REF!</definedName>
    <definedName name="unemp_urbrural" localSheetId="6">#REF!</definedName>
    <definedName name="unemp_urbrural" localSheetId="7">#REF!</definedName>
    <definedName name="unemp_urbrural">#REF!</definedName>
    <definedName name="Universities" localSheetId="2">#REF!</definedName>
    <definedName name="Universities" localSheetId="0">#REF!</definedName>
    <definedName name="Universities" localSheetId="5">#REF!</definedName>
    <definedName name="Universities" localSheetId="4">#REF!</definedName>
    <definedName name="Universities" localSheetId="10">#REF!</definedName>
    <definedName name="Universities" localSheetId="3">#REF!</definedName>
    <definedName name="Universities" localSheetId="11">#REF!</definedName>
    <definedName name="Universities" localSheetId="6">#REF!</definedName>
    <definedName name="Universities" localSheetId="7">#REF!</definedName>
    <definedName name="Universities">#REF!</definedName>
    <definedName name="Uruguay" localSheetId="2">#REF!</definedName>
    <definedName name="Uruguay" localSheetId="0">#REF!</definedName>
    <definedName name="Uruguay" localSheetId="5">#REF!</definedName>
    <definedName name="Uruguay" localSheetId="4">#REF!</definedName>
    <definedName name="Uruguay" localSheetId="10">#REF!</definedName>
    <definedName name="Uruguay" localSheetId="3">#REF!</definedName>
    <definedName name="Uruguay" localSheetId="11">#REF!</definedName>
    <definedName name="Uruguay" localSheetId="6">#REF!</definedName>
    <definedName name="Uruguay" localSheetId="7">#REF!</definedName>
    <definedName name="Uruguay">#REF!</definedName>
    <definedName name="USDSR" localSheetId="2">#REF!</definedName>
    <definedName name="USDSR" localSheetId="0">#REF!</definedName>
    <definedName name="USDSR" localSheetId="5">#REF!</definedName>
    <definedName name="USDSR" localSheetId="4">#REF!</definedName>
    <definedName name="USDSR" localSheetId="10">#REF!</definedName>
    <definedName name="USDSR" localSheetId="3">#REF!</definedName>
    <definedName name="USDSR" localSheetId="11">#REF!</definedName>
    <definedName name="USDSR" localSheetId="6">#REF!</definedName>
    <definedName name="USDSR" localSheetId="7">#REF!</definedName>
    <definedName name="USDSR">#REF!</definedName>
    <definedName name="uu" localSheetId="2" hidden="1">{"Riqfin97",#N/A,FALSE,"Tran";"Riqfinpro",#N/A,FALSE,"Tran"}</definedName>
    <definedName name="uu" localSheetId="0" hidden="1">{"Riqfin97",#N/A,FALSE,"Tran";"Riqfinpro",#N/A,FALSE,"Tran"}</definedName>
    <definedName name="uu" localSheetId="5" hidden="1">{"Riqfin97",#N/A,FALSE,"Tran";"Riqfinpro",#N/A,FALSE,"Tran"}</definedName>
    <definedName name="uu" localSheetId="4" hidden="1">{"Riqfin97",#N/A,FALSE,"Tran";"Riqfinpro",#N/A,FALSE,"Tran"}</definedName>
    <definedName name="uu" localSheetId="3" hidden="1">{"Riqfin97",#N/A,FALSE,"Tran";"Riqfinpro",#N/A,FALSE,"Tran"}</definedName>
    <definedName name="uu" localSheetId="11" hidden="1">{"Riqfin97",#N/A,FALSE,"Tran";"Riqfinpro",#N/A,FALSE,"Tran"}</definedName>
    <definedName name="uu" localSheetId="7" hidden="1">{"Riqfin97",#N/A,FALSE,"Tran";"Riqfinpro",#N/A,FALSE,"Tran"}</definedName>
    <definedName name="uu" hidden="1">{"Riqfin97",#N/A,FALSE,"Tran";"Riqfinpro",#N/A,FALSE,"Tran"}</definedName>
    <definedName name="uuu" localSheetId="2" hidden="1">{"Riqfin97",#N/A,FALSE,"Tran";"Riqfinpro",#N/A,FALSE,"Tran"}</definedName>
    <definedName name="uuu" localSheetId="0" hidden="1">{"Riqfin97",#N/A,FALSE,"Tran";"Riqfinpro",#N/A,FALSE,"Tran"}</definedName>
    <definedName name="uuu" localSheetId="5" hidden="1">{"Riqfin97",#N/A,FALSE,"Tran";"Riqfinpro",#N/A,FALSE,"Tran"}</definedName>
    <definedName name="uuu" localSheetId="4" hidden="1">{"Riqfin97",#N/A,FALSE,"Tran";"Riqfinpro",#N/A,FALSE,"Tran"}</definedName>
    <definedName name="uuu" localSheetId="3" hidden="1">{"Riqfin97",#N/A,FALSE,"Tran";"Riqfinpro",#N/A,FALSE,"Tran"}</definedName>
    <definedName name="uuu" localSheetId="11" hidden="1">{"Riqfin97",#N/A,FALSE,"Tran";"Riqfinpro",#N/A,FALSE,"Tran"}</definedName>
    <definedName name="uuu" localSheetId="7" hidden="1">{"Riqfin97",#N/A,FALSE,"Tran";"Riqfinpro",#N/A,FALSE,"Tran"}</definedName>
    <definedName name="uuu" hidden="1">{"Riqfin97",#N/A,FALSE,"Tran";"Riqfinpro",#N/A,FALSE,"Tran"}</definedName>
    <definedName name="vel_mult" localSheetId="2">#REF!</definedName>
    <definedName name="vel_mult" localSheetId="0">#REF!</definedName>
    <definedName name="vel_mult" localSheetId="5">#REF!</definedName>
    <definedName name="vel_mult" localSheetId="4">#REF!</definedName>
    <definedName name="vel_mult" localSheetId="10">#REF!</definedName>
    <definedName name="vel_mult" localSheetId="3">#REF!</definedName>
    <definedName name="vel_mult" localSheetId="11">#REF!</definedName>
    <definedName name="vel_mult" localSheetId="6">#REF!</definedName>
    <definedName name="vel_mult" localSheetId="7">#REF!</definedName>
    <definedName name="vel_mult">#REF!</definedName>
    <definedName name="Venezuela" localSheetId="2">#REF!</definedName>
    <definedName name="Venezuela" localSheetId="0">#REF!</definedName>
    <definedName name="Venezuela" localSheetId="5">#REF!</definedName>
    <definedName name="Venezuela" localSheetId="4">#REF!</definedName>
    <definedName name="Venezuela" localSheetId="10">#REF!</definedName>
    <definedName name="Venezuela" localSheetId="3">#REF!</definedName>
    <definedName name="Venezuela" localSheetId="11">#REF!</definedName>
    <definedName name="Venezuela" localSheetId="6">#REF!</definedName>
    <definedName name="Venezuela" localSheetId="7">#REF!</definedName>
    <definedName name="Venezuela">#REF!</definedName>
    <definedName name="VTITLES" localSheetId="2">#REF!</definedName>
    <definedName name="VTITLES" localSheetId="0">#REF!</definedName>
    <definedName name="VTITLES" localSheetId="5">#REF!</definedName>
    <definedName name="VTITLES" localSheetId="4">#REF!</definedName>
    <definedName name="VTITLES" localSheetId="10">#REF!</definedName>
    <definedName name="VTITLES" localSheetId="3">#REF!</definedName>
    <definedName name="VTITLES" localSheetId="11">#REF!</definedName>
    <definedName name="VTITLES" localSheetId="6">#REF!</definedName>
    <definedName name="VTITLES" localSheetId="7">#REF!</definedName>
    <definedName name="VTITLES">#REF!</definedName>
    <definedName name="vv" localSheetId="2" hidden="1">{"Tab1",#N/A,FALSE,"P";"Tab2",#N/A,FALSE,"P"}</definedName>
    <definedName name="vv" localSheetId="0" hidden="1">{"Tab1",#N/A,FALSE,"P";"Tab2",#N/A,FALSE,"P"}</definedName>
    <definedName name="vv" localSheetId="5" hidden="1">{"Tab1",#N/A,FALSE,"P";"Tab2",#N/A,FALSE,"P"}</definedName>
    <definedName name="vv" localSheetId="4" hidden="1">{"Tab1",#N/A,FALSE,"P";"Tab2",#N/A,FALSE,"P"}</definedName>
    <definedName name="vv" localSheetId="3" hidden="1">{"Tab1",#N/A,FALSE,"P";"Tab2",#N/A,FALSE,"P"}</definedName>
    <definedName name="vv" localSheetId="11" hidden="1">{"Tab1",#N/A,FALSE,"P";"Tab2",#N/A,FALSE,"P"}</definedName>
    <definedName name="vv" localSheetId="7" hidden="1">{"Tab1",#N/A,FALSE,"P";"Tab2",#N/A,FALSE,"P"}</definedName>
    <definedName name="vv" hidden="1">{"Tab1",#N/A,FALSE,"P";"Tab2",#N/A,FALSE,"P"}</definedName>
    <definedName name="vvv" localSheetId="2" hidden="1">{"Tab1",#N/A,FALSE,"P";"Tab2",#N/A,FALSE,"P"}</definedName>
    <definedName name="vvv" localSheetId="0" hidden="1">{"Tab1",#N/A,FALSE,"P";"Tab2",#N/A,FALSE,"P"}</definedName>
    <definedName name="vvv" localSheetId="5" hidden="1">{"Tab1",#N/A,FALSE,"P";"Tab2",#N/A,FALSE,"P"}</definedName>
    <definedName name="vvv" localSheetId="4" hidden="1">{"Tab1",#N/A,FALSE,"P";"Tab2",#N/A,FALSE,"P"}</definedName>
    <definedName name="vvv" localSheetId="3" hidden="1">{"Tab1",#N/A,FALSE,"P";"Tab2",#N/A,FALSE,"P"}</definedName>
    <definedName name="vvv" localSheetId="11" hidden="1">{"Tab1",#N/A,FALSE,"P";"Tab2",#N/A,FALSE,"P"}</definedName>
    <definedName name="vvv" localSheetId="7" hidden="1">{"Tab1",#N/A,FALSE,"P";"Tab2",#N/A,FALSE,"P"}</definedName>
    <definedName name="vvv" hidden="1">{"Tab1",#N/A,FALSE,"P";"Tab2",#N/A,FALSE,"P"}</definedName>
    <definedName name="W_06_N" localSheetId="2">[42]wonebi!#REF!</definedName>
    <definedName name="W_06_N" localSheetId="0">[42]wonebi!#REF!</definedName>
    <definedName name="W_06_N" localSheetId="5">[42]wonebi!#REF!</definedName>
    <definedName name="W_06_N" localSheetId="4">[42]wonebi!#REF!</definedName>
    <definedName name="W_06_N" localSheetId="10">[42]wonebi!#REF!</definedName>
    <definedName name="W_06_N" localSheetId="3">[42]wonebi!#REF!</definedName>
    <definedName name="W_06_N" localSheetId="11">[42]wonebi!#REF!</definedName>
    <definedName name="W_06_N" localSheetId="6">[42]wonebi!#REF!</definedName>
    <definedName name="W_06_N" localSheetId="7">[42]wonebi!#REF!</definedName>
    <definedName name="W_06_N">[42]wonebi!#REF!</definedName>
    <definedName name="wage_govt_sector" localSheetId="2">#REF!</definedName>
    <definedName name="wage_govt_sector" localSheetId="0">#REF!</definedName>
    <definedName name="wage_govt_sector" localSheetId="5">#REF!</definedName>
    <definedName name="wage_govt_sector" localSheetId="4">#REF!</definedName>
    <definedName name="wage_govt_sector" localSheetId="10">#REF!</definedName>
    <definedName name="wage_govt_sector" localSheetId="3">#REF!</definedName>
    <definedName name="wage_govt_sector" localSheetId="11">#REF!</definedName>
    <definedName name="wage_govt_sector" localSheetId="6">#REF!</definedName>
    <definedName name="wage_govt_sector" localSheetId="7">#REF!</definedName>
    <definedName name="wage_govt_sector">#REF!</definedName>
    <definedName name="Weights">[43]Cities!$C$2:$C$6</definedName>
    <definedName name="WEO" localSheetId="2">#REF!</definedName>
    <definedName name="WEO" localSheetId="0">#REF!</definedName>
    <definedName name="WEO" localSheetId="5">#REF!</definedName>
    <definedName name="WEO" localSheetId="4">#REF!</definedName>
    <definedName name="WEO" localSheetId="10">#REF!</definedName>
    <definedName name="WEO" localSheetId="3">#REF!</definedName>
    <definedName name="WEO" localSheetId="11">#REF!</definedName>
    <definedName name="WEO" localSheetId="6">#REF!</definedName>
    <definedName name="WEO" localSheetId="7">#REF!</definedName>
    <definedName name="WEO">#REF!</definedName>
    <definedName name="WPCP33_D" localSheetId="2">#REF!</definedName>
    <definedName name="WPCP33_D" localSheetId="0">#REF!</definedName>
    <definedName name="WPCP33_D" localSheetId="5">#REF!</definedName>
    <definedName name="WPCP33_D" localSheetId="4">#REF!</definedName>
    <definedName name="WPCP33_D" localSheetId="10">#REF!</definedName>
    <definedName name="WPCP33_D" localSheetId="3">#REF!</definedName>
    <definedName name="WPCP33_D" localSheetId="11">#REF!</definedName>
    <definedName name="WPCP33_D" localSheetId="6">#REF!</definedName>
    <definedName name="WPCP33_D" localSheetId="7">#REF!</definedName>
    <definedName name="WPCP33_D">#REF!</definedName>
    <definedName name="WPCP33pch" localSheetId="2">#REF!</definedName>
    <definedName name="WPCP33pch" localSheetId="0">#REF!</definedName>
    <definedName name="WPCP33pch" localSheetId="5">#REF!</definedName>
    <definedName name="WPCP33pch" localSheetId="4">#REF!</definedName>
    <definedName name="WPCP33pch" localSheetId="10">#REF!</definedName>
    <definedName name="WPCP33pch" localSheetId="3">#REF!</definedName>
    <definedName name="WPCP33pch" localSheetId="11">#REF!</definedName>
    <definedName name="WPCP33pch" localSheetId="6">#REF!</definedName>
    <definedName name="WPCP33pch" localSheetId="7">#REF!</definedName>
    <definedName name="WPCP33pch">#REF!</definedName>
    <definedName name="wrn.BANKS." localSheetId="2" hidden="1">{#N/A,#N/A,FALSE,"BANKS"}</definedName>
    <definedName name="wrn.BANKS." localSheetId="0" hidden="1">{#N/A,#N/A,FALSE,"BANKS"}</definedName>
    <definedName name="wrn.BANKS." localSheetId="5" hidden="1">{#N/A,#N/A,FALSE,"BANKS"}</definedName>
    <definedName name="wrn.BANKS." localSheetId="4" hidden="1">{#N/A,#N/A,FALSE,"BANKS"}</definedName>
    <definedName name="wrn.BANKS." localSheetId="3" hidden="1">{#N/A,#N/A,FALSE,"BANKS"}</definedName>
    <definedName name="wrn.BANKS." localSheetId="11" hidden="1">{#N/A,#N/A,FALSE,"BANKS"}</definedName>
    <definedName name="wrn.BANKS." localSheetId="7" hidden="1">{#N/A,#N/A,FALSE,"BANKS"}</definedName>
    <definedName name="wrn.BANKS." hidden="1">{#N/A,#N/A,FALSE,"BANKS"}</definedName>
    <definedName name="wrn.BANKS._1" localSheetId="2" hidden="1">{#N/A,#N/A,FALSE,"BANKS"}</definedName>
    <definedName name="wrn.BANKS._1" localSheetId="0" hidden="1">{#N/A,#N/A,FALSE,"BANKS"}</definedName>
    <definedName name="wrn.BANKS._1" localSheetId="5" hidden="1">{#N/A,#N/A,FALSE,"BANKS"}</definedName>
    <definedName name="wrn.BANKS._1" localSheetId="4" hidden="1">{#N/A,#N/A,FALSE,"BANKS"}</definedName>
    <definedName name="wrn.BANKS._1" localSheetId="3" hidden="1">{#N/A,#N/A,FALSE,"BANKS"}</definedName>
    <definedName name="wrn.BANKS._1" localSheetId="11" hidden="1">{#N/A,#N/A,FALSE,"BANKS"}</definedName>
    <definedName name="wrn.BANKS._1" localSheetId="7" hidden="1">{#N/A,#N/A,FALSE,"BANKS"}</definedName>
    <definedName name="wrn.BANKS._1" hidden="1">{#N/A,#N/A,FALSE,"BANKS"}</definedName>
    <definedName name="wrn.BANKS._2" localSheetId="2" hidden="1">{#N/A,#N/A,FALSE,"BANKS"}</definedName>
    <definedName name="wrn.BANKS._2" localSheetId="0" hidden="1">{#N/A,#N/A,FALSE,"BANKS"}</definedName>
    <definedName name="wrn.BANKS._2" localSheetId="5" hidden="1">{#N/A,#N/A,FALSE,"BANKS"}</definedName>
    <definedName name="wrn.BANKS._2" localSheetId="4" hidden="1">{#N/A,#N/A,FALSE,"BANKS"}</definedName>
    <definedName name="wrn.BANKS._2" localSheetId="3" hidden="1">{#N/A,#N/A,FALSE,"BANKS"}</definedName>
    <definedName name="wrn.BANKS._2" localSheetId="11" hidden="1">{#N/A,#N/A,FALSE,"BANKS"}</definedName>
    <definedName name="wrn.BANKS._2" localSheetId="7" hidden="1">{#N/A,#N/A,FALSE,"BANKS"}</definedName>
    <definedName name="wrn.BANKS._2" hidden="1">{#N/A,#N/A,FALSE,"BANKS"}</definedName>
    <definedName name="wrn.BOP." localSheetId="2" hidden="1">{#N/A,#N/A,FALSE,"BOP"}</definedName>
    <definedName name="wrn.BOP." localSheetId="0" hidden="1">{#N/A,#N/A,FALSE,"BOP"}</definedName>
    <definedName name="wrn.BOP." localSheetId="5" hidden="1">{#N/A,#N/A,FALSE,"BOP"}</definedName>
    <definedName name="wrn.BOP." localSheetId="4" hidden="1">{#N/A,#N/A,FALSE,"BOP"}</definedName>
    <definedName name="wrn.BOP." localSheetId="3" hidden="1">{#N/A,#N/A,FALSE,"BOP"}</definedName>
    <definedName name="wrn.BOP." localSheetId="11" hidden="1">{#N/A,#N/A,FALSE,"BOP"}</definedName>
    <definedName name="wrn.BOP." localSheetId="7" hidden="1">{#N/A,#N/A,FALSE,"BOP"}</definedName>
    <definedName name="wrn.BOP." hidden="1">{#N/A,#N/A,FALSE,"BOP"}</definedName>
    <definedName name="wrn.BOP._1" localSheetId="2" hidden="1">{#N/A,#N/A,FALSE,"BOP"}</definedName>
    <definedName name="wrn.BOP._1" localSheetId="0" hidden="1">{#N/A,#N/A,FALSE,"BOP"}</definedName>
    <definedName name="wrn.BOP._1" localSheetId="5" hidden="1">{#N/A,#N/A,FALSE,"BOP"}</definedName>
    <definedName name="wrn.BOP._1" localSheetId="4" hidden="1">{#N/A,#N/A,FALSE,"BOP"}</definedName>
    <definedName name="wrn.BOP._1" localSheetId="3" hidden="1">{#N/A,#N/A,FALSE,"BOP"}</definedName>
    <definedName name="wrn.BOP._1" localSheetId="11" hidden="1">{#N/A,#N/A,FALSE,"BOP"}</definedName>
    <definedName name="wrn.BOP._1" localSheetId="7" hidden="1">{#N/A,#N/A,FALSE,"BOP"}</definedName>
    <definedName name="wrn.BOP._1" hidden="1">{#N/A,#N/A,FALSE,"BOP"}</definedName>
    <definedName name="wrn.BOP._2" localSheetId="2" hidden="1">{#N/A,#N/A,FALSE,"BOP"}</definedName>
    <definedName name="wrn.BOP._2" localSheetId="0" hidden="1">{#N/A,#N/A,FALSE,"BOP"}</definedName>
    <definedName name="wrn.BOP._2" localSheetId="5" hidden="1">{#N/A,#N/A,FALSE,"BOP"}</definedName>
    <definedName name="wrn.BOP._2" localSheetId="4" hidden="1">{#N/A,#N/A,FALSE,"BOP"}</definedName>
    <definedName name="wrn.BOP._2" localSheetId="3" hidden="1">{#N/A,#N/A,FALSE,"BOP"}</definedName>
    <definedName name="wrn.BOP._2" localSheetId="11" hidden="1">{#N/A,#N/A,FALSE,"BOP"}</definedName>
    <definedName name="wrn.BOP._2" localSheetId="7" hidden="1">{#N/A,#N/A,FALSE,"BOP"}</definedName>
    <definedName name="wrn.BOP._2" hidden="1">{#N/A,#N/A,FALSE,"BOP"}</definedName>
    <definedName name="wrn.BOP_MIDTERM." localSheetId="2" hidden="1">{"BOP_TAB",#N/A,FALSE,"N";"MIDTERM_TAB",#N/A,FALSE,"O"}</definedName>
    <definedName name="wrn.BOP_MIDTERM." localSheetId="0" hidden="1">{"BOP_TAB",#N/A,FALSE,"N";"MIDTERM_TAB",#N/A,FALSE,"O"}</definedName>
    <definedName name="wrn.BOP_MIDTERM." localSheetId="5" hidden="1">{"BOP_TAB",#N/A,FALSE,"N";"MIDTERM_TAB",#N/A,FALSE,"O"}</definedName>
    <definedName name="wrn.BOP_MIDTERM." localSheetId="4" hidden="1">{"BOP_TAB",#N/A,FALSE,"N";"MIDTERM_TAB",#N/A,FALSE,"O"}</definedName>
    <definedName name="wrn.BOP_MIDTERM." localSheetId="3" hidden="1">{"BOP_TAB",#N/A,FALSE,"N";"MIDTERM_TAB",#N/A,FALSE,"O"}</definedName>
    <definedName name="wrn.BOP_MIDTERM." localSheetId="11" hidden="1">{"BOP_TAB",#N/A,FALSE,"N";"MIDTERM_TAB",#N/A,FALSE,"O"}</definedName>
    <definedName name="wrn.BOP_MIDTERM." localSheetId="7" hidden="1">{"BOP_TAB",#N/A,FALSE,"N";"MIDTERM_TAB",#N/A,FALSE,"O"}</definedName>
    <definedName name="wrn.BOP_MIDTERM." hidden="1">{"BOP_TAB",#N/A,FALSE,"N";"MIDTERM_TAB",#N/A,FALSE,"O"}</definedName>
    <definedName name="wrn.BOP_MIDTERM._1" localSheetId="2" hidden="1">{"BOP_TAB",#N/A,FALSE,"N";"MIDTERM_TAB",#N/A,FALSE,"O"}</definedName>
    <definedName name="wrn.BOP_MIDTERM._1" localSheetId="0" hidden="1">{"BOP_TAB",#N/A,FALSE,"N";"MIDTERM_TAB",#N/A,FALSE,"O"}</definedName>
    <definedName name="wrn.BOP_MIDTERM._1" localSheetId="5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3" hidden="1">{"BOP_TAB",#N/A,FALSE,"N";"MIDTERM_TAB",#N/A,FALSE,"O"}</definedName>
    <definedName name="wrn.BOP_MIDTERM._1" localSheetId="11" hidden="1">{"BOP_TAB",#N/A,FALSE,"N";"MIDTERM_TAB",#N/A,FALSE,"O"}</definedName>
    <definedName name="wrn.BOP_MIDTERM._1" localSheetId="7" hidden="1">{"BOP_TAB",#N/A,FALSE,"N";"MIDTERM_TAB",#N/A,FALSE,"O"}</definedName>
    <definedName name="wrn.BOP_MIDTERM._1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4" hidden="1">{"BOP_TAB",#N/A,FALSE,"N";"MIDTERM_TAB",#N/A,FALSE,"O"}</definedName>
    <definedName name="wrn.BOP_MIDTERM._2" localSheetId="3" hidden="1">{"BOP_TAB",#N/A,FALSE,"N";"MIDTERM_TAB",#N/A,FALSE,"O"}</definedName>
    <definedName name="wrn.BOP_MIDTERM._2" localSheetId="11" hidden="1">{"BOP_TAB",#N/A,FALSE,"N";"MIDTERM_TAB",#N/A,FALSE,"O"}</definedName>
    <definedName name="wrn.BOP_MIDTERM._2" localSheetId="7" hidden="1">{"BOP_TAB",#N/A,FALSE,"N";"MIDTERM_TAB",#N/A,FALSE,"O"}</definedName>
    <definedName name="wrn.BOP_MIDTERM._2" hidden="1">{"BOP_TAB",#N/A,FALSE,"N";"MIDTERM_TAB",#N/A,FALSE,"O"}</definedName>
    <definedName name="wrn.CREDIT." localSheetId="2" hidden="1">{#N/A,#N/A,FALSE,"CREDIT"}</definedName>
    <definedName name="wrn.CREDIT." localSheetId="0" hidden="1">{#N/A,#N/A,FALSE,"CREDIT"}</definedName>
    <definedName name="wrn.CREDIT." localSheetId="5" hidden="1">{#N/A,#N/A,FALSE,"CREDIT"}</definedName>
    <definedName name="wrn.CREDIT." localSheetId="4" hidden="1">{#N/A,#N/A,FALSE,"CREDIT"}</definedName>
    <definedName name="wrn.CREDIT." localSheetId="3" hidden="1">{#N/A,#N/A,FALSE,"CREDIT"}</definedName>
    <definedName name="wrn.CREDIT." localSheetId="11" hidden="1">{#N/A,#N/A,FALSE,"CREDIT"}</definedName>
    <definedName name="wrn.CREDIT." localSheetId="7" hidden="1">{#N/A,#N/A,FALSE,"CREDIT"}</definedName>
    <definedName name="wrn.CREDIT." hidden="1">{#N/A,#N/A,FALSE,"CREDIT"}</definedName>
    <definedName name="wrn.CREDIT._1" localSheetId="2" hidden="1">{#N/A,#N/A,FALSE,"CREDIT"}</definedName>
    <definedName name="wrn.CREDIT._1" localSheetId="0" hidden="1">{#N/A,#N/A,FALSE,"CREDIT"}</definedName>
    <definedName name="wrn.CREDIT._1" localSheetId="5" hidden="1">{#N/A,#N/A,FALSE,"CREDIT"}</definedName>
    <definedName name="wrn.CREDIT._1" localSheetId="4" hidden="1">{#N/A,#N/A,FALSE,"CREDIT"}</definedName>
    <definedName name="wrn.CREDIT._1" localSheetId="3" hidden="1">{#N/A,#N/A,FALSE,"CREDIT"}</definedName>
    <definedName name="wrn.CREDIT._1" localSheetId="11" hidden="1">{#N/A,#N/A,FALSE,"CREDIT"}</definedName>
    <definedName name="wrn.CREDIT._1" localSheetId="7" hidden="1">{#N/A,#N/A,FALSE,"CREDIT"}</definedName>
    <definedName name="wrn.CREDIT._1" hidden="1">{#N/A,#N/A,FALSE,"CREDIT"}</definedName>
    <definedName name="wrn.CREDIT._2" localSheetId="2" hidden="1">{#N/A,#N/A,FALSE,"CREDIT"}</definedName>
    <definedName name="wrn.CREDIT._2" localSheetId="0" hidden="1">{#N/A,#N/A,FALSE,"CREDIT"}</definedName>
    <definedName name="wrn.CREDIT._2" localSheetId="5" hidden="1">{#N/A,#N/A,FALSE,"CREDIT"}</definedName>
    <definedName name="wrn.CREDIT._2" localSheetId="4" hidden="1">{#N/A,#N/A,FALSE,"CREDIT"}</definedName>
    <definedName name="wrn.CREDIT._2" localSheetId="3" hidden="1">{#N/A,#N/A,FALSE,"CREDIT"}</definedName>
    <definedName name="wrn.CREDIT._2" localSheetId="11" hidden="1">{#N/A,#N/A,FALSE,"CREDIT"}</definedName>
    <definedName name="wrn.CREDIT._2" localSheetId="7" hidden="1">{#N/A,#N/A,FALSE,"CREDIT"}</definedName>
    <definedName name="wrn.CREDIT._2" hidden="1">{#N/A,#N/A,FALSE,"CREDIT"}</definedName>
    <definedName name="wrn.DEBTSVC." localSheetId="2" hidden="1">{#N/A,#N/A,FALSE,"DEBTSVC"}</definedName>
    <definedName name="wrn.DEBTSVC." localSheetId="0" hidden="1">{#N/A,#N/A,FALSE,"DEBTSVC"}</definedName>
    <definedName name="wrn.DEBTSVC." localSheetId="5" hidden="1">{#N/A,#N/A,FALSE,"DEBTSVC"}</definedName>
    <definedName name="wrn.DEBTSVC." localSheetId="4" hidden="1">{#N/A,#N/A,FALSE,"DEBTSVC"}</definedName>
    <definedName name="wrn.DEBTSVC." localSheetId="3" hidden="1">{#N/A,#N/A,FALSE,"DEBTSVC"}</definedName>
    <definedName name="wrn.DEBTSVC." localSheetId="11" hidden="1">{#N/A,#N/A,FALSE,"DEBTSVC"}</definedName>
    <definedName name="wrn.DEBTSVC." localSheetId="7" hidden="1">{#N/A,#N/A,FALSE,"DEBTSVC"}</definedName>
    <definedName name="wrn.DEBTSVC." hidden="1">{#N/A,#N/A,FALSE,"DEBTSVC"}</definedName>
    <definedName name="wrn.DEBTSVC._1" localSheetId="2" hidden="1">{#N/A,#N/A,FALSE,"DEBTSVC"}</definedName>
    <definedName name="wrn.DEBTSVC._1" localSheetId="0" hidden="1">{#N/A,#N/A,FALSE,"DEBTSVC"}</definedName>
    <definedName name="wrn.DEBTSVC._1" localSheetId="5" hidden="1">{#N/A,#N/A,FALSE,"DEBTSVC"}</definedName>
    <definedName name="wrn.DEBTSVC._1" localSheetId="4" hidden="1">{#N/A,#N/A,FALSE,"DEBTSVC"}</definedName>
    <definedName name="wrn.DEBTSVC._1" localSheetId="3" hidden="1">{#N/A,#N/A,FALSE,"DEBTSVC"}</definedName>
    <definedName name="wrn.DEBTSVC._1" localSheetId="11" hidden="1">{#N/A,#N/A,FALSE,"DEBTSVC"}</definedName>
    <definedName name="wrn.DEBTSVC._1" localSheetId="7" hidden="1">{#N/A,#N/A,FALSE,"DEBTSVC"}</definedName>
    <definedName name="wrn.DEBTSVC._1" hidden="1">{#N/A,#N/A,FALSE,"DEBTSVC"}</definedName>
    <definedName name="wrn.DEBTSVC._2" localSheetId="2" hidden="1">{#N/A,#N/A,FALSE,"DEBTSVC"}</definedName>
    <definedName name="wrn.DEBTSVC._2" localSheetId="0" hidden="1">{#N/A,#N/A,FALSE,"DEBTSVC"}</definedName>
    <definedName name="wrn.DEBTSVC._2" localSheetId="5" hidden="1">{#N/A,#N/A,FALSE,"DEBTSVC"}</definedName>
    <definedName name="wrn.DEBTSVC._2" localSheetId="4" hidden="1">{#N/A,#N/A,FALSE,"DEBTSVC"}</definedName>
    <definedName name="wrn.DEBTSVC._2" localSheetId="3" hidden="1">{#N/A,#N/A,FALSE,"DEBTSVC"}</definedName>
    <definedName name="wrn.DEBTSVC._2" localSheetId="11" hidden="1">{#N/A,#N/A,FALSE,"DEBTSVC"}</definedName>
    <definedName name="wrn.DEBTSVC._2" localSheetId="7" hidden="1">{#N/A,#N/A,FALSE,"DEBTSVC"}</definedName>
    <definedName name="wrn.DEBTSVC._2" hidden="1">{#N/A,#N/A,FALSE,"DEBTSVC"}</definedName>
    <definedName name="wrn.DEPO." localSheetId="2" hidden="1">{#N/A,#N/A,FALSE,"DEPO"}</definedName>
    <definedName name="wrn.DEPO." localSheetId="0" hidden="1">{#N/A,#N/A,FALSE,"DEPO"}</definedName>
    <definedName name="wrn.DEPO." localSheetId="5" hidden="1">{#N/A,#N/A,FALSE,"DEPO"}</definedName>
    <definedName name="wrn.DEPO." localSheetId="4" hidden="1">{#N/A,#N/A,FALSE,"DEPO"}</definedName>
    <definedName name="wrn.DEPO." localSheetId="3" hidden="1">{#N/A,#N/A,FALSE,"DEPO"}</definedName>
    <definedName name="wrn.DEPO." localSheetId="11" hidden="1">{#N/A,#N/A,FALSE,"DEPO"}</definedName>
    <definedName name="wrn.DEPO." localSheetId="7" hidden="1">{#N/A,#N/A,FALSE,"DEPO"}</definedName>
    <definedName name="wrn.DEPO." hidden="1">{#N/A,#N/A,FALSE,"DEPO"}</definedName>
    <definedName name="wrn.DEPO._1" localSheetId="2" hidden="1">{#N/A,#N/A,FALSE,"DEPO"}</definedName>
    <definedName name="wrn.DEPO._1" localSheetId="0" hidden="1">{#N/A,#N/A,FALSE,"DEPO"}</definedName>
    <definedName name="wrn.DEPO._1" localSheetId="5" hidden="1">{#N/A,#N/A,FALSE,"DEPO"}</definedName>
    <definedName name="wrn.DEPO._1" localSheetId="4" hidden="1">{#N/A,#N/A,FALSE,"DEPO"}</definedName>
    <definedName name="wrn.DEPO._1" localSheetId="3" hidden="1">{#N/A,#N/A,FALSE,"DEPO"}</definedName>
    <definedName name="wrn.DEPO._1" localSheetId="11" hidden="1">{#N/A,#N/A,FALSE,"DEPO"}</definedName>
    <definedName name="wrn.DEPO._1" localSheetId="7" hidden="1">{#N/A,#N/A,FALSE,"DEPO"}</definedName>
    <definedName name="wrn.DEPO._1" hidden="1">{#N/A,#N/A,FALSE,"DEPO"}</definedName>
    <definedName name="wrn.DEPO._2" localSheetId="2" hidden="1">{#N/A,#N/A,FALSE,"DEPO"}</definedName>
    <definedName name="wrn.DEPO._2" localSheetId="0" hidden="1">{#N/A,#N/A,FALSE,"DEPO"}</definedName>
    <definedName name="wrn.DEPO._2" localSheetId="5" hidden="1">{#N/A,#N/A,FALSE,"DEPO"}</definedName>
    <definedName name="wrn.DEPO._2" localSheetId="4" hidden="1">{#N/A,#N/A,FALSE,"DEPO"}</definedName>
    <definedName name="wrn.DEPO._2" localSheetId="3" hidden="1">{#N/A,#N/A,FALSE,"DEPO"}</definedName>
    <definedName name="wrn.DEPO._2" localSheetId="11" hidden="1">{#N/A,#N/A,FALSE,"DEPO"}</definedName>
    <definedName name="wrn.DEPO._2" localSheetId="7" hidden="1">{#N/A,#N/A,FALSE,"DEPO"}</definedName>
    <definedName name="wrn.DEPO._2" hidden="1">{#N/A,#N/A,FALSE,"DEPO"}</definedName>
    <definedName name="wrn.EXCISE." localSheetId="2" hidden="1">{#N/A,#N/A,FALSE,"EXCISE"}</definedName>
    <definedName name="wrn.EXCISE." localSheetId="0" hidden="1">{#N/A,#N/A,FALSE,"EXCISE"}</definedName>
    <definedName name="wrn.EXCISE." localSheetId="5" hidden="1">{#N/A,#N/A,FALSE,"EXCISE"}</definedName>
    <definedName name="wrn.EXCISE." localSheetId="4" hidden="1">{#N/A,#N/A,FALSE,"EXCISE"}</definedName>
    <definedName name="wrn.EXCISE." localSheetId="3" hidden="1">{#N/A,#N/A,FALSE,"EXCISE"}</definedName>
    <definedName name="wrn.EXCISE." localSheetId="11" hidden="1">{#N/A,#N/A,FALSE,"EXCISE"}</definedName>
    <definedName name="wrn.EXCISE." localSheetId="7" hidden="1">{#N/A,#N/A,FALSE,"EXCISE"}</definedName>
    <definedName name="wrn.EXCISE." hidden="1">{#N/A,#N/A,FALSE,"EXCISE"}</definedName>
    <definedName name="wrn.EXCISE._1" localSheetId="2" hidden="1">{#N/A,#N/A,FALSE,"EXCISE"}</definedName>
    <definedName name="wrn.EXCISE._1" localSheetId="0" hidden="1">{#N/A,#N/A,FALSE,"EXCISE"}</definedName>
    <definedName name="wrn.EXCISE._1" localSheetId="5" hidden="1">{#N/A,#N/A,FALSE,"EXCISE"}</definedName>
    <definedName name="wrn.EXCISE._1" localSheetId="4" hidden="1">{#N/A,#N/A,FALSE,"EXCISE"}</definedName>
    <definedName name="wrn.EXCISE._1" localSheetId="3" hidden="1">{#N/A,#N/A,FALSE,"EXCISE"}</definedName>
    <definedName name="wrn.EXCISE._1" localSheetId="11" hidden="1">{#N/A,#N/A,FALSE,"EXCISE"}</definedName>
    <definedName name="wrn.EXCISE._1" localSheetId="7" hidden="1">{#N/A,#N/A,FALSE,"EXCISE"}</definedName>
    <definedName name="wrn.EXCISE._1" hidden="1">{#N/A,#N/A,FALSE,"EXCISE"}</definedName>
    <definedName name="wrn.EXCISE._2" localSheetId="2" hidden="1">{#N/A,#N/A,FALSE,"EXCISE"}</definedName>
    <definedName name="wrn.EXCISE._2" localSheetId="0" hidden="1">{#N/A,#N/A,FALSE,"EXCISE"}</definedName>
    <definedName name="wrn.EXCISE._2" localSheetId="5" hidden="1">{#N/A,#N/A,FALSE,"EXCISE"}</definedName>
    <definedName name="wrn.EXCISE._2" localSheetId="4" hidden="1">{#N/A,#N/A,FALSE,"EXCISE"}</definedName>
    <definedName name="wrn.EXCISE._2" localSheetId="3" hidden="1">{#N/A,#N/A,FALSE,"EXCISE"}</definedName>
    <definedName name="wrn.EXCISE._2" localSheetId="11" hidden="1">{#N/A,#N/A,FALSE,"EXCISE"}</definedName>
    <definedName name="wrn.EXCISE._2" localSheetId="7" hidden="1">{#N/A,#N/A,FALSE,"EXCISE"}</definedName>
    <definedName name="wrn.EXCISE._2" hidden="1">{#N/A,#N/A,FALSE,"EXCISE"}</definedName>
    <definedName name="wrn.EXRATE." localSheetId="2" hidden="1">{#N/A,#N/A,FALSE,"EXRATE"}</definedName>
    <definedName name="wrn.EXRATE." localSheetId="0" hidden="1">{#N/A,#N/A,FALSE,"EXRATE"}</definedName>
    <definedName name="wrn.EXRATE." localSheetId="5" hidden="1">{#N/A,#N/A,FALSE,"EXRATE"}</definedName>
    <definedName name="wrn.EXRATE." localSheetId="4" hidden="1">{#N/A,#N/A,FALSE,"EXRATE"}</definedName>
    <definedName name="wrn.EXRATE." localSheetId="3" hidden="1">{#N/A,#N/A,FALSE,"EXRATE"}</definedName>
    <definedName name="wrn.EXRATE." localSheetId="11" hidden="1">{#N/A,#N/A,FALSE,"EXRATE"}</definedName>
    <definedName name="wrn.EXRATE." localSheetId="7" hidden="1">{#N/A,#N/A,FALSE,"EXRATE"}</definedName>
    <definedName name="wrn.EXRATE." hidden="1">{#N/A,#N/A,FALSE,"EXRATE"}</definedName>
    <definedName name="wrn.EXRATE._1" localSheetId="2" hidden="1">{#N/A,#N/A,FALSE,"EXRATE"}</definedName>
    <definedName name="wrn.EXRATE._1" localSheetId="0" hidden="1">{#N/A,#N/A,FALSE,"EXRATE"}</definedName>
    <definedName name="wrn.EXRATE._1" localSheetId="5" hidden="1">{#N/A,#N/A,FALSE,"EXRATE"}</definedName>
    <definedName name="wrn.EXRATE._1" localSheetId="4" hidden="1">{#N/A,#N/A,FALSE,"EXRATE"}</definedName>
    <definedName name="wrn.EXRATE._1" localSheetId="3" hidden="1">{#N/A,#N/A,FALSE,"EXRATE"}</definedName>
    <definedName name="wrn.EXRATE._1" localSheetId="11" hidden="1">{#N/A,#N/A,FALSE,"EXRATE"}</definedName>
    <definedName name="wrn.EXRATE._1" localSheetId="7" hidden="1">{#N/A,#N/A,FALSE,"EXRATE"}</definedName>
    <definedName name="wrn.EXRATE._1" hidden="1">{#N/A,#N/A,FALSE,"EXRATE"}</definedName>
    <definedName name="wrn.EXRATE._2" localSheetId="2" hidden="1">{#N/A,#N/A,FALSE,"EXRATE"}</definedName>
    <definedName name="wrn.EXRATE._2" localSheetId="0" hidden="1">{#N/A,#N/A,FALSE,"EXRATE"}</definedName>
    <definedName name="wrn.EXRATE._2" localSheetId="5" hidden="1">{#N/A,#N/A,FALSE,"EXRATE"}</definedName>
    <definedName name="wrn.EXRATE._2" localSheetId="4" hidden="1">{#N/A,#N/A,FALSE,"EXRATE"}</definedName>
    <definedName name="wrn.EXRATE._2" localSheetId="3" hidden="1">{#N/A,#N/A,FALSE,"EXRATE"}</definedName>
    <definedName name="wrn.EXRATE._2" localSheetId="11" hidden="1">{#N/A,#N/A,FALSE,"EXRATE"}</definedName>
    <definedName name="wrn.EXRATE._2" localSheetId="7" hidden="1">{#N/A,#N/A,FALSE,"EXRATE"}</definedName>
    <definedName name="wrn.EXRATE._2" hidden="1">{#N/A,#N/A,FALSE,"EXRATE"}</definedName>
    <definedName name="wrn.EXTDEBT." localSheetId="2" hidden="1">{#N/A,#N/A,FALSE,"EXTDEBT"}</definedName>
    <definedName name="wrn.EXTDEBT." localSheetId="0" hidden="1">{#N/A,#N/A,FALSE,"EXTDEBT"}</definedName>
    <definedName name="wrn.EXTDEBT." localSheetId="5" hidden="1">{#N/A,#N/A,FALSE,"EXTDEBT"}</definedName>
    <definedName name="wrn.EXTDEBT." localSheetId="4" hidden="1">{#N/A,#N/A,FALSE,"EXTDEBT"}</definedName>
    <definedName name="wrn.EXTDEBT." localSheetId="3" hidden="1">{#N/A,#N/A,FALSE,"EXTDEBT"}</definedName>
    <definedName name="wrn.EXTDEBT." localSheetId="11" hidden="1">{#N/A,#N/A,FALSE,"EXTDEBT"}</definedName>
    <definedName name="wrn.EXTDEBT." localSheetId="7" hidden="1">{#N/A,#N/A,FALSE,"EXTDEBT"}</definedName>
    <definedName name="wrn.EXTDEBT." hidden="1">{#N/A,#N/A,FALSE,"EXTDEBT"}</definedName>
    <definedName name="wrn.EXTDEBT._1" localSheetId="2" hidden="1">{#N/A,#N/A,FALSE,"EXTDEBT"}</definedName>
    <definedName name="wrn.EXTDEBT._1" localSheetId="0" hidden="1">{#N/A,#N/A,FALSE,"EXTDEBT"}</definedName>
    <definedName name="wrn.EXTDEBT._1" localSheetId="5" hidden="1">{#N/A,#N/A,FALSE,"EXTDEBT"}</definedName>
    <definedName name="wrn.EXTDEBT._1" localSheetId="4" hidden="1">{#N/A,#N/A,FALSE,"EXTDEBT"}</definedName>
    <definedName name="wrn.EXTDEBT._1" localSheetId="3" hidden="1">{#N/A,#N/A,FALSE,"EXTDEBT"}</definedName>
    <definedName name="wrn.EXTDEBT._1" localSheetId="11" hidden="1">{#N/A,#N/A,FALSE,"EXTDEBT"}</definedName>
    <definedName name="wrn.EXTDEBT._1" localSheetId="7" hidden="1">{#N/A,#N/A,FALSE,"EXTDEBT"}</definedName>
    <definedName name="wrn.EXTDEBT._1" hidden="1">{#N/A,#N/A,FALSE,"EXTDEBT"}</definedName>
    <definedName name="wrn.EXTDEBT._2" localSheetId="2" hidden="1">{#N/A,#N/A,FALSE,"EXTDEBT"}</definedName>
    <definedName name="wrn.EXTDEBT._2" localSheetId="0" hidden="1">{#N/A,#N/A,FALSE,"EXTDEBT"}</definedName>
    <definedName name="wrn.EXTDEBT._2" localSheetId="5" hidden="1">{#N/A,#N/A,FALSE,"EXTDEBT"}</definedName>
    <definedName name="wrn.EXTDEBT._2" localSheetId="4" hidden="1">{#N/A,#N/A,FALSE,"EXTDEBT"}</definedName>
    <definedName name="wrn.EXTDEBT._2" localSheetId="3" hidden="1">{#N/A,#N/A,FALSE,"EXTDEBT"}</definedName>
    <definedName name="wrn.EXTDEBT._2" localSheetId="11" hidden="1">{#N/A,#N/A,FALSE,"EXTDEBT"}</definedName>
    <definedName name="wrn.EXTDEBT._2" localSheetId="7" hidden="1">{#N/A,#N/A,FALSE,"EXTDEBT"}</definedName>
    <definedName name="wrn.EXTDEBT._2" hidden="1">{#N/A,#N/A,FALSE,"EXTDEBT"}</definedName>
    <definedName name="wrn.EXTRABUDGT." localSheetId="2" hidden="1">{#N/A,#N/A,FALSE,"EXTRABUDGT"}</definedName>
    <definedName name="wrn.EXTRABUDGT." localSheetId="0" hidden="1">{#N/A,#N/A,FALSE,"EXTRABUDGT"}</definedName>
    <definedName name="wrn.EXTRABUDGT." localSheetId="5" hidden="1">{#N/A,#N/A,FALSE,"EXTRABUDGT"}</definedName>
    <definedName name="wrn.EXTRABUDGT." localSheetId="4" hidden="1">{#N/A,#N/A,FALSE,"EXTRABUDGT"}</definedName>
    <definedName name="wrn.EXTRABUDGT." localSheetId="3" hidden="1">{#N/A,#N/A,FALSE,"EXTRABUDGT"}</definedName>
    <definedName name="wrn.EXTRABUDGT." localSheetId="11" hidden="1">{#N/A,#N/A,FALSE,"EXTRABUDGT"}</definedName>
    <definedName name="wrn.EXTRABUDGT." localSheetId="7" hidden="1">{#N/A,#N/A,FALSE,"EXTRABUDGT"}</definedName>
    <definedName name="wrn.EXTRABUDGT." hidden="1">{#N/A,#N/A,FALSE,"EXTRABUDGT"}</definedName>
    <definedName name="wrn.EXTRABUDGT._1" localSheetId="2" hidden="1">{#N/A,#N/A,FALSE,"EXTRABUDGT"}</definedName>
    <definedName name="wrn.EXTRABUDGT._1" localSheetId="0" hidden="1">{#N/A,#N/A,FALSE,"EXTRABUDGT"}</definedName>
    <definedName name="wrn.EXTRABUDGT._1" localSheetId="5" hidden="1">{#N/A,#N/A,FALSE,"EXTRABUDGT"}</definedName>
    <definedName name="wrn.EXTRABUDGT._1" localSheetId="4" hidden="1">{#N/A,#N/A,FALSE,"EXTRABUDGT"}</definedName>
    <definedName name="wrn.EXTRABUDGT._1" localSheetId="3" hidden="1">{#N/A,#N/A,FALSE,"EXTRABUDGT"}</definedName>
    <definedName name="wrn.EXTRABUDGT._1" localSheetId="11" hidden="1">{#N/A,#N/A,FALSE,"EXTRABUDGT"}</definedName>
    <definedName name="wrn.EXTRABUDGT._1" localSheetId="7" hidden="1">{#N/A,#N/A,FALSE,"EXTRABUDGT"}</definedName>
    <definedName name="wrn.EXTRABUDGT._1" hidden="1">{#N/A,#N/A,FALSE,"EXTRABUDGT"}</definedName>
    <definedName name="wrn.EXTRABUDGT._2" localSheetId="2" hidden="1">{#N/A,#N/A,FALSE,"EXTRABUDGT"}</definedName>
    <definedName name="wrn.EXTRABUDGT._2" localSheetId="0" hidden="1">{#N/A,#N/A,FALSE,"EXTRABUDGT"}</definedName>
    <definedName name="wrn.EXTRABUDGT._2" localSheetId="5" hidden="1">{#N/A,#N/A,FALSE,"EXTRABUDGT"}</definedName>
    <definedName name="wrn.EXTRABUDGT._2" localSheetId="4" hidden="1">{#N/A,#N/A,FALSE,"EXTRABUDGT"}</definedName>
    <definedName name="wrn.EXTRABUDGT._2" localSheetId="3" hidden="1">{#N/A,#N/A,FALSE,"EXTRABUDGT"}</definedName>
    <definedName name="wrn.EXTRABUDGT._2" localSheetId="11" hidden="1">{#N/A,#N/A,FALSE,"EXTRABUDGT"}</definedName>
    <definedName name="wrn.EXTRABUDGT._2" localSheetId="7" hidden="1">{#N/A,#N/A,FALSE,"EXTRABUDGT"}</definedName>
    <definedName name="wrn.EXTRABUDGT._2" hidden="1">{#N/A,#N/A,FALSE,"EXTRABUDGT"}</definedName>
    <definedName name="wrn.EXTRABUDGT2." localSheetId="2" hidden="1">{#N/A,#N/A,FALSE,"EXTRABUDGT2"}</definedName>
    <definedName name="wrn.EXTRABUDGT2." localSheetId="0" hidden="1">{#N/A,#N/A,FALSE,"EXTRABUDGT2"}</definedName>
    <definedName name="wrn.EXTRABUDGT2." localSheetId="5" hidden="1">{#N/A,#N/A,FALSE,"EXTRABUDGT2"}</definedName>
    <definedName name="wrn.EXTRABUDGT2." localSheetId="4" hidden="1">{#N/A,#N/A,FALSE,"EXTRABUDGT2"}</definedName>
    <definedName name="wrn.EXTRABUDGT2." localSheetId="3" hidden="1">{#N/A,#N/A,FALSE,"EXTRABUDGT2"}</definedName>
    <definedName name="wrn.EXTRABUDGT2." localSheetId="11" hidden="1">{#N/A,#N/A,FALSE,"EXTRABUDGT2"}</definedName>
    <definedName name="wrn.EXTRABUDGT2." localSheetId="7" hidden="1">{#N/A,#N/A,FALSE,"EXTRABUDGT2"}</definedName>
    <definedName name="wrn.EXTRABUDGT2." hidden="1">{#N/A,#N/A,FALSE,"EXTRABUDGT2"}</definedName>
    <definedName name="wrn.EXTRABUDGT2._1" localSheetId="2" hidden="1">{#N/A,#N/A,FALSE,"EXTRABUDGT2"}</definedName>
    <definedName name="wrn.EXTRABUDGT2._1" localSheetId="0" hidden="1">{#N/A,#N/A,FALSE,"EXTRABUDGT2"}</definedName>
    <definedName name="wrn.EXTRABUDGT2._1" localSheetId="5" hidden="1">{#N/A,#N/A,FALSE,"EXTRABUDGT2"}</definedName>
    <definedName name="wrn.EXTRABUDGT2._1" localSheetId="4" hidden="1">{#N/A,#N/A,FALSE,"EXTRABUDGT2"}</definedName>
    <definedName name="wrn.EXTRABUDGT2._1" localSheetId="3" hidden="1">{#N/A,#N/A,FALSE,"EXTRABUDGT2"}</definedName>
    <definedName name="wrn.EXTRABUDGT2._1" localSheetId="11" hidden="1">{#N/A,#N/A,FALSE,"EXTRABUDGT2"}</definedName>
    <definedName name="wrn.EXTRABUDGT2._1" localSheetId="7" hidden="1">{#N/A,#N/A,FALSE,"EXTRABUDGT2"}</definedName>
    <definedName name="wrn.EXTRABUDGT2._1" hidden="1">{#N/A,#N/A,FALSE,"EXTRABUDGT2"}</definedName>
    <definedName name="wrn.EXTRABUDGT2._2" localSheetId="2" hidden="1">{#N/A,#N/A,FALSE,"EXTRABUDGT2"}</definedName>
    <definedName name="wrn.EXTRABUDGT2._2" localSheetId="0" hidden="1">{#N/A,#N/A,FALSE,"EXTRABUDGT2"}</definedName>
    <definedName name="wrn.EXTRABUDGT2._2" localSheetId="5" hidden="1">{#N/A,#N/A,FALSE,"EXTRABUDGT2"}</definedName>
    <definedName name="wrn.EXTRABUDGT2._2" localSheetId="4" hidden="1">{#N/A,#N/A,FALSE,"EXTRABUDGT2"}</definedName>
    <definedName name="wrn.EXTRABUDGT2._2" localSheetId="3" hidden="1">{#N/A,#N/A,FALSE,"EXTRABUDGT2"}</definedName>
    <definedName name="wrn.EXTRABUDGT2._2" localSheetId="11" hidden="1">{#N/A,#N/A,FALSE,"EXTRABUDGT2"}</definedName>
    <definedName name="wrn.EXTRABUDGT2._2" localSheetId="7" hidden="1">{#N/A,#N/A,FALSE,"EXTRABUDGT2"}</definedName>
    <definedName name="wrn.EXTRABUDGT2._2" hidden="1">{#N/A,#N/A,FALSE,"EXTRABUDGT2"}</definedName>
    <definedName name="wrn.GDP." localSheetId="2" hidden="1">{#N/A,#N/A,FALSE,"GDP_ORIGIN";#N/A,#N/A,FALSE,"EMP_POP"}</definedName>
    <definedName name="wrn.GDP." localSheetId="0" hidden="1">{#N/A,#N/A,FALSE,"GDP_ORIGIN";#N/A,#N/A,FALSE,"EMP_POP"}</definedName>
    <definedName name="wrn.GDP." localSheetId="5" hidden="1">{#N/A,#N/A,FALSE,"GDP_ORIGIN";#N/A,#N/A,FALSE,"EMP_POP"}</definedName>
    <definedName name="wrn.GDP." localSheetId="4" hidden="1">{#N/A,#N/A,FALSE,"GDP_ORIGIN";#N/A,#N/A,FALSE,"EMP_POP"}</definedName>
    <definedName name="wrn.GDP." localSheetId="3" hidden="1">{#N/A,#N/A,FALSE,"GDP_ORIGIN";#N/A,#N/A,FALSE,"EMP_POP"}</definedName>
    <definedName name="wrn.GDP." localSheetId="11" hidden="1">{#N/A,#N/A,FALSE,"GDP_ORIGIN";#N/A,#N/A,FALSE,"EMP_POP"}</definedName>
    <definedName name="wrn.GDP." localSheetId="7" hidden="1">{#N/A,#N/A,FALSE,"GDP_ORIGIN";#N/A,#N/A,FALSE,"EMP_POP"}</definedName>
    <definedName name="wrn.GDP." hidden="1">{#N/A,#N/A,FALSE,"GDP_ORIGIN";#N/A,#N/A,FALSE,"EMP_POP"}</definedName>
    <definedName name="wrn.GDP._1" localSheetId="2" hidden="1">{#N/A,#N/A,FALSE,"GDP_ORIGIN";#N/A,#N/A,FALSE,"EMP_POP"}</definedName>
    <definedName name="wrn.GDP._1" localSheetId="0" hidden="1">{#N/A,#N/A,FALSE,"GDP_ORIGIN";#N/A,#N/A,FALSE,"EMP_POP"}</definedName>
    <definedName name="wrn.GDP._1" localSheetId="5" hidden="1">{#N/A,#N/A,FALSE,"GDP_ORIGIN";#N/A,#N/A,FALSE,"EMP_POP"}</definedName>
    <definedName name="wrn.GDP._1" localSheetId="4" hidden="1">{#N/A,#N/A,FALSE,"GDP_ORIGIN";#N/A,#N/A,FALSE,"EMP_POP"}</definedName>
    <definedName name="wrn.GDP._1" localSheetId="3" hidden="1">{#N/A,#N/A,FALSE,"GDP_ORIGIN";#N/A,#N/A,FALSE,"EMP_POP"}</definedName>
    <definedName name="wrn.GDP._1" localSheetId="11" hidden="1">{#N/A,#N/A,FALSE,"GDP_ORIGIN";#N/A,#N/A,FALSE,"EMP_POP"}</definedName>
    <definedName name="wrn.GDP._1" localSheetId="7" hidden="1">{#N/A,#N/A,FALSE,"GDP_ORIGIN";#N/A,#N/A,FALSE,"EMP_POP"}</definedName>
    <definedName name="wrn.GDP._1" hidden="1">{#N/A,#N/A,FALSE,"GDP_ORIGIN";#N/A,#N/A,FALSE,"EMP_POP"}</definedName>
    <definedName name="wrn.GDP._2" localSheetId="2" hidden="1">{#N/A,#N/A,FALSE,"GDP_ORIGIN";#N/A,#N/A,FALSE,"EMP_POP"}</definedName>
    <definedName name="wrn.GDP._2" localSheetId="0" hidden="1">{#N/A,#N/A,FALSE,"GDP_ORIGIN";#N/A,#N/A,FALSE,"EMP_POP"}</definedName>
    <definedName name="wrn.GDP._2" localSheetId="5" hidden="1">{#N/A,#N/A,FALSE,"GDP_ORIGIN";#N/A,#N/A,FALSE,"EMP_POP"}</definedName>
    <definedName name="wrn.GDP._2" localSheetId="4" hidden="1">{#N/A,#N/A,FALSE,"GDP_ORIGIN";#N/A,#N/A,FALSE,"EMP_POP"}</definedName>
    <definedName name="wrn.GDP._2" localSheetId="3" hidden="1">{#N/A,#N/A,FALSE,"GDP_ORIGIN";#N/A,#N/A,FALSE,"EMP_POP"}</definedName>
    <definedName name="wrn.GDP._2" localSheetId="11" hidden="1">{#N/A,#N/A,FALSE,"GDP_ORIGIN";#N/A,#N/A,FALSE,"EMP_POP"}</definedName>
    <definedName name="wrn.GDP._2" localSheetId="7" hidden="1">{#N/A,#N/A,FALSE,"GDP_ORIGIN";#N/A,#N/A,FALSE,"EMP_POP"}</definedName>
    <definedName name="wrn.GDP._2" hidden="1">{#N/A,#N/A,FALSE,"GDP_ORIGIN";#N/A,#N/A,FALSE,"EMP_POP"}</definedName>
    <definedName name="wrn.GGOVT." localSheetId="2" hidden="1">{#N/A,#N/A,FALSE,"GGOVT"}</definedName>
    <definedName name="wrn.GGOVT." localSheetId="0" hidden="1">{#N/A,#N/A,FALSE,"GGOVT"}</definedName>
    <definedName name="wrn.GGOVT." localSheetId="5" hidden="1">{#N/A,#N/A,FALSE,"GGOVT"}</definedName>
    <definedName name="wrn.GGOVT." localSheetId="4" hidden="1">{#N/A,#N/A,FALSE,"GGOVT"}</definedName>
    <definedName name="wrn.GGOVT." localSheetId="3" hidden="1">{#N/A,#N/A,FALSE,"GGOVT"}</definedName>
    <definedName name="wrn.GGOVT." localSheetId="11" hidden="1">{#N/A,#N/A,FALSE,"GGOVT"}</definedName>
    <definedName name="wrn.GGOVT." localSheetId="7" hidden="1">{#N/A,#N/A,FALSE,"GGOVT"}</definedName>
    <definedName name="wrn.GGOVT." hidden="1">{#N/A,#N/A,FALSE,"GGOVT"}</definedName>
    <definedName name="wrn.GGOVT._1" localSheetId="2" hidden="1">{#N/A,#N/A,FALSE,"GGOVT"}</definedName>
    <definedName name="wrn.GGOVT._1" localSheetId="0" hidden="1">{#N/A,#N/A,FALSE,"GGOVT"}</definedName>
    <definedName name="wrn.GGOVT._1" localSheetId="5" hidden="1">{#N/A,#N/A,FALSE,"GGOVT"}</definedName>
    <definedName name="wrn.GGOVT._1" localSheetId="4" hidden="1">{#N/A,#N/A,FALSE,"GGOVT"}</definedName>
    <definedName name="wrn.GGOVT._1" localSheetId="3" hidden="1">{#N/A,#N/A,FALSE,"GGOVT"}</definedName>
    <definedName name="wrn.GGOVT._1" localSheetId="11" hidden="1">{#N/A,#N/A,FALSE,"GGOVT"}</definedName>
    <definedName name="wrn.GGOVT._1" localSheetId="7" hidden="1">{#N/A,#N/A,FALSE,"GGOVT"}</definedName>
    <definedName name="wrn.GGOVT._1" hidden="1">{#N/A,#N/A,FALSE,"GGOVT"}</definedName>
    <definedName name="wrn.GGOVT._2" localSheetId="2" hidden="1">{#N/A,#N/A,FALSE,"GGOVT"}</definedName>
    <definedName name="wrn.GGOVT._2" localSheetId="0" hidden="1">{#N/A,#N/A,FALSE,"GGOVT"}</definedName>
    <definedName name="wrn.GGOVT._2" localSheetId="5" hidden="1">{#N/A,#N/A,FALSE,"GGOVT"}</definedName>
    <definedName name="wrn.GGOVT._2" localSheetId="4" hidden="1">{#N/A,#N/A,FALSE,"GGOVT"}</definedName>
    <definedName name="wrn.GGOVT._2" localSheetId="3" hidden="1">{#N/A,#N/A,FALSE,"GGOVT"}</definedName>
    <definedName name="wrn.GGOVT._2" localSheetId="11" hidden="1">{#N/A,#N/A,FALSE,"GGOVT"}</definedName>
    <definedName name="wrn.GGOVT._2" localSheetId="7" hidden="1">{#N/A,#N/A,FALSE,"GGOVT"}</definedName>
    <definedName name="wrn.GGOVT._2" hidden="1">{#N/A,#N/A,FALSE,"GGOVT"}</definedName>
    <definedName name="wrn.GGOVT2." localSheetId="2" hidden="1">{#N/A,#N/A,FALSE,"GGOVT2"}</definedName>
    <definedName name="wrn.GGOVT2." localSheetId="0" hidden="1">{#N/A,#N/A,FALSE,"GGOVT2"}</definedName>
    <definedName name="wrn.GGOVT2." localSheetId="5" hidden="1">{#N/A,#N/A,FALSE,"GGOVT2"}</definedName>
    <definedName name="wrn.GGOVT2." localSheetId="4" hidden="1">{#N/A,#N/A,FALSE,"GGOVT2"}</definedName>
    <definedName name="wrn.GGOVT2." localSheetId="3" hidden="1">{#N/A,#N/A,FALSE,"GGOVT2"}</definedName>
    <definedName name="wrn.GGOVT2." localSheetId="11" hidden="1">{#N/A,#N/A,FALSE,"GGOVT2"}</definedName>
    <definedName name="wrn.GGOVT2." localSheetId="7" hidden="1">{#N/A,#N/A,FALSE,"GGOVT2"}</definedName>
    <definedName name="wrn.GGOVT2." hidden="1">{#N/A,#N/A,FALSE,"GGOVT2"}</definedName>
    <definedName name="wrn.GGOVT2._1" localSheetId="2" hidden="1">{#N/A,#N/A,FALSE,"GGOVT2"}</definedName>
    <definedName name="wrn.GGOVT2._1" localSheetId="0" hidden="1">{#N/A,#N/A,FALSE,"GGOVT2"}</definedName>
    <definedName name="wrn.GGOVT2._1" localSheetId="5" hidden="1">{#N/A,#N/A,FALSE,"GGOVT2"}</definedName>
    <definedName name="wrn.GGOVT2._1" localSheetId="4" hidden="1">{#N/A,#N/A,FALSE,"GGOVT2"}</definedName>
    <definedName name="wrn.GGOVT2._1" localSheetId="3" hidden="1">{#N/A,#N/A,FALSE,"GGOVT2"}</definedName>
    <definedName name="wrn.GGOVT2._1" localSheetId="11" hidden="1">{#N/A,#N/A,FALSE,"GGOVT2"}</definedName>
    <definedName name="wrn.GGOVT2._1" localSheetId="7" hidden="1">{#N/A,#N/A,FALSE,"GGOVT2"}</definedName>
    <definedName name="wrn.GGOVT2._1" hidden="1">{#N/A,#N/A,FALSE,"GGOVT2"}</definedName>
    <definedName name="wrn.GGOVT2._2" localSheetId="2" hidden="1">{#N/A,#N/A,FALSE,"GGOVT2"}</definedName>
    <definedName name="wrn.GGOVT2._2" localSheetId="0" hidden="1">{#N/A,#N/A,FALSE,"GGOVT2"}</definedName>
    <definedName name="wrn.GGOVT2._2" localSheetId="5" hidden="1">{#N/A,#N/A,FALSE,"GGOVT2"}</definedName>
    <definedName name="wrn.GGOVT2._2" localSheetId="4" hidden="1">{#N/A,#N/A,FALSE,"GGOVT2"}</definedName>
    <definedName name="wrn.GGOVT2._2" localSheetId="3" hidden="1">{#N/A,#N/A,FALSE,"GGOVT2"}</definedName>
    <definedName name="wrn.GGOVT2._2" localSheetId="11" hidden="1">{#N/A,#N/A,FALSE,"GGOVT2"}</definedName>
    <definedName name="wrn.GGOVT2._2" localSheetId="7" hidden="1">{#N/A,#N/A,FALSE,"GGOVT2"}</definedName>
    <definedName name="wrn.GGOVT2._2" hidden="1">{#N/A,#N/A,FALSE,"GGOVT2"}</definedName>
    <definedName name="wrn.GGOVTPC." localSheetId="2" hidden="1">{#N/A,#N/A,FALSE,"GGOVT%"}</definedName>
    <definedName name="wrn.GGOVTPC." localSheetId="0" hidden="1">{#N/A,#N/A,FALSE,"GGOVT%"}</definedName>
    <definedName name="wrn.GGOVTPC." localSheetId="5" hidden="1">{#N/A,#N/A,FALSE,"GGOVT%"}</definedName>
    <definedName name="wrn.GGOVTPC." localSheetId="4" hidden="1">{#N/A,#N/A,FALSE,"GGOVT%"}</definedName>
    <definedName name="wrn.GGOVTPC." localSheetId="3" hidden="1">{#N/A,#N/A,FALSE,"GGOVT%"}</definedName>
    <definedName name="wrn.GGOVTPC." localSheetId="11" hidden="1">{#N/A,#N/A,FALSE,"GGOVT%"}</definedName>
    <definedName name="wrn.GGOVTPC." localSheetId="7" hidden="1">{#N/A,#N/A,FALSE,"GGOVT%"}</definedName>
    <definedName name="wrn.GGOVTPC." hidden="1">{#N/A,#N/A,FALSE,"GGOVT%"}</definedName>
    <definedName name="wrn.GGOVTPC._1" localSheetId="2" hidden="1">{#N/A,#N/A,FALSE,"GGOVT%"}</definedName>
    <definedName name="wrn.GGOVTPC._1" localSheetId="0" hidden="1">{#N/A,#N/A,FALSE,"GGOVT%"}</definedName>
    <definedName name="wrn.GGOVTPC._1" localSheetId="5" hidden="1">{#N/A,#N/A,FALSE,"GGOVT%"}</definedName>
    <definedName name="wrn.GGOVTPC._1" localSheetId="4" hidden="1">{#N/A,#N/A,FALSE,"GGOVT%"}</definedName>
    <definedName name="wrn.GGOVTPC._1" localSheetId="3" hidden="1">{#N/A,#N/A,FALSE,"GGOVT%"}</definedName>
    <definedName name="wrn.GGOVTPC._1" localSheetId="11" hidden="1">{#N/A,#N/A,FALSE,"GGOVT%"}</definedName>
    <definedName name="wrn.GGOVTPC._1" localSheetId="7" hidden="1">{#N/A,#N/A,FALSE,"GGOVT%"}</definedName>
    <definedName name="wrn.GGOVTPC._1" hidden="1">{#N/A,#N/A,FALSE,"GGOVT%"}</definedName>
    <definedName name="wrn.GGOVTPC._2" localSheetId="2" hidden="1">{#N/A,#N/A,FALSE,"GGOVT%"}</definedName>
    <definedName name="wrn.GGOVTPC._2" localSheetId="0" hidden="1">{#N/A,#N/A,FALSE,"GGOVT%"}</definedName>
    <definedName name="wrn.GGOVTPC._2" localSheetId="5" hidden="1">{#N/A,#N/A,FALSE,"GGOVT%"}</definedName>
    <definedName name="wrn.GGOVTPC._2" localSheetId="4" hidden="1">{#N/A,#N/A,FALSE,"GGOVT%"}</definedName>
    <definedName name="wrn.GGOVTPC._2" localSheetId="3" hidden="1">{#N/A,#N/A,FALSE,"GGOVT%"}</definedName>
    <definedName name="wrn.GGOVTPC._2" localSheetId="11" hidden="1">{#N/A,#N/A,FALSE,"GGOVT%"}</definedName>
    <definedName name="wrn.GGOVTPC._2" localSheetId="7" hidden="1">{#N/A,#N/A,FALSE,"GGOVT%"}</definedName>
    <definedName name="wrn.GGOVTPC._2" hidden="1">{#N/A,#N/A,FALSE,"GGOVT%"}</definedName>
    <definedName name="wrn.INCOMETX." localSheetId="2" hidden="1">{#N/A,#N/A,FALSE,"INCOMETX"}</definedName>
    <definedName name="wrn.INCOMETX." localSheetId="0" hidden="1">{#N/A,#N/A,FALSE,"INCOMETX"}</definedName>
    <definedName name="wrn.INCOMETX." localSheetId="5" hidden="1">{#N/A,#N/A,FALSE,"INCOMETX"}</definedName>
    <definedName name="wrn.INCOMETX." localSheetId="4" hidden="1">{#N/A,#N/A,FALSE,"INCOMETX"}</definedName>
    <definedName name="wrn.INCOMETX." localSheetId="3" hidden="1">{#N/A,#N/A,FALSE,"INCOMETX"}</definedName>
    <definedName name="wrn.INCOMETX." localSheetId="11" hidden="1">{#N/A,#N/A,FALSE,"INCOMETX"}</definedName>
    <definedName name="wrn.INCOMETX." localSheetId="7" hidden="1">{#N/A,#N/A,FALSE,"INCOMETX"}</definedName>
    <definedName name="wrn.INCOMETX." hidden="1">{#N/A,#N/A,FALSE,"INCOMETX"}</definedName>
    <definedName name="wrn.INCOMETX._1" localSheetId="2" hidden="1">{#N/A,#N/A,FALSE,"INCOMETX"}</definedName>
    <definedName name="wrn.INCOMETX._1" localSheetId="0" hidden="1">{#N/A,#N/A,FALSE,"INCOMETX"}</definedName>
    <definedName name="wrn.INCOMETX._1" localSheetId="5" hidden="1">{#N/A,#N/A,FALSE,"INCOMETX"}</definedName>
    <definedName name="wrn.INCOMETX._1" localSheetId="4" hidden="1">{#N/A,#N/A,FALSE,"INCOMETX"}</definedName>
    <definedName name="wrn.INCOMETX._1" localSheetId="3" hidden="1">{#N/A,#N/A,FALSE,"INCOMETX"}</definedName>
    <definedName name="wrn.INCOMETX._1" localSheetId="11" hidden="1">{#N/A,#N/A,FALSE,"INCOMETX"}</definedName>
    <definedName name="wrn.INCOMETX._1" localSheetId="7" hidden="1">{#N/A,#N/A,FALSE,"INCOMETX"}</definedName>
    <definedName name="wrn.INCOMETX._1" hidden="1">{#N/A,#N/A,FALSE,"INCOMETX"}</definedName>
    <definedName name="wrn.INCOMETX._2" localSheetId="2" hidden="1">{#N/A,#N/A,FALSE,"INCOMETX"}</definedName>
    <definedName name="wrn.INCOMETX._2" localSheetId="0" hidden="1">{#N/A,#N/A,FALSE,"INCOMETX"}</definedName>
    <definedName name="wrn.INCOMETX._2" localSheetId="5" hidden="1">{#N/A,#N/A,FALSE,"INCOMETX"}</definedName>
    <definedName name="wrn.INCOMETX._2" localSheetId="4" hidden="1">{#N/A,#N/A,FALSE,"INCOMETX"}</definedName>
    <definedName name="wrn.INCOMETX._2" localSheetId="3" hidden="1">{#N/A,#N/A,FALSE,"INCOMETX"}</definedName>
    <definedName name="wrn.INCOMETX._2" localSheetId="11" hidden="1">{#N/A,#N/A,FALSE,"INCOMETX"}</definedName>
    <definedName name="wrn.INCOMETX._2" localSheetId="7" hidden="1">{#N/A,#N/A,FALSE,"INCOMETX"}</definedName>
    <definedName name="wrn.INCOMETX._2" hidden="1">{#N/A,#N/A,FALSE,"INCOMETX"}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TERST." localSheetId="2" hidden="1">{#N/A,#N/A,FALSE,"INTERST"}</definedName>
    <definedName name="wrn.INTERST." localSheetId="0" hidden="1">{#N/A,#N/A,FALSE,"INTERST"}</definedName>
    <definedName name="wrn.INTERST." localSheetId="5" hidden="1">{#N/A,#N/A,FALSE,"INTERST"}</definedName>
    <definedName name="wrn.INTERST." localSheetId="4" hidden="1">{#N/A,#N/A,FALSE,"INTERST"}</definedName>
    <definedName name="wrn.INTERST." localSheetId="3" hidden="1">{#N/A,#N/A,FALSE,"INTERST"}</definedName>
    <definedName name="wrn.INTERST." localSheetId="11" hidden="1">{#N/A,#N/A,FALSE,"INTERST"}</definedName>
    <definedName name="wrn.INTERST." localSheetId="7" hidden="1">{#N/A,#N/A,FALSE,"INTERST"}</definedName>
    <definedName name="wrn.INTERST." hidden="1">{#N/A,#N/A,FALSE,"INTERST"}</definedName>
    <definedName name="wrn.INTERST._1" localSheetId="2" hidden="1">{#N/A,#N/A,FALSE,"INTERST"}</definedName>
    <definedName name="wrn.INTERST._1" localSheetId="0" hidden="1">{#N/A,#N/A,FALSE,"INTERST"}</definedName>
    <definedName name="wrn.INTERST._1" localSheetId="5" hidden="1">{#N/A,#N/A,FALSE,"INTERST"}</definedName>
    <definedName name="wrn.INTERST._1" localSheetId="4" hidden="1">{#N/A,#N/A,FALSE,"INTERST"}</definedName>
    <definedName name="wrn.INTERST._1" localSheetId="3" hidden="1">{#N/A,#N/A,FALSE,"INTERST"}</definedName>
    <definedName name="wrn.INTERST._1" localSheetId="11" hidden="1">{#N/A,#N/A,FALSE,"INTERST"}</definedName>
    <definedName name="wrn.INTERST._1" localSheetId="7" hidden="1">{#N/A,#N/A,FALSE,"INTERST"}</definedName>
    <definedName name="wrn.INTERST._1" hidden="1">{#N/A,#N/A,FALSE,"INTERST"}</definedName>
    <definedName name="wrn.INTERST._2" localSheetId="2" hidden="1">{#N/A,#N/A,FALSE,"INTERST"}</definedName>
    <definedName name="wrn.INTERST._2" localSheetId="0" hidden="1">{#N/A,#N/A,FALSE,"INTERST"}</definedName>
    <definedName name="wrn.INTERST._2" localSheetId="5" hidden="1">{#N/A,#N/A,FALSE,"INTERST"}</definedName>
    <definedName name="wrn.INTERST._2" localSheetId="4" hidden="1">{#N/A,#N/A,FALSE,"INTERST"}</definedName>
    <definedName name="wrn.INTERST._2" localSheetId="3" hidden="1">{#N/A,#N/A,FALSE,"INTERST"}</definedName>
    <definedName name="wrn.INTERST._2" localSheetId="11" hidden="1">{#N/A,#N/A,FALSE,"INTERST"}</definedName>
    <definedName name="wrn.INTERST._2" localSheetId="7" hidden="1">{#N/A,#N/A,FALSE,"INTERST"}</definedName>
    <definedName name="wrn.INTERST._2" hidden="1">{#N/A,#N/A,FALSE,"INTERST"}</definedName>
    <definedName name="wrn.INTERVENTION." localSheetId="2" hidden="1">{"TAB_MONAVGi",#N/A,FALSE,"SUMMARY";"TAB_EOPi",#N/A,FALSE,"SUMMARY";"TAB_QAi",#N/A,FALSE,"SUMMARY"}</definedName>
    <definedName name="wrn.INTERVENTION." localSheetId="0" hidden="1">{"TAB_MONAVGi",#N/A,FALSE,"SUMMARY";"TAB_EOPi",#N/A,FALSE,"SUMMARY";"TAB_QAi",#N/A,FALSE,"SUMMARY"}</definedName>
    <definedName name="wrn.INTERVENTION." localSheetId="5" hidden="1">{"TAB_MONAVGi",#N/A,FALSE,"SUMMARY";"TAB_EOPi",#N/A,FALSE,"SUMMARY";"TAB_QAi",#N/A,FALSE,"SUMMARY"}</definedName>
    <definedName name="wrn.INTERVENTION." localSheetId="4" hidden="1">{"TAB_MONAVGi",#N/A,FALSE,"SUMMARY";"TAB_EOPi",#N/A,FALSE,"SUMMARY";"TAB_QAi",#N/A,FALSE,"SUMMARY"}</definedName>
    <definedName name="wrn.INTERVENTION." localSheetId="3" hidden="1">{"TAB_MONAVGi",#N/A,FALSE,"SUMMARY";"TAB_EOPi",#N/A,FALSE,"SUMMARY";"TAB_QAi",#N/A,FALSE,"SUMMARY"}</definedName>
    <definedName name="wrn.INTERVENTION." localSheetId="11" hidden="1">{"TAB_MONAVGi",#N/A,FALSE,"SUMMARY";"TAB_EOPi",#N/A,FALSE,"SUMMARY";"TAB_QAi",#N/A,FALSE,"SUMMARY"}</definedName>
    <definedName name="wrn.INTERVENTION." localSheetId="7" hidden="1">{"TAB_MONAVGi",#N/A,FALSE,"SUMMARY";"TAB_EOPi",#N/A,FALSE,"SUMMARY";"TAB_QAi",#N/A,FALSE,"SUMMARY"}</definedName>
    <definedName name="wrn.INTERVENTION." hidden="1">{"TAB_MONAVGi",#N/A,FALSE,"SUMMARY";"TAB_EOPi",#N/A,FALSE,"SUMMARY";"TAB_QAi",#N/A,FALSE,"SUMMARY"}</definedName>
    <definedName name="wrn.MAIN." localSheetId="2" hidden="1">{#N/A,#N/A,FALSE,"CB";#N/A,#N/A,FALSE,"CMB";#N/A,#N/A,FALSE,"BSYS";#N/A,#N/A,FALSE,"NBFI";#N/A,#N/A,FALSE,"FSYS"}</definedName>
    <definedName name="wrn.MAIN." localSheetId="0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1" localSheetId="2" hidden="1">{#N/A,#N/A,FALSE,"CB";#N/A,#N/A,FALSE,"CMB";#N/A,#N/A,FALSE,"BSYS";#N/A,#N/A,FALSE,"NBFI";#N/A,#N/A,FALSE,"FSYS"}</definedName>
    <definedName name="wrn.MAIN._1" localSheetId="0" hidden="1">{#N/A,#N/A,FALSE,"CB";#N/A,#N/A,FALSE,"CMB";#N/A,#N/A,FALSE,"BSYS";#N/A,#N/A,FALSE,"NBFI";#N/A,#N/A,FALSE,"FSYS"}</definedName>
    <definedName name="wrn.MAIN._1" localSheetId="5" hidden="1">{#N/A,#N/A,FALSE,"CB";#N/A,#N/A,FALSE,"CMB";#N/A,#N/A,FALSE,"BSYS";#N/A,#N/A,FALSE,"NBFI";#N/A,#N/A,FALSE,"FSYS"}</definedName>
    <definedName name="wrn.MAIN._1" localSheetId="4" hidden="1">{#N/A,#N/A,FALSE,"CB";#N/A,#N/A,FALSE,"CMB";#N/A,#N/A,FALSE,"BSYS";#N/A,#N/A,FALSE,"NBFI";#N/A,#N/A,FALSE,"FSYS"}</definedName>
    <definedName name="wrn.MAIN._1" localSheetId="3" hidden="1">{#N/A,#N/A,FALSE,"CB";#N/A,#N/A,FALSE,"CMB";#N/A,#N/A,FALSE,"BSYS";#N/A,#N/A,FALSE,"NBFI";#N/A,#N/A,FALSE,"FSYS"}</definedName>
    <definedName name="wrn.MAIN._1" localSheetId="11" hidden="1">{#N/A,#N/A,FALSE,"CB";#N/A,#N/A,FALSE,"CMB";#N/A,#N/A,FALSE,"BSYS";#N/A,#N/A,FALSE,"NBFI";#N/A,#N/A,FALSE,"FSYS"}</definedName>
    <definedName name="wrn.MAIN._1" localSheetId="7" hidden="1">{#N/A,#N/A,FALSE,"CB";#N/A,#N/A,FALSE,"CMB";#N/A,#N/A,FALSE,"BSYS";#N/A,#N/A,FALSE,"NBFI";#N/A,#N/A,FALSE,"FSYS"}</definedName>
    <definedName name="wrn.MAIN._1" hidden="1">{#N/A,#N/A,FALSE,"CB";#N/A,#N/A,FALSE,"CMB";#N/A,#N/A,FALSE,"BSYS";#N/A,#N/A,FALSE,"NBFI";#N/A,#N/A,FALSE,"FSYS"}</definedName>
    <definedName name="wrn.MAIN._2" localSheetId="2" hidden="1">{#N/A,#N/A,FALSE,"CB";#N/A,#N/A,FALSE,"CMB";#N/A,#N/A,FALSE,"BSYS";#N/A,#N/A,FALSE,"NBFI";#N/A,#N/A,FALSE,"FSYS"}</definedName>
    <definedName name="wrn.MAIN._2" localSheetId="0" hidden="1">{#N/A,#N/A,FALSE,"CB";#N/A,#N/A,FALSE,"CMB";#N/A,#N/A,FALSE,"BSYS";#N/A,#N/A,FALSE,"NBFI";#N/A,#N/A,FALSE,"FSYS"}</definedName>
    <definedName name="wrn.MAIN._2" localSheetId="5" hidden="1">{#N/A,#N/A,FALSE,"CB";#N/A,#N/A,FALSE,"CMB";#N/A,#N/A,FALSE,"BSYS";#N/A,#N/A,FALSE,"NBFI";#N/A,#N/A,FALSE,"FSYS"}</definedName>
    <definedName name="wrn.MAIN._2" localSheetId="4" hidden="1">{#N/A,#N/A,FALSE,"CB";#N/A,#N/A,FALSE,"CMB";#N/A,#N/A,FALSE,"BSYS";#N/A,#N/A,FALSE,"NBFI";#N/A,#N/A,FALSE,"FSYS"}</definedName>
    <definedName name="wrn.MAIN._2" localSheetId="3" hidden="1">{#N/A,#N/A,FALSE,"CB";#N/A,#N/A,FALSE,"CMB";#N/A,#N/A,FALSE,"BSYS";#N/A,#N/A,FALSE,"NBFI";#N/A,#N/A,FALSE,"FSYS"}</definedName>
    <definedName name="wrn.MAIN._2" localSheetId="11" hidden="1">{#N/A,#N/A,FALSE,"CB";#N/A,#N/A,FALSE,"CMB";#N/A,#N/A,FALSE,"BSYS";#N/A,#N/A,FALSE,"NBFI";#N/A,#N/A,FALSE,"FSYS"}</definedName>
    <definedName name="wrn.MAIN._2" localSheetId="7" hidden="1">{#N/A,#N/A,FALSE,"CB";#N/A,#N/A,FALSE,"CMB";#N/A,#N/A,FALSE,"BSYS";#N/A,#N/A,FALSE,"NBFI";#N/A,#N/A,FALSE,"FSYS"}</definedName>
    <definedName name="wrn.MAIN._2" hidden="1">{#N/A,#N/A,FALSE,"CB";#N/A,#N/A,FALSE,"CMB";#N/A,#N/A,FALSE,"BSYS";#N/A,#N/A,FALSE,"NBFI";#N/A,#N/A,FALSE,"FSYS"}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2" hidden="1">{#N/A,#N/A,FALSE,"CB";#N/A,#N/A,FALSE,"CMB";#N/A,#N/A,FALSE,"NBFI"}</definedName>
    <definedName name="wrn.MIT." localSheetId="0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7" hidden="1">{#N/A,#N/A,FALSE,"CB";#N/A,#N/A,FALSE,"CMB";#N/A,#N/A,FALSE,"NBFI"}</definedName>
    <definedName name="wrn.MIT." hidden="1">{#N/A,#N/A,FALSE,"CB";#N/A,#N/A,FALSE,"CMB";#N/A,#N/A,FALSE,"NBFI"}</definedName>
    <definedName name="wrn.MIT._1" localSheetId="2" hidden="1">{#N/A,#N/A,FALSE,"CB";#N/A,#N/A,FALSE,"CMB";#N/A,#N/A,FALSE,"NBFI"}</definedName>
    <definedName name="wrn.MIT._1" localSheetId="0" hidden="1">{#N/A,#N/A,FALSE,"CB";#N/A,#N/A,FALSE,"CMB";#N/A,#N/A,FALSE,"NBFI"}</definedName>
    <definedName name="wrn.MIT._1" localSheetId="5" hidden="1">{#N/A,#N/A,FALSE,"CB";#N/A,#N/A,FALSE,"CMB";#N/A,#N/A,FALSE,"NBFI"}</definedName>
    <definedName name="wrn.MIT._1" localSheetId="4" hidden="1">{#N/A,#N/A,FALSE,"CB";#N/A,#N/A,FALSE,"CMB";#N/A,#N/A,FALSE,"NBFI"}</definedName>
    <definedName name="wrn.MIT._1" localSheetId="3" hidden="1">{#N/A,#N/A,FALSE,"CB";#N/A,#N/A,FALSE,"CMB";#N/A,#N/A,FALSE,"NBFI"}</definedName>
    <definedName name="wrn.MIT._1" localSheetId="11" hidden="1">{#N/A,#N/A,FALSE,"CB";#N/A,#N/A,FALSE,"CMB";#N/A,#N/A,FALSE,"NBFI"}</definedName>
    <definedName name="wrn.MIT._1" localSheetId="7" hidden="1">{#N/A,#N/A,FALSE,"CB";#N/A,#N/A,FALSE,"CMB";#N/A,#N/A,FALSE,"NBFI"}</definedName>
    <definedName name="wrn.MIT._1" hidden="1">{#N/A,#N/A,FALSE,"CB";#N/A,#N/A,FALSE,"CMB";#N/A,#N/A,FALSE,"NBFI"}</definedName>
    <definedName name="wrn.MIT._2" localSheetId="2" hidden="1">{#N/A,#N/A,FALSE,"CB";#N/A,#N/A,FALSE,"CMB";#N/A,#N/A,FALSE,"NBFI"}</definedName>
    <definedName name="wrn.MIT._2" localSheetId="0" hidden="1">{#N/A,#N/A,FALSE,"CB";#N/A,#N/A,FALSE,"CMB";#N/A,#N/A,FALSE,"NBFI"}</definedName>
    <definedName name="wrn.MIT._2" localSheetId="5" hidden="1">{#N/A,#N/A,FALSE,"CB";#N/A,#N/A,FALSE,"CMB";#N/A,#N/A,FALSE,"NBFI"}</definedName>
    <definedName name="wrn.MIT._2" localSheetId="4" hidden="1">{#N/A,#N/A,FALSE,"CB";#N/A,#N/A,FALSE,"CMB";#N/A,#N/A,FALSE,"NBFI"}</definedName>
    <definedName name="wrn.MIT._2" localSheetId="3" hidden="1">{#N/A,#N/A,FALSE,"CB";#N/A,#N/A,FALSE,"CMB";#N/A,#N/A,FALSE,"NBFI"}</definedName>
    <definedName name="wrn.MIT._2" localSheetId="11" hidden="1">{#N/A,#N/A,FALSE,"CB";#N/A,#N/A,FALSE,"CMB";#N/A,#N/A,FALSE,"NBFI"}</definedName>
    <definedName name="wrn.MIT._2" localSheetId="7" hidden="1">{#N/A,#N/A,FALSE,"CB";#N/A,#N/A,FALSE,"CMB";#N/A,#N/A,FALSE,"NBFI"}</definedName>
    <definedName name="wrn.MIT._2" hidden="1">{#N/A,#N/A,FALSE,"CB";#N/A,#N/A,FALSE,"CMB";#N/A,#N/A,FALSE,"NBFI"}</definedName>
    <definedName name="wrn.MONA." localSheetId="2" hidden="1">{"MONA",#N/A,FALSE,"S"}</definedName>
    <definedName name="wrn.MONA." localSheetId="0" hidden="1">{"MONA",#N/A,FALSE,"S"}</definedName>
    <definedName name="wrn.MONA." localSheetId="5" hidden="1">{"MONA",#N/A,FALSE,"S"}</definedName>
    <definedName name="wrn.MONA." localSheetId="4" hidden="1">{"MONA",#N/A,FALSE,"S"}</definedName>
    <definedName name="wrn.MONA." localSheetId="3" hidden="1">{"MONA",#N/A,FALSE,"S"}</definedName>
    <definedName name="wrn.MONA." localSheetId="11" hidden="1">{"MONA",#N/A,FALSE,"S"}</definedName>
    <definedName name="wrn.MONA." localSheetId="7" hidden="1">{"MONA",#N/A,FALSE,"S"}</definedName>
    <definedName name="wrn.MONA." hidden="1">{"MONA",#N/A,FALSE,"S"}</definedName>
    <definedName name="wrn.MONA._1" localSheetId="2" hidden="1">{"MONA",#N/A,FALSE,"S"}</definedName>
    <definedName name="wrn.MONA._1" localSheetId="0" hidden="1">{"MONA",#N/A,FALSE,"S"}</definedName>
    <definedName name="wrn.MONA._1" localSheetId="5" hidden="1">{"MONA",#N/A,FALSE,"S"}</definedName>
    <definedName name="wrn.MONA._1" localSheetId="4" hidden="1">{"MONA",#N/A,FALSE,"S"}</definedName>
    <definedName name="wrn.MONA._1" localSheetId="3" hidden="1">{"MONA",#N/A,FALSE,"S"}</definedName>
    <definedName name="wrn.MONA._1" localSheetId="11" hidden="1">{"MONA",#N/A,FALSE,"S"}</definedName>
    <definedName name="wrn.MONA._1" localSheetId="7" hidden="1">{"MONA",#N/A,FALSE,"S"}</definedName>
    <definedName name="wrn.MONA._1" hidden="1">{"MONA",#N/A,FALSE,"S"}</definedName>
    <definedName name="wrn.MONA._2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4" hidden="1">{"MONA",#N/A,FALSE,"S"}</definedName>
    <definedName name="wrn.MONA._2" localSheetId="3" hidden="1">{"MONA",#N/A,FALSE,"S"}</definedName>
    <definedName name="wrn.MONA._2" localSheetId="11" hidden="1">{"MONA",#N/A,FALSE,"S"}</definedName>
    <definedName name="wrn.MONA._2" localSheetId="7" hidden="1">{"MONA",#N/A,FALSE,"S"}</definedName>
    <definedName name="wrn.MONA._2" hidden="1">{"MONA",#N/A,FALSE,"S"}</definedName>
    <definedName name="wrn.MS." localSheetId="2" hidden="1">{#N/A,#N/A,FALSE,"MS"}</definedName>
    <definedName name="wrn.MS." localSheetId="0" hidden="1">{#N/A,#N/A,FALSE,"MS"}</definedName>
    <definedName name="wrn.MS." localSheetId="5" hidden="1">{#N/A,#N/A,FALSE,"MS"}</definedName>
    <definedName name="wrn.MS." localSheetId="4" hidden="1">{#N/A,#N/A,FALSE,"MS"}</definedName>
    <definedName name="wrn.MS." localSheetId="3" hidden="1">{#N/A,#N/A,FALSE,"MS"}</definedName>
    <definedName name="wrn.MS." localSheetId="11" hidden="1">{#N/A,#N/A,FALSE,"MS"}</definedName>
    <definedName name="wrn.MS." localSheetId="7" hidden="1">{#N/A,#N/A,FALSE,"MS"}</definedName>
    <definedName name="wrn.MS." hidden="1">{#N/A,#N/A,FALSE,"MS"}</definedName>
    <definedName name="wrn.MS._1" localSheetId="2" hidden="1">{#N/A,#N/A,FALSE,"MS"}</definedName>
    <definedName name="wrn.MS._1" localSheetId="0" hidden="1">{#N/A,#N/A,FALSE,"MS"}</definedName>
    <definedName name="wrn.MS._1" localSheetId="5" hidden="1">{#N/A,#N/A,FALSE,"MS"}</definedName>
    <definedName name="wrn.MS._1" localSheetId="4" hidden="1">{#N/A,#N/A,FALSE,"MS"}</definedName>
    <definedName name="wrn.MS._1" localSheetId="3" hidden="1">{#N/A,#N/A,FALSE,"MS"}</definedName>
    <definedName name="wrn.MS._1" localSheetId="11" hidden="1">{#N/A,#N/A,FALSE,"MS"}</definedName>
    <definedName name="wrn.MS._1" localSheetId="7" hidden="1">{#N/A,#N/A,FALSE,"MS"}</definedName>
    <definedName name="wrn.MS._1" hidden="1">{#N/A,#N/A,FALSE,"MS"}</definedName>
    <definedName name="wrn.MS._2" localSheetId="2" hidden="1">{#N/A,#N/A,FALSE,"MS"}</definedName>
    <definedName name="wrn.MS._2" localSheetId="0" hidden="1">{#N/A,#N/A,FALSE,"MS"}</definedName>
    <definedName name="wrn.MS._2" localSheetId="5" hidden="1">{#N/A,#N/A,FALSE,"MS"}</definedName>
    <definedName name="wrn.MS._2" localSheetId="4" hidden="1">{#N/A,#N/A,FALSE,"MS"}</definedName>
    <definedName name="wrn.MS._2" localSheetId="3" hidden="1">{#N/A,#N/A,FALSE,"MS"}</definedName>
    <definedName name="wrn.MS._2" localSheetId="11" hidden="1">{#N/A,#N/A,FALSE,"MS"}</definedName>
    <definedName name="wrn.MS._2" localSheetId="7" hidden="1">{#N/A,#N/A,FALSE,"MS"}</definedName>
    <definedName name="wrn.MS._2" hidden="1">{#N/A,#N/A,FALSE,"MS"}</definedName>
    <definedName name="wrn.NBG." localSheetId="2" hidden="1">{#N/A,#N/A,FALSE,"NBG"}</definedName>
    <definedName name="wrn.NBG." localSheetId="0" hidden="1">{#N/A,#N/A,FALSE,"NBG"}</definedName>
    <definedName name="wrn.NBG." localSheetId="5" hidden="1">{#N/A,#N/A,FALSE,"NBG"}</definedName>
    <definedName name="wrn.NBG." localSheetId="4" hidden="1">{#N/A,#N/A,FALSE,"NBG"}</definedName>
    <definedName name="wrn.NBG." localSheetId="3" hidden="1">{#N/A,#N/A,FALSE,"NBG"}</definedName>
    <definedName name="wrn.NBG." localSheetId="11" hidden="1">{#N/A,#N/A,FALSE,"NBG"}</definedName>
    <definedName name="wrn.NBG." localSheetId="7" hidden="1">{#N/A,#N/A,FALSE,"NBG"}</definedName>
    <definedName name="wrn.NBG." hidden="1">{#N/A,#N/A,FALSE,"NBG"}</definedName>
    <definedName name="wrn.NBG._1" localSheetId="2" hidden="1">{#N/A,#N/A,FALSE,"NBG"}</definedName>
    <definedName name="wrn.NBG._1" localSheetId="0" hidden="1">{#N/A,#N/A,FALSE,"NBG"}</definedName>
    <definedName name="wrn.NBG._1" localSheetId="5" hidden="1">{#N/A,#N/A,FALSE,"NBG"}</definedName>
    <definedName name="wrn.NBG._1" localSheetId="4" hidden="1">{#N/A,#N/A,FALSE,"NBG"}</definedName>
    <definedName name="wrn.NBG._1" localSheetId="3" hidden="1">{#N/A,#N/A,FALSE,"NBG"}</definedName>
    <definedName name="wrn.NBG._1" localSheetId="11" hidden="1">{#N/A,#N/A,FALSE,"NBG"}</definedName>
    <definedName name="wrn.NBG._1" localSheetId="7" hidden="1">{#N/A,#N/A,FALSE,"NBG"}</definedName>
    <definedName name="wrn.NBG._1" hidden="1">{#N/A,#N/A,FALSE,"NBG"}</definedName>
    <definedName name="wrn.NBG._2" localSheetId="2" hidden="1">{#N/A,#N/A,FALSE,"NBG"}</definedName>
    <definedName name="wrn.NBG._2" localSheetId="0" hidden="1">{#N/A,#N/A,FALSE,"NBG"}</definedName>
    <definedName name="wrn.NBG._2" localSheetId="5" hidden="1">{#N/A,#N/A,FALSE,"NBG"}</definedName>
    <definedName name="wrn.NBG._2" localSheetId="4" hidden="1">{#N/A,#N/A,FALSE,"NBG"}</definedName>
    <definedName name="wrn.NBG._2" localSheetId="3" hidden="1">{#N/A,#N/A,FALSE,"NBG"}</definedName>
    <definedName name="wrn.NBG._2" localSheetId="11" hidden="1">{#N/A,#N/A,FALSE,"NBG"}</definedName>
    <definedName name="wrn.NBG._2" localSheetId="7" hidden="1">{#N/A,#N/A,FALSE,"NBG"}</definedName>
    <definedName name="wrn.NBG._2" hidden="1">{#N/A,#N/A,FALSE,"NBG"}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1" localSheetId="0" hidden="1">{#N/A,#N/A,FALSE,"I";#N/A,#N/A,FALSE,"J";#N/A,#N/A,FALSE,"K";#N/A,#N/A,FALSE,"L";#N/A,#N/A,FALSE,"M";#N/A,#N/A,FALSE,"N";#N/A,#N/A,FALSE,"O"}</definedName>
    <definedName name="wrn.Output._.tables._1" localSheetId="5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1" localSheetId="11" hidden="1">{#N/A,#N/A,FALSE,"I";#N/A,#N/A,FALSE,"J";#N/A,#N/A,FALSE,"K";#N/A,#N/A,FALSE,"L";#N/A,#N/A,FALSE,"M";#N/A,#N/A,FALSE,"N";#N/A,#N/A,FALSE,"O"}</definedName>
    <definedName name="wrn.Output._.tables._1" localSheetId="7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4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localSheetId="11" hidden="1">{#N/A,#N/A,FALSE,"I";#N/A,#N/A,FALSE,"J";#N/A,#N/A,FALSE,"K";#N/A,#N/A,FALSE,"L";#N/A,#N/A,FALSE,"M";#N/A,#N/A,FALSE,"N";#N/A,#N/A,FALSE,"O"}</definedName>
    <definedName name="wrn.Output._.tables._2" localSheetId="7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PCPI." localSheetId="2" hidden="1">{#N/A,#N/A,FALSE,"PCPI"}</definedName>
    <definedName name="wrn.PCPI." localSheetId="0" hidden="1">{#N/A,#N/A,FALSE,"PCPI"}</definedName>
    <definedName name="wrn.PCPI." localSheetId="5" hidden="1">{#N/A,#N/A,FALSE,"PCPI"}</definedName>
    <definedName name="wrn.PCPI." localSheetId="4" hidden="1">{#N/A,#N/A,FALSE,"PCPI"}</definedName>
    <definedName name="wrn.PCPI." localSheetId="3" hidden="1">{#N/A,#N/A,FALSE,"PCPI"}</definedName>
    <definedName name="wrn.PCPI." localSheetId="11" hidden="1">{#N/A,#N/A,FALSE,"PCPI"}</definedName>
    <definedName name="wrn.PCPI." localSheetId="7" hidden="1">{#N/A,#N/A,FALSE,"PCPI"}</definedName>
    <definedName name="wrn.PCPI." hidden="1">{#N/A,#N/A,FALSE,"PCPI"}</definedName>
    <definedName name="wrn.PCPI._1" localSheetId="2" hidden="1">{#N/A,#N/A,FALSE,"PCPI"}</definedName>
    <definedName name="wrn.PCPI._1" localSheetId="0" hidden="1">{#N/A,#N/A,FALSE,"PCPI"}</definedName>
    <definedName name="wrn.PCPI._1" localSheetId="5" hidden="1">{#N/A,#N/A,FALSE,"PCPI"}</definedName>
    <definedName name="wrn.PCPI._1" localSheetId="4" hidden="1">{#N/A,#N/A,FALSE,"PCPI"}</definedName>
    <definedName name="wrn.PCPI._1" localSheetId="3" hidden="1">{#N/A,#N/A,FALSE,"PCPI"}</definedName>
    <definedName name="wrn.PCPI._1" localSheetId="11" hidden="1">{#N/A,#N/A,FALSE,"PCPI"}</definedName>
    <definedName name="wrn.PCPI._1" localSheetId="7" hidden="1">{#N/A,#N/A,FALSE,"PCPI"}</definedName>
    <definedName name="wrn.PCPI._1" hidden="1">{#N/A,#N/A,FALSE,"PCPI"}</definedName>
    <definedName name="wrn.PCPI._2" localSheetId="2" hidden="1">{#N/A,#N/A,FALSE,"PCPI"}</definedName>
    <definedName name="wrn.PCPI._2" localSheetId="0" hidden="1">{#N/A,#N/A,FALSE,"PCPI"}</definedName>
    <definedName name="wrn.PCPI._2" localSheetId="5" hidden="1">{#N/A,#N/A,FALSE,"PCPI"}</definedName>
    <definedName name="wrn.PCPI._2" localSheetId="4" hidden="1">{#N/A,#N/A,FALSE,"PCPI"}</definedName>
    <definedName name="wrn.PCPI._2" localSheetId="3" hidden="1">{#N/A,#N/A,FALSE,"PCPI"}</definedName>
    <definedName name="wrn.PCPI._2" localSheetId="11" hidden="1">{#N/A,#N/A,FALSE,"PCPI"}</definedName>
    <definedName name="wrn.PCPI._2" localSheetId="7" hidden="1">{#N/A,#N/A,FALSE,"PCPI"}</definedName>
    <definedName name="wrn.PCPI._2" hidden="1">{#N/A,#N/A,FALSE,"PCPI"}</definedName>
    <definedName name="wrn.PENSION." localSheetId="2" hidden="1">{#N/A,#N/A,FALSE,"PENSION"}</definedName>
    <definedName name="wrn.PENSION." localSheetId="0" hidden="1">{#N/A,#N/A,FALSE,"PENSION"}</definedName>
    <definedName name="wrn.PENSION." localSheetId="5" hidden="1">{#N/A,#N/A,FALSE,"PENSION"}</definedName>
    <definedName name="wrn.PENSION." localSheetId="4" hidden="1">{#N/A,#N/A,FALSE,"PENSION"}</definedName>
    <definedName name="wrn.PENSION." localSheetId="3" hidden="1">{#N/A,#N/A,FALSE,"PENSION"}</definedName>
    <definedName name="wrn.PENSION." localSheetId="11" hidden="1">{#N/A,#N/A,FALSE,"PENSION"}</definedName>
    <definedName name="wrn.PENSION." localSheetId="7" hidden="1">{#N/A,#N/A,FALSE,"PENSION"}</definedName>
    <definedName name="wrn.PENSION." hidden="1">{#N/A,#N/A,FALSE,"PENSION"}</definedName>
    <definedName name="wrn.PENSION._1" localSheetId="2" hidden="1">{#N/A,#N/A,FALSE,"PENSION"}</definedName>
    <definedName name="wrn.PENSION._1" localSheetId="0" hidden="1">{#N/A,#N/A,FALSE,"PENSION"}</definedName>
    <definedName name="wrn.PENSION._1" localSheetId="5" hidden="1">{#N/A,#N/A,FALSE,"PENSION"}</definedName>
    <definedName name="wrn.PENSION._1" localSheetId="4" hidden="1">{#N/A,#N/A,FALSE,"PENSION"}</definedName>
    <definedName name="wrn.PENSION._1" localSheetId="3" hidden="1">{#N/A,#N/A,FALSE,"PENSION"}</definedName>
    <definedName name="wrn.PENSION._1" localSheetId="11" hidden="1">{#N/A,#N/A,FALSE,"PENSION"}</definedName>
    <definedName name="wrn.PENSION._1" localSheetId="7" hidden="1">{#N/A,#N/A,FALSE,"PENSION"}</definedName>
    <definedName name="wrn.PENSION._1" hidden="1">{#N/A,#N/A,FALSE,"PENSION"}</definedName>
    <definedName name="wrn.PENSION._2" localSheetId="2" hidden="1">{#N/A,#N/A,FALSE,"PENSION"}</definedName>
    <definedName name="wrn.PENSION._2" localSheetId="0" hidden="1">{#N/A,#N/A,FALSE,"PENSION"}</definedName>
    <definedName name="wrn.PENSION._2" localSheetId="5" hidden="1">{#N/A,#N/A,FALSE,"PENSION"}</definedName>
    <definedName name="wrn.PENSION._2" localSheetId="4" hidden="1">{#N/A,#N/A,FALSE,"PENSION"}</definedName>
    <definedName name="wrn.PENSION._2" localSheetId="3" hidden="1">{#N/A,#N/A,FALSE,"PENSION"}</definedName>
    <definedName name="wrn.PENSION._2" localSheetId="11" hidden="1">{#N/A,#N/A,FALSE,"PENSION"}</definedName>
    <definedName name="wrn.PENSION._2" localSheetId="7" hidden="1">{#N/A,#N/A,FALSE,"PENSION"}</definedName>
    <definedName name="wrn.PENSION._2" hidden="1">{#N/A,#N/A,FALSE,"PENSION"}</definedName>
    <definedName name="wrn.Program." localSheetId="2" hidden="1">{"Tab1",#N/A,FALSE,"P";"Tab2",#N/A,FALSE,"P"}</definedName>
    <definedName name="wrn.Program." localSheetId="0" hidden="1">{"Tab1",#N/A,FALSE,"P";"Tab2",#N/A,FALSE,"P"}</definedName>
    <definedName name="wrn.Program." localSheetId="5" hidden="1">{"Tab1",#N/A,FALSE,"P";"Tab2",#N/A,FALSE,"P"}</definedName>
    <definedName name="wrn.Program." localSheetId="4" hidden="1">{"Tab1",#N/A,FALSE,"P";"Tab2",#N/A,FALSE,"P"}</definedName>
    <definedName name="wrn.Program." localSheetId="3" hidden="1">{"Tab1",#N/A,FALSE,"P";"Tab2",#N/A,FALSE,"P"}</definedName>
    <definedName name="wrn.Program." localSheetId="11" hidden="1">{"Tab1",#N/A,FALSE,"P";"Tab2",#N/A,FALSE,"P"}</definedName>
    <definedName name="wrn.Program." localSheetId="7" hidden="1">{"Tab1",#N/A,FALSE,"P";"Tab2",#N/A,FALSE,"P"}</definedName>
    <definedName name="wrn.Program." hidden="1">{"Tab1",#N/A,FALSE,"P";"Tab2",#N/A,FALSE,"P"}</definedName>
    <definedName name="wrn.PRUDENT." localSheetId="2" hidden="1">{#N/A,#N/A,FALSE,"PRUDENT"}</definedName>
    <definedName name="wrn.PRUDENT." localSheetId="0" hidden="1">{#N/A,#N/A,FALSE,"PRUDENT"}</definedName>
    <definedName name="wrn.PRUDENT." localSheetId="5" hidden="1">{#N/A,#N/A,FALSE,"PRUDENT"}</definedName>
    <definedName name="wrn.PRUDENT." localSheetId="4" hidden="1">{#N/A,#N/A,FALSE,"PRUDENT"}</definedName>
    <definedName name="wrn.PRUDENT." localSheetId="3" hidden="1">{#N/A,#N/A,FALSE,"PRUDENT"}</definedName>
    <definedName name="wrn.PRUDENT." localSheetId="11" hidden="1">{#N/A,#N/A,FALSE,"PRUDENT"}</definedName>
    <definedName name="wrn.PRUDENT." localSheetId="7" hidden="1">{#N/A,#N/A,FALSE,"PRUDENT"}</definedName>
    <definedName name="wrn.PRUDENT." hidden="1">{#N/A,#N/A,FALSE,"PRUDENT"}</definedName>
    <definedName name="wrn.PRUDENT._1" localSheetId="2" hidden="1">{#N/A,#N/A,FALSE,"PRUDENT"}</definedName>
    <definedName name="wrn.PRUDENT._1" localSheetId="0" hidden="1">{#N/A,#N/A,FALSE,"PRUDENT"}</definedName>
    <definedName name="wrn.PRUDENT._1" localSheetId="5" hidden="1">{#N/A,#N/A,FALSE,"PRUDENT"}</definedName>
    <definedName name="wrn.PRUDENT._1" localSheetId="4" hidden="1">{#N/A,#N/A,FALSE,"PRUDENT"}</definedName>
    <definedName name="wrn.PRUDENT._1" localSheetId="3" hidden="1">{#N/A,#N/A,FALSE,"PRUDENT"}</definedName>
    <definedName name="wrn.PRUDENT._1" localSheetId="11" hidden="1">{#N/A,#N/A,FALSE,"PRUDENT"}</definedName>
    <definedName name="wrn.PRUDENT._1" localSheetId="7" hidden="1">{#N/A,#N/A,FALSE,"PRUDENT"}</definedName>
    <definedName name="wrn.PRUDENT._1" hidden="1">{#N/A,#N/A,FALSE,"PRUDENT"}</definedName>
    <definedName name="wrn.PRUDENT._2" localSheetId="2" hidden="1">{#N/A,#N/A,FALSE,"PRUDENT"}</definedName>
    <definedName name="wrn.PRUDENT._2" localSheetId="0" hidden="1">{#N/A,#N/A,FALSE,"PRUDENT"}</definedName>
    <definedName name="wrn.PRUDENT._2" localSheetId="5" hidden="1">{#N/A,#N/A,FALSE,"PRUDENT"}</definedName>
    <definedName name="wrn.PRUDENT._2" localSheetId="4" hidden="1">{#N/A,#N/A,FALSE,"PRUDENT"}</definedName>
    <definedName name="wrn.PRUDENT._2" localSheetId="3" hidden="1">{#N/A,#N/A,FALSE,"PRUDENT"}</definedName>
    <definedName name="wrn.PRUDENT._2" localSheetId="11" hidden="1">{#N/A,#N/A,FALSE,"PRUDENT"}</definedName>
    <definedName name="wrn.PRUDENT._2" localSheetId="7" hidden="1">{#N/A,#N/A,FALSE,"PRUDENT"}</definedName>
    <definedName name="wrn.PRUDENT._2" hidden="1">{#N/A,#N/A,FALSE,"PRUDENT"}</definedName>
    <definedName name="wrn.PUBLEXP." localSheetId="2" hidden="1">{#N/A,#N/A,FALSE,"PUBLEXP"}</definedName>
    <definedName name="wrn.PUBLEXP." localSheetId="0" hidden="1">{#N/A,#N/A,FALSE,"PUBLEXP"}</definedName>
    <definedName name="wrn.PUBLEXP." localSheetId="5" hidden="1">{#N/A,#N/A,FALSE,"PUBLEXP"}</definedName>
    <definedName name="wrn.PUBLEXP." localSheetId="4" hidden="1">{#N/A,#N/A,FALSE,"PUBLEXP"}</definedName>
    <definedName name="wrn.PUBLEXP." localSheetId="3" hidden="1">{#N/A,#N/A,FALSE,"PUBLEXP"}</definedName>
    <definedName name="wrn.PUBLEXP." localSheetId="11" hidden="1">{#N/A,#N/A,FALSE,"PUBLEXP"}</definedName>
    <definedName name="wrn.PUBLEXP." localSheetId="7" hidden="1">{#N/A,#N/A,FALSE,"PUBLEXP"}</definedName>
    <definedName name="wrn.PUBLEXP." hidden="1">{#N/A,#N/A,FALSE,"PUBLEXP"}</definedName>
    <definedName name="wrn.PUBLEXP._1" localSheetId="2" hidden="1">{#N/A,#N/A,FALSE,"PUBLEXP"}</definedName>
    <definedName name="wrn.PUBLEXP._1" localSheetId="0" hidden="1">{#N/A,#N/A,FALSE,"PUBLEXP"}</definedName>
    <definedName name="wrn.PUBLEXP._1" localSheetId="5" hidden="1">{#N/A,#N/A,FALSE,"PUBLEXP"}</definedName>
    <definedName name="wrn.PUBLEXP._1" localSheetId="4" hidden="1">{#N/A,#N/A,FALSE,"PUBLEXP"}</definedName>
    <definedName name="wrn.PUBLEXP._1" localSheetId="3" hidden="1">{#N/A,#N/A,FALSE,"PUBLEXP"}</definedName>
    <definedName name="wrn.PUBLEXP._1" localSheetId="11" hidden="1">{#N/A,#N/A,FALSE,"PUBLEXP"}</definedName>
    <definedName name="wrn.PUBLEXP._1" localSheetId="7" hidden="1">{#N/A,#N/A,FALSE,"PUBLEXP"}</definedName>
    <definedName name="wrn.PUBLEXP._1" hidden="1">{#N/A,#N/A,FALSE,"PUBLEXP"}</definedName>
    <definedName name="wrn.PUBLEXP._2" localSheetId="2" hidden="1">{#N/A,#N/A,FALSE,"PUBLEXP"}</definedName>
    <definedName name="wrn.PUBLEXP._2" localSheetId="0" hidden="1">{#N/A,#N/A,FALSE,"PUBLEXP"}</definedName>
    <definedName name="wrn.PUBLEXP._2" localSheetId="5" hidden="1">{#N/A,#N/A,FALSE,"PUBLEXP"}</definedName>
    <definedName name="wrn.PUBLEXP._2" localSheetId="4" hidden="1">{#N/A,#N/A,FALSE,"PUBLEXP"}</definedName>
    <definedName name="wrn.PUBLEXP._2" localSheetId="3" hidden="1">{#N/A,#N/A,FALSE,"PUBLEXP"}</definedName>
    <definedName name="wrn.PUBLEXP._2" localSheetId="11" hidden="1">{#N/A,#N/A,FALSE,"PUBLEXP"}</definedName>
    <definedName name="wrn.PUBLEXP._2" localSheetId="7" hidden="1">{#N/A,#N/A,FALSE,"PUBLEXP"}</definedName>
    <definedName name="wrn.PUBLEXP._2" hidden="1">{#N/A,#N/A,FALSE,"PUBLEXP"}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2" hidden="1">{#N/A,#N/A,FALSE,"REVSHARE"}</definedName>
    <definedName name="wrn.REVSHARE." localSheetId="0" hidden="1">{#N/A,#N/A,FALSE,"REVSHARE"}</definedName>
    <definedName name="wrn.REVSHARE." localSheetId="5" hidden="1">{#N/A,#N/A,FALSE,"REVSHARE"}</definedName>
    <definedName name="wrn.REVSHARE." localSheetId="4" hidden="1">{#N/A,#N/A,FALSE,"REVSHARE"}</definedName>
    <definedName name="wrn.REVSHARE." localSheetId="3" hidden="1">{#N/A,#N/A,FALSE,"REVSHARE"}</definedName>
    <definedName name="wrn.REVSHARE." localSheetId="11" hidden="1">{#N/A,#N/A,FALSE,"REVSHARE"}</definedName>
    <definedName name="wrn.REVSHARE." localSheetId="7" hidden="1">{#N/A,#N/A,FALSE,"REVSHARE"}</definedName>
    <definedName name="wrn.REVSHARE." hidden="1">{#N/A,#N/A,FALSE,"REVSHARE"}</definedName>
    <definedName name="wrn.REVSHARE._1" localSheetId="2" hidden="1">{#N/A,#N/A,FALSE,"REVSHARE"}</definedName>
    <definedName name="wrn.REVSHARE._1" localSheetId="0" hidden="1">{#N/A,#N/A,FALSE,"REVSHARE"}</definedName>
    <definedName name="wrn.REVSHARE._1" localSheetId="5" hidden="1">{#N/A,#N/A,FALSE,"REVSHARE"}</definedName>
    <definedName name="wrn.REVSHARE._1" localSheetId="4" hidden="1">{#N/A,#N/A,FALSE,"REVSHARE"}</definedName>
    <definedName name="wrn.REVSHARE._1" localSheetId="3" hidden="1">{#N/A,#N/A,FALSE,"REVSHARE"}</definedName>
    <definedName name="wrn.REVSHARE._1" localSheetId="11" hidden="1">{#N/A,#N/A,FALSE,"REVSHARE"}</definedName>
    <definedName name="wrn.REVSHARE._1" localSheetId="7" hidden="1">{#N/A,#N/A,FALSE,"REVSHARE"}</definedName>
    <definedName name="wrn.REVSHARE._1" hidden="1">{#N/A,#N/A,FALSE,"REVSHARE"}</definedName>
    <definedName name="wrn.REVSHARE._2" localSheetId="2" hidden="1">{#N/A,#N/A,FALSE,"REVSHARE"}</definedName>
    <definedName name="wrn.REVSHARE._2" localSheetId="0" hidden="1">{#N/A,#N/A,FALSE,"REVSHARE"}</definedName>
    <definedName name="wrn.REVSHARE._2" localSheetId="5" hidden="1">{#N/A,#N/A,FALSE,"REVSHARE"}</definedName>
    <definedName name="wrn.REVSHARE._2" localSheetId="4" hidden="1">{#N/A,#N/A,FALSE,"REVSHARE"}</definedName>
    <definedName name="wrn.REVSHARE._2" localSheetId="3" hidden="1">{#N/A,#N/A,FALSE,"REVSHARE"}</definedName>
    <definedName name="wrn.REVSHARE._2" localSheetId="11" hidden="1">{#N/A,#N/A,FALSE,"REVSHARE"}</definedName>
    <definedName name="wrn.REVSHARE._2" localSheetId="7" hidden="1">{#N/A,#N/A,FALSE,"REVSHARE"}</definedName>
    <definedName name="wrn.REVSHARE._2" hidden="1">{#N/A,#N/A,FALSE,"REVSHARE"}</definedName>
    <definedName name="wrn.Riqfin." localSheetId="2" hidden="1">{"Riqfin97",#N/A,FALSE,"Tran";"Riqfinpro",#N/A,FALSE,"Tran"}</definedName>
    <definedName name="wrn.Riqfin." localSheetId="0" hidden="1">{"Riqfin97",#N/A,FALSE,"Tran";"Riqfinpro",#N/A,FALSE,"Tran"}</definedName>
    <definedName name="wrn.Riqfin." localSheetId="5" hidden="1">{"Riqfin97",#N/A,FALSE,"Tran";"Riqfinpro",#N/A,FALSE,"Tran"}</definedName>
    <definedName name="wrn.Riqfin." localSheetId="4" hidden="1">{"Riqfin97",#N/A,FALSE,"Tran";"Riqfinpro",#N/A,FALSE,"Tran"}</definedName>
    <definedName name="wrn.Riqfin." localSheetId="3" hidden="1">{"Riqfin97",#N/A,FALSE,"Tran";"Riqfinpro",#N/A,FALSE,"Tran"}</definedName>
    <definedName name="wrn.Riqfin." localSheetId="11" hidden="1">{"Riqfin97",#N/A,FALSE,"Tran";"Riqfinpro",#N/A,FALSE,"Tran"}</definedName>
    <definedName name="wrn.Riqfin." localSheetId="7" hidden="1">{"Riqfin97",#N/A,FALSE,"Tran";"Riqfinpro",#N/A,FALSE,"Tran"}</definedName>
    <definedName name="wrn.Riqfin." hidden="1">{"Riqfin97",#N/A,FALSE,"Tran";"Riqfinpro",#N/A,FALSE,"Tran"}</definedName>
    <definedName name="wrn.Staff._.Report._.Tables." localSheetId="2" hidden="1">{#N/A,#N/A,FALSE,"SRFSYS";#N/A,#N/A,FALSE,"SRBSYS"}</definedName>
    <definedName name="wrn.Staff._.Report._.Tables." localSheetId="0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7" hidden="1">{#N/A,#N/A,FALSE,"SRFSYS";#N/A,#N/A,FALSE,"SRBSYS"}</definedName>
    <definedName name="wrn.Staff._.Report._.Tables." hidden="1">{#N/A,#N/A,FALSE,"SRFSYS";#N/A,#N/A,FALSE,"SRBSYS"}</definedName>
    <definedName name="wrn.Staff._.Report._.Tables._1" localSheetId="2" hidden="1">{#N/A,#N/A,FALSE,"SRFSYS";#N/A,#N/A,FALSE,"SRBSYS"}</definedName>
    <definedName name="wrn.Staff._.Report._.Tables._1" localSheetId="0" hidden="1">{#N/A,#N/A,FALSE,"SRFSYS";#N/A,#N/A,FALSE,"SRBSYS"}</definedName>
    <definedName name="wrn.Staff._.Report._.Tables._1" localSheetId="5" hidden="1">{#N/A,#N/A,FALSE,"SRFSYS";#N/A,#N/A,FALSE,"SRBSYS"}</definedName>
    <definedName name="wrn.Staff._.Report._.Tables._1" localSheetId="4" hidden="1">{#N/A,#N/A,FALSE,"SRFSYS";#N/A,#N/A,FALSE,"SRBSYS"}</definedName>
    <definedName name="wrn.Staff._.Report._.Tables._1" localSheetId="3" hidden="1">{#N/A,#N/A,FALSE,"SRFSYS";#N/A,#N/A,FALSE,"SRBSYS"}</definedName>
    <definedName name="wrn.Staff._.Report._.Tables._1" localSheetId="11" hidden="1">{#N/A,#N/A,FALSE,"SRFSYS";#N/A,#N/A,FALSE,"SRBSYS"}</definedName>
    <definedName name="wrn.Staff._.Report._.Tables._1" localSheetId="7" hidden="1">{#N/A,#N/A,FALSE,"SRFSYS";#N/A,#N/A,FALSE,"SRBSYS"}</definedName>
    <definedName name="wrn.Staff._.Report._.Tables._1" hidden="1">{#N/A,#N/A,FALSE,"SRFSYS";#N/A,#N/A,FALSE,"SRBSYS"}</definedName>
    <definedName name="wrn.Staff._.Report._.Tables._2" localSheetId="2" hidden="1">{#N/A,#N/A,FALSE,"SRFSYS";#N/A,#N/A,FALSE,"SRBSYS"}</definedName>
    <definedName name="wrn.Staff._.Report._.Tables._2" localSheetId="0" hidden="1">{#N/A,#N/A,FALSE,"SRFSYS";#N/A,#N/A,FALSE,"SRBSYS"}</definedName>
    <definedName name="wrn.Staff._.Report._.Tables._2" localSheetId="5" hidden="1">{#N/A,#N/A,FALSE,"SRFSYS";#N/A,#N/A,FALSE,"SRBSYS"}</definedName>
    <definedName name="wrn.Staff._.Report._.Tables._2" localSheetId="4" hidden="1">{#N/A,#N/A,FALSE,"SRFSYS";#N/A,#N/A,FALSE,"SRBSYS"}</definedName>
    <definedName name="wrn.Staff._.Report._.Tables._2" localSheetId="3" hidden="1">{#N/A,#N/A,FALSE,"SRFSYS";#N/A,#N/A,FALSE,"SRBSYS"}</definedName>
    <definedName name="wrn.Staff._.Report._.Tables._2" localSheetId="11" hidden="1">{#N/A,#N/A,FALSE,"SRFSYS";#N/A,#N/A,FALSE,"SRBSYS"}</definedName>
    <definedName name="wrn.Staff._.Report._.Tables._2" localSheetId="7" hidden="1">{#N/A,#N/A,FALSE,"SRFSYS";#N/A,#N/A,FALSE,"SRBSYS"}</definedName>
    <definedName name="wrn.Staff._.Report._.Tables._2" hidden="1">{#N/A,#N/A,FALSE,"SRFSYS";#N/A,#N/A,FALSE,"SRBSYS"}</definedName>
    <definedName name="wrn.STATE." localSheetId="2" hidden="1">{#N/A,#N/A,FALSE,"STATE"}</definedName>
    <definedName name="wrn.STATE." localSheetId="0" hidden="1">{#N/A,#N/A,FALSE,"STATE"}</definedName>
    <definedName name="wrn.STATE." localSheetId="5" hidden="1">{#N/A,#N/A,FALSE,"STATE"}</definedName>
    <definedName name="wrn.STATE." localSheetId="4" hidden="1">{#N/A,#N/A,FALSE,"STATE"}</definedName>
    <definedName name="wrn.STATE." localSheetId="3" hidden="1">{#N/A,#N/A,FALSE,"STATE"}</definedName>
    <definedName name="wrn.STATE." localSheetId="11" hidden="1">{#N/A,#N/A,FALSE,"STATE"}</definedName>
    <definedName name="wrn.STATE." localSheetId="7" hidden="1">{#N/A,#N/A,FALSE,"STATE"}</definedName>
    <definedName name="wrn.STATE." hidden="1">{#N/A,#N/A,FALSE,"STATE"}</definedName>
    <definedName name="wrn.STATE._1" localSheetId="2" hidden="1">{#N/A,#N/A,FALSE,"STATE"}</definedName>
    <definedName name="wrn.STATE._1" localSheetId="0" hidden="1">{#N/A,#N/A,FALSE,"STATE"}</definedName>
    <definedName name="wrn.STATE._1" localSheetId="5" hidden="1">{#N/A,#N/A,FALSE,"STATE"}</definedName>
    <definedName name="wrn.STATE._1" localSheetId="4" hidden="1">{#N/A,#N/A,FALSE,"STATE"}</definedName>
    <definedName name="wrn.STATE._1" localSheetId="3" hidden="1">{#N/A,#N/A,FALSE,"STATE"}</definedName>
    <definedName name="wrn.STATE._1" localSheetId="11" hidden="1">{#N/A,#N/A,FALSE,"STATE"}</definedName>
    <definedName name="wrn.STATE._1" localSheetId="7" hidden="1">{#N/A,#N/A,FALSE,"STATE"}</definedName>
    <definedName name="wrn.STATE._1" hidden="1">{#N/A,#N/A,FALSE,"STATE"}</definedName>
    <definedName name="wrn.STATE._2" localSheetId="2" hidden="1">{#N/A,#N/A,FALSE,"STATE"}</definedName>
    <definedName name="wrn.STATE._2" localSheetId="0" hidden="1">{#N/A,#N/A,FALSE,"STATE"}</definedName>
    <definedName name="wrn.STATE._2" localSheetId="5" hidden="1">{#N/A,#N/A,FALSE,"STATE"}</definedName>
    <definedName name="wrn.STATE._2" localSheetId="4" hidden="1">{#N/A,#N/A,FALSE,"STATE"}</definedName>
    <definedName name="wrn.STATE._2" localSheetId="3" hidden="1">{#N/A,#N/A,FALSE,"STATE"}</definedName>
    <definedName name="wrn.STATE._2" localSheetId="11" hidden="1">{#N/A,#N/A,FALSE,"STATE"}</definedName>
    <definedName name="wrn.STATE._2" localSheetId="7" hidden="1">{#N/A,#N/A,FALSE,"STATE"}</definedName>
    <definedName name="wrn.STATE._2" hidden="1">{#N/A,#N/A,FALSE,"STATE"}</definedName>
    <definedName name="wrn.SUMMARY." localSheetId="2" hidden="1">{"TAB_MONAVG",#N/A,FALSE,"SUMMARY";"TAB_EOP",#N/A,FALSE,"SUMMARY";"TAB_QA",#N/A,FALSE,"SUMMARY"}</definedName>
    <definedName name="wrn.SUMMARY." localSheetId="0" hidden="1">{"TAB_MONAVG",#N/A,FALSE,"SUMMARY";"TAB_EOP",#N/A,FALSE,"SUMMARY";"TAB_QA",#N/A,FALSE,"SUMMARY"}</definedName>
    <definedName name="wrn.SUMMARY." localSheetId="5" hidden="1">{"TAB_MONAVG",#N/A,FALSE,"SUMMARY";"TAB_EOP",#N/A,FALSE,"SUMMARY";"TAB_QA",#N/A,FALSE,"SUMMARY"}</definedName>
    <definedName name="wrn.SUMMARY." localSheetId="4" hidden="1">{"TAB_MONAVG",#N/A,FALSE,"SUMMARY";"TAB_EOP",#N/A,FALSE,"SUMMARY";"TAB_QA",#N/A,FALSE,"SUMMARY"}</definedName>
    <definedName name="wrn.SUMMARY." localSheetId="3" hidden="1">{"TAB_MONAVG",#N/A,FALSE,"SUMMARY";"TAB_EOP",#N/A,FALSE,"SUMMARY";"TAB_QA",#N/A,FALSE,"SUMMARY"}</definedName>
    <definedName name="wrn.SUMMARY." localSheetId="11" hidden="1">{"TAB_MONAVG",#N/A,FALSE,"SUMMARY";"TAB_EOP",#N/A,FALSE,"SUMMARY";"TAB_QA",#N/A,FALSE,"SUMMARY"}</definedName>
    <definedName name="wrn.SUMMARY." localSheetId="7" hidden="1">{"TAB_MONAVG",#N/A,FALSE,"SUMMARY";"TAB_EOP",#N/A,FALSE,"SUMMARY";"TAB_QA",#N/A,FALSE,"SUMMARY"}</definedName>
    <definedName name="wrn.SUMMARY." hidden="1">{"TAB_MONAVG",#N/A,FALSE,"SUMMARY";"TAB_EOP",#N/A,FALSE,"SUMMARY";"TAB_QA",#N/A,FALSE,"SUMMARY"}</definedName>
    <definedName name="wrn.TAXARREARS." localSheetId="2" hidden="1">{#N/A,#N/A,FALSE,"TAXARREARS"}</definedName>
    <definedName name="wrn.TAXARREARS." localSheetId="0" hidden="1">{#N/A,#N/A,FALSE,"TAXARREARS"}</definedName>
    <definedName name="wrn.TAXARREARS." localSheetId="5" hidden="1">{#N/A,#N/A,FALSE,"TAXARREARS"}</definedName>
    <definedName name="wrn.TAXARREARS." localSheetId="4" hidden="1">{#N/A,#N/A,FALSE,"TAXARREARS"}</definedName>
    <definedName name="wrn.TAXARREARS." localSheetId="3" hidden="1">{#N/A,#N/A,FALSE,"TAXARREARS"}</definedName>
    <definedName name="wrn.TAXARREARS." localSheetId="11" hidden="1">{#N/A,#N/A,FALSE,"TAXARREARS"}</definedName>
    <definedName name="wrn.TAXARREARS." localSheetId="7" hidden="1">{#N/A,#N/A,FALSE,"TAXARREARS"}</definedName>
    <definedName name="wrn.TAXARREARS." hidden="1">{#N/A,#N/A,FALSE,"TAXARREARS"}</definedName>
    <definedName name="wrn.TAXARREARS._1" localSheetId="2" hidden="1">{#N/A,#N/A,FALSE,"TAXARREARS"}</definedName>
    <definedName name="wrn.TAXARREARS._1" localSheetId="0" hidden="1">{#N/A,#N/A,FALSE,"TAXARREARS"}</definedName>
    <definedName name="wrn.TAXARREARS._1" localSheetId="5" hidden="1">{#N/A,#N/A,FALSE,"TAXARREARS"}</definedName>
    <definedName name="wrn.TAXARREARS._1" localSheetId="4" hidden="1">{#N/A,#N/A,FALSE,"TAXARREARS"}</definedName>
    <definedName name="wrn.TAXARREARS._1" localSheetId="3" hidden="1">{#N/A,#N/A,FALSE,"TAXARREARS"}</definedName>
    <definedName name="wrn.TAXARREARS._1" localSheetId="11" hidden="1">{#N/A,#N/A,FALSE,"TAXARREARS"}</definedName>
    <definedName name="wrn.TAXARREARS._1" localSheetId="7" hidden="1">{#N/A,#N/A,FALSE,"TAXARREARS"}</definedName>
    <definedName name="wrn.TAXARREARS._1" hidden="1">{#N/A,#N/A,FALSE,"TAXARREARS"}</definedName>
    <definedName name="wrn.TAXARREARS._2" localSheetId="2" hidden="1">{#N/A,#N/A,FALSE,"TAXARREARS"}</definedName>
    <definedName name="wrn.TAXARREARS._2" localSheetId="0" hidden="1">{#N/A,#N/A,FALSE,"TAXARREARS"}</definedName>
    <definedName name="wrn.TAXARREARS._2" localSheetId="5" hidden="1">{#N/A,#N/A,FALSE,"TAXARREARS"}</definedName>
    <definedName name="wrn.TAXARREARS._2" localSheetId="4" hidden="1">{#N/A,#N/A,FALSE,"TAXARREARS"}</definedName>
    <definedName name="wrn.TAXARREARS._2" localSheetId="3" hidden="1">{#N/A,#N/A,FALSE,"TAXARREARS"}</definedName>
    <definedName name="wrn.TAXARREARS._2" localSheetId="11" hidden="1">{#N/A,#N/A,FALSE,"TAXARREARS"}</definedName>
    <definedName name="wrn.TAXARREARS._2" localSheetId="7" hidden="1">{#N/A,#N/A,FALSE,"TAXARREARS"}</definedName>
    <definedName name="wrn.TAXARREARS._2" hidden="1">{#N/A,#N/A,FALSE,"TAXARREARS"}</definedName>
    <definedName name="wrn.TAXPAYRS." localSheetId="2" hidden="1">{#N/A,#N/A,FALSE,"TAXPAYRS"}</definedName>
    <definedName name="wrn.TAXPAYRS." localSheetId="0" hidden="1">{#N/A,#N/A,FALSE,"TAXPAYRS"}</definedName>
    <definedName name="wrn.TAXPAYRS." localSheetId="5" hidden="1">{#N/A,#N/A,FALSE,"TAXPAYRS"}</definedName>
    <definedName name="wrn.TAXPAYRS." localSheetId="4" hidden="1">{#N/A,#N/A,FALSE,"TAXPAYRS"}</definedName>
    <definedName name="wrn.TAXPAYRS." localSheetId="3" hidden="1">{#N/A,#N/A,FALSE,"TAXPAYRS"}</definedName>
    <definedName name="wrn.TAXPAYRS." localSheetId="11" hidden="1">{#N/A,#N/A,FALSE,"TAXPAYRS"}</definedName>
    <definedName name="wrn.TAXPAYRS." localSheetId="7" hidden="1">{#N/A,#N/A,FALSE,"TAXPAYRS"}</definedName>
    <definedName name="wrn.TAXPAYRS." hidden="1">{#N/A,#N/A,FALSE,"TAXPAYRS"}</definedName>
    <definedName name="wrn.TAXPAYRS._1" localSheetId="2" hidden="1">{#N/A,#N/A,FALSE,"TAXPAYRS"}</definedName>
    <definedName name="wrn.TAXPAYRS._1" localSheetId="0" hidden="1">{#N/A,#N/A,FALSE,"TAXPAYRS"}</definedName>
    <definedName name="wrn.TAXPAYRS._1" localSheetId="5" hidden="1">{#N/A,#N/A,FALSE,"TAXPAYRS"}</definedName>
    <definedName name="wrn.TAXPAYRS._1" localSheetId="4" hidden="1">{#N/A,#N/A,FALSE,"TAXPAYRS"}</definedName>
    <definedName name="wrn.TAXPAYRS._1" localSheetId="3" hidden="1">{#N/A,#N/A,FALSE,"TAXPAYRS"}</definedName>
    <definedName name="wrn.TAXPAYRS._1" localSheetId="11" hidden="1">{#N/A,#N/A,FALSE,"TAXPAYRS"}</definedName>
    <definedName name="wrn.TAXPAYRS._1" localSheetId="7" hidden="1">{#N/A,#N/A,FALSE,"TAXPAYRS"}</definedName>
    <definedName name="wrn.TAXPAYRS._1" hidden="1">{#N/A,#N/A,FALSE,"TAXPAYRS"}</definedName>
    <definedName name="wrn.TAXPAYRS._2" localSheetId="2" hidden="1">{#N/A,#N/A,FALSE,"TAXPAYRS"}</definedName>
    <definedName name="wrn.TAXPAYRS._2" localSheetId="0" hidden="1">{#N/A,#N/A,FALSE,"TAXPAYRS"}</definedName>
    <definedName name="wrn.TAXPAYRS._2" localSheetId="5" hidden="1">{#N/A,#N/A,FALSE,"TAXPAYRS"}</definedName>
    <definedName name="wrn.TAXPAYRS._2" localSheetId="4" hidden="1">{#N/A,#N/A,FALSE,"TAXPAYRS"}</definedName>
    <definedName name="wrn.TAXPAYRS._2" localSheetId="3" hidden="1">{#N/A,#N/A,FALSE,"TAXPAYRS"}</definedName>
    <definedName name="wrn.TAXPAYRS._2" localSheetId="11" hidden="1">{#N/A,#N/A,FALSE,"TAXPAYRS"}</definedName>
    <definedName name="wrn.TAXPAYRS._2" localSheetId="7" hidden="1">{#N/A,#N/A,FALSE,"TAXPAYRS"}</definedName>
    <definedName name="wrn.TAXPAYRS._2" hidden="1">{#N/A,#N/A,FALSE,"TAXPAYRS"}</definedName>
    <definedName name="wrn.TILL697." localSheetId="2" hidden="1">{"M91TO697",#N/A,FALSE,"MDA"}</definedName>
    <definedName name="wrn.TILL697." localSheetId="0" hidden="1">{"M91TO697",#N/A,FALSE,"MDA"}</definedName>
    <definedName name="wrn.TILL697." localSheetId="5" hidden="1">{"M91TO697",#N/A,FALSE,"MDA"}</definedName>
    <definedName name="wrn.TILL697." localSheetId="4" hidden="1">{"M91TO697",#N/A,FALSE,"MDA"}</definedName>
    <definedName name="wrn.TILL697." localSheetId="3" hidden="1">{"M91TO697",#N/A,FALSE,"MDA"}</definedName>
    <definedName name="wrn.TILL697." localSheetId="11" hidden="1">{"M91TO697",#N/A,FALSE,"MDA"}</definedName>
    <definedName name="wrn.TILL697." localSheetId="7" hidden="1">{"M91TO697",#N/A,FALSE,"MDA"}</definedName>
    <definedName name="wrn.TILL697." hidden="1">{"M91TO697",#N/A,FALSE,"MDA"}</definedName>
    <definedName name="wrn.TILL697._1" localSheetId="2" hidden="1">{"M91TO697",#N/A,FALSE,"MDA"}</definedName>
    <definedName name="wrn.TILL697._1" localSheetId="0" hidden="1">{"M91TO697",#N/A,FALSE,"MDA"}</definedName>
    <definedName name="wrn.TILL697._1" localSheetId="5" hidden="1">{"M91TO697",#N/A,FALSE,"MDA"}</definedName>
    <definedName name="wrn.TILL697._1" localSheetId="4" hidden="1">{"M91TO697",#N/A,FALSE,"MDA"}</definedName>
    <definedName name="wrn.TILL697._1" localSheetId="3" hidden="1">{"M91TO697",#N/A,FALSE,"MDA"}</definedName>
    <definedName name="wrn.TILL697._1" localSheetId="11" hidden="1">{"M91TO697",#N/A,FALSE,"MDA"}</definedName>
    <definedName name="wrn.TILL697._1" localSheetId="7" hidden="1">{"M91TO697",#N/A,FALSE,"MDA"}</definedName>
    <definedName name="wrn.TILL697._1" hidden="1">{"M91TO697",#N/A,FALSE,"MDA"}</definedName>
    <definedName name="wrn.TILL697._2" localSheetId="2" hidden="1">{"M91TO697",#N/A,FALSE,"MDA"}</definedName>
    <definedName name="wrn.TILL697._2" localSheetId="0" hidden="1">{"M91TO697",#N/A,FALSE,"MDA"}</definedName>
    <definedName name="wrn.TILL697._2" localSheetId="5" hidden="1">{"M91TO697",#N/A,FALSE,"MDA"}</definedName>
    <definedName name="wrn.TILL697._2" localSheetId="4" hidden="1">{"M91TO697",#N/A,FALSE,"MDA"}</definedName>
    <definedName name="wrn.TILL697._2" localSheetId="3" hidden="1">{"M91TO697",#N/A,FALSE,"MDA"}</definedName>
    <definedName name="wrn.TILL697._2" localSheetId="11" hidden="1">{"M91TO697",#N/A,FALSE,"MDA"}</definedName>
    <definedName name="wrn.TILL697._2" localSheetId="7" hidden="1">{"M91TO697",#N/A,FALSE,"MDA"}</definedName>
    <definedName name="wrn.TILL697._2" hidden="1">{"M91TO697",#N/A,FALSE,"MDA"}</definedName>
    <definedName name="wrn.TRADE." localSheetId="2" hidden="1">{#N/A,#N/A,FALSE,"TRADE"}</definedName>
    <definedName name="wrn.TRADE." localSheetId="0" hidden="1">{#N/A,#N/A,FALSE,"TRADE"}</definedName>
    <definedName name="wrn.TRADE." localSheetId="5" hidden="1">{#N/A,#N/A,FALSE,"TRADE"}</definedName>
    <definedName name="wrn.TRADE." localSheetId="4" hidden="1">{#N/A,#N/A,FALSE,"TRADE"}</definedName>
    <definedName name="wrn.TRADE." localSheetId="3" hidden="1">{#N/A,#N/A,FALSE,"TRADE"}</definedName>
    <definedName name="wrn.TRADE." localSheetId="11" hidden="1">{#N/A,#N/A,FALSE,"TRADE"}</definedName>
    <definedName name="wrn.TRADE." localSheetId="7" hidden="1">{#N/A,#N/A,FALSE,"TRADE"}</definedName>
    <definedName name="wrn.TRADE." hidden="1">{#N/A,#N/A,FALSE,"TRADE"}</definedName>
    <definedName name="wrn.TRADE._1" localSheetId="2" hidden="1">{#N/A,#N/A,FALSE,"TRADE"}</definedName>
    <definedName name="wrn.TRADE._1" localSheetId="0" hidden="1">{#N/A,#N/A,FALSE,"TRADE"}</definedName>
    <definedName name="wrn.TRADE._1" localSheetId="5" hidden="1">{#N/A,#N/A,FALSE,"TRADE"}</definedName>
    <definedName name="wrn.TRADE._1" localSheetId="4" hidden="1">{#N/A,#N/A,FALSE,"TRADE"}</definedName>
    <definedName name="wrn.TRADE._1" localSheetId="3" hidden="1">{#N/A,#N/A,FALSE,"TRADE"}</definedName>
    <definedName name="wrn.TRADE._1" localSheetId="11" hidden="1">{#N/A,#N/A,FALSE,"TRADE"}</definedName>
    <definedName name="wrn.TRADE._1" localSheetId="7" hidden="1">{#N/A,#N/A,FALSE,"TRADE"}</definedName>
    <definedName name="wrn.TRADE._1" hidden="1">{#N/A,#N/A,FALSE,"TRADE"}</definedName>
    <definedName name="wrn.TRADE._2" localSheetId="2" hidden="1">{#N/A,#N/A,FALSE,"TRADE"}</definedName>
    <definedName name="wrn.TRADE._2" localSheetId="0" hidden="1">{#N/A,#N/A,FALSE,"TRADE"}</definedName>
    <definedName name="wrn.TRADE._2" localSheetId="5" hidden="1">{#N/A,#N/A,FALSE,"TRADE"}</definedName>
    <definedName name="wrn.TRADE._2" localSheetId="4" hidden="1">{#N/A,#N/A,FALSE,"TRADE"}</definedName>
    <definedName name="wrn.TRADE._2" localSheetId="3" hidden="1">{#N/A,#N/A,FALSE,"TRADE"}</definedName>
    <definedName name="wrn.TRADE._2" localSheetId="11" hidden="1">{#N/A,#N/A,FALSE,"TRADE"}</definedName>
    <definedName name="wrn.TRADE._2" localSheetId="7" hidden="1">{#N/A,#N/A,FALSE,"TRADE"}</definedName>
    <definedName name="wrn.TRADE._2" hidden="1">{#N/A,#N/A,FALSE,"TRADE"}</definedName>
    <definedName name="wrn.TRANSPORT." localSheetId="2" hidden="1">{#N/A,#N/A,FALSE,"TRANPORT"}</definedName>
    <definedName name="wrn.TRANSPORT." localSheetId="0" hidden="1">{#N/A,#N/A,FALSE,"TRANPORT"}</definedName>
    <definedName name="wrn.TRANSPORT." localSheetId="5" hidden="1">{#N/A,#N/A,FALSE,"TRANPORT"}</definedName>
    <definedName name="wrn.TRANSPORT." localSheetId="4" hidden="1">{#N/A,#N/A,FALSE,"TRANPORT"}</definedName>
    <definedName name="wrn.TRANSPORT." localSheetId="3" hidden="1">{#N/A,#N/A,FALSE,"TRANPORT"}</definedName>
    <definedName name="wrn.TRANSPORT." localSheetId="11" hidden="1">{#N/A,#N/A,FALSE,"TRANPORT"}</definedName>
    <definedName name="wrn.TRANSPORT." localSheetId="7" hidden="1">{#N/A,#N/A,FALSE,"TRANPORT"}</definedName>
    <definedName name="wrn.TRANSPORT." hidden="1">{#N/A,#N/A,FALSE,"TRANPORT"}</definedName>
    <definedName name="wrn.TRANSPORT._1" localSheetId="2" hidden="1">{#N/A,#N/A,FALSE,"TRANPORT"}</definedName>
    <definedName name="wrn.TRANSPORT._1" localSheetId="0" hidden="1">{#N/A,#N/A,FALSE,"TRANPORT"}</definedName>
    <definedName name="wrn.TRANSPORT._1" localSheetId="5" hidden="1">{#N/A,#N/A,FALSE,"TRANPORT"}</definedName>
    <definedName name="wrn.TRANSPORT._1" localSheetId="4" hidden="1">{#N/A,#N/A,FALSE,"TRANPORT"}</definedName>
    <definedName name="wrn.TRANSPORT._1" localSheetId="3" hidden="1">{#N/A,#N/A,FALSE,"TRANPORT"}</definedName>
    <definedName name="wrn.TRANSPORT._1" localSheetId="11" hidden="1">{#N/A,#N/A,FALSE,"TRANPORT"}</definedName>
    <definedName name="wrn.TRANSPORT._1" localSheetId="7" hidden="1">{#N/A,#N/A,FALSE,"TRANPORT"}</definedName>
    <definedName name="wrn.TRANSPORT._1" hidden="1">{#N/A,#N/A,FALSE,"TRANPORT"}</definedName>
    <definedName name="wrn.TRANSPORT._2" localSheetId="2" hidden="1">{#N/A,#N/A,FALSE,"TRANPORT"}</definedName>
    <definedName name="wrn.TRANSPORT._2" localSheetId="0" hidden="1">{#N/A,#N/A,FALSE,"TRANPORT"}</definedName>
    <definedName name="wrn.TRANSPORT._2" localSheetId="5" hidden="1">{#N/A,#N/A,FALSE,"TRANPORT"}</definedName>
    <definedName name="wrn.TRANSPORT._2" localSheetId="4" hidden="1">{#N/A,#N/A,FALSE,"TRANPORT"}</definedName>
    <definedName name="wrn.TRANSPORT._2" localSheetId="3" hidden="1">{#N/A,#N/A,FALSE,"TRANPORT"}</definedName>
    <definedName name="wrn.TRANSPORT._2" localSheetId="11" hidden="1">{#N/A,#N/A,FALSE,"TRANPORT"}</definedName>
    <definedName name="wrn.TRANSPORT._2" localSheetId="7" hidden="1">{#N/A,#N/A,FALSE,"TRANPORT"}</definedName>
    <definedName name="wrn.TRANSPORT._2" hidden="1">{#N/A,#N/A,FALSE,"TRANPORT"}</definedName>
    <definedName name="wrn.UNEMPL." localSheetId="2" hidden="1">{#N/A,#N/A,FALSE,"EMP_POP";#N/A,#N/A,FALSE,"UNEMPL"}</definedName>
    <definedName name="wrn.UNEMPL." localSheetId="0" hidden="1">{#N/A,#N/A,FALSE,"EMP_POP";#N/A,#N/A,FALSE,"UNEMPL"}</definedName>
    <definedName name="wrn.UNEMPL." localSheetId="5" hidden="1">{#N/A,#N/A,FALSE,"EMP_POP";#N/A,#N/A,FALSE,"UNEMPL"}</definedName>
    <definedName name="wrn.UNEMPL." localSheetId="4" hidden="1">{#N/A,#N/A,FALSE,"EMP_POP";#N/A,#N/A,FALSE,"UNEMPL"}</definedName>
    <definedName name="wrn.UNEMPL." localSheetId="3" hidden="1">{#N/A,#N/A,FALSE,"EMP_POP";#N/A,#N/A,FALSE,"UNEMPL"}</definedName>
    <definedName name="wrn.UNEMPL." localSheetId="11" hidden="1">{#N/A,#N/A,FALSE,"EMP_POP";#N/A,#N/A,FALSE,"UNEMPL"}</definedName>
    <definedName name="wrn.UNEMPL." localSheetId="7" hidden="1">{#N/A,#N/A,FALSE,"EMP_POP";#N/A,#N/A,FALSE,"UNEMPL"}</definedName>
    <definedName name="wrn.UNEMPL." hidden="1">{#N/A,#N/A,FALSE,"EMP_POP";#N/A,#N/A,FALSE,"UNEMPL"}</definedName>
    <definedName name="wrn.UNEMPL._1" localSheetId="2" hidden="1">{#N/A,#N/A,FALSE,"EMP_POP";#N/A,#N/A,FALSE,"UNEMPL"}</definedName>
    <definedName name="wrn.UNEMPL._1" localSheetId="0" hidden="1">{#N/A,#N/A,FALSE,"EMP_POP";#N/A,#N/A,FALSE,"UNEMPL"}</definedName>
    <definedName name="wrn.UNEMPL._1" localSheetId="5" hidden="1">{#N/A,#N/A,FALSE,"EMP_POP";#N/A,#N/A,FALSE,"UNEMPL"}</definedName>
    <definedName name="wrn.UNEMPL._1" localSheetId="4" hidden="1">{#N/A,#N/A,FALSE,"EMP_POP";#N/A,#N/A,FALSE,"UNEMPL"}</definedName>
    <definedName name="wrn.UNEMPL._1" localSheetId="3" hidden="1">{#N/A,#N/A,FALSE,"EMP_POP";#N/A,#N/A,FALSE,"UNEMPL"}</definedName>
    <definedName name="wrn.UNEMPL._1" localSheetId="11" hidden="1">{#N/A,#N/A,FALSE,"EMP_POP";#N/A,#N/A,FALSE,"UNEMPL"}</definedName>
    <definedName name="wrn.UNEMPL._1" localSheetId="7" hidden="1">{#N/A,#N/A,FALSE,"EMP_POP";#N/A,#N/A,FALSE,"UNEMPL"}</definedName>
    <definedName name="wrn.UNEMPL._1" hidden="1">{#N/A,#N/A,FALSE,"EMP_POP";#N/A,#N/A,FALSE,"UNEMPL"}</definedName>
    <definedName name="wrn.UNEMPL._2" localSheetId="2" hidden="1">{#N/A,#N/A,FALSE,"EMP_POP";#N/A,#N/A,FALSE,"UNEMPL"}</definedName>
    <definedName name="wrn.UNEMPL._2" localSheetId="0" hidden="1">{#N/A,#N/A,FALSE,"EMP_POP";#N/A,#N/A,FALSE,"UNEMPL"}</definedName>
    <definedName name="wrn.UNEMPL._2" localSheetId="5" hidden="1">{#N/A,#N/A,FALSE,"EMP_POP";#N/A,#N/A,FALSE,"UNEMPL"}</definedName>
    <definedName name="wrn.UNEMPL._2" localSheetId="4" hidden="1">{#N/A,#N/A,FALSE,"EMP_POP";#N/A,#N/A,FALSE,"UNEMPL"}</definedName>
    <definedName name="wrn.UNEMPL._2" localSheetId="3" hidden="1">{#N/A,#N/A,FALSE,"EMP_POP";#N/A,#N/A,FALSE,"UNEMPL"}</definedName>
    <definedName name="wrn.UNEMPL._2" localSheetId="11" hidden="1">{#N/A,#N/A,FALSE,"EMP_POP";#N/A,#N/A,FALSE,"UNEMPL"}</definedName>
    <definedName name="wrn.UNEMPL._2" localSheetId="7" hidden="1">{#N/A,#N/A,FALSE,"EMP_POP";#N/A,#N/A,FALSE,"UNEMPL"}</definedName>
    <definedName name="wrn.UNEMPL._2" hidden="1">{#N/A,#N/A,FALSE,"EMP_POP";#N/A,#N/A,FALSE,"UNEMPL"}</definedName>
    <definedName name="wrn.WAGES." localSheetId="2" hidden="1">{#N/A,#N/A,FALSE,"WAGES"}</definedName>
    <definedName name="wrn.WAGES." localSheetId="0" hidden="1">{#N/A,#N/A,FALSE,"WAGES"}</definedName>
    <definedName name="wrn.WAGES." localSheetId="5" hidden="1">{#N/A,#N/A,FALSE,"WAGES"}</definedName>
    <definedName name="wrn.WAGES." localSheetId="4" hidden="1">{#N/A,#N/A,FALSE,"WAGES"}</definedName>
    <definedName name="wrn.WAGES." localSheetId="3" hidden="1">{#N/A,#N/A,FALSE,"WAGES"}</definedName>
    <definedName name="wrn.WAGES." localSheetId="11" hidden="1">{#N/A,#N/A,FALSE,"WAGES"}</definedName>
    <definedName name="wrn.WAGES." localSheetId="7" hidden="1">{#N/A,#N/A,FALSE,"WAGES"}</definedName>
    <definedName name="wrn.WAGES." hidden="1">{#N/A,#N/A,FALSE,"WAGES"}</definedName>
    <definedName name="wrn.WAGES._1" localSheetId="2" hidden="1">{#N/A,#N/A,FALSE,"WAGES"}</definedName>
    <definedName name="wrn.WAGES._1" localSheetId="0" hidden="1">{#N/A,#N/A,FALSE,"WAGES"}</definedName>
    <definedName name="wrn.WAGES._1" localSheetId="5" hidden="1">{#N/A,#N/A,FALSE,"WAGES"}</definedName>
    <definedName name="wrn.WAGES._1" localSheetId="4" hidden="1">{#N/A,#N/A,FALSE,"WAGES"}</definedName>
    <definedName name="wrn.WAGES._1" localSheetId="3" hidden="1">{#N/A,#N/A,FALSE,"WAGES"}</definedName>
    <definedName name="wrn.WAGES._1" localSheetId="11" hidden="1">{#N/A,#N/A,FALSE,"WAGES"}</definedName>
    <definedName name="wrn.WAGES._1" localSheetId="7" hidden="1">{#N/A,#N/A,FALSE,"WAGES"}</definedName>
    <definedName name="wrn.WAGES._1" hidden="1">{#N/A,#N/A,FALSE,"WAGES"}</definedName>
    <definedName name="wrn.WAGES._2" localSheetId="2" hidden="1">{#N/A,#N/A,FALSE,"WAGES"}</definedName>
    <definedName name="wrn.WAGES._2" localSheetId="0" hidden="1">{#N/A,#N/A,FALSE,"WAGES"}</definedName>
    <definedName name="wrn.WAGES._2" localSheetId="5" hidden="1">{#N/A,#N/A,FALSE,"WAGES"}</definedName>
    <definedName name="wrn.WAGES._2" localSheetId="4" hidden="1">{#N/A,#N/A,FALSE,"WAGES"}</definedName>
    <definedName name="wrn.WAGES._2" localSheetId="3" hidden="1">{#N/A,#N/A,FALSE,"WAGES"}</definedName>
    <definedName name="wrn.WAGES._2" localSheetId="11" hidden="1">{#N/A,#N/A,FALSE,"WAGES"}</definedName>
    <definedName name="wrn.WAGES._2" localSheetId="7" hidden="1">{#N/A,#N/A,FALSE,"WAGES"}</definedName>
    <definedName name="wrn.WAGES._2" hidden="1">{#N/A,#N/A,FALSE,"WAGES"}</definedName>
    <definedName name="wrn.WEO." localSheetId="2" hidden="1">{"WEO",#N/A,FALSE,"T"}</definedName>
    <definedName name="wrn.WEO." localSheetId="0" hidden="1">{"WEO",#N/A,FALSE,"T"}</definedName>
    <definedName name="wrn.WEO." localSheetId="5" hidden="1">{"WEO",#N/A,FALSE,"T"}</definedName>
    <definedName name="wrn.WEO." localSheetId="4" hidden="1">{"WEO",#N/A,FALSE,"T"}</definedName>
    <definedName name="wrn.WEO." localSheetId="3" hidden="1">{"WEO",#N/A,FALSE,"T"}</definedName>
    <definedName name="wrn.WEO." localSheetId="11" hidden="1">{"WEO",#N/A,FALSE,"T"}</definedName>
    <definedName name="wrn.WEO." localSheetId="7" hidden="1">{"WEO",#N/A,FALSE,"T"}</definedName>
    <definedName name="wrn.WEO." hidden="1">{"WEO",#N/A,FALSE,"T"}</definedName>
    <definedName name="wrn.WEO._1" localSheetId="2" hidden="1">{"WEO",#N/A,FALSE,"T"}</definedName>
    <definedName name="wrn.WEO._1" localSheetId="0" hidden="1">{"WEO",#N/A,FALSE,"T"}</definedName>
    <definedName name="wrn.WEO._1" localSheetId="5" hidden="1">{"WEO",#N/A,FALSE,"T"}</definedName>
    <definedName name="wrn.WEO._1" localSheetId="4" hidden="1">{"WEO",#N/A,FALSE,"T"}</definedName>
    <definedName name="wrn.WEO._1" localSheetId="3" hidden="1">{"WEO",#N/A,FALSE,"T"}</definedName>
    <definedName name="wrn.WEO._1" localSheetId="11" hidden="1">{"WEO",#N/A,FALSE,"T"}</definedName>
    <definedName name="wrn.WEO._1" localSheetId="7" hidden="1">{"WEO",#N/A,FALSE,"T"}</definedName>
    <definedName name="wrn.WEO._1" hidden="1">{"WEO",#N/A,FALSE,"T"}</definedName>
    <definedName name="wrn.WEO._2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4" hidden="1">{"WEO",#N/A,FALSE,"T"}</definedName>
    <definedName name="wrn.WEO._2" localSheetId="3" hidden="1">{"WEO",#N/A,FALSE,"T"}</definedName>
    <definedName name="wrn.WEO._2" localSheetId="11" hidden="1">{"WEO",#N/A,FALSE,"T"}</definedName>
    <definedName name="wrn.WEO._2" localSheetId="7" hidden="1">{"WEO",#N/A,FALSE,"T"}</definedName>
    <definedName name="wrn.WEO._2" hidden="1">{"WEO",#N/A,FALSE,"T"}</definedName>
    <definedName name="wrn.weo2" localSheetId="2" hidden="1">{"WEO",#N/A,FALSE,"T"}</definedName>
    <definedName name="wrn.weo2" localSheetId="0" hidden="1">{"WEO",#N/A,FALSE,"T"}</definedName>
    <definedName name="wrn.weo2" localSheetId="5" hidden="1">{"WEO",#N/A,FALSE,"T"}</definedName>
    <definedName name="wrn.weo2" localSheetId="4" hidden="1">{"WEO",#N/A,FALSE,"T"}</definedName>
    <definedName name="wrn.weo2" localSheetId="3" hidden="1">{"WEO",#N/A,FALSE,"T"}</definedName>
    <definedName name="wrn.weo2" localSheetId="11" hidden="1">{"WEO",#N/A,FALSE,"T"}</definedName>
    <definedName name="wrn.weo2" localSheetId="7" hidden="1">{"WEO",#N/A,FALSE,"T"}</definedName>
    <definedName name="wrn.weo2" hidden="1">{"WEO",#N/A,FALSE,"T"}</definedName>
    <definedName name="wrntil697" localSheetId="2" hidden="1">{"M91TO697",#N/A,FALSE,"MDA"}</definedName>
    <definedName name="wrntil697" localSheetId="0" hidden="1">{"M91TO697",#N/A,FALSE,"MDA"}</definedName>
    <definedName name="wrntil697" localSheetId="5" hidden="1">{"M91TO697",#N/A,FALSE,"MDA"}</definedName>
    <definedName name="wrntil697" localSheetId="4" hidden="1">{"M91TO697",#N/A,FALSE,"MDA"}</definedName>
    <definedName name="wrntil697" localSheetId="3" hidden="1">{"M91TO697",#N/A,FALSE,"MDA"}</definedName>
    <definedName name="wrntil697" localSheetId="11" hidden="1">{"M91TO697",#N/A,FALSE,"MDA"}</definedName>
    <definedName name="wrntil697" localSheetId="7" hidden="1">{"M91TO697",#N/A,FALSE,"MDA"}</definedName>
    <definedName name="wrntil697" hidden="1">{"M91TO697",#N/A,FALSE,"MDA"}</definedName>
    <definedName name="ww" localSheetId="2" hidden="1">[35]M!#REF!</definedName>
    <definedName name="ww" localSheetId="0" hidden="1">[35]M!#REF!</definedName>
    <definedName name="ww" localSheetId="5" hidden="1">[35]M!#REF!</definedName>
    <definedName name="ww" localSheetId="4" hidden="1">[35]M!#REF!</definedName>
    <definedName name="ww" localSheetId="10" hidden="1">[35]M!#REF!</definedName>
    <definedName name="ww" localSheetId="3" hidden="1">[35]M!#REF!</definedName>
    <definedName name="ww" localSheetId="11" hidden="1">[35]M!#REF!</definedName>
    <definedName name="ww" localSheetId="6" hidden="1">[35]M!#REF!</definedName>
    <definedName name="ww" localSheetId="7" hidden="1">[35]M!#REF!</definedName>
    <definedName name="ww" hidden="1">[35]M!#REF!</definedName>
    <definedName name="www" localSheetId="2" hidden="1">{"Riqfin97",#N/A,FALSE,"Tran";"Riqfinpro",#N/A,FALSE,"Tran"}</definedName>
    <definedName name="www" localSheetId="0" hidden="1">{"Riqfin97",#N/A,FALSE,"Tran";"Riqfinpro",#N/A,FALSE,"Tran"}</definedName>
    <definedName name="www" localSheetId="5" hidden="1">{"Riqfin97",#N/A,FALSE,"Tran";"Riqfinpro",#N/A,FALSE,"Tran"}</definedName>
    <definedName name="www" localSheetId="4" hidden="1">{"Riqfin97",#N/A,FALSE,"Tran";"Riqfinpro",#N/A,FALSE,"Tran"}</definedName>
    <definedName name="www" localSheetId="3" hidden="1">{"Riqfin97",#N/A,FALSE,"Tran";"Riqfinpro",#N/A,FALSE,"Tran"}</definedName>
    <definedName name="www" localSheetId="11" hidden="1">{"Riqfin97",#N/A,FALSE,"Tran";"Riqfinpro",#N/A,FALSE,"Tran"}</definedName>
    <definedName name="www" localSheetId="7" hidden="1">{"Riqfin97",#N/A,FALSE,"Tran";"Riqfinpro",#N/A,FALSE,"Tran"}</definedName>
    <definedName name="www" hidden="1">{"Riqfin97",#N/A,FALSE,"Tran";"Riqfinpro",#N/A,FALSE,"Tran"}</definedName>
    <definedName name="XGS" localSheetId="2">#REF!</definedName>
    <definedName name="XGS" localSheetId="0">#REF!</definedName>
    <definedName name="XGS" localSheetId="5">#REF!</definedName>
    <definedName name="XGS" localSheetId="4">#REF!</definedName>
    <definedName name="XGS" localSheetId="10">#REF!</definedName>
    <definedName name="XGS" localSheetId="3">#REF!</definedName>
    <definedName name="XGS" localSheetId="11">#REF!</definedName>
    <definedName name="XGS" localSheetId="6">#REF!</definedName>
    <definedName name="XGS" localSheetId="7">#REF!</definedName>
    <definedName name="XGS">#REF!</definedName>
    <definedName name="xx" localSheetId="2" hidden="1">{"Riqfin97",#N/A,FALSE,"Tran";"Riqfinpro",#N/A,FALSE,"Tran"}</definedName>
    <definedName name="xx" localSheetId="0" hidden="1">{"Riqfin97",#N/A,FALSE,"Tran";"Riqfinpro",#N/A,FALSE,"Tran"}</definedName>
    <definedName name="xx" localSheetId="5" hidden="1">{"Riqfin97",#N/A,FALSE,"Tran";"Riqfinpro",#N/A,FALSE,"Tran"}</definedName>
    <definedName name="xx" localSheetId="4" hidden="1">{"Riqfin97",#N/A,FALSE,"Tran";"Riqfinpro",#N/A,FALSE,"Tran"}</definedName>
    <definedName name="xx" localSheetId="3" hidden="1">{"Riqfin97",#N/A,FALSE,"Tran";"Riqfinpro",#N/A,FALSE,"Tran"}</definedName>
    <definedName name="xx" localSheetId="11" hidden="1">{"Riqfin97",#N/A,FALSE,"Tran";"Riqfinpro",#N/A,FALSE,"Tran"}</definedName>
    <definedName name="xx" localSheetId="7" hidden="1">{"Riqfin97",#N/A,FALSE,"Tran";"Riqfinpro",#N/A,FALSE,"Tran"}</definedName>
    <definedName name="xx" hidden="1">{"Riqfin97",#N/A,FALSE,"Tran";"Riqfinpro",#N/A,FALSE,"Tran"}</definedName>
    <definedName name="xxWRS_1" localSheetId="2">#REF!</definedName>
    <definedName name="xxWRS_1" localSheetId="0">#REF!</definedName>
    <definedName name="xxWRS_1" localSheetId="5">#REF!</definedName>
    <definedName name="xxWRS_1" localSheetId="4">#REF!</definedName>
    <definedName name="xxWRS_1" localSheetId="10">#REF!</definedName>
    <definedName name="xxWRS_1" localSheetId="3">#REF!</definedName>
    <definedName name="xxWRS_1" localSheetId="11">#REF!</definedName>
    <definedName name="xxWRS_1" localSheetId="6">#REF!</definedName>
    <definedName name="xxWRS_1" localSheetId="7">#REF!</definedName>
    <definedName name="xxWRS_1">#REF!</definedName>
    <definedName name="xxWRS_10" localSheetId="2">#REF!</definedName>
    <definedName name="xxWRS_10" localSheetId="0">#REF!</definedName>
    <definedName name="xxWRS_10" localSheetId="5">#REF!</definedName>
    <definedName name="xxWRS_10" localSheetId="4">#REF!</definedName>
    <definedName name="xxWRS_10" localSheetId="10">#REF!</definedName>
    <definedName name="xxWRS_10" localSheetId="3">#REF!</definedName>
    <definedName name="xxWRS_10" localSheetId="11">#REF!</definedName>
    <definedName name="xxWRS_10" localSheetId="6">#REF!</definedName>
    <definedName name="xxWRS_10" localSheetId="7">#REF!</definedName>
    <definedName name="xxWRS_10">#REF!</definedName>
    <definedName name="xxWRS_11" localSheetId="2">#REF!</definedName>
    <definedName name="xxWRS_11" localSheetId="0">#REF!</definedName>
    <definedName name="xxWRS_11" localSheetId="5">#REF!</definedName>
    <definedName name="xxWRS_11" localSheetId="4">#REF!</definedName>
    <definedName name="xxWRS_11" localSheetId="10">#REF!</definedName>
    <definedName name="xxWRS_11" localSheetId="3">#REF!</definedName>
    <definedName name="xxWRS_11" localSheetId="11">#REF!</definedName>
    <definedName name="xxWRS_11" localSheetId="6">#REF!</definedName>
    <definedName name="xxWRS_11" localSheetId="7">#REF!</definedName>
    <definedName name="xxWRS_11">#REF!</definedName>
    <definedName name="xxWRS_12" localSheetId="2">#REF!</definedName>
    <definedName name="xxWRS_12" localSheetId="0">#REF!</definedName>
    <definedName name="xxWRS_12" localSheetId="5">#REF!</definedName>
    <definedName name="xxWRS_12" localSheetId="4">#REF!</definedName>
    <definedName name="xxWRS_12" localSheetId="10">#REF!</definedName>
    <definedName name="xxWRS_12" localSheetId="3">#REF!</definedName>
    <definedName name="xxWRS_12" localSheetId="11">#REF!</definedName>
    <definedName name="xxWRS_12" localSheetId="6">#REF!</definedName>
    <definedName name="xxWRS_12" localSheetId="7">#REF!</definedName>
    <definedName name="xxWRS_12">#REF!</definedName>
    <definedName name="xxWRS_13" localSheetId="2">#REF!</definedName>
    <definedName name="xxWRS_13" localSheetId="0">#REF!</definedName>
    <definedName name="xxWRS_13" localSheetId="5">#REF!</definedName>
    <definedName name="xxWRS_13" localSheetId="4">#REF!</definedName>
    <definedName name="xxWRS_13" localSheetId="10">#REF!</definedName>
    <definedName name="xxWRS_13" localSheetId="3">#REF!</definedName>
    <definedName name="xxWRS_13" localSheetId="11">#REF!</definedName>
    <definedName name="xxWRS_13" localSheetId="6">#REF!</definedName>
    <definedName name="xxWRS_13" localSheetId="7">#REF!</definedName>
    <definedName name="xxWRS_13">#REF!</definedName>
    <definedName name="xxWRS_14" localSheetId="2">#REF!</definedName>
    <definedName name="xxWRS_14" localSheetId="0">#REF!</definedName>
    <definedName name="xxWRS_14" localSheetId="5">#REF!</definedName>
    <definedName name="xxWRS_14" localSheetId="4">#REF!</definedName>
    <definedName name="xxWRS_14" localSheetId="10">#REF!</definedName>
    <definedName name="xxWRS_14" localSheetId="3">#REF!</definedName>
    <definedName name="xxWRS_14" localSheetId="11">#REF!</definedName>
    <definedName name="xxWRS_14" localSheetId="6">#REF!</definedName>
    <definedName name="xxWRS_14" localSheetId="7">#REF!</definedName>
    <definedName name="xxWRS_14">#REF!</definedName>
    <definedName name="xxWRS_15" localSheetId="2">#REF!</definedName>
    <definedName name="xxWRS_15" localSheetId="0">#REF!</definedName>
    <definedName name="xxWRS_15" localSheetId="5">#REF!</definedName>
    <definedName name="xxWRS_15" localSheetId="4">#REF!</definedName>
    <definedName name="xxWRS_15" localSheetId="10">#REF!</definedName>
    <definedName name="xxWRS_15" localSheetId="3">#REF!</definedName>
    <definedName name="xxWRS_15" localSheetId="11">#REF!</definedName>
    <definedName name="xxWRS_15" localSheetId="6">#REF!</definedName>
    <definedName name="xxWRS_15" localSheetId="7">#REF!</definedName>
    <definedName name="xxWRS_15">#REF!</definedName>
    <definedName name="xxWRS_16" localSheetId="2">#REF!</definedName>
    <definedName name="xxWRS_16" localSheetId="0">#REF!</definedName>
    <definedName name="xxWRS_16" localSheetId="5">#REF!</definedName>
    <definedName name="xxWRS_16" localSheetId="4">#REF!</definedName>
    <definedName name="xxWRS_16" localSheetId="10">#REF!</definedName>
    <definedName name="xxWRS_16" localSheetId="3">#REF!</definedName>
    <definedName name="xxWRS_16" localSheetId="11">#REF!</definedName>
    <definedName name="xxWRS_16" localSheetId="6">#REF!</definedName>
    <definedName name="xxWRS_16" localSheetId="7">#REF!</definedName>
    <definedName name="xxWRS_16">#REF!</definedName>
    <definedName name="xxWRS_17" localSheetId="2">#REF!</definedName>
    <definedName name="xxWRS_17" localSheetId="0">#REF!</definedName>
    <definedName name="xxWRS_17" localSheetId="5">#REF!</definedName>
    <definedName name="xxWRS_17" localSheetId="4">#REF!</definedName>
    <definedName name="xxWRS_17" localSheetId="10">#REF!</definedName>
    <definedName name="xxWRS_17" localSheetId="3">#REF!</definedName>
    <definedName name="xxWRS_17" localSheetId="11">#REF!</definedName>
    <definedName name="xxWRS_17" localSheetId="6">#REF!</definedName>
    <definedName name="xxWRS_17" localSheetId="7">#REF!</definedName>
    <definedName name="xxWRS_17">#REF!</definedName>
    <definedName name="xxWRS_18" localSheetId="2">#REF!</definedName>
    <definedName name="xxWRS_18" localSheetId="0">#REF!</definedName>
    <definedName name="xxWRS_18" localSheetId="5">#REF!</definedName>
    <definedName name="xxWRS_18" localSheetId="4">#REF!</definedName>
    <definedName name="xxWRS_18" localSheetId="10">#REF!</definedName>
    <definedName name="xxWRS_18" localSheetId="3">#REF!</definedName>
    <definedName name="xxWRS_18" localSheetId="11">#REF!</definedName>
    <definedName name="xxWRS_18" localSheetId="6">#REF!</definedName>
    <definedName name="xxWRS_18" localSheetId="7">#REF!</definedName>
    <definedName name="xxWRS_18">#REF!</definedName>
    <definedName name="xxWRS_19" localSheetId="2">#REF!</definedName>
    <definedName name="xxWRS_19" localSheetId="0">#REF!</definedName>
    <definedName name="xxWRS_19" localSheetId="5">#REF!</definedName>
    <definedName name="xxWRS_19" localSheetId="4">#REF!</definedName>
    <definedName name="xxWRS_19" localSheetId="10">#REF!</definedName>
    <definedName name="xxWRS_19" localSheetId="3">#REF!</definedName>
    <definedName name="xxWRS_19" localSheetId="11">#REF!</definedName>
    <definedName name="xxWRS_19" localSheetId="6">#REF!</definedName>
    <definedName name="xxWRS_19" localSheetId="7">#REF!</definedName>
    <definedName name="xxWRS_19">#REF!</definedName>
    <definedName name="xxWRS_2" localSheetId="2">#REF!</definedName>
    <definedName name="xxWRS_2" localSheetId="0">#REF!</definedName>
    <definedName name="xxWRS_2" localSheetId="5">#REF!</definedName>
    <definedName name="xxWRS_2" localSheetId="4">#REF!</definedName>
    <definedName name="xxWRS_2" localSheetId="10">#REF!</definedName>
    <definedName name="xxWRS_2" localSheetId="3">#REF!</definedName>
    <definedName name="xxWRS_2" localSheetId="11">#REF!</definedName>
    <definedName name="xxWRS_2" localSheetId="6">#REF!</definedName>
    <definedName name="xxWRS_2" localSheetId="7">#REF!</definedName>
    <definedName name="xxWRS_2">#REF!</definedName>
    <definedName name="xxWRS_20" localSheetId="2">#REF!</definedName>
    <definedName name="xxWRS_20" localSheetId="0">#REF!</definedName>
    <definedName name="xxWRS_20" localSheetId="5">#REF!</definedName>
    <definedName name="xxWRS_20" localSheetId="4">#REF!</definedName>
    <definedName name="xxWRS_20" localSheetId="10">#REF!</definedName>
    <definedName name="xxWRS_20" localSheetId="3">#REF!</definedName>
    <definedName name="xxWRS_20" localSheetId="11">#REF!</definedName>
    <definedName name="xxWRS_20" localSheetId="6">#REF!</definedName>
    <definedName name="xxWRS_20" localSheetId="7">#REF!</definedName>
    <definedName name="xxWRS_20">#REF!</definedName>
    <definedName name="xxWRS_21" localSheetId="2">#REF!</definedName>
    <definedName name="xxWRS_21" localSheetId="0">#REF!</definedName>
    <definedName name="xxWRS_21" localSheetId="5">#REF!</definedName>
    <definedName name="xxWRS_21" localSheetId="4">#REF!</definedName>
    <definedName name="xxWRS_21" localSheetId="10">#REF!</definedName>
    <definedName name="xxWRS_21" localSheetId="3">#REF!</definedName>
    <definedName name="xxWRS_21" localSheetId="11">#REF!</definedName>
    <definedName name="xxWRS_21" localSheetId="6">#REF!</definedName>
    <definedName name="xxWRS_21" localSheetId="7">#REF!</definedName>
    <definedName name="xxWRS_21">#REF!</definedName>
    <definedName name="xxWRS_22" localSheetId="2">#REF!</definedName>
    <definedName name="xxWRS_22" localSheetId="0">#REF!</definedName>
    <definedName name="xxWRS_22" localSheetId="5">#REF!</definedName>
    <definedName name="xxWRS_22" localSheetId="4">#REF!</definedName>
    <definedName name="xxWRS_22" localSheetId="10">#REF!</definedName>
    <definedName name="xxWRS_22" localSheetId="3">#REF!</definedName>
    <definedName name="xxWRS_22" localSheetId="11">#REF!</definedName>
    <definedName name="xxWRS_22" localSheetId="6">#REF!</definedName>
    <definedName name="xxWRS_22" localSheetId="7">#REF!</definedName>
    <definedName name="xxWRS_22">#REF!</definedName>
    <definedName name="xxWRS_23" localSheetId="2">#REF!</definedName>
    <definedName name="xxWRS_23" localSheetId="0">#REF!</definedName>
    <definedName name="xxWRS_23" localSheetId="5">#REF!</definedName>
    <definedName name="xxWRS_23" localSheetId="4">#REF!</definedName>
    <definedName name="xxWRS_23" localSheetId="10">#REF!</definedName>
    <definedName name="xxWRS_23" localSheetId="3">#REF!</definedName>
    <definedName name="xxWRS_23" localSheetId="11">#REF!</definedName>
    <definedName name="xxWRS_23" localSheetId="6">#REF!</definedName>
    <definedName name="xxWRS_23" localSheetId="7">#REF!</definedName>
    <definedName name="xxWRS_23">#REF!</definedName>
    <definedName name="xxWRS_24" localSheetId="2">#REF!</definedName>
    <definedName name="xxWRS_24" localSheetId="0">#REF!</definedName>
    <definedName name="xxWRS_24" localSheetId="5">#REF!</definedName>
    <definedName name="xxWRS_24" localSheetId="4">#REF!</definedName>
    <definedName name="xxWRS_24" localSheetId="10">#REF!</definedName>
    <definedName name="xxWRS_24" localSheetId="3">#REF!</definedName>
    <definedName name="xxWRS_24" localSheetId="11">#REF!</definedName>
    <definedName name="xxWRS_24" localSheetId="6">#REF!</definedName>
    <definedName name="xxWRS_24" localSheetId="7">#REF!</definedName>
    <definedName name="xxWRS_24">#REF!</definedName>
    <definedName name="xxWRS_25" localSheetId="2">#REF!</definedName>
    <definedName name="xxWRS_25" localSheetId="0">#REF!</definedName>
    <definedName name="xxWRS_25" localSheetId="5">#REF!</definedName>
    <definedName name="xxWRS_25" localSheetId="4">#REF!</definedName>
    <definedName name="xxWRS_25" localSheetId="10">#REF!</definedName>
    <definedName name="xxWRS_25" localSheetId="3">#REF!</definedName>
    <definedName name="xxWRS_25" localSheetId="11">#REF!</definedName>
    <definedName name="xxWRS_25" localSheetId="6">#REF!</definedName>
    <definedName name="xxWRS_25" localSheetId="7">#REF!</definedName>
    <definedName name="xxWRS_25">#REF!</definedName>
    <definedName name="xxWRS_26" localSheetId="2">#REF!</definedName>
    <definedName name="xxWRS_26" localSheetId="0">#REF!</definedName>
    <definedName name="xxWRS_26" localSheetId="5">#REF!</definedName>
    <definedName name="xxWRS_26" localSheetId="4">#REF!</definedName>
    <definedName name="xxWRS_26" localSheetId="10">#REF!</definedName>
    <definedName name="xxWRS_26" localSheetId="3">#REF!</definedName>
    <definedName name="xxWRS_26" localSheetId="11">#REF!</definedName>
    <definedName name="xxWRS_26" localSheetId="6">#REF!</definedName>
    <definedName name="xxWRS_26" localSheetId="7">#REF!</definedName>
    <definedName name="xxWRS_26">#REF!</definedName>
    <definedName name="xxWRS_27" localSheetId="2">#REF!</definedName>
    <definedName name="xxWRS_27" localSheetId="0">#REF!</definedName>
    <definedName name="xxWRS_27" localSheetId="5">#REF!</definedName>
    <definedName name="xxWRS_27" localSheetId="4">#REF!</definedName>
    <definedName name="xxWRS_27" localSheetId="10">#REF!</definedName>
    <definedName name="xxWRS_27" localSheetId="3">#REF!</definedName>
    <definedName name="xxWRS_27" localSheetId="11">#REF!</definedName>
    <definedName name="xxWRS_27" localSheetId="6">#REF!</definedName>
    <definedName name="xxWRS_27" localSheetId="7">#REF!</definedName>
    <definedName name="xxWRS_27">#REF!</definedName>
    <definedName name="xxWRS_28" localSheetId="2">#REF!</definedName>
    <definedName name="xxWRS_28" localSheetId="0">#REF!</definedName>
    <definedName name="xxWRS_28" localSheetId="5">#REF!</definedName>
    <definedName name="xxWRS_28" localSheetId="4">#REF!</definedName>
    <definedName name="xxWRS_28" localSheetId="10">#REF!</definedName>
    <definedName name="xxWRS_28" localSheetId="3">#REF!</definedName>
    <definedName name="xxWRS_28" localSheetId="11">#REF!</definedName>
    <definedName name="xxWRS_28" localSheetId="6">#REF!</definedName>
    <definedName name="xxWRS_28" localSheetId="7">#REF!</definedName>
    <definedName name="xxWRS_28">#REF!</definedName>
    <definedName name="xxWRS_3" localSheetId="2">#REF!</definedName>
    <definedName name="xxWRS_3" localSheetId="0">#REF!</definedName>
    <definedName name="xxWRS_3" localSheetId="5">#REF!</definedName>
    <definedName name="xxWRS_3" localSheetId="4">#REF!</definedName>
    <definedName name="xxWRS_3" localSheetId="10">#REF!</definedName>
    <definedName name="xxWRS_3" localSheetId="3">#REF!</definedName>
    <definedName name="xxWRS_3" localSheetId="11">#REF!</definedName>
    <definedName name="xxWRS_3" localSheetId="6">#REF!</definedName>
    <definedName name="xxWRS_3" localSheetId="7">#REF!</definedName>
    <definedName name="xxWRS_3">#REF!</definedName>
    <definedName name="xxWRS_4" localSheetId="2">#REF!</definedName>
    <definedName name="xxWRS_4" localSheetId="0">#REF!</definedName>
    <definedName name="xxWRS_4" localSheetId="5">#REF!</definedName>
    <definedName name="xxWRS_4" localSheetId="4">#REF!</definedName>
    <definedName name="xxWRS_4" localSheetId="10">#REF!</definedName>
    <definedName name="xxWRS_4" localSheetId="3">#REF!</definedName>
    <definedName name="xxWRS_4" localSheetId="11">#REF!</definedName>
    <definedName name="xxWRS_4" localSheetId="6">#REF!</definedName>
    <definedName name="xxWRS_4" localSheetId="7">#REF!</definedName>
    <definedName name="xxWRS_4">#REF!</definedName>
    <definedName name="xxWRS_5" localSheetId="2">#REF!</definedName>
    <definedName name="xxWRS_5" localSheetId="0">#REF!</definedName>
    <definedName name="xxWRS_5" localSheetId="5">#REF!</definedName>
    <definedName name="xxWRS_5" localSheetId="4">#REF!</definedName>
    <definedName name="xxWRS_5" localSheetId="10">#REF!</definedName>
    <definedName name="xxWRS_5" localSheetId="3">#REF!</definedName>
    <definedName name="xxWRS_5" localSheetId="11">#REF!</definedName>
    <definedName name="xxWRS_5" localSheetId="6">#REF!</definedName>
    <definedName name="xxWRS_5" localSheetId="7">#REF!</definedName>
    <definedName name="xxWRS_5">#REF!</definedName>
    <definedName name="xxWRS_6" localSheetId="2">#REF!</definedName>
    <definedName name="xxWRS_6" localSheetId="0">#REF!</definedName>
    <definedName name="xxWRS_6" localSheetId="5">#REF!</definedName>
    <definedName name="xxWRS_6" localSheetId="4">#REF!</definedName>
    <definedName name="xxWRS_6" localSheetId="10">#REF!</definedName>
    <definedName name="xxWRS_6" localSheetId="3">#REF!</definedName>
    <definedName name="xxWRS_6" localSheetId="11">#REF!</definedName>
    <definedName name="xxWRS_6" localSheetId="6">#REF!</definedName>
    <definedName name="xxWRS_6" localSheetId="7">#REF!</definedName>
    <definedName name="xxWRS_6">#REF!</definedName>
    <definedName name="xxWRS_7" localSheetId="2">#REF!</definedName>
    <definedName name="xxWRS_7" localSheetId="0">#REF!</definedName>
    <definedName name="xxWRS_7" localSheetId="5">#REF!</definedName>
    <definedName name="xxWRS_7" localSheetId="4">#REF!</definedName>
    <definedName name="xxWRS_7" localSheetId="10">#REF!</definedName>
    <definedName name="xxWRS_7" localSheetId="3">#REF!</definedName>
    <definedName name="xxWRS_7" localSheetId="11">#REF!</definedName>
    <definedName name="xxWRS_7" localSheetId="6">#REF!</definedName>
    <definedName name="xxWRS_7" localSheetId="7">#REF!</definedName>
    <definedName name="xxWRS_7">#REF!</definedName>
    <definedName name="xxWRS_8" localSheetId="2">#REF!</definedName>
    <definedName name="xxWRS_8" localSheetId="0">#REF!</definedName>
    <definedName name="xxWRS_8" localSheetId="5">#REF!</definedName>
    <definedName name="xxWRS_8" localSheetId="4">#REF!</definedName>
    <definedName name="xxWRS_8" localSheetId="10">#REF!</definedName>
    <definedName name="xxWRS_8" localSheetId="3">#REF!</definedName>
    <definedName name="xxWRS_8" localSheetId="11">#REF!</definedName>
    <definedName name="xxWRS_8" localSheetId="6">#REF!</definedName>
    <definedName name="xxWRS_8" localSheetId="7">#REF!</definedName>
    <definedName name="xxWRS_8">#REF!</definedName>
    <definedName name="xxWRS_9" localSheetId="2">#REF!</definedName>
    <definedName name="xxWRS_9" localSheetId="0">#REF!</definedName>
    <definedName name="xxWRS_9" localSheetId="5">#REF!</definedName>
    <definedName name="xxWRS_9" localSheetId="4">#REF!</definedName>
    <definedName name="xxWRS_9" localSheetId="10">#REF!</definedName>
    <definedName name="xxWRS_9" localSheetId="3">#REF!</definedName>
    <definedName name="xxWRS_9" localSheetId="11">#REF!</definedName>
    <definedName name="xxWRS_9" localSheetId="6">#REF!</definedName>
    <definedName name="xxWRS_9" localSheetId="7">#REF!</definedName>
    <definedName name="xxWRS_9">#REF!</definedName>
    <definedName name="xxx" localSheetId="2" hidden="1">{#N/A,#N/A,FALSE,"CB";#N/A,#N/A,FALSE,"CMB";#N/A,#N/A,FALSE,"NBFI"}</definedName>
    <definedName name="xxx" localSheetId="0" hidden="1">{#N/A,#N/A,FALSE,"CB";#N/A,#N/A,FALSE,"CMB";#N/A,#N/A,FALSE,"NBFI"}</definedName>
    <definedName name="xxx" localSheetId="5" hidden="1">{#N/A,#N/A,FALSE,"CB";#N/A,#N/A,FALSE,"CMB";#N/A,#N/A,FALSE,"NBFI"}</definedName>
    <definedName name="xxx" localSheetId="4" hidden="1">{#N/A,#N/A,FALSE,"CB";#N/A,#N/A,FALSE,"CMB";#N/A,#N/A,FALSE,"NBFI"}</definedName>
    <definedName name="xxx" localSheetId="3" hidden="1">{#N/A,#N/A,FALSE,"CB";#N/A,#N/A,FALSE,"CMB";#N/A,#N/A,FALSE,"NBFI"}</definedName>
    <definedName name="xxx" localSheetId="11" hidden="1">{#N/A,#N/A,FALSE,"CB";#N/A,#N/A,FALSE,"CMB";#N/A,#N/A,FALSE,"NBFI"}</definedName>
    <definedName name="xxx" localSheetId="7" hidden="1">{#N/A,#N/A,FALSE,"CB";#N/A,#N/A,FALSE,"CMB";#N/A,#N/A,FALSE,"NBFI"}</definedName>
    <definedName name="xxx" hidden="1">{#N/A,#N/A,FALSE,"CB";#N/A,#N/A,FALSE,"CMB";#N/A,#N/A,FALSE,"NBFI"}</definedName>
    <definedName name="xxx_1" localSheetId="2" hidden="1">{#N/A,#N/A,FALSE,"CB";#N/A,#N/A,FALSE,"CMB";#N/A,#N/A,FALSE,"NBFI"}</definedName>
    <definedName name="xxx_1" localSheetId="0" hidden="1">{#N/A,#N/A,FALSE,"CB";#N/A,#N/A,FALSE,"CMB";#N/A,#N/A,FALSE,"NBFI"}</definedName>
    <definedName name="xxx_1" localSheetId="5" hidden="1">{#N/A,#N/A,FALSE,"CB";#N/A,#N/A,FALSE,"CMB";#N/A,#N/A,FALSE,"NBFI"}</definedName>
    <definedName name="xxx_1" localSheetId="4" hidden="1">{#N/A,#N/A,FALSE,"CB";#N/A,#N/A,FALSE,"CMB";#N/A,#N/A,FALSE,"NBFI"}</definedName>
    <definedName name="xxx_1" localSheetId="3" hidden="1">{#N/A,#N/A,FALSE,"CB";#N/A,#N/A,FALSE,"CMB";#N/A,#N/A,FALSE,"NBFI"}</definedName>
    <definedName name="xxx_1" localSheetId="11" hidden="1">{#N/A,#N/A,FALSE,"CB";#N/A,#N/A,FALSE,"CMB";#N/A,#N/A,FALSE,"NBFI"}</definedName>
    <definedName name="xxx_1" localSheetId="7" hidden="1">{#N/A,#N/A,FALSE,"CB";#N/A,#N/A,FALSE,"CMB";#N/A,#N/A,FALSE,"NBFI"}</definedName>
    <definedName name="xxx_1" hidden="1">{#N/A,#N/A,FALSE,"CB";#N/A,#N/A,FALSE,"CMB";#N/A,#N/A,FALSE,"NBFI"}</definedName>
    <definedName name="xxx_2" localSheetId="2" hidden="1">{#N/A,#N/A,FALSE,"CB";#N/A,#N/A,FALSE,"CMB";#N/A,#N/A,FALSE,"NBFI"}</definedName>
    <definedName name="xxx_2" localSheetId="0" hidden="1">{#N/A,#N/A,FALSE,"CB";#N/A,#N/A,FALSE,"CMB";#N/A,#N/A,FALSE,"NBFI"}</definedName>
    <definedName name="xxx_2" localSheetId="5" hidden="1">{#N/A,#N/A,FALSE,"CB";#N/A,#N/A,FALSE,"CMB";#N/A,#N/A,FALSE,"NBFI"}</definedName>
    <definedName name="xxx_2" localSheetId="4" hidden="1">{#N/A,#N/A,FALSE,"CB";#N/A,#N/A,FALSE,"CMB";#N/A,#N/A,FALSE,"NBFI"}</definedName>
    <definedName name="xxx_2" localSheetId="3" hidden="1">{#N/A,#N/A,FALSE,"CB";#N/A,#N/A,FALSE,"CMB";#N/A,#N/A,FALSE,"NBFI"}</definedName>
    <definedName name="xxx_2" localSheetId="11" hidden="1">{#N/A,#N/A,FALSE,"CB";#N/A,#N/A,FALSE,"CMB";#N/A,#N/A,FALSE,"NBFI"}</definedName>
    <definedName name="xxx_2" localSheetId="7" hidden="1">{#N/A,#N/A,FALSE,"CB";#N/A,#N/A,FALSE,"CMB";#N/A,#N/A,FALSE,"NBFI"}</definedName>
    <definedName name="xxx_2" hidden="1">{#N/A,#N/A,FALSE,"CB";#N/A,#N/A,FALSE,"CMB";#N/A,#N/A,FALSE,"NBFI"}</definedName>
    <definedName name="xxxx" localSheetId="2" hidden="1">{"Riqfin97",#N/A,FALSE,"Tran";"Riqfinpro",#N/A,FALSE,"Tran"}</definedName>
    <definedName name="xxxx" localSheetId="0" hidden="1">{"Riqfin97",#N/A,FALSE,"Tran";"Riqfinpro",#N/A,FALSE,"Tran"}</definedName>
    <definedName name="xxxx" localSheetId="5" hidden="1">{"Riqfin97",#N/A,FALSE,"Tran";"Riqfinpro",#N/A,FALSE,"Tran"}</definedName>
    <definedName name="xxxx" localSheetId="4" hidden="1">{"Riqfin97",#N/A,FALSE,"Tran";"Riqfinpro",#N/A,FALSE,"Tran"}</definedName>
    <definedName name="xxxx" localSheetId="3" hidden="1">{"Riqfin97",#N/A,FALSE,"Tran";"Riqfinpro",#N/A,FALSE,"Tran"}</definedName>
    <definedName name="xxxx" localSheetId="11" hidden="1">{"Riqfin97",#N/A,FALSE,"Tran";"Riqfinpro",#N/A,FALSE,"Tran"}</definedName>
    <definedName name="xxxx" localSheetId="7" hidden="1">{"Riqfin97",#N/A,FALSE,"Tran";"Riqfinpro",#N/A,FALSE,"Tran"}</definedName>
    <definedName name="xxxx" hidden="1">{"Riqfin97",#N/A,FALSE,"Tran";"Riqfinpro",#N/A,FALSE,"Tran"}</definedName>
    <definedName name="ycirr" localSheetId="2">#REF!</definedName>
    <definedName name="ycirr" localSheetId="0">#REF!</definedName>
    <definedName name="ycirr" localSheetId="5">#REF!</definedName>
    <definedName name="ycirr" localSheetId="4">#REF!</definedName>
    <definedName name="ycirr" localSheetId="10">#REF!</definedName>
    <definedName name="ycirr" localSheetId="3">#REF!</definedName>
    <definedName name="ycirr" localSheetId="11">#REF!</definedName>
    <definedName name="ycirr" localSheetId="6">#REF!</definedName>
    <definedName name="ycirr" localSheetId="7">#REF!</definedName>
    <definedName name="ycirr">#REF!</definedName>
    <definedName name="Year" localSheetId="2">#REF!</definedName>
    <definedName name="Year" localSheetId="0">#REF!</definedName>
    <definedName name="Year" localSheetId="5">#REF!</definedName>
    <definedName name="Year" localSheetId="4">#REF!</definedName>
    <definedName name="Year" localSheetId="10">#REF!</definedName>
    <definedName name="Year" localSheetId="3">#REF!</definedName>
    <definedName name="Year" localSheetId="11">#REF!</definedName>
    <definedName name="Year" localSheetId="6">#REF!</definedName>
    <definedName name="Year" localSheetId="7">#REF!</definedName>
    <definedName name="Year">#REF!</definedName>
    <definedName name="Years" localSheetId="2">#REF!</definedName>
    <definedName name="Years" localSheetId="0">#REF!</definedName>
    <definedName name="Years" localSheetId="5">#REF!</definedName>
    <definedName name="Years" localSheetId="4">#REF!</definedName>
    <definedName name="Years" localSheetId="10">#REF!</definedName>
    <definedName name="Years" localSheetId="3">#REF!</definedName>
    <definedName name="Years" localSheetId="11">#REF!</definedName>
    <definedName name="Years" localSheetId="6">#REF!</definedName>
    <definedName name="Years" localSheetId="7">#REF!</definedName>
    <definedName name="Years">#REF!</definedName>
    <definedName name="yenr" localSheetId="2">#REF!</definedName>
    <definedName name="yenr" localSheetId="0">#REF!</definedName>
    <definedName name="yenr" localSheetId="5">#REF!</definedName>
    <definedName name="yenr" localSheetId="4">#REF!</definedName>
    <definedName name="yenr" localSheetId="10">#REF!</definedName>
    <definedName name="yenr" localSheetId="3">#REF!</definedName>
    <definedName name="yenr" localSheetId="11">#REF!</definedName>
    <definedName name="yenr" localSheetId="6">#REF!</definedName>
    <definedName name="yenr" localSheetId="7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" localSheetId="2" hidden="1">{"Tab1",#N/A,FALSE,"P";"Tab2",#N/A,FALSE,"P"}</definedName>
    <definedName name="yy" localSheetId="0" hidden="1">{"Tab1",#N/A,FALSE,"P";"Tab2",#N/A,FALSE,"P"}</definedName>
    <definedName name="yy" localSheetId="5" hidden="1">{"Tab1",#N/A,FALSE,"P";"Tab2",#N/A,FALSE,"P"}</definedName>
    <definedName name="yy" localSheetId="4" hidden="1">{"Tab1",#N/A,FALSE,"P";"Tab2",#N/A,FALSE,"P"}</definedName>
    <definedName name="yy" localSheetId="3" hidden="1">{"Tab1",#N/A,FALSE,"P";"Tab2",#N/A,FALSE,"P"}</definedName>
    <definedName name="yy" localSheetId="11" hidden="1">{"Tab1",#N/A,FALSE,"P";"Tab2",#N/A,FALSE,"P"}</definedName>
    <definedName name="yy" localSheetId="7" hidden="1">{"Tab1",#N/A,FALSE,"P";"Tab2",#N/A,FALSE,"P"}</definedName>
    <definedName name="yy" hidden="1">{"Tab1",#N/A,FALSE,"P";"Tab2",#N/A,FALSE,"P"}</definedName>
    <definedName name="yyy" localSheetId="2" hidden="1">{#N/A,#N/A,FALSE,"MS"}</definedName>
    <definedName name="yyy" localSheetId="0" hidden="1">{#N/A,#N/A,FALSE,"MS"}</definedName>
    <definedName name="yyy" localSheetId="5" hidden="1">{#N/A,#N/A,FALSE,"MS"}</definedName>
    <definedName name="yyy" localSheetId="4" hidden="1">{#N/A,#N/A,FALSE,"MS"}</definedName>
    <definedName name="yyy" localSheetId="3" hidden="1">{#N/A,#N/A,FALSE,"MS"}</definedName>
    <definedName name="yyy" localSheetId="11" hidden="1">{#N/A,#N/A,FALSE,"MS"}</definedName>
    <definedName name="yyy" localSheetId="7" hidden="1">{#N/A,#N/A,FALSE,"MS"}</definedName>
    <definedName name="yyy" hidden="1">{#N/A,#N/A,FALSE,"MS"}</definedName>
    <definedName name="yyyy" localSheetId="2" hidden="1">{"Riqfin97",#N/A,FALSE,"Tran";"Riqfinpro",#N/A,FALSE,"Tran"}</definedName>
    <definedName name="yyyy" localSheetId="0" hidden="1">{"Riqfin97",#N/A,FALSE,"Tran";"Riqfinpro",#N/A,FALSE,"Tran"}</definedName>
    <definedName name="yyyy" localSheetId="5" hidden="1">{"Riqfin97",#N/A,FALSE,"Tran";"Riqfinpro",#N/A,FALSE,"Tran"}</definedName>
    <definedName name="yyyy" localSheetId="4" hidden="1">{"Riqfin97",#N/A,FALSE,"Tran";"Riqfinpro",#N/A,FALSE,"Tran"}</definedName>
    <definedName name="yyyy" localSheetId="3" hidden="1">{"Riqfin97",#N/A,FALSE,"Tran";"Riqfinpro",#N/A,FALSE,"Tran"}</definedName>
    <definedName name="yyyy" localSheetId="11" hidden="1">{"Riqfin97",#N/A,FALSE,"Tran";"Riqfinpro",#N/A,FALSE,"Tran"}</definedName>
    <definedName name="yyyy" localSheetId="7" hidden="1">{"Riqfin97",#N/A,FALSE,"Tran";"Riqfinpro",#N/A,FALSE,"Tran"}</definedName>
    <definedName name="yyyy" hidden="1">{"Riqfin97",#N/A,FALSE,"Tran";"Riqfinpro",#N/A,FALSE,"Tran"}</definedName>
    <definedName name="Z" localSheetId="2">[1]Imp!#REF!</definedName>
    <definedName name="Z" localSheetId="0">[1]Imp!#REF!</definedName>
    <definedName name="Z" localSheetId="5">[1]Imp!#REF!</definedName>
    <definedName name="Z" localSheetId="4">[1]Imp!#REF!</definedName>
    <definedName name="Z" localSheetId="10">[1]Imp!#REF!</definedName>
    <definedName name="Z" localSheetId="3">[1]Imp!#REF!</definedName>
    <definedName name="Z" localSheetId="11">[1]Imp!#REF!</definedName>
    <definedName name="Z" localSheetId="6">[1]Imp!#REF!</definedName>
    <definedName name="Z" localSheetId="7">[1]Imp!#REF!</definedName>
    <definedName name="Z">[1]Imp!#REF!</definedName>
    <definedName name="Z_95224721_0485_11D4_BFD1_00508B5F4DA4_.wvu.Cols" localSheetId="2" hidden="1">#REF!</definedName>
    <definedName name="Z_95224721_0485_11D4_BFD1_00508B5F4DA4_.wvu.Cols" localSheetId="0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localSheetId="10" hidden="1">#REF!</definedName>
    <definedName name="Z_95224721_0485_11D4_BFD1_00508B5F4DA4_.wvu.Cols" localSheetId="3" hidden="1">#REF!</definedName>
    <definedName name="Z_95224721_0485_11D4_BFD1_00508B5F4DA4_.wvu.Cols" localSheetId="11" hidden="1">#REF!</definedName>
    <definedName name="Z_95224721_0485_11D4_BFD1_00508B5F4DA4_.wvu.Cols" localSheetId="6" hidden="1">#REF!</definedName>
    <definedName name="Z_95224721_0485_11D4_BFD1_00508B5F4DA4_.wvu.Cols" localSheetId="7" hidden="1">#REF!</definedName>
    <definedName name="Z_95224721_0485_11D4_BFD1_00508B5F4DA4_.wvu.Cols" hidden="1">#REF!</definedName>
    <definedName name="zz" localSheetId="2" hidden="1">{"Tab1",#N/A,FALSE,"P";"Tab2",#N/A,FALSE,"P"}</definedName>
    <definedName name="zz" localSheetId="0" hidden="1">{"Tab1",#N/A,FALSE,"P";"Tab2",#N/A,FALSE,"P"}</definedName>
    <definedName name="zz" localSheetId="5" hidden="1">{"Tab1",#N/A,FALSE,"P";"Tab2",#N/A,FALSE,"P"}</definedName>
    <definedName name="zz" localSheetId="4" hidden="1">{"Tab1",#N/A,FALSE,"P";"Tab2",#N/A,FALSE,"P"}</definedName>
    <definedName name="zz" localSheetId="3" hidden="1">{"Tab1",#N/A,FALSE,"P";"Tab2",#N/A,FALSE,"P"}</definedName>
    <definedName name="zz" localSheetId="11" hidden="1">{"Tab1",#N/A,FALSE,"P";"Tab2",#N/A,FALSE,"P"}</definedName>
    <definedName name="zz" localSheetId="7" hidden="1">{"Tab1",#N/A,FALSE,"P";"Tab2",#N/A,FALSE,"P"}</definedName>
    <definedName name="zz" hidden="1">{"Tab1",#N/A,FALSE,"P";"Tab2",#N/A,FALSE,"P"}</definedName>
    <definedName name="მშპ" localSheetId="2">#REF!</definedName>
    <definedName name="მშპ" localSheetId="0">#REF!</definedName>
    <definedName name="მშპ" localSheetId="5">#REF!</definedName>
    <definedName name="მშპ" localSheetId="4">#REF!</definedName>
    <definedName name="მშპ" localSheetId="10">#REF!</definedName>
    <definedName name="მშპ" localSheetId="3">#REF!</definedName>
    <definedName name="მშპ" localSheetId="11">#REF!</definedName>
    <definedName name="მშპ" localSheetId="6">#REF!</definedName>
    <definedName name="მშპ" localSheetId="7">#REF!</definedName>
    <definedName name="მშპ">#REF!</definedName>
  </definedNames>
  <calcPr calcId="162913"/>
</workbook>
</file>

<file path=xl/calcChain.xml><?xml version="1.0" encoding="utf-8"?>
<calcChain xmlns="http://schemas.openxmlformats.org/spreadsheetml/2006/main">
  <c r="D3" i="17" l="1"/>
  <c r="C3" i="17"/>
  <c r="G67" i="16"/>
  <c r="F67" i="16"/>
  <c r="E67" i="16"/>
  <c r="D67" i="16"/>
  <c r="C67" i="16"/>
  <c r="G66" i="16"/>
  <c r="F66" i="16"/>
  <c r="G65" i="16"/>
  <c r="F65" i="16"/>
  <c r="G64" i="16"/>
  <c r="F64" i="16"/>
  <c r="G63" i="16"/>
  <c r="F63" i="16"/>
  <c r="G62" i="16"/>
  <c r="F62" i="16"/>
  <c r="G61" i="16"/>
  <c r="F61" i="16"/>
  <c r="G60" i="16"/>
  <c r="F60" i="16"/>
  <c r="G59" i="16"/>
  <c r="F59" i="16"/>
  <c r="G58" i="16"/>
  <c r="F58" i="16"/>
  <c r="G57" i="16"/>
  <c r="F57" i="16"/>
  <c r="G56" i="16"/>
  <c r="F56" i="16"/>
  <c r="G55" i="16"/>
  <c r="F55" i="16"/>
  <c r="G54" i="16"/>
  <c r="F54" i="16"/>
  <c r="G53" i="16"/>
  <c r="F53" i="16"/>
  <c r="G52" i="16"/>
  <c r="F52" i="16"/>
  <c r="G51" i="16"/>
  <c r="F51" i="16"/>
  <c r="G50" i="16"/>
  <c r="F50" i="16"/>
  <c r="G49" i="16"/>
  <c r="F49" i="16"/>
  <c r="G48" i="16"/>
  <c r="F48" i="16"/>
  <c r="G47" i="16"/>
  <c r="F47" i="16"/>
  <c r="G46" i="16"/>
  <c r="F46" i="16"/>
  <c r="G45" i="16"/>
  <c r="F45" i="16"/>
  <c r="G44" i="16"/>
  <c r="F44" i="16"/>
  <c r="G43" i="16"/>
  <c r="F43" i="16"/>
  <c r="G42" i="16"/>
  <c r="F42" i="16"/>
  <c r="G41" i="16"/>
  <c r="F41" i="16"/>
  <c r="G40" i="16"/>
  <c r="F40" i="16"/>
  <c r="G39" i="16"/>
  <c r="F39" i="16"/>
  <c r="G38" i="16"/>
  <c r="F38" i="16"/>
  <c r="G37" i="16"/>
  <c r="F37" i="16"/>
  <c r="G36" i="16"/>
  <c r="F36" i="16"/>
  <c r="G35" i="16"/>
  <c r="F35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E16" i="16"/>
  <c r="D16" i="16"/>
  <c r="C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G5" i="16"/>
  <c r="F5" i="16"/>
  <c r="G4" i="16"/>
  <c r="F4" i="16"/>
  <c r="E4" i="16"/>
  <c r="D4" i="16"/>
  <c r="C4" i="16"/>
  <c r="E3" i="16"/>
  <c r="G3" i="16" s="1"/>
  <c r="D3" i="16"/>
  <c r="C3" i="16"/>
  <c r="A5586" i="13"/>
  <c r="A5585" i="13"/>
  <c r="A5584" i="13"/>
  <c r="A5583" i="13"/>
  <c r="A5582" i="13"/>
  <c r="A5581" i="13"/>
  <c r="A5580" i="13"/>
  <c r="A5579" i="13"/>
  <c r="A5578" i="13"/>
  <c r="A5577" i="13"/>
  <c r="A5576" i="13"/>
  <c r="A5575" i="13"/>
  <c r="A5574" i="13"/>
  <c r="A5573" i="13"/>
  <c r="A5572" i="13"/>
  <c r="A5571" i="13"/>
  <c r="A5570" i="13"/>
  <c r="A5569" i="13"/>
  <c r="A5568" i="13"/>
  <c r="A5567" i="13"/>
  <c r="A5566" i="13"/>
  <c r="A5565" i="13"/>
  <c r="A5564" i="13"/>
  <c r="A5563" i="13"/>
  <c r="A5562" i="13"/>
  <c r="A5561" i="13"/>
  <c r="A5560" i="13"/>
  <c r="A5559" i="13"/>
  <c r="A5558" i="13"/>
  <c r="A5557" i="13"/>
  <c r="A5556" i="13"/>
  <c r="A5555" i="13"/>
  <c r="A5554" i="13"/>
  <c r="A5553" i="13"/>
  <c r="A5552" i="13"/>
  <c r="A5551" i="13"/>
  <c r="A5550" i="13"/>
  <c r="A5549" i="13"/>
  <c r="A5548" i="13"/>
  <c r="A5547" i="13"/>
  <c r="A5546" i="13"/>
  <c r="A5545" i="13"/>
  <c r="A5544" i="13"/>
  <c r="A5543" i="13"/>
  <c r="A5542" i="13"/>
  <c r="A5541" i="13"/>
  <c r="A5540" i="13"/>
  <c r="A5539" i="13"/>
  <c r="A5538" i="13"/>
  <c r="A5537" i="13"/>
  <c r="A5536" i="13"/>
  <c r="A5535" i="13"/>
  <c r="A5534" i="13"/>
  <c r="A5533" i="13"/>
  <c r="A5532" i="13"/>
  <c r="A5531" i="13"/>
  <c r="A5530" i="13"/>
  <c r="A5529" i="13"/>
  <c r="A5528" i="13"/>
  <c r="A5527" i="13"/>
  <c r="A5526" i="13"/>
  <c r="A5525" i="13"/>
  <c r="A5524" i="13"/>
  <c r="A5523" i="13"/>
  <c r="A5522" i="13"/>
  <c r="A5521" i="13"/>
  <c r="A5520" i="13"/>
  <c r="A5519" i="13"/>
  <c r="A5518" i="13"/>
  <c r="A5517" i="13"/>
  <c r="A5516" i="13"/>
  <c r="A5515" i="13"/>
  <c r="A5514" i="13"/>
  <c r="A5513" i="13"/>
  <c r="A5512" i="13"/>
  <c r="A5511" i="13"/>
  <c r="A5510" i="13"/>
  <c r="A5509" i="13"/>
  <c r="A5508" i="13"/>
  <c r="A5507" i="13"/>
  <c r="A5506" i="13"/>
  <c r="A5505" i="13"/>
  <c r="A5504" i="13"/>
  <c r="A5503" i="13"/>
  <c r="A5502" i="13"/>
  <c r="A5501" i="13"/>
  <c r="A5500" i="13"/>
  <c r="A5499" i="13"/>
  <c r="A5498" i="13"/>
  <c r="A5497" i="13"/>
  <c r="A5496" i="13"/>
  <c r="A5495" i="13"/>
  <c r="A5494" i="13"/>
  <c r="A5493" i="13"/>
  <c r="A5492" i="13"/>
  <c r="A5491" i="13"/>
  <c r="A5490" i="13"/>
  <c r="A5489" i="13"/>
  <c r="A5488" i="13"/>
  <c r="A5487" i="13"/>
  <c r="A5486" i="13"/>
  <c r="A5485" i="13"/>
  <c r="A5484" i="13"/>
  <c r="A5483" i="13"/>
  <c r="A5482" i="13"/>
  <c r="A5481" i="13"/>
  <c r="A5480" i="13"/>
  <c r="A5479" i="13"/>
  <c r="A5478" i="13"/>
  <c r="A5477" i="13"/>
  <c r="A5476" i="13"/>
  <c r="A5475" i="13"/>
  <c r="A5474" i="13"/>
  <c r="A5473" i="13"/>
  <c r="A5472" i="13"/>
  <c r="A5471" i="13"/>
  <c r="A5470" i="13"/>
  <c r="A5469" i="13"/>
  <c r="A5468" i="13"/>
  <c r="A5467" i="13"/>
  <c r="A5466" i="13"/>
  <c r="A5465" i="13"/>
  <c r="A5464" i="13"/>
  <c r="A5463" i="13"/>
  <c r="A5462" i="13"/>
  <c r="A5461" i="13"/>
  <c r="A5460" i="13"/>
  <c r="A5459" i="13"/>
  <c r="A5458" i="13"/>
  <c r="A5457" i="13"/>
  <c r="A5456" i="13"/>
  <c r="A5455" i="13"/>
  <c r="A5454" i="13"/>
  <c r="A5453" i="13"/>
  <c r="A5452" i="13"/>
  <c r="A5451" i="13"/>
  <c r="A5450" i="13"/>
  <c r="A5449" i="13"/>
  <c r="A5448" i="13"/>
  <c r="A5447" i="13"/>
  <c r="A5446" i="13"/>
  <c r="A5445" i="13"/>
  <c r="A5444" i="13"/>
  <c r="A5443" i="13"/>
  <c r="A5442" i="13"/>
  <c r="A5441" i="13"/>
  <c r="A5440" i="13"/>
  <c r="A5439" i="13"/>
  <c r="A5438" i="13"/>
  <c r="A5437" i="13"/>
  <c r="A5436" i="13"/>
  <c r="A5435" i="13"/>
  <c r="A5434" i="13"/>
  <c r="A5433" i="13"/>
  <c r="A5432" i="13"/>
  <c r="A5431" i="13"/>
  <c r="A5430" i="13"/>
  <c r="A5429" i="13"/>
  <c r="A5428" i="13"/>
  <c r="A5427" i="13"/>
  <c r="A5426" i="13"/>
  <c r="A5425" i="13"/>
  <c r="A5424" i="13"/>
  <c r="A5423" i="13"/>
  <c r="A5422" i="13"/>
  <c r="A5421" i="13"/>
  <c r="A5420" i="13"/>
  <c r="A5419" i="13"/>
  <c r="A5418" i="13"/>
  <c r="A5417" i="13"/>
  <c r="A5416" i="13"/>
  <c r="A5415" i="13"/>
  <c r="A5414" i="13"/>
  <c r="A5413" i="13"/>
  <c r="A5412" i="13"/>
  <c r="A5411" i="13"/>
  <c r="A5410" i="13"/>
  <c r="A5409" i="13"/>
  <c r="A5408" i="13"/>
  <c r="A5407" i="13"/>
  <c r="A5406" i="13"/>
  <c r="A5405" i="13"/>
  <c r="A5404" i="13"/>
  <c r="A5403" i="13"/>
  <c r="A5402" i="13"/>
  <c r="A5401" i="13"/>
  <c r="A5400" i="13"/>
  <c r="A5399" i="13"/>
  <c r="A5398" i="13"/>
  <c r="A5397" i="13"/>
  <c r="A5396" i="13"/>
  <c r="A5395" i="13"/>
  <c r="A5394" i="13"/>
  <c r="A5393" i="13"/>
  <c r="A5392" i="13"/>
  <c r="A5391" i="13"/>
  <c r="A5390" i="13"/>
  <c r="A5389" i="13"/>
  <c r="A5388" i="13"/>
  <c r="A5387" i="13"/>
  <c r="A5386" i="13"/>
  <c r="A5385" i="13"/>
  <c r="A5384" i="13"/>
  <c r="A5383" i="13"/>
  <c r="A5382" i="13"/>
  <c r="A5381" i="13"/>
  <c r="A5380" i="13"/>
  <c r="A5379" i="13"/>
  <c r="A5378" i="13"/>
  <c r="A5377" i="13"/>
  <c r="A5376" i="13"/>
  <c r="A5375" i="13"/>
  <c r="A5374" i="13"/>
  <c r="A5373" i="13"/>
  <c r="A5372" i="13"/>
  <c r="A5371" i="13"/>
  <c r="A5370" i="13"/>
  <c r="A5369" i="13"/>
  <c r="A5368" i="13"/>
  <c r="A5367" i="13"/>
  <c r="A5366" i="13"/>
  <c r="A5365" i="13"/>
  <c r="A5364" i="13"/>
  <c r="A5363" i="13"/>
  <c r="A5362" i="13"/>
  <c r="A5361" i="13"/>
  <c r="A5360" i="13"/>
  <c r="A5359" i="13"/>
  <c r="A5358" i="13"/>
  <c r="A5357" i="13"/>
  <c r="A5356" i="13"/>
  <c r="A5355" i="13"/>
  <c r="A5354" i="13"/>
  <c r="A5353" i="13"/>
  <c r="A5352" i="13"/>
  <c r="A5351" i="13"/>
  <c r="A5350" i="13"/>
  <c r="A5349" i="13"/>
  <c r="A5348" i="13"/>
  <c r="A5347" i="13"/>
  <c r="A5346" i="13"/>
  <c r="A5345" i="13"/>
  <c r="A5344" i="13"/>
  <c r="A5343" i="13"/>
  <c r="A5342" i="13"/>
  <c r="A5341" i="13"/>
  <c r="A5340" i="13"/>
  <c r="A5339" i="13"/>
  <c r="A5338" i="13"/>
  <c r="A5337" i="13"/>
  <c r="A5336" i="13"/>
  <c r="A5335" i="13"/>
  <c r="A5334" i="13"/>
  <c r="A5333" i="13"/>
  <c r="A5332" i="13"/>
  <c r="A5331" i="13"/>
  <c r="A5330" i="13"/>
  <c r="A5329" i="13"/>
  <c r="A5328" i="13"/>
  <c r="A5327" i="13"/>
  <c r="A5326" i="13"/>
  <c r="A5325" i="13"/>
  <c r="A5324" i="13"/>
  <c r="A5323" i="13"/>
  <c r="A5322" i="13"/>
  <c r="A5321" i="13"/>
  <c r="A5320" i="13"/>
  <c r="A5319" i="13"/>
  <c r="A5318" i="13"/>
  <c r="A5317" i="13"/>
  <c r="A5316" i="13"/>
  <c r="A5315" i="13"/>
  <c r="A5314" i="13"/>
  <c r="A5313" i="13"/>
  <c r="A5312" i="13"/>
  <c r="A5311" i="13"/>
  <c r="A5310" i="13"/>
  <c r="A5309" i="13"/>
  <c r="A5308" i="13"/>
  <c r="A5307" i="13"/>
  <c r="A5306" i="13"/>
  <c r="A5305" i="13"/>
  <c r="A5304" i="13"/>
  <c r="A5303" i="13"/>
  <c r="A5302" i="13"/>
  <c r="A5301" i="13"/>
  <c r="A5300" i="13"/>
  <c r="A5299" i="13"/>
  <c r="A5298" i="13"/>
  <c r="A5297" i="13"/>
  <c r="A5296" i="13"/>
  <c r="A5295" i="13"/>
  <c r="A5294" i="13"/>
  <c r="A5293" i="13"/>
  <c r="A5292" i="13"/>
  <c r="A5291" i="13"/>
  <c r="A5290" i="13"/>
  <c r="A5289" i="13"/>
  <c r="A5288" i="13"/>
  <c r="A5287" i="13"/>
  <c r="A5286" i="13"/>
  <c r="A5285" i="13"/>
  <c r="A5284" i="13"/>
  <c r="A5283" i="13"/>
  <c r="A5282" i="13"/>
  <c r="A5281" i="13"/>
  <c r="A5280" i="13"/>
  <c r="A5279" i="13"/>
  <c r="A5278" i="13"/>
  <c r="A5277" i="13"/>
  <c r="A5276" i="13"/>
  <c r="A5275" i="13"/>
  <c r="A5274" i="13"/>
  <c r="A5273" i="13"/>
  <c r="A5272" i="13"/>
  <c r="A5271" i="13"/>
  <c r="A5270" i="13"/>
  <c r="A5269" i="13"/>
  <c r="A5268" i="13"/>
  <c r="A5267" i="13"/>
  <c r="A5266" i="13"/>
  <c r="A5265" i="13"/>
  <c r="A5264" i="13"/>
  <c r="A5263" i="13"/>
  <c r="A5262" i="13"/>
  <c r="A5261" i="13"/>
  <c r="A5260" i="13"/>
  <c r="A5259" i="13"/>
  <c r="A5258" i="13"/>
  <c r="A5257" i="13"/>
  <c r="A5256" i="13"/>
  <c r="A5255" i="13"/>
  <c r="A5254" i="13"/>
  <c r="A5253" i="13"/>
  <c r="A5252" i="13"/>
  <c r="A5251" i="13"/>
  <c r="A5250" i="13"/>
  <c r="A5249" i="13"/>
  <c r="A5248" i="13"/>
  <c r="A5247" i="13"/>
  <c r="A5246" i="13"/>
  <c r="A5245" i="13"/>
  <c r="A5244" i="13"/>
  <c r="A5243" i="13"/>
  <c r="A5242" i="13"/>
  <c r="A5241" i="13"/>
  <c r="A5240" i="13"/>
  <c r="A5239" i="13"/>
  <c r="A5238" i="13"/>
  <c r="A5237" i="13"/>
  <c r="A5236" i="13"/>
  <c r="A5235" i="13"/>
  <c r="A5234" i="13"/>
  <c r="A5233" i="13"/>
  <c r="A5232" i="13"/>
  <c r="A5231" i="13"/>
  <c r="A5230" i="13"/>
  <c r="A5229" i="13"/>
  <c r="A5228" i="13"/>
  <c r="A5227" i="13"/>
  <c r="A5226" i="13"/>
  <c r="A5225" i="13"/>
  <c r="A5224" i="13"/>
  <c r="A5223" i="13"/>
  <c r="A5222" i="13"/>
  <c r="A5221" i="13"/>
  <c r="A5220" i="13"/>
  <c r="A5219" i="13"/>
  <c r="A5218" i="13"/>
  <c r="A5217" i="13"/>
  <c r="A5216" i="13"/>
  <c r="A5215" i="13"/>
  <c r="A5214" i="13"/>
  <c r="A5213" i="13"/>
  <c r="A5212" i="13"/>
  <c r="A5211" i="13"/>
  <c r="A5210" i="13"/>
  <c r="A5209" i="13"/>
  <c r="A5208" i="13"/>
  <c r="A5207" i="13"/>
  <c r="A5206" i="13"/>
  <c r="A5205" i="13"/>
  <c r="A5204" i="13"/>
  <c r="A5203" i="13"/>
  <c r="A5202" i="13"/>
  <c r="A5201" i="13"/>
  <c r="A5200" i="13"/>
  <c r="A5199" i="13"/>
  <c r="A5198" i="13"/>
  <c r="A5197" i="13"/>
  <c r="A5196" i="13"/>
  <c r="A5195" i="13"/>
  <c r="A5194" i="13"/>
  <c r="A5193" i="13"/>
  <c r="A5192" i="13"/>
  <c r="A5191" i="13"/>
  <c r="A5190" i="13"/>
  <c r="A5189" i="13"/>
  <c r="A5188" i="13"/>
  <c r="A5187" i="13"/>
  <c r="A5186" i="13"/>
  <c r="A5185" i="13"/>
  <c r="A5184" i="13"/>
  <c r="A5183" i="13"/>
  <c r="A5182" i="13"/>
  <c r="A5181" i="13"/>
  <c r="A5180" i="13"/>
  <c r="A5179" i="13"/>
  <c r="A5178" i="13"/>
  <c r="A5177" i="13"/>
  <c r="A5176" i="13"/>
  <c r="A5175" i="13"/>
  <c r="A5174" i="13"/>
  <c r="A5173" i="13"/>
  <c r="A5172" i="13"/>
  <c r="A5171" i="13"/>
  <c r="A5170" i="13"/>
  <c r="A5169" i="13"/>
  <c r="A5168" i="13"/>
  <c r="A5167" i="13"/>
  <c r="A5166" i="13"/>
  <c r="A5165" i="13"/>
  <c r="A5164" i="13"/>
  <c r="A5163" i="13"/>
  <c r="A5162" i="13"/>
  <c r="A5161" i="13"/>
  <c r="A5160" i="13"/>
  <c r="A5159" i="13"/>
  <c r="A5158" i="13"/>
  <c r="A5157" i="13"/>
  <c r="A5156" i="13"/>
  <c r="A5155" i="13"/>
  <c r="A5154" i="13"/>
  <c r="A5153" i="13"/>
  <c r="A5152" i="13"/>
  <c r="A5151" i="13"/>
  <c r="A5150" i="13"/>
  <c r="A5149" i="13"/>
  <c r="A5148" i="13"/>
  <c r="A5147" i="13"/>
  <c r="A5146" i="13"/>
  <c r="A5145" i="13"/>
  <c r="A5144" i="13"/>
  <c r="A5143" i="13"/>
  <c r="A5142" i="13"/>
  <c r="A5141" i="13"/>
  <c r="A5140" i="13"/>
  <c r="A5139" i="13"/>
  <c r="A5138" i="13"/>
  <c r="A5137" i="13"/>
  <c r="A5136" i="13"/>
  <c r="A5135" i="13"/>
  <c r="A5134" i="13"/>
  <c r="A5133" i="13"/>
  <c r="A5132" i="13"/>
  <c r="A5131" i="13"/>
  <c r="A5130" i="13"/>
  <c r="A5129" i="13"/>
  <c r="A5128" i="13"/>
  <c r="A5127" i="13"/>
  <c r="A5126" i="13"/>
  <c r="A5125" i="13"/>
  <c r="A5124" i="13"/>
  <c r="A5123" i="13"/>
  <c r="A5122" i="13"/>
  <c r="A5121" i="13"/>
  <c r="A5120" i="13"/>
  <c r="A5119" i="13"/>
  <c r="A5118" i="13"/>
  <c r="A5117" i="13"/>
  <c r="A5116" i="13"/>
  <c r="A5115" i="13"/>
  <c r="A5114" i="13"/>
  <c r="A5113" i="13"/>
  <c r="A5112" i="13"/>
  <c r="A5111" i="13"/>
  <c r="A5110" i="13"/>
  <c r="A5109" i="13"/>
  <c r="A5108" i="13"/>
  <c r="A5107" i="13"/>
  <c r="A5106" i="13"/>
  <c r="A5105" i="13"/>
  <c r="A5104" i="13"/>
  <c r="A5103" i="13"/>
  <c r="A5102" i="13"/>
  <c r="A5101" i="13"/>
  <c r="A5100" i="13"/>
  <c r="A5099" i="13"/>
  <c r="A5098" i="13"/>
  <c r="A5097" i="13"/>
  <c r="A5096" i="13"/>
  <c r="A5095" i="13"/>
  <c r="A5094" i="13"/>
  <c r="A5093" i="13"/>
  <c r="A5092" i="13"/>
  <c r="A5091" i="13"/>
  <c r="A5090" i="13"/>
  <c r="A5089" i="13"/>
  <c r="A5088" i="13"/>
  <c r="A5087" i="13"/>
  <c r="A5086" i="13"/>
  <c r="A5085" i="13"/>
  <c r="A5084" i="13"/>
  <c r="A5083" i="13"/>
  <c r="A5082" i="13"/>
  <c r="A5081" i="13"/>
  <c r="A5080" i="13"/>
  <c r="A5079" i="13"/>
  <c r="A5078" i="13"/>
  <c r="A5077" i="13"/>
  <c r="A5076" i="13"/>
  <c r="A5075" i="13"/>
  <c r="A5074" i="13"/>
  <c r="A5073" i="13"/>
  <c r="A5072" i="13"/>
  <c r="A5071" i="13"/>
  <c r="A5070" i="13"/>
  <c r="A5069" i="13"/>
  <c r="A5068" i="13"/>
  <c r="A5067" i="13"/>
  <c r="A5066" i="13"/>
  <c r="A5065" i="13"/>
  <c r="A5064" i="13"/>
  <c r="A5063" i="13"/>
  <c r="A5062" i="13"/>
  <c r="A5061" i="13"/>
  <c r="A5060" i="13"/>
  <c r="A5059" i="13"/>
  <c r="A5058" i="13"/>
  <c r="A5057" i="13"/>
  <c r="A5056" i="13"/>
  <c r="A5055" i="13"/>
  <c r="A5054" i="13"/>
  <c r="A5053" i="13"/>
  <c r="A5052" i="13"/>
  <c r="A5051" i="13"/>
  <c r="A5050" i="13"/>
  <c r="A5049" i="13"/>
  <c r="A5048" i="13"/>
  <c r="A5047" i="13"/>
  <c r="A5046" i="13"/>
  <c r="A5045" i="13"/>
  <c r="A5044" i="13"/>
  <c r="A5043" i="13"/>
  <c r="A5042" i="13"/>
  <c r="A5041" i="13"/>
  <c r="A5040" i="13"/>
  <c r="A5039" i="13"/>
  <c r="A5038" i="13"/>
  <c r="A5037" i="13"/>
  <c r="A5036" i="13"/>
  <c r="A5035" i="13"/>
  <c r="A5034" i="13"/>
  <c r="A5033" i="13"/>
  <c r="A5032" i="13"/>
  <c r="A5031" i="13"/>
  <c r="A5030" i="13"/>
  <c r="A5029" i="13"/>
  <c r="A5028" i="13"/>
  <c r="A5027" i="13"/>
  <c r="A5026" i="13"/>
  <c r="A5025" i="13"/>
  <c r="A5024" i="13"/>
  <c r="A5023" i="13"/>
  <c r="A5022" i="13"/>
  <c r="A5021" i="13"/>
  <c r="A5020" i="13"/>
  <c r="A5019" i="13"/>
  <c r="A5018" i="13"/>
  <c r="A5017" i="13"/>
  <c r="A5016" i="13"/>
  <c r="A5015" i="13"/>
  <c r="A5014" i="13"/>
  <c r="A5013" i="13"/>
  <c r="A5012" i="13"/>
  <c r="A5011" i="13"/>
  <c r="A5010" i="13"/>
  <c r="A5009" i="13"/>
  <c r="A5008" i="13"/>
  <c r="A5007" i="13"/>
  <c r="A5006" i="13"/>
  <c r="A5005" i="13"/>
  <c r="A5004" i="13"/>
  <c r="A5003" i="13"/>
  <c r="A5002" i="13"/>
  <c r="A5001" i="13"/>
  <c r="A5000" i="13"/>
  <c r="A4999" i="13"/>
  <c r="A4998" i="13"/>
  <c r="A4997" i="13"/>
  <c r="A4996" i="13"/>
  <c r="A4995" i="13"/>
  <c r="A4994" i="13"/>
  <c r="A4993" i="13"/>
  <c r="A4992" i="13"/>
  <c r="A4991" i="13"/>
  <c r="A4990" i="13"/>
  <c r="A4989" i="13"/>
  <c r="A4988" i="13"/>
  <c r="A4987" i="13"/>
  <c r="A4986" i="13"/>
  <c r="A4985" i="13"/>
  <c r="A4984" i="13"/>
  <c r="A4983" i="13"/>
  <c r="A4982" i="13"/>
  <c r="A4981" i="13"/>
  <c r="A4980" i="13"/>
  <c r="A4979" i="13"/>
  <c r="A4978" i="13"/>
  <c r="A4977" i="13"/>
  <c r="A4976" i="13"/>
  <c r="A4975" i="13"/>
  <c r="A4974" i="13"/>
  <c r="A4973" i="13"/>
  <c r="A4972" i="13"/>
  <c r="A4971" i="13"/>
  <c r="A4970" i="13"/>
  <c r="A4969" i="13"/>
  <c r="A4968" i="13"/>
  <c r="A4967" i="13"/>
  <c r="A4966" i="13"/>
  <c r="A4965" i="13"/>
  <c r="A4964" i="13"/>
  <c r="A4963" i="13"/>
  <c r="A4962" i="13"/>
  <c r="A4961" i="13"/>
  <c r="A4960" i="13"/>
  <c r="A4959" i="13"/>
  <c r="A4958" i="13"/>
  <c r="A4957" i="13"/>
  <c r="A4956" i="13"/>
  <c r="A4955" i="13"/>
  <c r="A4954" i="13"/>
  <c r="A4953" i="13"/>
  <c r="A4952" i="13"/>
  <c r="A4951" i="13"/>
  <c r="A4950" i="13"/>
  <c r="A4949" i="13"/>
  <c r="A4948" i="13"/>
  <c r="A4947" i="13"/>
  <c r="A4946" i="13"/>
  <c r="A4945" i="13"/>
  <c r="A4944" i="13"/>
  <c r="A4943" i="13"/>
  <c r="A4942" i="13"/>
  <c r="A4941" i="13"/>
  <c r="A4940" i="13"/>
  <c r="A4939" i="13"/>
  <c r="A4938" i="13"/>
  <c r="A4937" i="13"/>
  <c r="A4936" i="13"/>
  <c r="A4935" i="13"/>
  <c r="A4934" i="13"/>
  <c r="A4933" i="13"/>
  <c r="A4932" i="13"/>
  <c r="A4931" i="13"/>
  <c r="A4930" i="13"/>
  <c r="A4929" i="13"/>
  <c r="A4928" i="13"/>
  <c r="A4927" i="13"/>
  <c r="A4926" i="13"/>
  <c r="A4925" i="13"/>
  <c r="A4924" i="13"/>
  <c r="A4923" i="13"/>
  <c r="A4922" i="13"/>
  <c r="A4921" i="13"/>
  <c r="A4920" i="13"/>
  <c r="A4919" i="13"/>
  <c r="A4918" i="13"/>
  <c r="A4917" i="13"/>
  <c r="A4916" i="13"/>
  <c r="A4915" i="13"/>
  <c r="A4914" i="13"/>
  <c r="A4913" i="13"/>
  <c r="A4912" i="13"/>
  <c r="A4911" i="13"/>
  <c r="A4910" i="13"/>
  <c r="A4909" i="13"/>
  <c r="A4908" i="13"/>
  <c r="A4907" i="13"/>
  <c r="A4906" i="13"/>
  <c r="A4905" i="13"/>
  <c r="A4904" i="13"/>
  <c r="A4903" i="13"/>
  <c r="A4902" i="13"/>
  <c r="A4901" i="13"/>
  <c r="A4900" i="13"/>
  <c r="A4899" i="13"/>
  <c r="A4898" i="13"/>
  <c r="A4897" i="13"/>
  <c r="A4896" i="13"/>
  <c r="A4895" i="13"/>
  <c r="A4894" i="13"/>
  <c r="A4893" i="13"/>
  <c r="A4892" i="13"/>
  <c r="A4891" i="13"/>
  <c r="A4890" i="13"/>
  <c r="A4889" i="13"/>
  <c r="A4888" i="13"/>
  <c r="A4887" i="13"/>
  <c r="A4886" i="13"/>
  <c r="A4885" i="13"/>
  <c r="A4884" i="13"/>
  <c r="A4883" i="13"/>
  <c r="A4882" i="13"/>
  <c r="A4881" i="13"/>
  <c r="A4880" i="13"/>
  <c r="A4879" i="13"/>
  <c r="A4878" i="13"/>
  <c r="A4877" i="13"/>
  <c r="A4876" i="13"/>
  <c r="A4875" i="13"/>
  <c r="A4874" i="13"/>
  <c r="A4873" i="13"/>
  <c r="A4872" i="13"/>
  <c r="A4871" i="13"/>
  <c r="A4870" i="13"/>
  <c r="A4869" i="13"/>
  <c r="A4868" i="13"/>
  <c r="A4867" i="13"/>
  <c r="A4866" i="13"/>
  <c r="A4865" i="13"/>
  <c r="A4864" i="13"/>
  <c r="A4863" i="13"/>
  <c r="A4862" i="13"/>
  <c r="A4861" i="13"/>
  <c r="A4860" i="13"/>
  <c r="A4859" i="13"/>
  <c r="A4858" i="13"/>
  <c r="A4857" i="13"/>
  <c r="A4856" i="13"/>
  <c r="A4855" i="13"/>
  <c r="A4854" i="13"/>
  <c r="A4853" i="13"/>
  <c r="A4852" i="13"/>
  <c r="A4851" i="13"/>
  <c r="A4850" i="13"/>
  <c r="A4849" i="13"/>
  <c r="A4848" i="13"/>
  <c r="A4847" i="13"/>
  <c r="A4846" i="13"/>
  <c r="A4845" i="13"/>
  <c r="A4844" i="13"/>
  <c r="A4843" i="13"/>
  <c r="A4842" i="13"/>
  <c r="A4841" i="13"/>
  <c r="A4840" i="13"/>
  <c r="A4839" i="13"/>
  <c r="A4838" i="13"/>
  <c r="A4837" i="13"/>
  <c r="A4836" i="13"/>
  <c r="A4835" i="13"/>
  <c r="A4834" i="13"/>
  <c r="A4833" i="13"/>
  <c r="A4832" i="13"/>
  <c r="A4831" i="13"/>
  <c r="A4830" i="13"/>
  <c r="A4829" i="13"/>
  <c r="A4828" i="13"/>
  <c r="A4827" i="13"/>
  <c r="A4826" i="13"/>
  <c r="A4825" i="13"/>
  <c r="A4824" i="13"/>
  <c r="A4823" i="13"/>
  <c r="A4822" i="13"/>
  <c r="A4821" i="13"/>
  <c r="A4820" i="13"/>
  <c r="A4819" i="13"/>
  <c r="A4818" i="13"/>
  <c r="A4817" i="13"/>
  <c r="A4816" i="13"/>
  <c r="A4815" i="13"/>
  <c r="A4814" i="13"/>
  <c r="A4813" i="13"/>
  <c r="A4812" i="13"/>
  <c r="A4811" i="13"/>
  <c r="A4810" i="13"/>
  <c r="A4809" i="13"/>
  <c r="A4808" i="13"/>
  <c r="A4807" i="13"/>
  <c r="A4806" i="13"/>
  <c r="A4805" i="13"/>
  <c r="A4804" i="13"/>
  <c r="A4803" i="13"/>
  <c r="A4802" i="13"/>
  <c r="A4801" i="13"/>
  <c r="A4800" i="13"/>
  <c r="A4799" i="13"/>
  <c r="A4798" i="13"/>
  <c r="A4797" i="13"/>
  <c r="A4796" i="13"/>
  <c r="A4795" i="13"/>
  <c r="A4794" i="13"/>
  <c r="A4793" i="13"/>
  <c r="A4792" i="13"/>
  <c r="A4791" i="13"/>
  <c r="A4790" i="13"/>
  <c r="A4789" i="13"/>
  <c r="A4788" i="13"/>
  <c r="A4787" i="13"/>
  <c r="A4786" i="13"/>
  <c r="A4785" i="13"/>
  <c r="A4784" i="13"/>
  <c r="A4783" i="13"/>
  <c r="A4782" i="13"/>
  <c r="A4781" i="13"/>
  <c r="A4780" i="13"/>
  <c r="A4779" i="13"/>
  <c r="A4778" i="13"/>
  <c r="A4777" i="13"/>
  <c r="A4776" i="13"/>
  <c r="A4775" i="13"/>
  <c r="A4774" i="13"/>
  <c r="A4773" i="13"/>
  <c r="A4772" i="13"/>
  <c r="A4771" i="13"/>
  <c r="A4770" i="13"/>
  <c r="A4769" i="13"/>
  <c r="A4768" i="13"/>
  <c r="A4767" i="13"/>
  <c r="A4766" i="13"/>
  <c r="A4765" i="13"/>
  <c r="A4764" i="13"/>
  <c r="A4763" i="13"/>
  <c r="A4762" i="13"/>
  <c r="A4761" i="13"/>
  <c r="A4760" i="13"/>
  <c r="A4759" i="13"/>
  <c r="A4758" i="13"/>
  <c r="A4757" i="13"/>
  <c r="A4756" i="13"/>
  <c r="A4755" i="13"/>
  <c r="A4754" i="13"/>
  <c r="A4753" i="13"/>
  <c r="A4752" i="13"/>
  <c r="A4751" i="13"/>
  <c r="A4750" i="13"/>
  <c r="A4749" i="13"/>
  <c r="A4748" i="13"/>
  <c r="A4747" i="13"/>
  <c r="A4746" i="13"/>
  <c r="A4745" i="13"/>
  <c r="A4744" i="13"/>
  <c r="A4743" i="13"/>
  <c r="A4742" i="13"/>
  <c r="A4741" i="13"/>
  <c r="A4740" i="13"/>
  <c r="A4739" i="13"/>
  <c r="A4738" i="13"/>
  <c r="A4737" i="13"/>
  <c r="A4736" i="13"/>
  <c r="A4735" i="13"/>
  <c r="A4734" i="13"/>
  <c r="A4733" i="13"/>
  <c r="A4732" i="13"/>
  <c r="A4731" i="13"/>
  <c r="A4730" i="13"/>
  <c r="A4729" i="13"/>
  <c r="A4728" i="13"/>
  <c r="A4727" i="13"/>
  <c r="A4726" i="13"/>
  <c r="A4725" i="13"/>
  <c r="A4724" i="13"/>
  <c r="A4723" i="13"/>
  <c r="A4722" i="13"/>
  <c r="A4721" i="13"/>
  <c r="A4720" i="13"/>
  <c r="A4719" i="13"/>
  <c r="A4718" i="13"/>
  <c r="A4717" i="13"/>
  <c r="A4716" i="13"/>
  <c r="A4715" i="13"/>
  <c r="A4714" i="13"/>
  <c r="A4713" i="13"/>
  <c r="A4712" i="13"/>
  <c r="A4711" i="13"/>
  <c r="A4710" i="13"/>
  <c r="A4709" i="13"/>
  <c r="A4708" i="13"/>
  <c r="A4707" i="13"/>
  <c r="A4706" i="13"/>
  <c r="A4705" i="13"/>
  <c r="A4704" i="13"/>
  <c r="A4703" i="13"/>
  <c r="A4702" i="13"/>
  <c r="A4701" i="13"/>
  <c r="A4700" i="13"/>
  <c r="A4699" i="13"/>
  <c r="A4698" i="13"/>
  <c r="A4697" i="13"/>
  <c r="A4696" i="13"/>
  <c r="A4695" i="13"/>
  <c r="A4694" i="13"/>
  <c r="A4693" i="13"/>
  <c r="A4692" i="13"/>
  <c r="A4691" i="13"/>
  <c r="A4690" i="13"/>
  <c r="A4689" i="13"/>
  <c r="A4688" i="13"/>
  <c r="A4687" i="13"/>
  <c r="A4686" i="13"/>
  <c r="A4685" i="13"/>
  <c r="A4684" i="13"/>
  <c r="A4683" i="13"/>
  <c r="A4682" i="13"/>
  <c r="A4681" i="13"/>
  <c r="A4680" i="13"/>
  <c r="A4679" i="13"/>
  <c r="A4678" i="13"/>
  <c r="A4677" i="13"/>
  <c r="A4676" i="13"/>
  <c r="A4675" i="13"/>
  <c r="A4674" i="13"/>
  <c r="A4673" i="13"/>
  <c r="A4672" i="13"/>
  <c r="A4671" i="13"/>
  <c r="A4670" i="13"/>
  <c r="A4669" i="13"/>
  <c r="A4668" i="13"/>
  <c r="A4667" i="13"/>
  <c r="A4666" i="13"/>
  <c r="A4665" i="13"/>
  <c r="A4664" i="13"/>
  <c r="A4663" i="13"/>
  <c r="A4662" i="13"/>
  <c r="A4661" i="13"/>
  <c r="A4660" i="13"/>
  <c r="A4659" i="13"/>
  <c r="A4658" i="13"/>
  <c r="A4657" i="13"/>
  <c r="A4656" i="13"/>
  <c r="A4655" i="13"/>
  <c r="A4654" i="13"/>
  <c r="A4653" i="13"/>
  <c r="A4652" i="13"/>
  <c r="A4651" i="13"/>
  <c r="A4650" i="13"/>
  <c r="A4649" i="13"/>
  <c r="A4648" i="13"/>
  <c r="A4647" i="13"/>
  <c r="A4646" i="13"/>
  <c r="A4645" i="13"/>
  <c r="A4644" i="13"/>
  <c r="A4643" i="13"/>
  <c r="A4642" i="13"/>
  <c r="A4641" i="13"/>
  <c r="A4640" i="13"/>
  <c r="A4639" i="13"/>
  <c r="A4638" i="13"/>
  <c r="A4637" i="13"/>
  <c r="A4636" i="13"/>
  <c r="A4635" i="13"/>
  <c r="A4634" i="13"/>
  <c r="A4633" i="13"/>
  <c r="A4632" i="13"/>
  <c r="A4631" i="13"/>
  <c r="A4630" i="13"/>
  <c r="A4629" i="13"/>
  <c r="A4628" i="13"/>
  <c r="A4627" i="13"/>
  <c r="A4626" i="13"/>
  <c r="A4625" i="13"/>
  <c r="A4624" i="13"/>
  <c r="A4623" i="13"/>
  <c r="A4622" i="13"/>
  <c r="A4621" i="13"/>
  <c r="A4620" i="13"/>
  <c r="A4619" i="13"/>
  <c r="A4618" i="13"/>
  <c r="A4617" i="13"/>
  <c r="A4616" i="13"/>
  <c r="A4615" i="13"/>
  <c r="A4614" i="13"/>
  <c r="A4613" i="13"/>
  <c r="A4612" i="13"/>
  <c r="A4611" i="13"/>
  <c r="A4610" i="13"/>
  <c r="A4609" i="13"/>
  <c r="A4608" i="13"/>
  <c r="A4607" i="13"/>
  <c r="A4606" i="13"/>
  <c r="A4605" i="13"/>
  <c r="A4604" i="13"/>
  <c r="A4603" i="13"/>
  <c r="A4602" i="13"/>
  <c r="A4601" i="13"/>
  <c r="A4600" i="13"/>
  <c r="A4599" i="13"/>
  <c r="A4598" i="13"/>
  <c r="A4597" i="13"/>
  <c r="A4596" i="13"/>
  <c r="A4595" i="13"/>
  <c r="A4594" i="13"/>
  <c r="A4593" i="13"/>
  <c r="A4592" i="13"/>
  <c r="A4591" i="13"/>
  <c r="A4590" i="13"/>
  <c r="A4589" i="13"/>
  <c r="A4588" i="13"/>
  <c r="A4587" i="13"/>
  <c r="A4586" i="13"/>
  <c r="A4585" i="13"/>
  <c r="A4584" i="13"/>
  <c r="A4583" i="13"/>
  <c r="A4582" i="13"/>
  <c r="A4581" i="13"/>
  <c r="A4580" i="13"/>
  <c r="A4579" i="13"/>
  <c r="A4578" i="13"/>
  <c r="A4577" i="13"/>
  <c r="A4576" i="13"/>
  <c r="A4575" i="13"/>
  <c r="A4574" i="13"/>
  <c r="A4573" i="13"/>
  <c r="A4572" i="13"/>
  <c r="A4571" i="13"/>
  <c r="A4570" i="13"/>
  <c r="A4569" i="13"/>
  <c r="A4568" i="13"/>
  <c r="A4567" i="13"/>
  <c r="A4566" i="13"/>
  <c r="A4565" i="13"/>
  <c r="A4564" i="13"/>
  <c r="A4563" i="13"/>
  <c r="A4562" i="13"/>
  <c r="A4561" i="13"/>
  <c r="A4560" i="13"/>
  <c r="A4559" i="13"/>
  <c r="A4558" i="13"/>
  <c r="A4557" i="13"/>
  <c r="A4556" i="13"/>
  <c r="A4555" i="13"/>
  <c r="A4554" i="13"/>
  <c r="A4553" i="13"/>
  <c r="A4552" i="13"/>
  <c r="A4551" i="13"/>
  <c r="A4550" i="13"/>
  <c r="A4549" i="13"/>
  <c r="A4548" i="13"/>
  <c r="A4547" i="13"/>
  <c r="A4546" i="13"/>
  <c r="A4545" i="13"/>
  <c r="A4544" i="13"/>
  <c r="A4543" i="13"/>
  <c r="A4542" i="13"/>
  <c r="A4541" i="13"/>
  <c r="A4540" i="13"/>
  <c r="A4539" i="13"/>
  <c r="A4538" i="13"/>
  <c r="A4537" i="13"/>
  <c r="A4536" i="13"/>
  <c r="A4535" i="13"/>
  <c r="A4534" i="13"/>
  <c r="A4533" i="13"/>
  <c r="A4532" i="13"/>
  <c r="A4531" i="13"/>
  <c r="A4530" i="13"/>
  <c r="A4529" i="13"/>
  <c r="A4528" i="13"/>
  <c r="A4527" i="13"/>
  <c r="A4526" i="13"/>
  <c r="A4525" i="13"/>
  <c r="A4524" i="13"/>
  <c r="A4523" i="13"/>
  <c r="A4522" i="13"/>
  <c r="A4521" i="13"/>
  <c r="A4520" i="13"/>
  <c r="A4519" i="13"/>
  <c r="A4518" i="13"/>
  <c r="A4517" i="13"/>
  <c r="A4516" i="13"/>
  <c r="A4515" i="13"/>
  <c r="A4514" i="13"/>
  <c r="A4513" i="13"/>
  <c r="A4512" i="13"/>
  <c r="A4511" i="13"/>
  <c r="A4510" i="13"/>
  <c r="A4509" i="13"/>
  <c r="A4508" i="13"/>
  <c r="A4507" i="13"/>
  <c r="A4506" i="13"/>
  <c r="A4505" i="13"/>
  <c r="A4504" i="13"/>
  <c r="A4503" i="13"/>
  <c r="A4502" i="13"/>
  <c r="A4501" i="13"/>
  <c r="A4500" i="13"/>
  <c r="A4499" i="13"/>
  <c r="A4498" i="13"/>
  <c r="A4497" i="13"/>
  <c r="A4496" i="13"/>
  <c r="A4495" i="13"/>
  <c r="A4494" i="13"/>
  <c r="A4493" i="13"/>
  <c r="A4492" i="13"/>
  <c r="A4491" i="13"/>
  <c r="A4490" i="13"/>
  <c r="A4489" i="13"/>
  <c r="A4488" i="13"/>
  <c r="A4487" i="13"/>
  <c r="A4486" i="13"/>
  <c r="A4485" i="13"/>
  <c r="A4484" i="13"/>
  <c r="A4483" i="13"/>
  <c r="A4482" i="13"/>
  <c r="A4481" i="13"/>
  <c r="A4480" i="13"/>
  <c r="A4479" i="13"/>
  <c r="A4478" i="13"/>
  <c r="A4477" i="13"/>
  <c r="A4476" i="13"/>
  <c r="A4475" i="13"/>
  <c r="A4474" i="13"/>
  <c r="A4473" i="13"/>
  <c r="A4472" i="13"/>
  <c r="A4471" i="13"/>
  <c r="A4470" i="13"/>
  <c r="A4469" i="13"/>
  <c r="A4468" i="13"/>
  <c r="A4467" i="13"/>
  <c r="A4466" i="13"/>
  <c r="A4465" i="13"/>
  <c r="A4464" i="13"/>
  <c r="A4463" i="13"/>
  <c r="A4462" i="13"/>
  <c r="A4461" i="13"/>
  <c r="A4460" i="13"/>
  <c r="A4459" i="13"/>
  <c r="A4458" i="13"/>
  <c r="A4457" i="13"/>
  <c r="A4456" i="13"/>
  <c r="A4455" i="13"/>
  <c r="A4454" i="13"/>
  <c r="A4453" i="13"/>
  <c r="A4452" i="13"/>
  <c r="A4451" i="13"/>
  <c r="A4450" i="13"/>
  <c r="A4449" i="13"/>
  <c r="A4448" i="13"/>
  <c r="A4447" i="13"/>
  <c r="A4446" i="13"/>
  <c r="A4445" i="13"/>
  <c r="A4444" i="13"/>
  <c r="A4443" i="13"/>
  <c r="A4442" i="13"/>
  <c r="A4441" i="13"/>
  <c r="A4440" i="13"/>
  <c r="A4439" i="13"/>
  <c r="A4438" i="13"/>
  <c r="A4437" i="13"/>
  <c r="A4436" i="13"/>
  <c r="A4435" i="13"/>
  <c r="A4434" i="13"/>
  <c r="A4433" i="13"/>
  <c r="A4432" i="13"/>
  <c r="A4431" i="13"/>
  <c r="A4430" i="13"/>
  <c r="A4429" i="13"/>
  <c r="A4428" i="13"/>
  <c r="A4427" i="13"/>
  <c r="A4426" i="13"/>
  <c r="A4425" i="13"/>
  <c r="A4424" i="13"/>
  <c r="A4423" i="13"/>
  <c r="A4422" i="13"/>
  <c r="A4421" i="13"/>
  <c r="A4420" i="13"/>
  <c r="A4419" i="13"/>
  <c r="A4418" i="13"/>
  <c r="A4417" i="13"/>
  <c r="A4416" i="13"/>
  <c r="A4415" i="13"/>
  <c r="A4414" i="13"/>
  <c r="A4413" i="13"/>
  <c r="A4412" i="13"/>
  <c r="A4411" i="13"/>
  <c r="A4410" i="13"/>
  <c r="A4409" i="13"/>
  <c r="A4408" i="13"/>
  <c r="A4407" i="13"/>
  <c r="A4406" i="13"/>
  <c r="A4405" i="13"/>
  <c r="A4404" i="13"/>
  <c r="A4403" i="13"/>
  <c r="A4402" i="13"/>
  <c r="A4401" i="13"/>
  <c r="A4400" i="13"/>
  <c r="A4399" i="13"/>
  <c r="A4398" i="13"/>
  <c r="A4397" i="13"/>
  <c r="A4396" i="13"/>
  <c r="A4395" i="13"/>
  <c r="A4394" i="13"/>
  <c r="A4393" i="13"/>
  <c r="A4392" i="13"/>
  <c r="A4391" i="13"/>
  <c r="A4390" i="13"/>
  <c r="A4389" i="13"/>
  <c r="A4388" i="13"/>
  <c r="A4387" i="13"/>
  <c r="A4386" i="13"/>
  <c r="A4385" i="13"/>
  <c r="A4384" i="13"/>
  <c r="A4383" i="13"/>
  <c r="A4382" i="13"/>
  <c r="A4381" i="13"/>
  <c r="A4380" i="13"/>
  <c r="A4379" i="13"/>
  <c r="A4378" i="13"/>
  <c r="A4377" i="13"/>
  <c r="A4376" i="13"/>
  <c r="A4375" i="13"/>
  <c r="A4374" i="13"/>
  <c r="A4373" i="13"/>
  <c r="A4372" i="13"/>
  <c r="A4371" i="13"/>
  <c r="A4370" i="13"/>
  <c r="A4369" i="13"/>
  <c r="A4368" i="13"/>
  <c r="A4367" i="13"/>
  <c r="A4366" i="13"/>
  <c r="A4365" i="13"/>
  <c r="A4364" i="13"/>
  <c r="A4363" i="13"/>
  <c r="A4362" i="13"/>
  <c r="A4361" i="13"/>
  <c r="A4360" i="13"/>
  <c r="A4359" i="13"/>
  <c r="A4358" i="13"/>
  <c r="A4357" i="13"/>
  <c r="A4356" i="13"/>
  <c r="A4355" i="13"/>
  <c r="A4354" i="13"/>
  <c r="A4353" i="13"/>
  <c r="A4352" i="13"/>
  <c r="A4351" i="13"/>
  <c r="A4350" i="13"/>
  <c r="A4349" i="13"/>
  <c r="A4348" i="13"/>
  <c r="A4347" i="13"/>
  <c r="A4346" i="13"/>
  <c r="A4345" i="13"/>
  <c r="A4344" i="13"/>
  <c r="A4343" i="13"/>
  <c r="A4342" i="13"/>
  <c r="A4341" i="13"/>
  <c r="A4340" i="13"/>
  <c r="A4339" i="13"/>
  <c r="A4338" i="13"/>
  <c r="A4337" i="13"/>
  <c r="A4336" i="13"/>
  <c r="A4335" i="13"/>
  <c r="A4334" i="13"/>
  <c r="A4333" i="13"/>
  <c r="A4332" i="13"/>
  <c r="A4331" i="13"/>
  <c r="A4330" i="13"/>
  <c r="A4329" i="13"/>
  <c r="A4328" i="13"/>
  <c r="A4327" i="13"/>
  <c r="A4326" i="13"/>
  <c r="A4325" i="13"/>
  <c r="A4324" i="13"/>
  <c r="A4323" i="13"/>
  <c r="A4322" i="13"/>
  <c r="A4321" i="13"/>
  <c r="A4320" i="13"/>
  <c r="A4319" i="13"/>
  <c r="A4318" i="13"/>
  <c r="A4317" i="13"/>
  <c r="A4316" i="13"/>
  <c r="A4315" i="13"/>
  <c r="A4314" i="13"/>
  <c r="A4313" i="13"/>
  <c r="A4312" i="13"/>
  <c r="A4311" i="13"/>
  <c r="A4310" i="13"/>
  <c r="A4309" i="13"/>
  <c r="A4308" i="13"/>
  <c r="A4307" i="13"/>
  <c r="A4306" i="13"/>
  <c r="A4305" i="13"/>
  <c r="A4304" i="13"/>
  <c r="A4303" i="13"/>
  <c r="A4302" i="13"/>
  <c r="A4301" i="13"/>
  <c r="A4300" i="13"/>
  <c r="A4299" i="13"/>
  <c r="A4298" i="13"/>
  <c r="A4297" i="13"/>
  <c r="A4296" i="13"/>
  <c r="A4295" i="13"/>
  <c r="A4294" i="13"/>
  <c r="A4293" i="13"/>
  <c r="A4292" i="13"/>
  <c r="A4291" i="13"/>
  <c r="A4290" i="13"/>
  <c r="A4289" i="13"/>
  <c r="A4288" i="13"/>
  <c r="A4287" i="13"/>
  <c r="A4286" i="13"/>
  <c r="A4285" i="13"/>
  <c r="A4284" i="13"/>
  <c r="A4283" i="13"/>
  <c r="A4282" i="13"/>
  <c r="A4281" i="13"/>
  <c r="A4280" i="13"/>
  <c r="A4279" i="13"/>
  <c r="A4278" i="13"/>
  <c r="A4277" i="13"/>
  <c r="A4276" i="13"/>
  <c r="A4275" i="13"/>
  <c r="A4274" i="13"/>
  <c r="A4273" i="13"/>
  <c r="A4272" i="13"/>
  <c r="A4271" i="13"/>
  <c r="A4270" i="13"/>
  <c r="A4269" i="13"/>
  <c r="A4268" i="13"/>
  <c r="A4267" i="13"/>
  <c r="A4266" i="13"/>
  <c r="A4265" i="13"/>
  <c r="A4264" i="13"/>
  <c r="A4263" i="13"/>
  <c r="A4262" i="13"/>
  <c r="A4261" i="13"/>
  <c r="A4260" i="13"/>
  <c r="A4259" i="13"/>
  <c r="A4258" i="13"/>
  <c r="A4257" i="13"/>
  <c r="A4256" i="13"/>
  <c r="A4255" i="13"/>
  <c r="A4254" i="13"/>
  <c r="A4253" i="13"/>
  <c r="A4252" i="13"/>
  <c r="A4251" i="13"/>
  <c r="A4250" i="13"/>
  <c r="A4249" i="13"/>
  <c r="A4248" i="13"/>
  <c r="A4247" i="13"/>
  <c r="A4246" i="13"/>
  <c r="A4245" i="13"/>
  <c r="A4244" i="13"/>
  <c r="A4243" i="13"/>
  <c r="A4242" i="13"/>
  <c r="A4241" i="13"/>
  <c r="A4240" i="13"/>
  <c r="A4239" i="13"/>
  <c r="A4238" i="13"/>
  <c r="A4237" i="13"/>
  <c r="A4236" i="13"/>
  <c r="A4235" i="13"/>
  <c r="A4234" i="13"/>
  <c r="A4233" i="13"/>
  <c r="A4232" i="13"/>
  <c r="A4231" i="13"/>
  <c r="A4230" i="13"/>
  <c r="A4229" i="13"/>
  <c r="A4228" i="13"/>
  <c r="A4227" i="13"/>
  <c r="A4226" i="13"/>
  <c r="A4225" i="13"/>
  <c r="A4224" i="13"/>
  <c r="A4223" i="13"/>
  <c r="A4222" i="13"/>
  <c r="A4221" i="13"/>
  <c r="A4220" i="13"/>
  <c r="A4219" i="13"/>
  <c r="A4218" i="13"/>
  <c r="A4217" i="13"/>
  <c r="A4216" i="13"/>
  <c r="A4215" i="13"/>
  <c r="A4214" i="13"/>
  <c r="A4213" i="13"/>
  <c r="A4212" i="13"/>
  <c r="A4211" i="13"/>
  <c r="A4210" i="13"/>
  <c r="A4209" i="13"/>
  <c r="A4208" i="13"/>
  <c r="A4207" i="13"/>
  <c r="A4206" i="13"/>
  <c r="A4205" i="13"/>
  <c r="A4204" i="13"/>
  <c r="A4203" i="13"/>
  <c r="A4202" i="13"/>
  <c r="A4201" i="13"/>
  <c r="A4200" i="13"/>
  <c r="A4199" i="13"/>
  <c r="A4198" i="13"/>
  <c r="A4197" i="13"/>
  <c r="A4196" i="13"/>
  <c r="A4195" i="13"/>
  <c r="A4194" i="13"/>
  <c r="A4193" i="13"/>
  <c r="A4192" i="13"/>
  <c r="A4191" i="13"/>
  <c r="A4190" i="13"/>
  <c r="A4189" i="13"/>
  <c r="A4188" i="13"/>
  <c r="A4187" i="13"/>
  <c r="A4186" i="13"/>
  <c r="A4185" i="13"/>
  <c r="A4184" i="13"/>
  <c r="A4183" i="13"/>
  <c r="A4182" i="13"/>
  <c r="A4181" i="13"/>
  <c r="A4180" i="13"/>
  <c r="A4179" i="13"/>
  <c r="A4178" i="13"/>
  <c r="A4177" i="13"/>
  <c r="A4176" i="13"/>
  <c r="A4175" i="13"/>
  <c r="A4174" i="13"/>
  <c r="A4173" i="13"/>
  <c r="A4172" i="13"/>
  <c r="A4171" i="13"/>
  <c r="A4170" i="13"/>
  <c r="A4169" i="13"/>
  <c r="A4168" i="13"/>
  <c r="A4167" i="13"/>
  <c r="A4166" i="13"/>
  <c r="A4165" i="13"/>
  <c r="A4164" i="13"/>
  <c r="A4163" i="13"/>
  <c r="A4162" i="13"/>
  <c r="A4161" i="13"/>
  <c r="A4160" i="13"/>
  <c r="A4159" i="13"/>
  <c r="A4158" i="13"/>
  <c r="A4157" i="13"/>
  <c r="A4156" i="13"/>
  <c r="A4155" i="13"/>
  <c r="A4154" i="13"/>
  <c r="A4153" i="13"/>
  <c r="A4152" i="13"/>
  <c r="A4151" i="13"/>
  <c r="A4150" i="13"/>
  <c r="A4149" i="13"/>
  <c r="A4148" i="13"/>
  <c r="A4147" i="13"/>
  <c r="A4146" i="13"/>
  <c r="A4145" i="13"/>
  <c r="A4144" i="13"/>
  <c r="A4143" i="13"/>
  <c r="A4142" i="13"/>
  <c r="A4141" i="13"/>
  <c r="A4140" i="13"/>
  <c r="A4139" i="13"/>
  <c r="A4138" i="13"/>
  <c r="A4137" i="13"/>
  <c r="A4136" i="13"/>
  <c r="A4135" i="13"/>
  <c r="A4134" i="13"/>
  <c r="A4133" i="13"/>
  <c r="A4132" i="13"/>
  <c r="A4131" i="13"/>
  <c r="A4130" i="13"/>
  <c r="A4129" i="13"/>
  <c r="A4128" i="13"/>
  <c r="A4127" i="13"/>
  <c r="A4126" i="13"/>
  <c r="A4125" i="13"/>
  <c r="A4124" i="13"/>
  <c r="A4123" i="13"/>
  <c r="A4122" i="13"/>
  <c r="A4121" i="13"/>
  <c r="A4120" i="13"/>
  <c r="A4119" i="13"/>
  <c r="A4118" i="13"/>
  <c r="A4117" i="13"/>
  <c r="A4116" i="13"/>
  <c r="A4115" i="13"/>
  <c r="A4114" i="13"/>
  <c r="A4113" i="13"/>
  <c r="A4112" i="13"/>
  <c r="A4111" i="13"/>
  <c r="A4110" i="13"/>
  <c r="A4109" i="13"/>
  <c r="A4108" i="13"/>
  <c r="A4107" i="13"/>
  <c r="A4106" i="13"/>
  <c r="A4105" i="13"/>
  <c r="A4104" i="13"/>
  <c r="A4103" i="13"/>
  <c r="A4102" i="13"/>
  <c r="A4101" i="13"/>
  <c r="A4100" i="13"/>
  <c r="A4099" i="13"/>
  <c r="A4098" i="13"/>
  <c r="A4097" i="13"/>
  <c r="A4096" i="13"/>
  <c r="A4095" i="13"/>
  <c r="A4094" i="13"/>
  <c r="A4093" i="13"/>
  <c r="A4092" i="13"/>
  <c r="A4091" i="13"/>
  <c r="A4090" i="13"/>
  <c r="A4089" i="13"/>
  <c r="A4088" i="13"/>
  <c r="A4087" i="13"/>
  <c r="A4086" i="13"/>
  <c r="A4085" i="13"/>
  <c r="A4084" i="13"/>
  <c r="A4083" i="13"/>
  <c r="A4082" i="13"/>
  <c r="A4081" i="13"/>
  <c r="A4080" i="13"/>
  <c r="A4079" i="13"/>
  <c r="A4078" i="13"/>
  <c r="A4077" i="13"/>
  <c r="A4076" i="13"/>
  <c r="A4075" i="13"/>
  <c r="A4074" i="13"/>
  <c r="A4073" i="13"/>
  <c r="A4072" i="13"/>
  <c r="A4071" i="13"/>
  <c r="A4070" i="13"/>
  <c r="A4069" i="13"/>
  <c r="A4068" i="13"/>
  <c r="A4067" i="13"/>
  <c r="A4066" i="13"/>
  <c r="A4065" i="13"/>
  <c r="A4064" i="13"/>
  <c r="A4063" i="13"/>
  <c r="A4062" i="13"/>
  <c r="A4061" i="13"/>
  <c r="A4060" i="13"/>
  <c r="A4059" i="13"/>
  <c r="A4058" i="13"/>
  <c r="A4057" i="13"/>
  <c r="A4056" i="13"/>
  <c r="A4055" i="13"/>
  <c r="A4054" i="13"/>
  <c r="A4053" i="13"/>
  <c r="A4052" i="13"/>
  <c r="A4051" i="13"/>
  <c r="A4050" i="13"/>
  <c r="A4049" i="13"/>
  <c r="A4048" i="13"/>
  <c r="A4047" i="13"/>
  <c r="A4046" i="13"/>
  <c r="A4045" i="13"/>
  <c r="A4044" i="13"/>
  <c r="A4043" i="13"/>
  <c r="A4042" i="13"/>
  <c r="A4041" i="13"/>
  <c r="A4040" i="13"/>
  <c r="A4039" i="13"/>
  <c r="A4038" i="13"/>
  <c r="A4037" i="13"/>
  <c r="A4036" i="13"/>
  <c r="A4035" i="13"/>
  <c r="A4034" i="13"/>
  <c r="A4033" i="13"/>
  <c r="A4032" i="13"/>
  <c r="A4031" i="13"/>
  <c r="A4030" i="13"/>
  <c r="A4029" i="13"/>
  <c r="A4028" i="13"/>
  <c r="A4027" i="13"/>
  <c r="A4026" i="13"/>
  <c r="A4025" i="13"/>
  <c r="A4024" i="13"/>
  <c r="A4023" i="13"/>
  <c r="A4022" i="13"/>
  <c r="A4021" i="13"/>
  <c r="A4020" i="13"/>
  <c r="A4019" i="13"/>
  <c r="A4018" i="13"/>
  <c r="A4017" i="13"/>
  <c r="A4016" i="13"/>
  <c r="A4015" i="13"/>
  <c r="A4014" i="13"/>
  <c r="A4013" i="13"/>
  <c r="A4012" i="13"/>
  <c r="A4011" i="13"/>
  <c r="A4010" i="13"/>
  <c r="A4009" i="13"/>
  <c r="A4008" i="13"/>
  <c r="A4007" i="13"/>
  <c r="A4006" i="13"/>
  <c r="A4005" i="13"/>
  <c r="A4004" i="13"/>
  <c r="A4003" i="13"/>
  <c r="A4002" i="13"/>
  <c r="A4001" i="13"/>
  <c r="A4000" i="13"/>
  <c r="A3999" i="13"/>
  <c r="A3998" i="13"/>
  <c r="A3997" i="13"/>
  <c r="A3996" i="13"/>
  <c r="A3995" i="13"/>
  <c r="A3994" i="13"/>
  <c r="A3993" i="13"/>
  <c r="A3992" i="13"/>
  <c r="A3991" i="13"/>
  <c r="A3990" i="13"/>
  <c r="A3989" i="13"/>
  <c r="A3988" i="13"/>
  <c r="A3987" i="13"/>
  <c r="A3986" i="13"/>
  <c r="A3985" i="13"/>
  <c r="A3984" i="13"/>
  <c r="A3983" i="13"/>
  <c r="A3982" i="13"/>
  <c r="A3981" i="13"/>
  <c r="A3980" i="13"/>
  <c r="A3979" i="13"/>
  <c r="A3978" i="13"/>
  <c r="A3977" i="13"/>
  <c r="A3976" i="13"/>
  <c r="A3975" i="13"/>
  <c r="A3974" i="13"/>
  <c r="A3973" i="13"/>
  <c r="A3972" i="13"/>
  <c r="A3971" i="13"/>
  <c r="A3970" i="13"/>
  <c r="A3969" i="13"/>
  <c r="A3968" i="13"/>
  <c r="A3967" i="13"/>
  <c r="A3966" i="13"/>
  <c r="A3965" i="13"/>
  <c r="A3964" i="13"/>
  <c r="A3963" i="13"/>
  <c r="A3962" i="13"/>
  <c r="A3961" i="13"/>
  <c r="A3960" i="13"/>
  <c r="A3959" i="13"/>
  <c r="A3958" i="13"/>
  <c r="A3957" i="13"/>
  <c r="A3956" i="13"/>
  <c r="A3955" i="13"/>
  <c r="A3954" i="13"/>
  <c r="A3953" i="13"/>
  <c r="A3952" i="13"/>
  <c r="A3951" i="13"/>
  <c r="A3950" i="13"/>
  <c r="A3949" i="13"/>
  <c r="A3948" i="13"/>
  <c r="A3947" i="13"/>
  <c r="A3946" i="13"/>
  <c r="A3945" i="13"/>
  <c r="A3944" i="13"/>
  <c r="A3943" i="13"/>
  <c r="A3942" i="13"/>
  <c r="A3941" i="13"/>
  <c r="A3940" i="13"/>
  <c r="A3939" i="13"/>
  <c r="A3938" i="13"/>
  <c r="A3937" i="13"/>
  <c r="A3936" i="13"/>
  <c r="A3935" i="13"/>
  <c r="A3934" i="13"/>
  <c r="A3933" i="13"/>
  <c r="A3932" i="13"/>
  <c r="A3931" i="13"/>
  <c r="A3930" i="13"/>
  <c r="A3929" i="13"/>
  <c r="A3928" i="13"/>
  <c r="A3927" i="13"/>
  <c r="A3926" i="13"/>
  <c r="A3925" i="13"/>
  <c r="A3924" i="13"/>
  <c r="A3923" i="13"/>
  <c r="A3922" i="13"/>
  <c r="A3921" i="13"/>
  <c r="A3920" i="13"/>
  <c r="A3919" i="13"/>
  <c r="A3918" i="13"/>
  <c r="A3917" i="13"/>
  <c r="A3916" i="13"/>
  <c r="A3915" i="13"/>
  <c r="A3914" i="13"/>
  <c r="A3913" i="13"/>
  <c r="A3912" i="13"/>
  <c r="A3911" i="13"/>
  <c r="A3910" i="13"/>
  <c r="A3909" i="13"/>
  <c r="A3908" i="13"/>
  <c r="A3907" i="13"/>
  <c r="A3906" i="13"/>
  <c r="A3905" i="13"/>
  <c r="A3904" i="13"/>
  <c r="A3903" i="13"/>
  <c r="A3902" i="13"/>
  <c r="A3901" i="13"/>
  <c r="A3900" i="13"/>
  <c r="A3899" i="13"/>
  <c r="A3898" i="13"/>
  <c r="A3897" i="13"/>
  <c r="A3896" i="13"/>
  <c r="A3895" i="13"/>
  <c r="A3894" i="13"/>
  <c r="A3893" i="13"/>
  <c r="A3892" i="13"/>
  <c r="A3891" i="13"/>
  <c r="A3890" i="13"/>
  <c r="A3889" i="13"/>
  <c r="A3888" i="13"/>
  <c r="A3887" i="13"/>
  <c r="A3886" i="13"/>
  <c r="A3885" i="13"/>
  <c r="A3884" i="13"/>
  <c r="A3883" i="13"/>
  <c r="A3882" i="13"/>
  <c r="A3881" i="13"/>
  <c r="A3880" i="13"/>
  <c r="A3879" i="13"/>
  <c r="A3878" i="13"/>
  <c r="A3877" i="13"/>
  <c r="A3876" i="13"/>
  <c r="A3875" i="13"/>
  <c r="A3874" i="13"/>
  <c r="A3873" i="13"/>
  <c r="A3872" i="13"/>
  <c r="A3871" i="13"/>
  <c r="A3870" i="13"/>
  <c r="A3869" i="13"/>
  <c r="A3868" i="13"/>
  <c r="A3867" i="13"/>
  <c r="A3866" i="13"/>
  <c r="A3865" i="13"/>
  <c r="A3864" i="13"/>
  <c r="A3863" i="13"/>
  <c r="A3862" i="13"/>
  <c r="A3861" i="13"/>
  <c r="A3860" i="13"/>
  <c r="A3859" i="13"/>
  <c r="A3858" i="13"/>
  <c r="A3857" i="13"/>
  <c r="A3856" i="13"/>
  <c r="A3855" i="13"/>
  <c r="A3854" i="13"/>
  <c r="A3853" i="13"/>
  <c r="A3852" i="13"/>
  <c r="A3851" i="13"/>
  <c r="A3850" i="13"/>
  <c r="A3849" i="13"/>
  <c r="A3848" i="13"/>
  <c r="A3847" i="13"/>
  <c r="A3846" i="13"/>
  <c r="A3845" i="13"/>
  <c r="A3844" i="13"/>
  <c r="A3843" i="13"/>
  <c r="A3842" i="13"/>
  <c r="A3841" i="13"/>
  <c r="A3840" i="13"/>
  <c r="A3839" i="13"/>
  <c r="A3838" i="13"/>
  <c r="A3837" i="13"/>
  <c r="A3836" i="13"/>
  <c r="A3835" i="13"/>
  <c r="A3834" i="13"/>
  <c r="A3833" i="13"/>
  <c r="A3832" i="13"/>
  <c r="A3831" i="13"/>
  <c r="A3830" i="13"/>
  <c r="A3829" i="13"/>
  <c r="A3828" i="13"/>
  <c r="A3827" i="13"/>
  <c r="A3826" i="13"/>
  <c r="A3825" i="13"/>
  <c r="A3824" i="13"/>
  <c r="A3823" i="13"/>
  <c r="A3822" i="13"/>
  <c r="A3821" i="13"/>
  <c r="A3820" i="13"/>
  <c r="A3819" i="13"/>
  <c r="A3818" i="13"/>
  <c r="A3817" i="13"/>
  <c r="A3816" i="13"/>
  <c r="A3815" i="13"/>
  <c r="A3814" i="13"/>
  <c r="A3813" i="13"/>
  <c r="A3812" i="13"/>
  <c r="A3811" i="13"/>
  <c r="A3810" i="13"/>
  <c r="A3809" i="13"/>
  <c r="A3808" i="13"/>
  <c r="A3807" i="13"/>
  <c r="A3806" i="13"/>
  <c r="A3805" i="13"/>
  <c r="A3804" i="13"/>
  <c r="A3803" i="13"/>
  <c r="A3802" i="13"/>
  <c r="A3801" i="13"/>
  <c r="A3800" i="13"/>
  <c r="A3799" i="13"/>
  <c r="A3798" i="13"/>
  <c r="A3797" i="13"/>
  <c r="A3796" i="13"/>
  <c r="A3795" i="13"/>
  <c r="A3794" i="13"/>
  <c r="A3793" i="13"/>
  <c r="A3792" i="13"/>
  <c r="A3791" i="13"/>
  <c r="A3790" i="13"/>
  <c r="A3789" i="13"/>
  <c r="A3788" i="13"/>
  <c r="A3787" i="13"/>
  <c r="A3786" i="13"/>
  <c r="A3785" i="13"/>
  <c r="A3784" i="13"/>
  <c r="A3783" i="13"/>
  <c r="A3782" i="13"/>
  <c r="A3781" i="13"/>
  <c r="A3780" i="13"/>
  <c r="A3779" i="13"/>
  <c r="A3778" i="13"/>
  <c r="A3777" i="13"/>
  <c r="A3776" i="13"/>
  <c r="A3775" i="13"/>
  <c r="A3774" i="13"/>
  <c r="A3773" i="13"/>
  <c r="A3772" i="13"/>
  <c r="A3771" i="13"/>
  <c r="A3770" i="13"/>
  <c r="A3769" i="13"/>
  <c r="A3768" i="13"/>
  <c r="A3767" i="13"/>
  <c r="A3766" i="13"/>
  <c r="A3765" i="13"/>
  <c r="A3764" i="13"/>
  <c r="A3763" i="13"/>
  <c r="A3762" i="13"/>
  <c r="A3761" i="13"/>
  <c r="A3760" i="13"/>
  <c r="A3759" i="13"/>
  <c r="A3758" i="13"/>
  <c r="A3757" i="13"/>
  <c r="A3756" i="13"/>
  <c r="A3755" i="13"/>
  <c r="A3754" i="13"/>
  <c r="A3753" i="13"/>
  <c r="A3752" i="13"/>
  <c r="A3751" i="13"/>
  <c r="A3750" i="13"/>
  <c r="A3749" i="13"/>
  <c r="A3748" i="13"/>
  <c r="A3747" i="13"/>
  <c r="A3746" i="13"/>
  <c r="A3745" i="13"/>
  <c r="A3744" i="13"/>
  <c r="A3743" i="13"/>
  <c r="A3742" i="13"/>
  <c r="A3741" i="13"/>
  <c r="A3740" i="13"/>
  <c r="A3739" i="13"/>
  <c r="A3738" i="13"/>
  <c r="A3737" i="13"/>
  <c r="A3736" i="13"/>
  <c r="A3735" i="13"/>
  <c r="A3734" i="13"/>
  <c r="A3733" i="13"/>
  <c r="A3732" i="13"/>
  <c r="A3731" i="13"/>
  <c r="A3730" i="13"/>
  <c r="A3729" i="13"/>
  <c r="A3728" i="13"/>
  <c r="A3727" i="13"/>
  <c r="A3726" i="13"/>
  <c r="A3725" i="13"/>
  <c r="A3724" i="13"/>
  <c r="A3723" i="13"/>
  <c r="A3722" i="13"/>
  <c r="A3721" i="13"/>
  <c r="A3720" i="13"/>
  <c r="A3719" i="13"/>
  <c r="A3718" i="13"/>
  <c r="A3717" i="13"/>
  <c r="A3716" i="13"/>
  <c r="A3715" i="13"/>
  <c r="A3714" i="13"/>
  <c r="A3713" i="13"/>
  <c r="A3712" i="13"/>
  <c r="A3711" i="13"/>
  <c r="A3710" i="13"/>
  <c r="A3709" i="13"/>
  <c r="A3708" i="13"/>
  <c r="A3707" i="13"/>
  <c r="A3706" i="13"/>
  <c r="A3705" i="13"/>
  <c r="A3704" i="13"/>
  <c r="A3703" i="13"/>
  <c r="A3702" i="13"/>
  <c r="A3701" i="13"/>
  <c r="A3700" i="13"/>
  <c r="A3699" i="13"/>
  <c r="A3698" i="13"/>
  <c r="A3697" i="13"/>
  <c r="A3696" i="13"/>
  <c r="A3695" i="13"/>
  <c r="A3694" i="13"/>
  <c r="A3693" i="13"/>
  <c r="A3692" i="13"/>
  <c r="A3691" i="13"/>
  <c r="A3690" i="13"/>
  <c r="A3689" i="13"/>
  <c r="A3688" i="13"/>
  <c r="A3687" i="13"/>
  <c r="A3686" i="13"/>
  <c r="A3685" i="13"/>
  <c r="A3684" i="13"/>
  <c r="A3683" i="13"/>
  <c r="A3682" i="13"/>
  <c r="A3681" i="13"/>
  <c r="A3680" i="13"/>
  <c r="A3679" i="13"/>
  <c r="A3678" i="13"/>
  <c r="A3677" i="13"/>
  <c r="A3676" i="13"/>
  <c r="A3675" i="13"/>
  <c r="A3674" i="13"/>
  <c r="A3673" i="13"/>
  <c r="A3672" i="13"/>
  <c r="A3671" i="13"/>
  <c r="A3670" i="13"/>
  <c r="A3669" i="13"/>
  <c r="A3668" i="13"/>
  <c r="A3667" i="13"/>
  <c r="A3666" i="13"/>
  <c r="A3665" i="13"/>
  <c r="A3664" i="13"/>
  <c r="A3663" i="13"/>
  <c r="A3662" i="13"/>
  <c r="A3661" i="13"/>
  <c r="A3660" i="13"/>
  <c r="A3659" i="13"/>
  <c r="A3658" i="13"/>
  <c r="A3657" i="13"/>
  <c r="A3656" i="13"/>
  <c r="A3655" i="13"/>
  <c r="A3654" i="13"/>
  <c r="A3653" i="13"/>
  <c r="A3652" i="13"/>
  <c r="A3651" i="13"/>
  <c r="A3650" i="13"/>
  <c r="A3649" i="13"/>
  <c r="A3648" i="13"/>
  <c r="A3647" i="13"/>
  <c r="A3646" i="13"/>
  <c r="A3645" i="13"/>
  <c r="A3644" i="13"/>
  <c r="A3643" i="13"/>
  <c r="A3642" i="13"/>
  <c r="A3641" i="13"/>
  <c r="A3640" i="13"/>
  <c r="A3639" i="13"/>
  <c r="A3638" i="13"/>
  <c r="A3637" i="13"/>
  <c r="A3636" i="13"/>
  <c r="A3635" i="13"/>
  <c r="A3634" i="13"/>
  <c r="A3633" i="13"/>
  <c r="A3632" i="13"/>
  <c r="A3631" i="13"/>
  <c r="A3630" i="13"/>
  <c r="A3629" i="13"/>
  <c r="A3628" i="13"/>
  <c r="A3627" i="13"/>
  <c r="A3626" i="13"/>
  <c r="A3625" i="13"/>
  <c r="A3624" i="13"/>
  <c r="A3623" i="13"/>
  <c r="A3622" i="13"/>
  <c r="A3621" i="13"/>
  <c r="A3620" i="13"/>
  <c r="A3619" i="13"/>
  <c r="A3618" i="13"/>
  <c r="A3617" i="13"/>
  <c r="A3616" i="13"/>
  <c r="A3615" i="13"/>
  <c r="A3614" i="13"/>
  <c r="A3613" i="13"/>
  <c r="A3612" i="13"/>
  <c r="A3611" i="13"/>
  <c r="A3610" i="13"/>
  <c r="A3609" i="13"/>
  <c r="A3608" i="13"/>
  <c r="A3607" i="13"/>
  <c r="A3606" i="13"/>
  <c r="A3605" i="13"/>
  <c r="A3604" i="13"/>
  <c r="A3603" i="13"/>
  <c r="A3602" i="13"/>
  <c r="A3601" i="13"/>
  <c r="A3600" i="13"/>
  <c r="A3599" i="13"/>
  <c r="A3598" i="13"/>
  <c r="A3597" i="13"/>
  <c r="A3596" i="13"/>
  <c r="A3595" i="13"/>
  <c r="A3594" i="13"/>
  <c r="A3593" i="13"/>
  <c r="A3592" i="13"/>
  <c r="A3591" i="13"/>
  <c r="A3590" i="13"/>
  <c r="A3589" i="13"/>
  <c r="A3588" i="13"/>
  <c r="A3587" i="13"/>
  <c r="A3586" i="13"/>
  <c r="A3585" i="13"/>
  <c r="A3584" i="13"/>
  <c r="A3583" i="13"/>
  <c r="A3582" i="13"/>
  <c r="A3581" i="13"/>
  <c r="A3580" i="13"/>
  <c r="A3579" i="13"/>
  <c r="A3578" i="13"/>
  <c r="A3577" i="13"/>
  <c r="A3576" i="13"/>
  <c r="A3575" i="13"/>
  <c r="A3574" i="13"/>
  <c r="A3573" i="13"/>
  <c r="A3572" i="13"/>
  <c r="A3571" i="13"/>
  <c r="A3570" i="13"/>
  <c r="A3569" i="13"/>
  <c r="A3568" i="13"/>
  <c r="A3567" i="13"/>
  <c r="A3566" i="13"/>
  <c r="A3565" i="13"/>
  <c r="A3564" i="13"/>
  <c r="A3563" i="13"/>
  <c r="A3562" i="13"/>
  <c r="A3561" i="13"/>
  <c r="A3560" i="13"/>
  <c r="A3559" i="13"/>
  <c r="A3558" i="13"/>
  <c r="A3557" i="13"/>
  <c r="A3556" i="13"/>
  <c r="A3555" i="13"/>
  <c r="A3554" i="13"/>
  <c r="A3553" i="13"/>
  <c r="A3552" i="13"/>
  <c r="A3551" i="13"/>
  <c r="A3550" i="13"/>
  <c r="A3549" i="13"/>
  <c r="A3548" i="13"/>
  <c r="A3547" i="13"/>
  <c r="A3546" i="13"/>
  <c r="A3545" i="13"/>
  <c r="A3544" i="13"/>
  <c r="A3543" i="13"/>
  <c r="A3542" i="13"/>
  <c r="A3541" i="13"/>
  <c r="A3540" i="13"/>
  <c r="A3539" i="13"/>
  <c r="A3538" i="13"/>
  <c r="A3537" i="13"/>
  <c r="A3536" i="13"/>
  <c r="A3535" i="13"/>
  <c r="A3534" i="13"/>
  <c r="A3533" i="13"/>
  <c r="A3532" i="13"/>
  <c r="A3531" i="13"/>
  <c r="A3530" i="13"/>
  <c r="A3529" i="13"/>
  <c r="A3528" i="13"/>
  <c r="A3527" i="13"/>
  <c r="A3526" i="13"/>
  <c r="A3525" i="13"/>
  <c r="A3524" i="13"/>
  <c r="A3523" i="13"/>
  <c r="A3522" i="13"/>
  <c r="A3521" i="13"/>
  <c r="A3520" i="13"/>
  <c r="A3519" i="13"/>
  <c r="A3518" i="13"/>
  <c r="A3517" i="13"/>
  <c r="A3516" i="13"/>
  <c r="A3515" i="13"/>
  <c r="A3514" i="13"/>
  <c r="A3513" i="13"/>
  <c r="A3512" i="13"/>
  <c r="A3511" i="13"/>
  <c r="A3510" i="13"/>
  <c r="A3509" i="13"/>
  <c r="A3508" i="13"/>
  <c r="A3507" i="13"/>
  <c r="A3506" i="13"/>
  <c r="A3505" i="13"/>
  <c r="A3504" i="13"/>
  <c r="A3503" i="13"/>
  <c r="A3502" i="13"/>
  <c r="A3501" i="13"/>
  <c r="A3500" i="13"/>
  <c r="A3499" i="13"/>
  <c r="A3498" i="13"/>
  <c r="A3497" i="13"/>
  <c r="A3496" i="13"/>
  <c r="A3495" i="13"/>
  <c r="A3494" i="13"/>
  <c r="A3493" i="13"/>
  <c r="A3492" i="13"/>
  <c r="A3491" i="13"/>
  <c r="A3490" i="13"/>
  <c r="A3489" i="13"/>
  <c r="A3488" i="13"/>
  <c r="A3487" i="13"/>
  <c r="A3486" i="13"/>
  <c r="A3485" i="13"/>
  <c r="A3484" i="13"/>
  <c r="A3483" i="13"/>
  <c r="A3482" i="13"/>
  <c r="A3481" i="13"/>
  <c r="A3480" i="13"/>
  <c r="A3479" i="13"/>
  <c r="A3478" i="13"/>
  <c r="A3477" i="13"/>
  <c r="A3476" i="13"/>
  <c r="A3475" i="13"/>
  <c r="A3474" i="13"/>
  <c r="A3473" i="13"/>
  <c r="A3472" i="13"/>
  <c r="A3471" i="13"/>
  <c r="A3470" i="13"/>
  <c r="A3469" i="13"/>
  <c r="A3468" i="13"/>
  <c r="A3467" i="13"/>
  <c r="A3466" i="13"/>
  <c r="A3465" i="13"/>
  <c r="A3464" i="13"/>
  <c r="A3463" i="13"/>
  <c r="A3462" i="13"/>
  <c r="A3461" i="13"/>
  <c r="A3460" i="13"/>
  <c r="A3459" i="13"/>
  <c r="A3458" i="13"/>
  <c r="A3457" i="13"/>
  <c r="A3456" i="13"/>
  <c r="A3455" i="13"/>
  <c r="A3454" i="13"/>
  <c r="A3453" i="13"/>
  <c r="A3452" i="13"/>
  <c r="A3451" i="13"/>
  <c r="A3450" i="13"/>
  <c r="A3449" i="13"/>
  <c r="A3448" i="13"/>
  <c r="A3447" i="13"/>
  <c r="A3446" i="13"/>
  <c r="A3445" i="13"/>
  <c r="A3444" i="13"/>
  <c r="A3443" i="13"/>
  <c r="A3442" i="13"/>
  <c r="A3441" i="13"/>
  <c r="A3440" i="13"/>
  <c r="A3439" i="13"/>
  <c r="A3438" i="13"/>
  <c r="A3437" i="13"/>
  <c r="A3436" i="13"/>
  <c r="A3435" i="13"/>
  <c r="A3434" i="13"/>
  <c r="A3433" i="13"/>
  <c r="A3432" i="13"/>
  <c r="A3431" i="13"/>
  <c r="A3430" i="13"/>
  <c r="A3429" i="13"/>
  <c r="A3428" i="13"/>
  <c r="A3427" i="13"/>
  <c r="A3426" i="13"/>
  <c r="A3425" i="13"/>
  <c r="A3424" i="13"/>
  <c r="A3423" i="13"/>
  <c r="A3422" i="13"/>
  <c r="A3421" i="13"/>
  <c r="A3420" i="13"/>
  <c r="A3419" i="13"/>
  <c r="A3418" i="13"/>
  <c r="A3417" i="13"/>
  <c r="A3416" i="13"/>
  <c r="A3415" i="13"/>
  <c r="A3414" i="13"/>
  <c r="A3413" i="13"/>
  <c r="A3412" i="13"/>
  <c r="A3411" i="13"/>
  <c r="A3410" i="13"/>
  <c r="A3409" i="13"/>
  <c r="A3408" i="13"/>
  <c r="A3407" i="13"/>
  <c r="A3406" i="13"/>
  <c r="A3405" i="13"/>
  <c r="A3404" i="13"/>
  <c r="A3403" i="13"/>
  <c r="A3402" i="13"/>
  <c r="A3401" i="13"/>
  <c r="A3400" i="13"/>
  <c r="A3399" i="13"/>
  <c r="A3398" i="13"/>
  <c r="A3397" i="13"/>
  <c r="A3396" i="13"/>
  <c r="A3395" i="13"/>
  <c r="A3394" i="13"/>
  <c r="A3393" i="13"/>
  <c r="A3392" i="13"/>
  <c r="A3391" i="13"/>
  <c r="A3390" i="13"/>
  <c r="A3389" i="13"/>
  <c r="A3388" i="13"/>
  <c r="A3387" i="13"/>
  <c r="A3386" i="13"/>
  <c r="A3385" i="13"/>
  <c r="A3384" i="13"/>
  <c r="A3383" i="13"/>
  <c r="A3382" i="13"/>
  <c r="A3381" i="13"/>
  <c r="A3380" i="13"/>
  <c r="A3379" i="13"/>
  <c r="A3378" i="13"/>
  <c r="A3377" i="13"/>
  <c r="A3376" i="13"/>
  <c r="A3375" i="13"/>
  <c r="A3374" i="13"/>
  <c r="A3373" i="13"/>
  <c r="A3372" i="13"/>
  <c r="A3371" i="13"/>
  <c r="A3370" i="13"/>
  <c r="A3369" i="13"/>
  <c r="A3368" i="13"/>
  <c r="A3367" i="13"/>
  <c r="A3366" i="13"/>
  <c r="A3365" i="13"/>
  <c r="A3364" i="13"/>
  <c r="A3363" i="13"/>
  <c r="A3362" i="13"/>
  <c r="A3361" i="13"/>
  <c r="A3360" i="13"/>
  <c r="A3359" i="13"/>
  <c r="A3358" i="13"/>
  <c r="A3357" i="13"/>
  <c r="A3356" i="13"/>
  <c r="A3355" i="13"/>
  <c r="A3354" i="13"/>
  <c r="A3353" i="13"/>
  <c r="A3352" i="13"/>
  <c r="A3351" i="13"/>
  <c r="A3350" i="13"/>
  <c r="A3349" i="13"/>
  <c r="A3348" i="13"/>
  <c r="A3347" i="13"/>
  <c r="A3346" i="13"/>
  <c r="A3345" i="13"/>
  <c r="A3344" i="13"/>
  <c r="A3343" i="13"/>
  <c r="A3342" i="13"/>
  <c r="A3341" i="13"/>
  <c r="A3340" i="13"/>
  <c r="A3339" i="13"/>
  <c r="A3338" i="13"/>
  <c r="A3337" i="13"/>
  <c r="A3336" i="13"/>
  <c r="A3335" i="13"/>
  <c r="A3334" i="13"/>
  <c r="A3333" i="13"/>
  <c r="A3332" i="13"/>
  <c r="A3331" i="13"/>
  <c r="A3330" i="13"/>
  <c r="A3329" i="13"/>
  <c r="A3328" i="13"/>
  <c r="A3327" i="13"/>
  <c r="A3326" i="13"/>
  <c r="A3325" i="13"/>
  <c r="A3324" i="13"/>
  <c r="A3323" i="13"/>
  <c r="A3322" i="13"/>
  <c r="A3321" i="13"/>
  <c r="A3320" i="13"/>
  <c r="A3319" i="13"/>
  <c r="A3318" i="13"/>
  <c r="A3317" i="13"/>
  <c r="A3316" i="13"/>
  <c r="A3315" i="13"/>
  <c r="A3314" i="13"/>
  <c r="A3313" i="13"/>
  <c r="A3312" i="13"/>
  <c r="A3311" i="13"/>
  <c r="A3310" i="13"/>
  <c r="A3309" i="13"/>
  <c r="A3308" i="13"/>
  <c r="A3307" i="13"/>
  <c r="A3306" i="13"/>
  <c r="A3305" i="13"/>
  <c r="A3304" i="13"/>
  <c r="A3303" i="13"/>
  <c r="A3302" i="13"/>
  <c r="A3301" i="13"/>
  <c r="A3300" i="13"/>
  <c r="A3299" i="13"/>
  <c r="A3298" i="13"/>
  <c r="A3297" i="13"/>
  <c r="A3296" i="13"/>
  <c r="A3295" i="13"/>
  <c r="A3294" i="13"/>
  <c r="A3293" i="13"/>
  <c r="A3292" i="13"/>
  <c r="A3291" i="13"/>
  <c r="A3290" i="13"/>
  <c r="A3289" i="13"/>
  <c r="A3288" i="13"/>
  <c r="A3287" i="13"/>
  <c r="A3286" i="13"/>
  <c r="A3285" i="13"/>
  <c r="A3284" i="13"/>
  <c r="A3283" i="13"/>
  <c r="A3282" i="13"/>
  <c r="A3281" i="13"/>
  <c r="A3280" i="13"/>
  <c r="A3279" i="13"/>
  <c r="A3278" i="13"/>
  <c r="A3277" i="13"/>
  <c r="A3276" i="13"/>
  <c r="A3275" i="13"/>
  <c r="A3274" i="13"/>
  <c r="A3273" i="13"/>
  <c r="A3272" i="13"/>
  <c r="A3271" i="13"/>
  <c r="A3270" i="13"/>
  <c r="A3269" i="13"/>
  <c r="A3268" i="13"/>
  <c r="A3267" i="13"/>
  <c r="A3266" i="13"/>
  <c r="A3265" i="13"/>
  <c r="A3264" i="13"/>
  <c r="A3263" i="13"/>
  <c r="A3262" i="13"/>
  <c r="A3261" i="13"/>
  <c r="A3260" i="13"/>
  <c r="A3259" i="13"/>
  <c r="A3258" i="13"/>
  <c r="A3257" i="13"/>
  <c r="A3256" i="13"/>
  <c r="A3255" i="13"/>
  <c r="A3254" i="13"/>
  <c r="A3253" i="13"/>
  <c r="A3252" i="13"/>
  <c r="A3251" i="13"/>
  <c r="A3250" i="13"/>
  <c r="A3249" i="13"/>
  <c r="A3248" i="13"/>
  <c r="A3247" i="13"/>
  <c r="A3246" i="13"/>
  <c r="A3245" i="13"/>
  <c r="A3244" i="13"/>
  <c r="A3243" i="13"/>
  <c r="A3242" i="13"/>
  <c r="A3241" i="13"/>
  <c r="A3240" i="13"/>
  <c r="A3239" i="13"/>
  <c r="A3238" i="13"/>
  <c r="A3237" i="13"/>
  <c r="A3236" i="13"/>
  <c r="A3235" i="13"/>
  <c r="A3234" i="13"/>
  <c r="A3233" i="13"/>
  <c r="A3232" i="13"/>
  <c r="A3231" i="13"/>
  <c r="A3230" i="13"/>
  <c r="A3229" i="13"/>
  <c r="A3228" i="13"/>
  <c r="A3227" i="13"/>
  <c r="A3226" i="13"/>
  <c r="A3225" i="13"/>
  <c r="A3224" i="13"/>
  <c r="A3223" i="13"/>
  <c r="A3222" i="13"/>
  <c r="A3221" i="13"/>
  <c r="A3220" i="13"/>
  <c r="A3219" i="13"/>
  <c r="A3218" i="13"/>
  <c r="A3217" i="13"/>
  <c r="A3216" i="13"/>
  <c r="A3215" i="13"/>
  <c r="A3214" i="13"/>
  <c r="A3213" i="13"/>
  <c r="A3212" i="13"/>
  <c r="A3211" i="13"/>
  <c r="A3210" i="13"/>
  <c r="A3209" i="13"/>
  <c r="A3208" i="13"/>
  <c r="A3207" i="13"/>
  <c r="A3206" i="13"/>
  <c r="A3205" i="13"/>
  <c r="A3204" i="13"/>
  <c r="A3203" i="13"/>
  <c r="A3202" i="13"/>
  <c r="A3201" i="13"/>
  <c r="A3200" i="13"/>
  <c r="A3199" i="13"/>
  <c r="A3198" i="13"/>
  <c r="A3197" i="13"/>
  <c r="A3196" i="13"/>
  <c r="A3195" i="13"/>
  <c r="A3194" i="13"/>
  <c r="A3193" i="13"/>
  <c r="A3192" i="13"/>
  <c r="A3191" i="13"/>
  <c r="A3190" i="13"/>
  <c r="A3189" i="13"/>
  <c r="A3188" i="13"/>
  <c r="A3187" i="13"/>
  <c r="A3186" i="13"/>
  <c r="A3185" i="13"/>
  <c r="A3184" i="13"/>
  <c r="A3183" i="13"/>
  <c r="A3182" i="13"/>
  <c r="A3181" i="13"/>
  <c r="A3180" i="13"/>
  <c r="A3179" i="13"/>
  <c r="A3178" i="13"/>
  <c r="A3177" i="13"/>
  <c r="A3176" i="13"/>
  <c r="A3175" i="13"/>
  <c r="A3174" i="13"/>
  <c r="A3173" i="13"/>
  <c r="A3172" i="13"/>
  <c r="A3171" i="13"/>
  <c r="A3170" i="13"/>
  <c r="A3169" i="13"/>
  <c r="A3168" i="13"/>
  <c r="A3167" i="13"/>
  <c r="A3166" i="13"/>
  <c r="A3165" i="13"/>
  <c r="A3164" i="13"/>
  <c r="A3163" i="13"/>
  <c r="A3162" i="13"/>
  <c r="A3161" i="13"/>
  <c r="A3160" i="13"/>
  <c r="A3159" i="13"/>
  <c r="A3158" i="13"/>
  <c r="A3157" i="13"/>
  <c r="A3156" i="13"/>
  <c r="A3155" i="13"/>
  <c r="A3154" i="13"/>
  <c r="A3153" i="13"/>
  <c r="A3152" i="13"/>
  <c r="A3151" i="13"/>
  <c r="A3150" i="13"/>
  <c r="A3149" i="13"/>
  <c r="A3148" i="13"/>
  <c r="A3147" i="13"/>
  <c r="A3146" i="13"/>
  <c r="A3145" i="13"/>
  <c r="A3144" i="13"/>
  <c r="A3143" i="13"/>
  <c r="A3142" i="13"/>
  <c r="A3141" i="13"/>
  <c r="A3140" i="13"/>
  <c r="A3139" i="13"/>
  <c r="A3138" i="13"/>
  <c r="A3137" i="13"/>
  <c r="A3136" i="13"/>
  <c r="A3135" i="13"/>
  <c r="A3134" i="13"/>
  <c r="A3133" i="13"/>
  <c r="A3132" i="13"/>
  <c r="A3131" i="13"/>
  <c r="A3130" i="13"/>
  <c r="A3129" i="13"/>
  <c r="A3128" i="13"/>
  <c r="A3127" i="13"/>
  <c r="A3126" i="13"/>
  <c r="A3125" i="13"/>
  <c r="A3124" i="13"/>
  <c r="A3123" i="13"/>
  <c r="A3122" i="13"/>
  <c r="A3121" i="13"/>
  <c r="A3120" i="13"/>
  <c r="A3119" i="13"/>
  <c r="A3118" i="13"/>
  <c r="A3117" i="13"/>
  <c r="A3116" i="13"/>
  <c r="A3115" i="13"/>
  <c r="A3114" i="13"/>
  <c r="A3113" i="13"/>
  <c r="A3112" i="13"/>
  <c r="A3111" i="13"/>
  <c r="A3110" i="13"/>
  <c r="A3109" i="13"/>
  <c r="A3108" i="13"/>
  <c r="A3107" i="13"/>
  <c r="A3106" i="13"/>
  <c r="A3105" i="13"/>
  <c r="A3104" i="13"/>
  <c r="A3103" i="13"/>
  <c r="A3102" i="13"/>
  <c r="A3101" i="13"/>
  <c r="A3100" i="13"/>
  <c r="A3099" i="13"/>
  <c r="A3098" i="13"/>
  <c r="A3097" i="13"/>
  <c r="A3096" i="13"/>
  <c r="A3095" i="13"/>
  <c r="A3094" i="13"/>
  <c r="A3093" i="13"/>
  <c r="A3092" i="13"/>
  <c r="A3091" i="13"/>
  <c r="A3090" i="13"/>
  <c r="A3089" i="13"/>
  <c r="A3088" i="13"/>
  <c r="A3087" i="13"/>
  <c r="A3086" i="13"/>
  <c r="A3085" i="13"/>
  <c r="A3084" i="13"/>
  <c r="A3083" i="13"/>
  <c r="A3082" i="13"/>
  <c r="A3081" i="13"/>
  <c r="A3080" i="13"/>
  <c r="A3079" i="13"/>
  <c r="A3078" i="13"/>
  <c r="A3077" i="13"/>
  <c r="A3076" i="13"/>
  <c r="A3075" i="13"/>
  <c r="A3074" i="13"/>
  <c r="A3073" i="13"/>
  <c r="A3072" i="13"/>
  <c r="A3071" i="13"/>
  <c r="A3070" i="13"/>
  <c r="A3069" i="13"/>
  <c r="A3068" i="13"/>
  <c r="A3067" i="13"/>
  <c r="A3066" i="13"/>
  <c r="A3065" i="13"/>
  <c r="A3064" i="13"/>
  <c r="A3063" i="13"/>
  <c r="A3062" i="13"/>
  <c r="A3061" i="13"/>
  <c r="A3060" i="13"/>
  <c r="A3059" i="13"/>
  <c r="A3058" i="13"/>
  <c r="A3057" i="13"/>
  <c r="A3056" i="13"/>
  <c r="A3055" i="13"/>
  <c r="A3054" i="13"/>
  <c r="A3053" i="13"/>
  <c r="A3052" i="13"/>
  <c r="A3051" i="13"/>
  <c r="A3050" i="13"/>
  <c r="A3049" i="13"/>
  <c r="A3048" i="13"/>
  <c r="A3047" i="13"/>
  <c r="A3046" i="13"/>
  <c r="A3045" i="13"/>
  <c r="A3044" i="13"/>
  <c r="A3043" i="13"/>
  <c r="A3042" i="13"/>
  <c r="A3041" i="13"/>
  <c r="A3040" i="13"/>
  <c r="A3039" i="13"/>
  <c r="A3038" i="13"/>
  <c r="A3037" i="13"/>
  <c r="A3036" i="13"/>
  <c r="A3035" i="13"/>
  <c r="A3034" i="13"/>
  <c r="A3033" i="13"/>
  <c r="A3032" i="13"/>
  <c r="A3031" i="13"/>
  <c r="A3030" i="13"/>
  <c r="A3029" i="13"/>
  <c r="A3028" i="13"/>
  <c r="A3027" i="13"/>
  <c r="A3026" i="13"/>
  <c r="A3025" i="13"/>
  <c r="A3024" i="13"/>
  <c r="A3023" i="13"/>
  <c r="A3022" i="13"/>
  <c r="A3021" i="13"/>
  <c r="A3020" i="13"/>
  <c r="A3019" i="13"/>
  <c r="A3018" i="13"/>
  <c r="A3017" i="13"/>
  <c r="A3016" i="13"/>
  <c r="A3015" i="13"/>
  <c r="A3014" i="13"/>
  <c r="A3013" i="13"/>
  <c r="A3012" i="13"/>
  <c r="A3011" i="13"/>
  <c r="A3010" i="13"/>
  <c r="A3009" i="13"/>
  <c r="A3008" i="13"/>
  <c r="A3007" i="13"/>
  <c r="A3006" i="13"/>
  <c r="A3005" i="13"/>
  <c r="A3004" i="13"/>
  <c r="A3003" i="13"/>
  <c r="A3002" i="13"/>
  <c r="A3001" i="13"/>
  <c r="A3000" i="13"/>
  <c r="A2999" i="13"/>
  <c r="A2998" i="13"/>
  <c r="A2997" i="13"/>
  <c r="A2996" i="13"/>
  <c r="A2995" i="13"/>
  <c r="A2994" i="13"/>
  <c r="A2993" i="13"/>
  <c r="A2992" i="13"/>
  <c r="A2991" i="13"/>
  <c r="A2990" i="13"/>
  <c r="A2989" i="13"/>
  <c r="A2988" i="13"/>
  <c r="A2987" i="13"/>
  <c r="A2986" i="13"/>
  <c r="A2985" i="13"/>
  <c r="A2984" i="13"/>
  <c r="A2983" i="13"/>
  <c r="A2982" i="13"/>
  <c r="A2981" i="13"/>
  <c r="A2980" i="13"/>
  <c r="A2979" i="13"/>
  <c r="A2978" i="13"/>
  <c r="A2977" i="13"/>
  <c r="A2976" i="13"/>
  <c r="A2975" i="13"/>
  <c r="A2974" i="13"/>
  <c r="A2973" i="13"/>
  <c r="A2972" i="13"/>
  <c r="A2971" i="13"/>
  <c r="A2970" i="13"/>
  <c r="A2969" i="13"/>
  <c r="A2968" i="13"/>
  <c r="A2967" i="13"/>
  <c r="A2966" i="13"/>
  <c r="A2965" i="13"/>
  <c r="A2964" i="13"/>
  <c r="A2963" i="13"/>
  <c r="A2962" i="13"/>
  <c r="A2961" i="13"/>
  <c r="A2960" i="13"/>
  <c r="A2959" i="13"/>
  <c r="A2958" i="13"/>
  <c r="A2957" i="13"/>
  <c r="A2956" i="13"/>
  <c r="A2955" i="13"/>
  <c r="A2954" i="13"/>
  <c r="A2953" i="13"/>
  <c r="A2952" i="13"/>
  <c r="A2951" i="13"/>
  <c r="A2950" i="13"/>
  <c r="A2949" i="13"/>
  <c r="A2948" i="13"/>
  <c r="A2947" i="13"/>
  <c r="A2946" i="13"/>
  <c r="A2945" i="13"/>
  <c r="A2944" i="13"/>
  <c r="A2943" i="13"/>
  <c r="A2942" i="13"/>
  <c r="A2941" i="13"/>
  <c r="A2940" i="13"/>
  <c r="A2939" i="13"/>
  <c r="A2938" i="13"/>
  <c r="A2937" i="13"/>
  <c r="A2936" i="13"/>
  <c r="A2935" i="13"/>
  <c r="A2934" i="13"/>
  <c r="A2933" i="13"/>
  <c r="A2932" i="13"/>
  <c r="A2931" i="13"/>
  <c r="A2930" i="13"/>
  <c r="A2929" i="13"/>
  <c r="A2928" i="13"/>
  <c r="A2927" i="13"/>
  <c r="A2926" i="13"/>
  <c r="A2925" i="13"/>
  <c r="A2924" i="13"/>
  <c r="A2923" i="13"/>
  <c r="A2922" i="13"/>
  <c r="A2921" i="13"/>
  <c r="A2920" i="13"/>
  <c r="A2919" i="13"/>
  <c r="A2918" i="13"/>
  <c r="A2917" i="13"/>
  <c r="A2916" i="13"/>
  <c r="A2915" i="13"/>
  <c r="A2914" i="13"/>
  <c r="A2913" i="13"/>
  <c r="A2912" i="13"/>
  <c r="A2911" i="13"/>
  <c r="A2910" i="13"/>
  <c r="A2909" i="13"/>
  <c r="A2908" i="13"/>
  <c r="A2907" i="13"/>
  <c r="A2906" i="13"/>
  <c r="A2905" i="13"/>
  <c r="A2904" i="13"/>
  <c r="A2903" i="13"/>
  <c r="A2902" i="13"/>
  <c r="A2901" i="13"/>
  <c r="A2900" i="13"/>
  <c r="A2899" i="13"/>
  <c r="A2898" i="13"/>
  <c r="A2897" i="13"/>
  <c r="A2896" i="13"/>
  <c r="A2895" i="13"/>
  <c r="A2894" i="13"/>
  <c r="A2893" i="13"/>
  <c r="A2892" i="13"/>
  <c r="A2891" i="13"/>
  <c r="A2890" i="13"/>
  <c r="A2889" i="13"/>
  <c r="A2888" i="13"/>
  <c r="A2887" i="13"/>
  <c r="A2886" i="13"/>
  <c r="A2885" i="13"/>
  <c r="A2884" i="13"/>
  <c r="A2883" i="13"/>
  <c r="A2882" i="13"/>
  <c r="A2881" i="13"/>
  <c r="A2880" i="13"/>
  <c r="A2879" i="13"/>
  <c r="A2878" i="13"/>
  <c r="A2877" i="13"/>
  <c r="A2876" i="13"/>
  <c r="A2875" i="13"/>
  <c r="A2874" i="13"/>
  <c r="A2873" i="13"/>
  <c r="A2872" i="13"/>
  <c r="A2871" i="13"/>
  <c r="A2870" i="13"/>
  <c r="A2869" i="13"/>
  <c r="A2868" i="13"/>
  <c r="A2867" i="13"/>
  <c r="A2866" i="13"/>
  <c r="A2865" i="13"/>
  <c r="A2864" i="13"/>
  <c r="A2863" i="13"/>
  <c r="A2862" i="13"/>
  <c r="A2861" i="13"/>
  <c r="A2860" i="13"/>
  <c r="A2859" i="13"/>
  <c r="A2858" i="13"/>
  <c r="A2857" i="13"/>
  <c r="A2856" i="13"/>
  <c r="A2855" i="13"/>
  <c r="A2854" i="13"/>
  <c r="A2853" i="13"/>
  <c r="A2852" i="13"/>
  <c r="A2851" i="13"/>
  <c r="A2850" i="13"/>
  <c r="A2849" i="13"/>
  <c r="A2848" i="13"/>
  <c r="A2847" i="13"/>
  <c r="A2846" i="13"/>
  <c r="A2845" i="13"/>
  <c r="A2844" i="13"/>
  <c r="A2843" i="13"/>
  <c r="A2842" i="13"/>
  <c r="A2841" i="13"/>
  <c r="A2840" i="13"/>
  <c r="A2839" i="13"/>
  <c r="A2838" i="13"/>
  <c r="A2837" i="13"/>
  <c r="A2836" i="13"/>
  <c r="A2835" i="13"/>
  <c r="A2834" i="13"/>
  <c r="A2833" i="13"/>
  <c r="A2832" i="13"/>
  <c r="A2831" i="13"/>
  <c r="A2830" i="13"/>
  <c r="A2829" i="13"/>
  <c r="A2828" i="13"/>
  <c r="A2827" i="13"/>
  <c r="A2826" i="13"/>
  <c r="A2825" i="13"/>
  <c r="A2824" i="13"/>
  <c r="A2823" i="13"/>
  <c r="A2822" i="13"/>
  <c r="A2821" i="13"/>
  <c r="A2820" i="13"/>
  <c r="A2819" i="13"/>
  <c r="A2818" i="13"/>
  <c r="A2817" i="13"/>
  <c r="A2816" i="13"/>
  <c r="A2815" i="13"/>
  <c r="A2814" i="13"/>
  <c r="A2813" i="13"/>
  <c r="A2812" i="13"/>
  <c r="A2811" i="13"/>
  <c r="A2810" i="13"/>
  <c r="A2809" i="13"/>
  <c r="A2808" i="13"/>
  <c r="A2807" i="13"/>
  <c r="A2806" i="13"/>
  <c r="A2805" i="13"/>
  <c r="A2804" i="13"/>
  <c r="A2803" i="13"/>
  <c r="A2802" i="13"/>
  <c r="A2801" i="13"/>
  <c r="A2800" i="13"/>
  <c r="A2799" i="13"/>
  <c r="A2798" i="13"/>
  <c r="A2797" i="13"/>
  <c r="A2796" i="13"/>
  <c r="A2795" i="13"/>
  <c r="A2794" i="13"/>
  <c r="A2793" i="13"/>
  <c r="A2792" i="13"/>
  <c r="A2791" i="13"/>
  <c r="A2790" i="13"/>
  <c r="A2789" i="13"/>
  <c r="A2788" i="13"/>
  <c r="A2787" i="13"/>
  <c r="A2786" i="13"/>
  <c r="A2785" i="13"/>
  <c r="A2784" i="13"/>
  <c r="A2783" i="13"/>
  <c r="A2782" i="13"/>
  <c r="A2781" i="13"/>
  <c r="A2780" i="13"/>
  <c r="A2779" i="13"/>
  <c r="A2778" i="13"/>
  <c r="A2777" i="13"/>
  <c r="A2776" i="13"/>
  <c r="A2775" i="13"/>
  <c r="A2774" i="13"/>
  <c r="A2773" i="13"/>
  <c r="A2772" i="13"/>
  <c r="A2771" i="13"/>
  <c r="A2770" i="13"/>
  <c r="A2769" i="13"/>
  <c r="A2768" i="13"/>
  <c r="A2767" i="13"/>
  <c r="A2766" i="13"/>
  <c r="A2765" i="13"/>
  <c r="A2764" i="13"/>
  <c r="A2763" i="13"/>
  <c r="A2762" i="13"/>
  <c r="A2761" i="13"/>
  <c r="A2760" i="13"/>
  <c r="A2759" i="13"/>
  <c r="A2758" i="13"/>
  <c r="A2757" i="13"/>
  <c r="A2756" i="13"/>
  <c r="A2755" i="13"/>
  <c r="A2754" i="13"/>
  <c r="A2753" i="13"/>
  <c r="A2752" i="13"/>
  <c r="A2751" i="13"/>
  <c r="A2750" i="13"/>
  <c r="A2749" i="13"/>
  <c r="A2748" i="13"/>
  <c r="A2747" i="13"/>
  <c r="A2746" i="13"/>
  <c r="A2745" i="13"/>
  <c r="A2744" i="13"/>
  <c r="A2743" i="13"/>
  <c r="A2742" i="13"/>
  <c r="A2741" i="13"/>
  <c r="A2740" i="13"/>
  <c r="A2739" i="13"/>
  <c r="A2738" i="13"/>
  <c r="A2737" i="13"/>
  <c r="A2736" i="13"/>
  <c r="A2735" i="13"/>
  <c r="A2734" i="13"/>
  <c r="A2733" i="13"/>
  <c r="A2732" i="13"/>
  <c r="A2731" i="13"/>
  <c r="A2730" i="13"/>
  <c r="A2729" i="13"/>
  <c r="A2728" i="13"/>
  <c r="A2727" i="13"/>
  <c r="A2726" i="13"/>
  <c r="A2725" i="13"/>
  <c r="A2724" i="13"/>
  <c r="A2723" i="13"/>
  <c r="A2722" i="13"/>
  <c r="A2721" i="13"/>
  <c r="A2720" i="13"/>
  <c r="A2719" i="13"/>
  <c r="A2718" i="13"/>
  <c r="A2717" i="13"/>
  <c r="A2716" i="13"/>
  <c r="A2715" i="13"/>
  <c r="A2714" i="13"/>
  <c r="A2713" i="13"/>
  <c r="A2712" i="13"/>
  <c r="A2711" i="13"/>
  <c r="A2710" i="13"/>
  <c r="A2709" i="13"/>
  <c r="A2708" i="13"/>
  <c r="A2707" i="13"/>
  <c r="A2706" i="13"/>
  <c r="A2705" i="13"/>
  <c r="A2704" i="13"/>
  <c r="A2703" i="13"/>
  <c r="A2702" i="13"/>
  <c r="A2701" i="13"/>
  <c r="A2700" i="13"/>
  <c r="A2699" i="13"/>
  <c r="A2698" i="13"/>
  <c r="A2697" i="13"/>
  <c r="A2696" i="13"/>
  <c r="A2695" i="13"/>
  <c r="A2694" i="13"/>
  <c r="A2693" i="13"/>
  <c r="A2692" i="13"/>
  <c r="A2691" i="13"/>
  <c r="A2690" i="13"/>
  <c r="A2689" i="13"/>
  <c r="A2688" i="13"/>
  <c r="A2687" i="13"/>
  <c r="A2686" i="13"/>
  <c r="A2685" i="13"/>
  <c r="A2684" i="13"/>
  <c r="A2683" i="13"/>
  <c r="A2682" i="13"/>
  <c r="A2681" i="13"/>
  <c r="A2680" i="13"/>
  <c r="A2679" i="13"/>
  <c r="A2678" i="13"/>
  <c r="A2677" i="13"/>
  <c r="A2676" i="13"/>
  <c r="A2675" i="13"/>
  <c r="A2674" i="13"/>
  <c r="A2673" i="13"/>
  <c r="A2672" i="13"/>
  <c r="A2671" i="13"/>
  <c r="A2670" i="13"/>
  <c r="A2669" i="13"/>
  <c r="A2668" i="13"/>
  <c r="A2667" i="13"/>
  <c r="A2666" i="13"/>
  <c r="A2665" i="13"/>
  <c r="A2664" i="13"/>
  <c r="A2663" i="13"/>
  <c r="A2662" i="13"/>
  <c r="A2661" i="13"/>
  <c r="A2660" i="13"/>
  <c r="A2659" i="13"/>
  <c r="A2658" i="13"/>
  <c r="A2657" i="13"/>
  <c r="A2656" i="13"/>
  <c r="A2655" i="13"/>
  <c r="A2654" i="13"/>
  <c r="A2653" i="13"/>
  <c r="A2652" i="13"/>
  <c r="A2651" i="13"/>
  <c r="A2650" i="13"/>
  <c r="A2649" i="13"/>
  <c r="A2648" i="13"/>
  <c r="A2647" i="13"/>
  <c r="A2646" i="13"/>
  <c r="A2645" i="13"/>
  <c r="A2644" i="13"/>
  <c r="A2643" i="13"/>
  <c r="A2642" i="13"/>
  <c r="A2641" i="13"/>
  <c r="A2640" i="13"/>
  <c r="A2639" i="13"/>
  <c r="A2638" i="13"/>
  <c r="A2637" i="13"/>
  <c r="A2636" i="13"/>
  <c r="A2635" i="13"/>
  <c r="A2634" i="13"/>
  <c r="A2633" i="13"/>
  <c r="A2632" i="13"/>
  <c r="A2631" i="13"/>
  <c r="A2630" i="13"/>
  <c r="A2629" i="13"/>
  <c r="A2628" i="13"/>
  <c r="A2627" i="13"/>
  <c r="A2626" i="13"/>
  <c r="A2625" i="13"/>
  <c r="A2624" i="13"/>
  <c r="A2623" i="13"/>
  <c r="A2622" i="13"/>
  <c r="A2621" i="13"/>
  <c r="A2620" i="13"/>
  <c r="A2619" i="13"/>
  <c r="A2618" i="13"/>
  <c r="A2617" i="13"/>
  <c r="A2616" i="13"/>
  <c r="A2615" i="13"/>
  <c r="A2614" i="13"/>
  <c r="A2613" i="13"/>
  <c r="A2612" i="13"/>
  <c r="A2611" i="13"/>
  <c r="A2610" i="13"/>
  <c r="A2609" i="13"/>
  <c r="A2608" i="13"/>
  <c r="A2607" i="13"/>
  <c r="A2606" i="13"/>
  <c r="A2605" i="13"/>
  <c r="A2604" i="13"/>
  <c r="A2603" i="13"/>
  <c r="A2602" i="13"/>
  <c r="A2601" i="13"/>
  <c r="A2600" i="13"/>
  <c r="A2599" i="13"/>
  <c r="A2598" i="13"/>
  <c r="A2597" i="13"/>
  <c r="A2596" i="13"/>
  <c r="A2595" i="13"/>
  <c r="A2594" i="13"/>
  <c r="A2593" i="13"/>
  <c r="A2592" i="13"/>
  <c r="A2591" i="13"/>
  <c r="A2590" i="13"/>
  <c r="A2589" i="13"/>
  <c r="A2588" i="13"/>
  <c r="A2587" i="13"/>
  <c r="A2586" i="13"/>
  <c r="A2585" i="13"/>
  <c r="A2584" i="13"/>
  <c r="A2583" i="13"/>
  <c r="A2582" i="13"/>
  <c r="A2581" i="13"/>
  <c r="A2580" i="13"/>
  <c r="A2579" i="13"/>
  <c r="A2578" i="13"/>
  <c r="A2577" i="13"/>
  <c r="A2576" i="13"/>
  <c r="A2575" i="13"/>
  <c r="A2574" i="13"/>
  <c r="A2573" i="13"/>
  <c r="A2572" i="13"/>
  <c r="A2571" i="13"/>
  <c r="A2570" i="13"/>
  <c r="A2569" i="13"/>
  <c r="A2568" i="13"/>
  <c r="A2567" i="13"/>
  <c r="A2566" i="13"/>
  <c r="A2565" i="13"/>
  <c r="A2564" i="13"/>
  <c r="A2563" i="13"/>
  <c r="A2562" i="13"/>
  <c r="A2561" i="13"/>
  <c r="A2560" i="13"/>
  <c r="A2559" i="13"/>
  <c r="A2558" i="13"/>
  <c r="A2557" i="13"/>
  <c r="A2556" i="13"/>
  <c r="A2555" i="13"/>
  <c r="A2554" i="13"/>
  <c r="A2553" i="13"/>
  <c r="A2552" i="13"/>
  <c r="A2551" i="13"/>
  <c r="A2550" i="13"/>
  <c r="A2549" i="13"/>
  <c r="A2548" i="13"/>
  <c r="A2547" i="13"/>
  <c r="A2546" i="13"/>
  <c r="A2545" i="13"/>
  <c r="A2544" i="13"/>
  <c r="A2543" i="13"/>
  <c r="A2542" i="13"/>
  <c r="A2541" i="13"/>
  <c r="A2540" i="13"/>
  <c r="A2539" i="13"/>
  <c r="A2538" i="13"/>
  <c r="A2537" i="13"/>
  <c r="A2536" i="13"/>
  <c r="A2535" i="13"/>
  <c r="A2534" i="13"/>
  <c r="A2533" i="13"/>
  <c r="A2532" i="13"/>
  <c r="A2531" i="13"/>
  <c r="A2530" i="13"/>
  <c r="A2529" i="13"/>
  <c r="A2528" i="13"/>
  <c r="A2527" i="13"/>
  <c r="A2526" i="13"/>
  <c r="A2525" i="13"/>
  <c r="A2524" i="13"/>
  <c r="A2523" i="13"/>
  <c r="A2522" i="13"/>
  <c r="A2521" i="13"/>
  <c r="A2520" i="13"/>
  <c r="A2519" i="13"/>
  <c r="A2518" i="13"/>
  <c r="A2517" i="13"/>
  <c r="A2516" i="13"/>
  <c r="A2515" i="13"/>
  <c r="A2514" i="13"/>
  <c r="A2513" i="13"/>
  <c r="A2512" i="13"/>
  <c r="A2511" i="13"/>
  <c r="A2510" i="13"/>
  <c r="A2509" i="13"/>
  <c r="A2508" i="13"/>
  <c r="A2507" i="13"/>
  <c r="A2506" i="13"/>
  <c r="A2505" i="13"/>
  <c r="A2504" i="13"/>
  <c r="A2503" i="13"/>
  <c r="A2502" i="13"/>
  <c r="A2501" i="13"/>
  <c r="A2500" i="13"/>
  <c r="A2499" i="13"/>
  <c r="A2498" i="13"/>
  <c r="A2497" i="13"/>
  <c r="A2496" i="13"/>
  <c r="A2495" i="13"/>
  <c r="A2494" i="13"/>
  <c r="A2493" i="13"/>
  <c r="A2492" i="13"/>
  <c r="A2491" i="13"/>
  <c r="A2490" i="13"/>
  <c r="A2489" i="13"/>
  <c r="A2488" i="13"/>
  <c r="A2487" i="13"/>
  <c r="A2486" i="13"/>
  <c r="A2485" i="13"/>
  <c r="A2484" i="13"/>
  <c r="A2483" i="13"/>
  <c r="A2482" i="13"/>
  <c r="A2481" i="13"/>
  <c r="A2480" i="13"/>
  <c r="A2479" i="13"/>
  <c r="A2478" i="13"/>
  <c r="A2477" i="13"/>
  <c r="A2476" i="13"/>
  <c r="A2475" i="13"/>
  <c r="A2474" i="13"/>
  <c r="A2473" i="13"/>
  <c r="A2472" i="13"/>
  <c r="A2471" i="13"/>
  <c r="A2470" i="13"/>
  <c r="A2469" i="13"/>
  <c r="A2468" i="13"/>
  <c r="A2467" i="13"/>
  <c r="A2466" i="13"/>
  <c r="A2465" i="13"/>
  <c r="A2464" i="13"/>
  <c r="A2463" i="13"/>
  <c r="A2462" i="13"/>
  <c r="A2461" i="13"/>
  <c r="A2460" i="13"/>
  <c r="A2459" i="13"/>
  <c r="A2458" i="13"/>
  <c r="A2457" i="13"/>
  <c r="A2456" i="13"/>
  <c r="A2455" i="13"/>
  <c r="A2454" i="13"/>
  <c r="A2453" i="13"/>
  <c r="A2452" i="13"/>
  <c r="A2451" i="13"/>
  <c r="A2450" i="13"/>
  <c r="A2449" i="13"/>
  <c r="A2448" i="13"/>
  <c r="A2447" i="13"/>
  <c r="A2446" i="13"/>
  <c r="A2445" i="13"/>
  <c r="A2444" i="13"/>
  <c r="A2443" i="13"/>
  <c r="A2442" i="13"/>
  <c r="A2441" i="13"/>
  <c r="A2440" i="13"/>
  <c r="A2439" i="13"/>
  <c r="A2438" i="13"/>
  <c r="A2437" i="13"/>
  <c r="A2436" i="13"/>
  <c r="A2435" i="13"/>
  <c r="A2434" i="13"/>
  <c r="A2433" i="13"/>
  <c r="A2432" i="13"/>
  <c r="A2431" i="13"/>
  <c r="A2430" i="13"/>
  <c r="A2429" i="13"/>
  <c r="A2428" i="13"/>
  <c r="A2427" i="13"/>
  <c r="A2426" i="13"/>
  <c r="A2425" i="13"/>
  <c r="A2424" i="13"/>
  <c r="A2423" i="13"/>
  <c r="A2422" i="13"/>
  <c r="A2421" i="13"/>
  <c r="A2420" i="13"/>
  <c r="A2419" i="13"/>
  <c r="A2418" i="13"/>
  <c r="A2417" i="13"/>
  <c r="A2416" i="13"/>
  <c r="A2415" i="13"/>
  <c r="A2414" i="13"/>
  <c r="A2413" i="13"/>
  <c r="A2412" i="13"/>
  <c r="A2411" i="13"/>
  <c r="A2410" i="13"/>
  <c r="A2409" i="13"/>
  <c r="A2408" i="13"/>
  <c r="A2407" i="13"/>
  <c r="A2406" i="13"/>
  <c r="A2405" i="13"/>
  <c r="A2404" i="13"/>
  <c r="A2403" i="13"/>
  <c r="A2402" i="13"/>
  <c r="A2401" i="13"/>
  <c r="A2400" i="13"/>
  <c r="A2399" i="13"/>
  <c r="A2398" i="13"/>
  <c r="A2397" i="13"/>
  <c r="A2396" i="13"/>
  <c r="A2395" i="13"/>
  <c r="A2394" i="13"/>
  <c r="A2393" i="13"/>
  <c r="A2392" i="13"/>
  <c r="A2391" i="13"/>
  <c r="A2390" i="13"/>
  <c r="A2389" i="13"/>
  <c r="A2388" i="13"/>
  <c r="A2387" i="13"/>
  <c r="A2386" i="13"/>
  <c r="A2385" i="13"/>
  <c r="A2384" i="13"/>
  <c r="A2383" i="13"/>
  <c r="A2382" i="13"/>
  <c r="A2381" i="13"/>
  <c r="A2380" i="13"/>
  <c r="A2379" i="13"/>
  <c r="A2378" i="13"/>
  <c r="A2377" i="13"/>
  <c r="A2376" i="13"/>
  <c r="A2375" i="13"/>
  <c r="A2374" i="13"/>
  <c r="A2373" i="13"/>
  <c r="A2372" i="13"/>
  <c r="A2371" i="13"/>
  <c r="A2370" i="13"/>
  <c r="A2369" i="13"/>
  <c r="A2368" i="13"/>
  <c r="A2367" i="13"/>
  <c r="A2366" i="13"/>
  <c r="A2365" i="13"/>
  <c r="A2364" i="13"/>
  <c r="A2363" i="13"/>
  <c r="A2362" i="13"/>
  <c r="A2361" i="13"/>
  <c r="A2360" i="13"/>
  <c r="A2359" i="13"/>
  <c r="A2358" i="13"/>
  <c r="A2357" i="13"/>
  <c r="A2356" i="13"/>
  <c r="A2355" i="13"/>
  <c r="A2354" i="13"/>
  <c r="A2353" i="13"/>
  <c r="A2352" i="13"/>
  <c r="A2351" i="13"/>
  <c r="A2350" i="13"/>
  <c r="A2349" i="13"/>
  <c r="A2348" i="13"/>
  <c r="A2347" i="13"/>
  <c r="A2346" i="13"/>
  <c r="A2345" i="13"/>
  <c r="A2344" i="13"/>
  <c r="A2343" i="13"/>
  <c r="A2342" i="13"/>
  <c r="A2341" i="13"/>
  <c r="A2340" i="13"/>
  <c r="A2339" i="13"/>
  <c r="A2338" i="13"/>
  <c r="A2337" i="13"/>
  <c r="A2336" i="13"/>
  <c r="A2335" i="13"/>
  <c r="A2334" i="13"/>
  <c r="A2333" i="13"/>
  <c r="A2332" i="13"/>
  <c r="A2331" i="13"/>
  <c r="A2330" i="13"/>
  <c r="A2329" i="13"/>
  <c r="A2328" i="13"/>
  <c r="A2327" i="13"/>
  <c r="A2326" i="13"/>
  <c r="A2325" i="13"/>
  <c r="A2324" i="13"/>
  <c r="A2323" i="13"/>
  <c r="A2322" i="13"/>
  <c r="A2321" i="13"/>
  <c r="A2320" i="13"/>
  <c r="A2319" i="13"/>
  <c r="A2318" i="13"/>
  <c r="A2317" i="13"/>
  <c r="A2316" i="13"/>
  <c r="A2315" i="13"/>
  <c r="A2314" i="13"/>
  <c r="A2313" i="13"/>
  <c r="A2312" i="13"/>
  <c r="A2311" i="13"/>
  <c r="A2310" i="13"/>
  <c r="A2309" i="13"/>
  <c r="A2308" i="13"/>
  <c r="A2307" i="13"/>
  <c r="A2306" i="13"/>
  <c r="A2305" i="13"/>
  <c r="A2304" i="13"/>
  <c r="A2303" i="13"/>
  <c r="A2302" i="13"/>
  <c r="A2301" i="13"/>
  <c r="A2300" i="13"/>
  <c r="A2299" i="13"/>
  <c r="A2298" i="13"/>
  <c r="A2297" i="13"/>
  <c r="A2296" i="13"/>
  <c r="A2295" i="13"/>
  <c r="A2294" i="13"/>
  <c r="A2293" i="13"/>
  <c r="A2292" i="13"/>
  <c r="A2291" i="13"/>
  <c r="A2290" i="13"/>
  <c r="A2289" i="13"/>
  <c r="A2288" i="13"/>
  <c r="A2287" i="13"/>
  <c r="A2286" i="13"/>
  <c r="A2285" i="13"/>
  <c r="A2284" i="13"/>
  <c r="A2283" i="13"/>
  <c r="A2282" i="13"/>
  <c r="A2281" i="13"/>
  <c r="A2280" i="13"/>
  <c r="A2279" i="13"/>
  <c r="A2278" i="13"/>
  <c r="A2277" i="13"/>
  <c r="A2276" i="13"/>
  <c r="A2275" i="13"/>
  <c r="A2274" i="13"/>
  <c r="A2273" i="13"/>
  <c r="A2272" i="13"/>
  <c r="A2271" i="13"/>
  <c r="A2270" i="13"/>
  <c r="A2269" i="13"/>
  <c r="A2268" i="13"/>
  <c r="A2267" i="13"/>
  <c r="A2266" i="13"/>
  <c r="A2265" i="13"/>
  <c r="A2264" i="13"/>
  <c r="A2263" i="13"/>
  <c r="A2262" i="13"/>
  <c r="A2261" i="13"/>
  <c r="A2260" i="13"/>
  <c r="A2259" i="13"/>
  <c r="A2258" i="13"/>
  <c r="A2257" i="13"/>
  <c r="A2256" i="13"/>
  <c r="A2255" i="13"/>
  <c r="A2254" i="13"/>
  <c r="A2253" i="13"/>
  <c r="A2252" i="13"/>
  <c r="A2251" i="13"/>
  <c r="A2250" i="13"/>
  <c r="A2249" i="13"/>
  <c r="A2248" i="13"/>
  <c r="A2247" i="13"/>
  <c r="A2246" i="13"/>
  <c r="A2245" i="13"/>
  <c r="A2244" i="13"/>
  <c r="A2243" i="13"/>
  <c r="A2242" i="13"/>
  <c r="A2241" i="13"/>
  <c r="A2240" i="13"/>
  <c r="A2239" i="13"/>
  <c r="A2238" i="13"/>
  <c r="A2237" i="13"/>
  <c r="A2236" i="13"/>
  <c r="A2235" i="13"/>
  <c r="A2234" i="13"/>
  <c r="A2233" i="13"/>
  <c r="A2232" i="13"/>
  <c r="A2231" i="13"/>
  <c r="A2230" i="13"/>
  <c r="A2229" i="13"/>
  <c r="A2228" i="13"/>
  <c r="A2227" i="13"/>
  <c r="A2226" i="13"/>
  <c r="A2225" i="13"/>
  <c r="A2224" i="13"/>
  <c r="A2223" i="13"/>
  <c r="A2222" i="13"/>
  <c r="A2221" i="13"/>
  <c r="A2220" i="13"/>
  <c r="A2219" i="13"/>
  <c r="A2218" i="13"/>
  <c r="A2217" i="13"/>
  <c r="A2216" i="13"/>
  <c r="A2215" i="13"/>
  <c r="A2214" i="13"/>
  <c r="A2213" i="13"/>
  <c r="A2212" i="13"/>
  <c r="A2211" i="13"/>
  <c r="A2210" i="13"/>
  <c r="A2209" i="13"/>
  <c r="A2208" i="13"/>
  <c r="A2207" i="13"/>
  <c r="A2206" i="13"/>
  <c r="A2205" i="13"/>
  <c r="A2204" i="13"/>
  <c r="A2203" i="13"/>
  <c r="A2202" i="13"/>
  <c r="A2201" i="13"/>
  <c r="A2200" i="13"/>
  <c r="A2199" i="13"/>
  <c r="A2198" i="13"/>
  <c r="A2197" i="13"/>
  <c r="A2196" i="13"/>
  <c r="A2195" i="13"/>
  <c r="A2194" i="13"/>
  <c r="A2193" i="13"/>
  <c r="A2192" i="13"/>
  <c r="A2191" i="13"/>
  <c r="A2190" i="13"/>
  <c r="A2189" i="13"/>
  <c r="A2188" i="13"/>
  <c r="A2187" i="13"/>
  <c r="A2186" i="13"/>
  <c r="A2185" i="13"/>
  <c r="A2184" i="13"/>
  <c r="A2183" i="13"/>
  <c r="A2182" i="13"/>
  <c r="A2181" i="13"/>
  <c r="A2180" i="13"/>
  <c r="A2179" i="13"/>
  <c r="A2178" i="13"/>
  <c r="A2177" i="13"/>
  <c r="A2176" i="13"/>
  <c r="A2175" i="13"/>
  <c r="A2174" i="13"/>
  <c r="A2173" i="13"/>
  <c r="A2172" i="13"/>
  <c r="A2171" i="13"/>
  <c r="A2170" i="13"/>
  <c r="A2169" i="13"/>
  <c r="A2168" i="13"/>
  <c r="A2167" i="13"/>
  <c r="A2166" i="13"/>
  <c r="A2165" i="13"/>
  <c r="A2164" i="13"/>
  <c r="A2163" i="13"/>
  <c r="A2162" i="13"/>
  <c r="A2161" i="13"/>
  <c r="A2160" i="13"/>
  <c r="A2159" i="13"/>
  <c r="A2158" i="13"/>
  <c r="A2157" i="13"/>
  <c r="A2156" i="13"/>
  <c r="A2155" i="13"/>
  <c r="A2154" i="13"/>
  <c r="A2153" i="13"/>
  <c r="A2152" i="13"/>
  <c r="A2151" i="13"/>
  <c r="A2150" i="13"/>
  <c r="A2149" i="13"/>
  <c r="A2148" i="13"/>
  <c r="A2147" i="13"/>
  <c r="A2146" i="13"/>
  <c r="A2145" i="13"/>
  <c r="A2144" i="13"/>
  <c r="A2143" i="13"/>
  <c r="A2142" i="13"/>
  <c r="A2141" i="13"/>
  <c r="A2140" i="13"/>
  <c r="A2139" i="13"/>
  <c r="A2138" i="13"/>
  <c r="A2137" i="13"/>
  <c r="A2136" i="13"/>
  <c r="A2135" i="13"/>
  <c r="A2134" i="13"/>
  <c r="A2133" i="13"/>
  <c r="A2132" i="13"/>
  <c r="A2131" i="13"/>
  <c r="A2130" i="13"/>
  <c r="A2129" i="13"/>
  <c r="A2128" i="13"/>
  <c r="A2127" i="13"/>
  <c r="A2126" i="13"/>
  <c r="A2125" i="13"/>
  <c r="A2124" i="13"/>
  <c r="A2123" i="13"/>
  <c r="A2122" i="13"/>
  <c r="A2121" i="13"/>
  <c r="A2120" i="13"/>
  <c r="A2119" i="13"/>
  <c r="A2118" i="13"/>
  <c r="A2117" i="13"/>
  <c r="A2116" i="13"/>
  <c r="A2115" i="13"/>
  <c r="A2114" i="13"/>
  <c r="A2113" i="13"/>
  <c r="A2112" i="13"/>
  <c r="A2111" i="13"/>
  <c r="A2110" i="13"/>
  <c r="A2109" i="13"/>
  <c r="A2108" i="13"/>
  <c r="A2107" i="13"/>
  <c r="A2106" i="13"/>
  <c r="A2105" i="13"/>
  <c r="A2104" i="13"/>
  <c r="A2103" i="13"/>
  <c r="A2102" i="13"/>
  <c r="A2101" i="13"/>
  <c r="A2100" i="13"/>
  <c r="A2099" i="13"/>
  <c r="A2098" i="13"/>
  <c r="A2097" i="13"/>
  <c r="A2096" i="13"/>
  <c r="A2095" i="13"/>
  <c r="A2094" i="13"/>
  <c r="A2093" i="13"/>
  <c r="A2092" i="13"/>
  <c r="A2091" i="13"/>
  <c r="A2090" i="13"/>
  <c r="A2089" i="13"/>
  <c r="A2088" i="13"/>
  <c r="A2087" i="13"/>
  <c r="A2086" i="13"/>
  <c r="A2085" i="13"/>
  <c r="A2084" i="13"/>
  <c r="A2083" i="13"/>
  <c r="A2082" i="13"/>
  <c r="A2081" i="13"/>
  <c r="A2080" i="13"/>
  <c r="A2079" i="13"/>
  <c r="A2078" i="13"/>
  <c r="A2077" i="13"/>
  <c r="A2076" i="13"/>
  <c r="A2075" i="13"/>
  <c r="A2074" i="13"/>
  <c r="A2073" i="13"/>
  <c r="A2072" i="13"/>
  <c r="A2071" i="13"/>
  <c r="A2070" i="13"/>
  <c r="A2069" i="13"/>
  <c r="A2068" i="13"/>
  <c r="A2067" i="13"/>
  <c r="A2066" i="13"/>
  <c r="A2065" i="13"/>
  <c r="A2064" i="13"/>
  <c r="A2063" i="13"/>
  <c r="A2062" i="13"/>
  <c r="A2061" i="13"/>
  <c r="A2060" i="13"/>
  <c r="A2059" i="13"/>
  <c r="A2058" i="13"/>
  <c r="A2057" i="13"/>
  <c r="A2056" i="13"/>
  <c r="A2055" i="13"/>
  <c r="A2054" i="13"/>
  <c r="A2053" i="13"/>
  <c r="A2052" i="13"/>
  <c r="A2051" i="13"/>
  <c r="A2050" i="13"/>
  <c r="A2049" i="13"/>
  <c r="A2048" i="13"/>
  <c r="A2047" i="13"/>
  <c r="A2046" i="13"/>
  <c r="A2045" i="13"/>
  <c r="A2044" i="13"/>
  <c r="A2043" i="13"/>
  <c r="A2042" i="13"/>
  <c r="A2041" i="13"/>
  <c r="A2040" i="13"/>
  <c r="A2039" i="13"/>
  <c r="A2038" i="13"/>
  <c r="A2037" i="13"/>
  <c r="A2036" i="13"/>
  <c r="A2035" i="13"/>
  <c r="A2034" i="13"/>
  <c r="A2033" i="13"/>
  <c r="A2032" i="13"/>
  <c r="A2031" i="13"/>
  <c r="A2030" i="13"/>
  <c r="A2029" i="13"/>
  <c r="A2028" i="13"/>
  <c r="A2027" i="13"/>
  <c r="A2026" i="13"/>
  <c r="A2025" i="13"/>
  <c r="A2024" i="13"/>
  <c r="A2023" i="13"/>
  <c r="A2022" i="13"/>
  <c r="A2021" i="13"/>
  <c r="A2020" i="13"/>
  <c r="A2019" i="13"/>
  <c r="A2018" i="13"/>
  <c r="A2017" i="13"/>
  <c r="A2016" i="13"/>
  <c r="A2015" i="13"/>
  <c r="A2014" i="13"/>
  <c r="A2013" i="13"/>
  <c r="A2012" i="13"/>
  <c r="A2011" i="13"/>
  <c r="A2010" i="13"/>
  <c r="A2009" i="13"/>
  <c r="A2008" i="13"/>
  <c r="A2007" i="13"/>
  <c r="A2006" i="13"/>
  <c r="A2005" i="13"/>
  <c r="A2004" i="13"/>
  <c r="A2003" i="13"/>
  <c r="A2002" i="13"/>
  <c r="A2001" i="13"/>
  <c r="A2000" i="13"/>
  <c r="A1999" i="13"/>
  <c r="A1998" i="13"/>
  <c r="A1997" i="13"/>
  <c r="A1996" i="13"/>
  <c r="A1995" i="13"/>
  <c r="A1994" i="13"/>
  <c r="A1993" i="13"/>
  <c r="A1992" i="13"/>
  <c r="A1991" i="13"/>
  <c r="A1990" i="13"/>
  <c r="A1989" i="13"/>
  <c r="A1988" i="13"/>
  <c r="A1987" i="13"/>
  <c r="A1986" i="13"/>
  <c r="A1985" i="13"/>
  <c r="A1984" i="13"/>
  <c r="A1983" i="13"/>
  <c r="A1982" i="13"/>
  <c r="A1981" i="13"/>
  <c r="A1980" i="13"/>
  <c r="A1979" i="13"/>
  <c r="A1978" i="13"/>
  <c r="A1977" i="13"/>
  <c r="A1976" i="13"/>
  <c r="A1975" i="13"/>
  <c r="A1974" i="13"/>
  <c r="A1973" i="13"/>
  <c r="A1972" i="13"/>
  <c r="A1971" i="13"/>
  <c r="A1970" i="13"/>
  <c r="A1969" i="13"/>
  <c r="A1968" i="13"/>
  <c r="A1967" i="13"/>
  <c r="A1966" i="13"/>
  <c r="A1965" i="13"/>
  <c r="A1964" i="13"/>
  <c r="A1963" i="13"/>
  <c r="A1962" i="13"/>
  <c r="A1961" i="13"/>
  <c r="A1960" i="13"/>
  <c r="A1959" i="13"/>
  <c r="A1958" i="13"/>
  <c r="A1957" i="13"/>
  <c r="A1956" i="13"/>
  <c r="A1955" i="13"/>
  <c r="A1954" i="13"/>
  <c r="A1953" i="13"/>
  <c r="A1952" i="13"/>
  <c r="A1951" i="13"/>
  <c r="A1950" i="13"/>
  <c r="A1949" i="13"/>
  <c r="A1948" i="13"/>
  <c r="A1947" i="13"/>
  <c r="A1946" i="13"/>
  <c r="A1945" i="13"/>
  <c r="A1944" i="13"/>
  <c r="A1943" i="13"/>
  <c r="A1942" i="13"/>
  <c r="A1941" i="13"/>
  <c r="A1940" i="13"/>
  <c r="A1939" i="13"/>
  <c r="A1938" i="13"/>
  <c r="A1937" i="13"/>
  <c r="A1936" i="13"/>
  <c r="A1935" i="13"/>
  <c r="A1934" i="13"/>
  <c r="A1933" i="13"/>
  <c r="A1932" i="13"/>
  <c r="A1931" i="13"/>
  <c r="A1930" i="13"/>
  <c r="A1929" i="13"/>
  <c r="A1928" i="13"/>
  <c r="A1927" i="13"/>
  <c r="A1926" i="13"/>
  <c r="A1925" i="13"/>
  <c r="A1924" i="13"/>
  <c r="A1923" i="13"/>
  <c r="A1922" i="13"/>
  <c r="A1921" i="13"/>
  <c r="A1920" i="13"/>
  <c r="A1919" i="13"/>
  <c r="A1918" i="13"/>
  <c r="A1917" i="13"/>
  <c r="A1916" i="13"/>
  <c r="A1915" i="13"/>
  <c r="A1914" i="13"/>
  <c r="A1913" i="13"/>
  <c r="A1912" i="13"/>
  <c r="A1911" i="13"/>
  <c r="A1910" i="13"/>
  <c r="A1909" i="13"/>
  <c r="A1908" i="13"/>
  <c r="A1907" i="13"/>
  <c r="A1906" i="13"/>
  <c r="A1905" i="13"/>
  <c r="A1904" i="13"/>
  <c r="A1903" i="13"/>
  <c r="A1902" i="13"/>
  <c r="A1901" i="13"/>
  <c r="A1900" i="13"/>
  <c r="A1899" i="13"/>
  <c r="A1898" i="13"/>
  <c r="A1897" i="13"/>
  <c r="A1896" i="13"/>
  <c r="A1895" i="13"/>
  <c r="A1894" i="13"/>
  <c r="A1893" i="13"/>
  <c r="A1892" i="13"/>
  <c r="A1891" i="13"/>
  <c r="A1890" i="13"/>
  <c r="A1889" i="13"/>
  <c r="A1888" i="13"/>
  <c r="A1887" i="13"/>
  <c r="A1886" i="13"/>
  <c r="A1885" i="13"/>
  <c r="A1884" i="13"/>
  <c r="A1883" i="13"/>
  <c r="A1882" i="13"/>
  <c r="A1881" i="13"/>
  <c r="A1880" i="13"/>
  <c r="A1879" i="13"/>
  <c r="A1878" i="13"/>
  <c r="A1877" i="13"/>
  <c r="A1876" i="13"/>
  <c r="A1875" i="13"/>
  <c r="A1874" i="13"/>
  <c r="A1873" i="13"/>
  <c r="A1872" i="13"/>
  <c r="A1871" i="13"/>
  <c r="A1870" i="13"/>
  <c r="A1869" i="13"/>
  <c r="A1868" i="13"/>
  <c r="A1867" i="13"/>
  <c r="A1866" i="13"/>
  <c r="A1865" i="13"/>
  <c r="A1864" i="13"/>
  <c r="A1863" i="13"/>
  <c r="A1862" i="13"/>
  <c r="A1861" i="13"/>
  <c r="A1860" i="13"/>
  <c r="A1859" i="13"/>
  <c r="A1858" i="13"/>
  <c r="A1857" i="13"/>
  <c r="A1856" i="13"/>
  <c r="A1855" i="13"/>
  <c r="A1854" i="13"/>
  <c r="A1853" i="13"/>
  <c r="A1852" i="13"/>
  <c r="A1851" i="13"/>
  <c r="A1850" i="13"/>
  <c r="A1849" i="13"/>
  <c r="A1848" i="13"/>
  <c r="A1847" i="13"/>
  <c r="A1846" i="13"/>
  <c r="A1845" i="13"/>
  <c r="A1844" i="13"/>
  <c r="A1843" i="13"/>
  <c r="A1842" i="13"/>
  <c r="A1841" i="13"/>
  <c r="A1840" i="13"/>
  <c r="A1839" i="13"/>
  <c r="A1838" i="13"/>
  <c r="A1837" i="13"/>
  <c r="A1836" i="13"/>
  <c r="A1835" i="13"/>
  <c r="A1834" i="13"/>
  <c r="A1833" i="13"/>
  <c r="A1832" i="13"/>
  <c r="A1831" i="13"/>
  <c r="A1830" i="13"/>
  <c r="A1829" i="13"/>
  <c r="A1828" i="13"/>
  <c r="A1827" i="13"/>
  <c r="A1826" i="13"/>
  <c r="A1825" i="13"/>
  <c r="A1824" i="13"/>
  <c r="A1823" i="13"/>
  <c r="A1822" i="13"/>
  <c r="A1821" i="13"/>
  <c r="A1820" i="13"/>
  <c r="A1819" i="13"/>
  <c r="A1818" i="13"/>
  <c r="A1817" i="13"/>
  <c r="A1816" i="13"/>
  <c r="A1815" i="13"/>
  <c r="A1814" i="13"/>
  <c r="A1813" i="13"/>
  <c r="A1812" i="13"/>
  <c r="A1811" i="13"/>
  <c r="A1810" i="13"/>
  <c r="A1809" i="13"/>
  <c r="A1808" i="13"/>
  <c r="A1807" i="13"/>
  <c r="A1806" i="13"/>
  <c r="A1805" i="13"/>
  <c r="A1804" i="13"/>
  <c r="A1803" i="13"/>
  <c r="A1802" i="13"/>
  <c r="A1801" i="13"/>
  <c r="A1800" i="13"/>
  <c r="A1799" i="13"/>
  <c r="A1798" i="13"/>
  <c r="A1797" i="13"/>
  <c r="A1796" i="13"/>
  <c r="A1795" i="13"/>
  <c r="A1794" i="13"/>
  <c r="A1793" i="13"/>
  <c r="A1792" i="13"/>
  <c r="A1791" i="13"/>
  <c r="A1790" i="13"/>
  <c r="A1789" i="13"/>
  <c r="A1788" i="13"/>
  <c r="A1787" i="13"/>
  <c r="A1786" i="13"/>
  <c r="A1785" i="13"/>
  <c r="A1784" i="13"/>
  <c r="A1783" i="13"/>
  <c r="A1782" i="13"/>
  <c r="A1781" i="13"/>
  <c r="A1780" i="13"/>
  <c r="A1779" i="13"/>
  <c r="A1778" i="13"/>
  <c r="A1777" i="13"/>
  <c r="A1776" i="13"/>
  <c r="A1775" i="13"/>
  <c r="A1774" i="13"/>
  <c r="A1773" i="13"/>
  <c r="A1772" i="13"/>
  <c r="A1771" i="13"/>
  <c r="A1770" i="13"/>
  <c r="A1769" i="13"/>
  <c r="A1768" i="13"/>
  <c r="A1767" i="13"/>
  <c r="A1766" i="13"/>
  <c r="A1765" i="13"/>
  <c r="A1764" i="13"/>
  <c r="A1763" i="13"/>
  <c r="A1762" i="13"/>
  <c r="A1761" i="13"/>
  <c r="A1760" i="13"/>
  <c r="A1759" i="13"/>
  <c r="A1758" i="13"/>
  <c r="A1757" i="13"/>
  <c r="A1756" i="13"/>
  <c r="A1755" i="13"/>
  <c r="A1754" i="13"/>
  <c r="A1753" i="13"/>
  <c r="A1752" i="13"/>
  <c r="A1751" i="13"/>
  <c r="A1750" i="13"/>
  <c r="A1749" i="13"/>
  <c r="A1748" i="13"/>
  <c r="A1747" i="13"/>
  <c r="A1746" i="13"/>
  <c r="A1745" i="13"/>
  <c r="A1744" i="13"/>
  <c r="A1743" i="13"/>
  <c r="A1742" i="13"/>
  <c r="A1741" i="13"/>
  <c r="A1740" i="13"/>
  <c r="A1739" i="13"/>
  <c r="A1738" i="13"/>
  <c r="A1737" i="13"/>
  <c r="A1736" i="13"/>
  <c r="A1735" i="13"/>
  <c r="A1734" i="13"/>
  <c r="A1733" i="13"/>
  <c r="A1732" i="13"/>
  <c r="A1731" i="13"/>
  <c r="A1730" i="13"/>
  <c r="A1729" i="13"/>
  <c r="A1728" i="13"/>
  <c r="A1727" i="13"/>
  <c r="A1726" i="13"/>
  <c r="A1725" i="13"/>
  <c r="A1724" i="13"/>
  <c r="A1723" i="13"/>
  <c r="A1722" i="13"/>
  <c r="A1721" i="13"/>
  <c r="A1720" i="13"/>
  <c r="A1719" i="13"/>
  <c r="A1718" i="13"/>
  <c r="A1717" i="13"/>
  <c r="A1716" i="13"/>
  <c r="A1715" i="13"/>
  <c r="A1714" i="13"/>
  <c r="A1713" i="13"/>
  <c r="A1712" i="13"/>
  <c r="A1711" i="13"/>
  <c r="A1710" i="13"/>
  <c r="A1709" i="13"/>
  <c r="A1708" i="13"/>
  <c r="A1707" i="13"/>
  <c r="A1706" i="13"/>
  <c r="A1705" i="13"/>
  <c r="A1704" i="13"/>
  <c r="A1703" i="13"/>
  <c r="A1702" i="13"/>
  <c r="A1701" i="13"/>
  <c r="A1700" i="13"/>
  <c r="A1699" i="13"/>
  <c r="A1698" i="13"/>
  <c r="A1697" i="13"/>
  <c r="A1696" i="13"/>
  <c r="A1695" i="13"/>
  <c r="A1694" i="13"/>
  <c r="A1693" i="13"/>
  <c r="A1692" i="13"/>
  <c r="A1691" i="13"/>
  <c r="A1690" i="13"/>
  <c r="A1689" i="13"/>
  <c r="A1688" i="13"/>
  <c r="A1687" i="13"/>
  <c r="A1686" i="13"/>
  <c r="A1685" i="13"/>
  <c r="A1684" i="13"/>
  <c r="A1683" i="13"/>
  <c r="A1682" i="13"/>
  <c r="A1681" i="13"/>
  <c r="A1680" i="13"/>
  <c r="A1679" i="13"/>
  <c r="A1678" i="13"/>
  <c r="A1677" i="13"/>
  <c r="A1676" i="13"/>
  <c r="A1675" i="13"/>
  <c r="A1674" i="13"/>
  <c r="A1673" i="13"/>
  <c r="A1672" i="13"/>
  <c r="A1671" i="13"/>
  <c r="A1670" i="13"/>
  <c r="A1669" i="13"/>
  <c r="A1668" i="13"/>
  <c r="A1667" i="13"/>
  <c r="A1666" i="13"/>
  <c r="A1665" i="13"/>
  <c r="A1664" i="13"/>
  <c r="A1663" i="13"/>
  <c r="A1662" i="13"/>
  <c r="A1661" i="13"/>
  <c r="A1660" i="13"/>
  <c r="A1659" i="13"/>
  <c r="A1658" i="13"/>
  <c r="A1657" i="13"/>
  <c r="A1656" i="13"/>
  <c r="A1655" i="13"/>
  <c r="A1654" i="13"/>
  <c r="A1653" i="13"/>
  <c r="A1652" i="13"/>
  <c r="A1651" i="13"/>
  <c r="A1650" i="13"/>
  <c r="A1649" i="13"/>
  <c r="A1648" i="13"/>
  <c r="A1647" i="13"/>
  <c r="A1646" i="13"/>
  <c r="A1645" i="13"/>
  <c r="A1644" i="13"/>
  <c r="A1643" i="13"/>
  <c r="A1642" i="13"/>
  <c r="A1641" i="13"/>
  <c r="A1640" i="13"/>
  <c r="A1639" i="13"/>
  <c r="A1638" i="13"/>
  <c r="A1637" i="13"/>
  <c r="A1636" i="13"/>
  <c r="A1635" i="13"/>
  <c r="A1634" i="13"/>
  <c r="A1633" i="13"/>
  <c r="A1632" i="13"/>
  <c r="A1631" i="13"/>
  <c r="A1630" i="13"/>
  <c r="A1629" i="13"/>
  <c r="A1628" i="13"/>
  <c r="A1627" i="13"/>
  <c r="A1626" i="13"/>
  <c r="A1625" i="13"/>
  <c r="A1624" i="13"/>
  <c r="A1623" i="13"/>
  <c r="A1622" i="13"/>
  <c r="A1621" i="13"/>
  <c r="A1620" i="13"/>
  <c r="A1619" i="13"/>
  <c r="A1618" i="13"/>
  <c r="A1617" i="13"/>
  <c r="A1616" i="13"/>
  <c r="A1615" i="13"/>
  <c r="A1614" i="13"/>
  <c r="A1613" i="13"/>
  <c r="A1612" i="13"/>
  <c r="A1611" i="13"/>
  <c r="A1610" i="13"/>
  <c r="A1609" i="13"/>
  <c r="A1608" i="13"/>
  <c r="A1607" i="13"/>
  <c r="A1606" i="13"/>
  <c r="A1605" i="13"/>
  <c r="A1604" i="13"/>
  <c r="A1603" i="13"/>
  <c r="A1602" i="13"/>
  <c r="A1601" i="13"/>
  <c r="A1600" i="13"/>
  <c r="A1599" i="13"/>
  <c r="A1598" i="13"/>
  <c r="A1597" i="13"/>
  <c r="A1596" i="13"/>
  <c r="A1595" i="13"/>
  <c r="A1594" i="13"/>
  <c r="A1593" i="13"/>
  <c r="A1592" i="13"/>
  <c r="A1591" i="13"/>
  <c r="A1590" i="13"/>
  <c r="A1589" i="13"/>
  <c r="A1588" i="13"/>
  <c r="A1587" i="13"/>
  <c r="A1586" i="13"/>
  <c r="A1585" i="13"/>
  <c r="A1584" i="13"/>
  <c r="A1583" i="13"/>
  <c r="A1582" i="13"/>
  <c r="A1581" i="13"/>
  <c r="A1580" i="13"/>
  <c r="A1579" i="13"/>
  <c r="A1578" i="13"/>
  <c r="A1577" i="13"/>
  <c r="A1576" i="13"/>
  <c r="A1575" i="13"/>
  <c r="A1574" i="13"/>
  <c r="A1573" i="13"/>
  <c r="A1572" i="13"/>
  <c r="A1571" i="13"/>
  <c r="A1570" i="13"/>
  <c r="A1569" i="13"/>
  <c r="A1568" i="13"/>
  <c r="A1567" i="13"/>
  <c r="A1566" i="13"/>
  <c r="A1565" i="13"/>
  <c r="A1564" i="13"/>
  <c r="A1563" i="13"/>
  <c r="A1562" i="13"/>
  <c r="A1561" i="13"/>
  <c r="A1560" i="13"/>
  <c r="A1559" i="13"/>
  <c r="A1558" i="13"/>
  <c r="A1557" i="13"/>
  <c r="A1556" i="13"/>
  <c r="A1555" i="13"/>
  <c r="A1554" i="13"/>
  <c r="A1553" i="13"/>
  <c r="A1552" i="13"/>
  <c r="A1551" i="13"/>
  <c r="A1550" i="13"/>
  <c r="A1549" i="13"/>
  <c r="A1548" i="13"/>
  <c r="A1547" i="13"/>
  <c r="A1546" i="13"/>
  <c r="A1545" i="13"/>
  <c r="A1544" i="13"/>
  <c r="A1543" i="13"/>
  <c r="A1542" i="13"/>
  <c r="A1541" i="13"/>
  <c r="A1540" i="13"/>
  <c r="A1539" i="13"/>
  <c r="A1538" i="13"/>
  <c r="A1537" i="13"/>
  <c r="A1536" i="13"/>
  <c r="A1535" i="13"/>
  <c r="A1534" i="13"/>
  <c r="A1533" i="13"/>
  <c r="A1532" i="13"/>
  <c r="A1531" i="13"/>
  <c r="A1530" i="13"/>
  <c r="A1529" i="13"/>
  <c r="A1528" i="13"/>
  <c r="A1527" i="13"/>
  <c r="A1526" i="13"/>
  <c r="A1525" i="13"/>
  <c r="A1524" i="13"/>
  <c r="A1523" i="13"/>
  <c r="A1522" i="13"/>
  <c r="A1521" i="13"/>
  <c r="A1520" i="13"/>
  <c r="A1519" i="13"/>
  <c r="A1518" i="13"/>
  <c r="A1517" i="13"/>
  <c r="A1516" i="13"/>
  <c r="A1515" i="13"/>
  <c r="A1514" i="13"/>
  <c r="A1513" i="13"/>
  <c r="A1512" i="13"/>
  <c r="A1511" i="13"/>
  <c r="A1510" i="13"/>
  <c r="A1509" i="13"/>
  <c r="A1508" i="13"/>
  <c r="A1507" i="13"/>
  <c r="A1506" i="13"/>
  <c r="A1505" i="13"/>
  <c r="A1504" i="13"/>
  <c r="A1503" i="13"/>
  <c r="A1502" i="13"/>
  <c r="A1501" i="13"/>
  <c r="A1500" i="13"/>
  <c r="A1499" i="13"/>
  <c r="A1498" i="13"/>
  <c r="A1497" i="13"/>
  <c r="A1496" i="13"/>
  <c r="A1495" i="13"/>
  <c r="A1494" i="13"/>
  <c r="A1493" i="13"/>
  <c r="A1492" i="13"/>
  <c r="A1491" i="13"/>
  <c r="A1490" i="13"/>
  <c r="A1489" i="13"/>
  <c r="A1488" i="13"/>
  <c r="A1487" i="13"/>
  <c r="A1486" i="13"/>
  <c r="A1485" i="13"/>
  <c r="A1484" i="13"/>
  <c r="A1483" i="13"/>
  <c r="A1482" i="13"/>
  <c r="A1481" i="13"/>
  <c r="A1480" i="13"/>
  <c r="A1479" i="13"/>
  <c r="A1478" i="13"/>
  <c r="A1477" i="13"/>
  <c r="A1476" i="13"/>
  <c r="A1475" i="13"/>
  <c r="A1474" i="13"/>
  <c r="A1473" i="13"/>
  <c r="A1472" i="13"/>
  <c r="A1471" i="13"/>
  <c r="A1470" i="13"/>
  <c r="A1469" i="13"/>
  <c r="A1468" i="13"/>
  <c r="A1467" i="13"/>
  <c r="A1466" i="13"/>
  <c r="A1465" i="13"/>
  <c r="A1464" i="13"/>
  <c r="A1463" i="13"/>
  <c r="A1462" i="13"/>
  <c r="A1461" i="13"/>
  <c r="A1460" i="13"/>
  <c r="A1459" i="13"/>
  <c r="A1458" i="13"/>
  <c r="A1457" i="13"/>
  <c r="A1456" i="13"/>
  <c r="A1455" i="13"/>
  <c r="A1454" i="13"/>
  <c r="A1453" i="13"/>
  <c r="A1452" i="13"/>
  <c r="A1451" i="13"/>
  <c r="A1450" i="13"/>
  <c r="A1449" i="13"/>
  <c r="A1448" i="13"/>
  <c r="A1447" i="13"/>
  <c r="A1446" i="13"/>
  <c r="A1445" i="13"/>
  <c r="A1444" i="13"/>
  <c r="A1443" i="13"/>
  <c r="A1442" i="13"/>
  <c r="A1441" i="13"/>
  <c r="A1440" i="13"/>
  <c r="A1439" i="13"/>
  <c r="A1438" i="13"/>
  <c r="A1437" i="13"/>
  <c r="A1436" i="13"/>
  <c r="A1435" i="13"/>
  <c r="A1434" i="13"/>
  <c r="A1433" i="13"/>
  <c r="A1432" i="13"/>
  <c r="A1431" i="13"/>
  <c r="A1430" i="13"/>
  <c r="A1429" i="13"/>
  <c r="A1428" i="13"/>
  <c r="A1427" i="13"/>
  <c r="A1426" i="13"/>
  <c r="A1425" i="13"/>
  <c r="A1424" i="13"/>
  <c r="A1423" i="13"/>
  <c r="A1422" i="13"/>
  <c r="A1421" i="13"/>
  <c r="A1420" i="13"/>
  <c r="A1419" i="13"/>
  <c r="A1418" i="13"/>
  <c r="A1417" i="13"/>
  <c r="A1416" i="13"/>
  <c r="A1415" i="13"/>
  <c r="A1414" i="13"/>
  <c r="A1413" i="13"/>
  <c r="A1412" i="13"/>
  <c r="A1411" i="13"/>
  <c r="A1410" i="13"/>
  <c r="A1409" i="13"/>
  <c r="A1408" i="13"/>
  <c r="A1407" i="13"/>
  <c r="A1406" i="13"/>
  <c r="A1405" i="13"/>
  <c r="A1404" i="13"/>
  <c r="A1403" i="13"/>
  <c r="A1402" i="13"/>
  <c r="A1401" i="13"/>
  <c r="A1400" i="13"/>
  <c r="A1399" i="13"/>
  <c r="A1398" i="13"/>
  <c r="A1397" i="13"/>
  <c r="A1396" i="13"/>
  <c r="A1395" i="13"/>
  <c r="A1394" i="13"/>
  <c r="A1393" i="13"/>
  <c r="A1392" i="13"/>
  <c r="A1391" i="13"/>
  <c r="A1390" i="13"/>
  <c r="A1389" i="13"/>
  <c r="A1388" i="13"/>
  <c r="A1387" i="13"/>
  <c r="A1386" i="13"/>
  <c r="A1385" i="13"/>
  <c r="A1384" i="13"/>
  <c r="A1383" i="13"/>
  <c r="A1382" i="13"/>
  <c r="A1381" i="13"/>
  <c r="A1380" i="13"/>
  <c r="A1379" i="13"/>
  <c r="A1378" i="13"/>
  <c r="A1377" i="13"/>
  <c r="A1376" i="13"/>
  <c r="A1375" i="13"/>
  <c r="A1374" i="13"/>
  <c r="A1373" i="13"/>
  <c r="A1372" i="13"/>
  <c r="A1371" i="13"/>
  <c r="A1370" i="13"/>
  <c r="A1369" i="13"/>
  <c r="A1368" i="13"/>
  <c r="A1367" i="13"/>
  <c r="A1366" i="13"/>
  <c r="A1365" i="13"/>
  <c r="A1364" i="13"/>
  <c r="A1363" i="13"/>
  <c r="A1362" i="13"/>
  <c r="A1361" i="13"/>
  <c r="A1360" i="13"/>
  <c r="A1359" i="13"/>
  <c r="A1358" i="13"/>
  <c r="A1357" i="13"/>
  <c r="A1356" i="13"/>
  <c r="A1355" i="13"/>
  <c r="A1354" i="13"/>
  <c r="A1353" i="13"/>
  <c r="A1352" i="13"/>
  <c r="A1351" i="13"/>
  <c r="A1350" i="13"/>
  <c r="A1349" i="13"/>
  <c r="A1348" i="13"/>
  <c r="A1347" i="13"/>
  <c r="A1346" i="13"/>
  <c r="A1345" i="13"/>
  <c r="A1344" i="13"/>
  <c r="A1343" i="13"/>
  <c r="A1342" i="13"/>
  <c r="A1341" i="13"/>
  <c r="A1340" i="13"/>
  <c r="A1339" i="13"/>
  <c r="A1338" i="13"/>
  <c r="A1337" i="13"/>
  <c r="A1336" i="13"/>
  <c r="A1335" i="13"/>
  <c r="A1334" i="13"/>
  <c r="A1333" i="13"/>
  <c r="A1332" i="13"/>
  <c r="A1331" i="13"/>
  <c r="A1330" i="13"/>
  <c r="A1329" i="13"/>
  <c r="A1328" i="13"/>
  <c r="A1327" i="13"/>
  <c r="A1326" i="13"/>
  <c r="A1325" i="13"/>
  <c r="A1324" i="13"/>
  <c r="A1323" i="13"/>
  <c r="A1322" i="13"/>
  <c r="A1321" i="13"/>
  <c r="A1320" i="13"/>
  <c r="A1319" i="13"/>
  <c r="A1318" i="13"/>
  <c r="A1317" i="13"/>
  <c r="A1316" i="13"/>
  <c r="A1315" i="13"/>
  <c r="A1314" i="13"/>
  <c r="A1313" i="13"/>
  <c r="A1312" i="13"/>
  <c r="A1311" i="13"/>
  <c r="A1310" i="13"/>
  <c r="A1309" i="13"/>
  <c r="A1308" i="13"/>
  <c r="A1307" i="13"/>
  <c r="A1306" i="13"/>
  <c r="A1305" i="13"/>
  <c r="A1304" i="13"/>
  <c r="A1303" i="13"/>
  <c r="A1302" i="13"/>
  <c r="A1301" i="13"/>
  <c r="A1300" i="13"/>
  <c r="A1299" i="13"/>
  <c r="A1298" i="13"/>
  <c r="A1297" i="13"/>
  <c r="A1296" i="13"/>
  <c r="A1295" i="13"/>
  <c r="A1294" i="13"/>
  <c r="A1293" i="13"/>
  <c r="A1292" i="13"/>
  <c r="A1291" i="13"/>
  <c r="A1290" i="13"/>
  <c r="A1289" i="13"/>
  <c r="A1288" i="13"/>
  <c r="A1287" i="13"/>
  <c r="A1286" i="13"/>
  <c r="A1285" i="13"/>
  <c r="A1284" i="13"/>
  <c r="A1283" i="13"/>
  <c r="A1282" i="13"/>
  <c r="A1281" i="13"/>
  <c r="A1280" i="13"/>
  <c r="A1279" i="13"/>
  <c r="A1278" i="13"/>
  <c r="A1277" i="13"/>
  <c r="A1276" i="13"/>
  <c r="A1275" i="13"/>
  <c r="A1274" i="13"/>
  <c r="A1273" i="13"/>
  <c r="A1272" i="13"/>
  <c r="A1271" i="13"/>
  <c r="A1270" i="13"/>
  <c r="A1269" i="13"/>
  <c r="A1268" i="13"/>
  <c r="A1267" i="13"/>
  <c r="A1266" i="13"/>
  <c r="A1265" i="13"/>
  <c r="A1264" i="13"/>
  <c r="A1263" i="13"/>
  <c r="A1262" i="13"/>
  <c r="A1261" i="13"/>
  <c r="A1260" i="13"/>
  <c r="A1259" i="13"/>
  <c r="A1258" i="13"/>
  <c r="A1257" i="13"/>
  <c r="A1256" i="13"/>
  <c r="A1255" i="13"/>
  <c r="A1254" i="13"/>
  <c r="A1253" i="13"/>
  <c r="A1252" i="13"/>
  <c r="A1251" i="13"/>
  <c r="A1250" i="13"/>
  <c r="A1249" i="13"/>
  <c r="A1248" i="13"/>
  <c r="A1247" i="13"/>
  <c r="A1246" i="13"/>
  <c r="A1245" i="13"/>
  <c r="A1244" i="13"/>
  <c r="A1243" i="13"/>
  <c r="A1242" i="13"/>
  <c r="A1241" i="13"/>
  <c r="A1240" i="13"/>
  <c r="A1239" i="13"/>
  <c r="A1238" i="13"/>
  <c r="A1237" i="13"/>
  <c r="A1236" i="13"/>
  <c r="A1235" i="13"/>
  <c r="A1234" i="13"/>
  <c r="A1233" i="13"/>
  <c r="A1232" i="13"/>
  <c r="A1231" i="13"/>
  <c r="A1230" i="13"/>
  <c r="A1229" i="13"/>
  <c r="A1228" i="13"/>
  <c r="A1227" i="13"/>
  <c r="A1226" i="13"/>
  <c r="A1225" i="13"/>
  <c r="A1224" i="13"/>
  <c r="A1223" i="13"/>
  <c r="A1222" i="13"/>
  <c r="A1221" i="13"/>
  <c r="A1220" i="13"/>
  <c r="A1219" i="13"/>
  <c r="A1218" i="13"/>
  <c r="A1217" i="13"/>
  <c r="A1216" i="13"/>
  <c r="A1215" i="13"/>
  <c r="A1214" i="13"/>
  <c r="A1213" i="13"/>
  <c r="A1212" i="13"/>
  <c r="A1211" i="13"/>
  <c r="A1210" i="13"/>
  <c r="A1209" i="13"/>
  <c r="A1208" i="13"/>
  <c r="A1207" i="13"/>
  <c r="A1206" i="13"/>
  <c r="A1205" i="13"/>
  <c r="A1204" i="13"/>
  <c r="A1203" i="13"/>
  <c r="A1202" i="13"/>
  <c r="A1201" i="13"/>
  <c r="A1200" i="13"/>
  <c r="A1199" i="13"/>
  <c r="A1198" i="13"/>
  <c r="A1197" i="13"/>
  <c r="A1196" i="13"/>
  <c r="A1195" i="13"/>
  <c r="A1194" i="13"/>
  <c r="A1193" i="13"/>
  <c r="A1192" i="13"/>
  <c r="A1191" i="13"/>
  <c r="A1190" i="13"/>
  <c r="A1189" i="13"/>
  <c r="A1188" i="13"/>
  <c r="A1187" i="13"/>
  <c r="A1186" i="13"/>
  <c r="A1185" i="13"/>
  <c r="A1184" i="13"/>
  <c r="A1183" i="13"/>
  <c r="A1182" i="13"/>
  <c r="A1181" i="13"/>
  <c r="A1180" i="13"/>
  <c r="A1179" i="13"/>
  <c r="A1178" i="13"/>
  <c r="A1177" i="13"/>
  <c r="A1176" i="13"/>
  <c r="A1175" i="13"/>
  <c r="A1174" i="13"/>
  <c r="A1173" i="13"/>
  <c r="A1172" i="13"/>
  <c r="A1171" i="13"/>
  <c r="A1170" i="13"/>
  <c r="A1169" i="13"/>
  <c r="A1168" i="13"/>
  <c r="A1167" i="13"/>
  <c r="A1166" i="13"/>
  <c r="A1165" i="13"/>
  <c r="A1164" i="13"/>
  <c r="A1163" i="13"/>
  <c r="A1162" i="13"/>
  <c r="A1161" i="13"/>
  <c r="A1160" i="13"/>
  <c r="A1159" i="13"/>
  <c r="A1158" i="13"/>
  <c r="A1157" i="13"/>
  <c r="A1156" i="13"/>
  <c r="A1155" i="13"/>
  <c r="A1154" i="13"/>
  <c r="A1153" i="13"/>
  <c r="A1152" i="13"/>
  <c r="A1151" i="13"/>
  <c r="A1150" i="13"/>
  <c r="A1149" i="13"/>
  <c r="A1148" i="13"/>
  <c r="A1147" i="13"/>
  <c r="A1146" i="13"/>
  <c r="A1145" i="13"/>
  <c r="A1144" i="13"/>
  <c r="A1143" i="13"/>
  <c r="A1142" i="13"/>
  <c r="A1141" i="13"/>
  <c r="A1140" i="13"/>
  <c r="A1139" i="13"/>
  <c r="A1138" i="13"/>
  <c r="A1137" i="13"/>
  <c r="A1136" i="13"/>
  <c r="A1135" i="13"/>
  <c r="A1134" i="13"/>
  <c r="A1133" i="13"/>
  <c r="A1132" i="13"/>
  <c r="A1131" i="13"/>
  <c r="A1130" i="13"/>
  <c r="A1129" i="13"/>
  <c r="A1128" i="13"/>
  <c r="A1127" i="13"/>
  <c r="A1126" i="13"/>
  <c r="A1125" i="13"/>
  <c r="A1124" i="13"/>
  <c r="A1123" i="13"/>
  <c r="A1122" i="13"/>
  <c r="A1121" i="13"/>
  <c r="A1120" i="13"/>
  <c r="A1119" i="13"/>
  <c r="A1118" i="13"/>
  <c r="A1117" i="13"/>
  <c r="A1116" i="13"/>
  <c r="A1115" i="13"/>
  <c r="A1114" i="13"/>
  <c r="A1113" i="13"/>
  <c r="A1112" i="13"/>
  <c r="A1111" i="13"/>
  <c r="A1110" i="13"/>
  <c r="A1109" i="13"/>
  <c r="A1108" i="13"/>
  <c r="A1107" i="13"/>
  <c r="A1106" i="13"/>
  <c r="A1105" i="13"/>
  <c r="A1104" i="13"/>
  <c r="A1103" i="13"/>
  <c r="A1102" i="13"/>
  <c r="A1101" i="13"/>
  <c r="A1100" i="13"/>
  <c r="A1099" i="13"/>
  <c r="A1098" i="13"/>
  <c r="A1097" i="13"/>
  <c r="A1096" i="13"/>
  <c r="A1095" i="13"/>
  <c r="A1094" i="13"/>
  <c r="A1093" i="13"/>
  <c r="A1092" i="13"/>
  <c r="A1091" i="13"/>
  <c r="A1090" i="13"/>
  <c r="A1089" i="13"/>
  <c r="A1088" i="13"/>
  <c r="A1087" i="13"/>
  <c r="A1086" i="13"/>
  <c r="A1085" i="13"/>
  <c r="A1084" i="13"/>
  <c r="A1083" i="13"/>
  <c r="A1082" i="13"/>
  <c r="A1081" i="13"/>
  <c r="A1080" i="13"/>
  <c r="A1079" i="13"/>
  <c r="A1078" i="13"/>
  <c r="A1077" i="13"/>
  <c r="A1076" i="13"/>
  <c r="A1075" i="13"/>
  <c r="A1074" i="13"/>
  <c r="A1073" i="13"/>
  <c r="A1072" i="13"/>
  <c r="A1071" i="13"/>
  <c r="A1070" i="13"/>
  <c r="A1069" i="13"/>
  <c r="A1068" i="13"/>
  <c r="A1067" i="13"/>
  <c r="A1066" i="13"/>
  <c r="A1065" i="13"/>
  <c r="A1064" i="13"/>
  <c r="A1063" i="13"/>
  <c r="A1062" i="13"/>
  <c r="A1061" i="13"/>
  <c r="A1060" i="13"/>
  <c r="A1059" i="13"/>
  <c r="A1058" i="13"/>
  <c r="A1057" i="13"/>
  <c r="A1056" i="13"/>
  <c r="A1055" i="13"/>
  <c r="A1054" i="13"/>
  <c r="A1053" i="13"/>
  <c r="A1052" i="13"/>
  <c r="A1051" i="13"/>
  <c r="A1050" i="13"/>
  <c r="A1049" i="13"/>
  <c r="A1048" i="13"/>
  <c r="A1047" i="13"/>
  <c r="A1046" i="13"/>
  <c r="A1045" i="13"/>
  <c r="A1044" i="13"/>
  <c r="A1043" i="13"/>
  <c r="A1042" i="13"/>
  <c r="A1041" i="13"/>
  <c r="A1040" i="13"/>
  <c r="A1039" i="13"/>
  <c r="A1038" i="13"/>
  <c r="A1037" i="13"/>
  <c r="A1036" i="13"/>
  <c r="A1035" i="13"/>
  <c r="A1034" i="13"/>
  <c r="A1033" i="13"/>
  <c r="A1032" i="13"/>
  <c r="A1031" i="13"/>
  <c r="A1030" i="13"/>
  <c r="A1029" i="13"/>
  <c r="A1028" i="13"/>
  <c r="A1027" i="13"/>
  <c r="A1026" i="13"/>
  <c r="A1025" i="13"/>
  <c r="A1024" i="13"/>
  <c r="A1023" i="13"/>
  <c r="A1022" i="13"/>
  <c r="A1021" i="13"/>
  <c r="A1020" i="13"/>
  <c r="A1019" i="13"/>
  <c r="A1018" i="13"/>
  <c r="A1017" i="13"/>
  <c r="A1016" i="13"/>
  <c r="A1015" i="13"/>
  <c r="A1014" i="13"/>
  <c r="A1013" i="13"/>
  <c r="A1012" i="13"/>
  <c r="A1011" i="13"/>
  <c r="A1010" i="13"/>
  <c r="A1009" i="13"/>
  <c r="A1008" i="13"/>
  <c r="A1007" i="13"/>
  <c r="A1006" i="13"/>
  <c r="A1005" i="13"/>
  <c r="A1004" i="13"/>
  <c r="A1003" i="13"/>
  <c r="A1002" i="13"/>
  <c r="A1001" i="13"/>
  <c r="A1000" i="13"/>
  <c r="A999" i="13"/>
  <c r="A998" i="13"/>
  <c r="A997" i="13"/>
  <c r="A996" i="13"/>
  <c r="A995" i="13"/>
  <c r="A994" i="13"/>
  <c r="A993" i="13"/>
  <c r="A992" i="13"/>
  <c r="A991" i="13"/>
  <c r="A990" i="13"/>
  <c r="A989" i="13"/>
  <c r="A988" i="13"/>
  <c r="A987" i="13"/>
  <c r="A986" i="13"/>
  <c r="A985" i="13"/>
  <c r="A984" i="13"/>
  <c r="A983" i="13"/>
  <c r="A982" i="13"/>
  <c r="A981" i="13"/>
  <c r="A980" i="13"/>
  <c r="A979" i="13"/>
  <c r="A978" i="13"/>
  <c r="A977" i="13"/>
  <c r="A976" i="13"/>
  <c r="A975" i="13"/>
  <c r="A974" i="13"/>
  <c r="A973" i="13"/>
  <c r="A972" i="13"/>
  <c r="A971" i="13"/>
  <c r="A970" i="13"/>
  <c r="A969" i="13"/>
  <c r="A968" i="13"/>
  <c r="A967" i="13"/>
  <c r="A966" i="13"/>
  <c r="A965" i="13"/>
  <c r="A964" i="13"/>
  <c r="A963" i="13"/>
  <c r="A962" i="13"/>
  <c r="A961" i="13"/>
  <c r="A960" i="13"/>
  <c r="A959" i="13"/>
  <c r="A958" i="13"/>
  <c r="A957" i="13"/>
  <c r="A956" i="13"/>
  <c r="A955" i="13"/>
  <c r="A954" i="13"/>
  <c r="A953" i="13"/>
  <c r="A952" i="13"/>
  <c r="A951" i="13"/>
  <c r="A950" i="13"/>
  <c r="A949" i="13"/>
  <c r="A948" i="13"/>
  <c r="A947" i="13"/>
  <c r="A946" i="13"/>
  <c r="A945" i="13"/>
  <c r="A944" i="13"/>
  <c r="A943" i="13"/>
  <c r="A942" i="13"/>
  <c r="A941" i="13"/>
  <c r="A940" i="13"/>
  <c r="A939" i="13"/>
  <c r="A938" i="13"/>
  <c r="A937" i="13"/>
  <c r="A936" i="13"/>
  <c r="A935" i="13"/>
  <c r="A934" i="13"/>
  <c r="A933" i="13"/>
  <c r="A932" i="13"/>
  <c r="A931" i="13"/>
  <c r="A930" i="13"/>
  <c r="A929" i="13"/>
  <c r="A928" i="13"/>
  <c r="A927" i="13"/>
  <c r="A926" i="13"/>
  <c r="A925" i="13"/>
  <c r="A924" i="13"/>
  <c r="A923" i="13"/>
  <c r="A922" i="13"/>
  <c r="A921" i="13"/>
  <c r="A920" i="13"/>
  <c r="A919" i="13"/>
  <c r="A918" i="13"/>
  <c r="A917" i="13"/>
  <c r="A916" i="13"/>
  <c r="A915" i="13"/>
  <c r="A914" i="13"/>
  <c r="A913" i="13"/>
  <c r="A912" i="13"/>
  <c r="A911" i="13"/>
  <c r="A910" i="13"/>
  <c r="A909" i="13"/>
  <c r="A908" i="13"/>
  <c r="A907" i="13"/>
  <c r="A906" i="13"/>
  <c r="A905" i="13"/>
  <c r="A904" i="13"/>
  <c r="A903" i="13"/>
  <c r="A902" i="13"/>
  <c r="A901" i="13"/>
  <c r="A900" i="13"/>
  <c r="A899" i="13"/>
  <c r="A898" i="13"/>
  <c r="A897" i="13"/>
  <c r="A896" i="13"/>
  <c r="A895" i="13"/>
  <c r="A894" i="13"/>
  <c r="A893" i="13"/>
  <c r="A892" i="13"/>
  <c r="A891" i="13"/>
  <c r="A890" i="13"/>
  <c r="A889" i="13"/>
  <c r="A888" i="13"/>
  <c r="A887" i="13"/>
  <c r="A886" i="13"/>
  <c r="A885" i="13"/>
  <c r="A884" i="13"/>
  <c r="A883" i="13"/>
  <c r="A882" i="13"/>
  <c r="A881" i="13"/>
  <c r="A880" i="13"/>
  <c r="A879" i="13"/>
  <c r="A878" i="13"/>
  <c r="A877" i="13"/>
  <c r="A876" i="13"/>
  <c r="A875" i="13"/>
  <c r="A874" i="13"/>
  <c r="A873" i="13"/>
  <c r="A872" i="13"/>
  <c r="A871" i="13"/>
  <c r="A870" i="13"/>
  <c r="A869" i="13"/>
  <c r="A868" i="13"/>
  <c r="A867" i="13"/>
  <c r="A866" i="13"/>
  <c r="A865" i="13"/>
  <c r="A864" i="13"/>
  <c r="A863" i="13"/>
  <c r="A862" i="13"/>
  <c r="A861" i="13"/>
  <c r="A860" i="13"/>
  <c r="A859" i="13"/>
  <c r="A858" i="13"/>
  <c r="A857" i="13"/>
  <c r="A856" i="13"/>
  <c r="A855" i="13"/>
  <c r="A854" i="13"/>
  <c r="A853" i="13"/>
  <c r="A852" i="13"/>
  <c r="A851" i="13"/>
  <c r="A850" i="13"/>
  <c r="A849" i="13"/>
  <c r="A848" i="13"/>
  <c r="A847" i="13"/>
  <c r="A846" i="13"/>
  <c r="A845" i="13"/>
  <c r="A844" i="13"/>
  <c r="A843" i="13"/>
  <c r="A842" i="13"/>
  <c r="A841" i="13"/>
  <c r="A840" i="13"/>
  <c r="A839" i="13"/>
  <c r="A838" i="13"/>
  <c r="A837" i="13"/>
  <c r="A836" i="13"/>
  <c r="A835" i="13"/>
  <c r="A834" i="13"/>
  <c r="A833" i="13"/>
  <c r="A832" i="13"/>
  <c r="A831" i="13"/>
  <c r="A830" i="13"/>
  <c r="A829" i="13"/>
  <c r="A828" i="13"/>
  <c r="A827" i="13"/>
  <c r="A826" i="13"/>
  <c r="A825" i="13"/>
  <c r="A824" i="13"/>
  <c r="A823" i="13"/>
  <c r="A822" i="13"/>
  <c r="A821" i="13"/>
  <c r="A820" i="13"/>
  <c r="A819" i="13"/>
  <c r="A818" i="13"/>
  <c r="A817" i="13"/>
  <c r="A816" i="13"/>
  <c r="A815" i="13"/>
  <c r="A814" i="13"/>
  <c r="A813" i="13"/>
  <c r="A812" i="13"/>
  <c r="A811" i="13"/>
  <c r="A810" i="13"/>
  <c r="A809" i="13"/>
  <c r="A808" i="13"/>
  <c r="A807" i="13"/>
  <c r="A806" i="13"/>
  <c r="A805" i="13"/>
  <c r="A804" i="13"/>
  <c r="A803" i="13"/>
  <c r="A802" i="13"/>
  <c r="A801" i="13"/>
  <c r="A800" i="13"/>
  <c r="A799" i="13"/>
  <c r="A798" i="13"/>
  <c r="A797" i="13"/>
  <c r="A796" i="13"/>
  <c r="A795" i="13"/>
  <c r="A794" i="13"/>
  <c r="A793" i="13"/>
  <c r="A792" i="13"/>
  <c r="A791" i="13"/>
  <c r="A790" i="13"/>
  <c r="A789" i="13"/>
  <c r="A788" i="13"/>
  <c r="A787" i="13"/>
  <c r="A786" i="13"/>
  <c r="A785" i="13"/>
  <c r="A784" i="13"/>
  <c r="A783" i="13"/>
  <c r="A782" i="13"/>
  <c r="A781" i="13"/>
  <c r="A780" i="13"/>
  <c r="A779" i="13"/>
  <c r="A778" i="13"/>
  <c r="A777" i="13"/>
  <c r="A776" i="13"/>
  <c r="A775" i="13"/>
  <c r="A774" i="13"/>
  <c r="A773" i="13"/>
  <c r="A772" i="13"/>
  <c r="A771" i="13"/>
  <c r="A770" i="13"/>
  <c r="A769" i="13"/>
  <c r="A768" i="13"/>
  <c r="A767" i="13"/>
  <c r="A766" i="13"/>
  <c r="A765" i="13"/>
  <c r="A764" i="13"/>
  <c r="A763" i="13"/>
  <c r="A762" i="13"/>
  <c r="A761" i="13"/>
  <c r="A760" i="13"/>
  <c r="A759" i="13"/>
  <c r="A758" i="13"/>
  <c r="A757" i="13"/>
  <c r="A756" i="13"/>
  <c r="A755" i="13"/>
  <c r="A754" i="13"/>
  <c r="A753" i="13"/>
  <c r="A752" i="13"/>
  <c r="A751" i="13"/>
  <c r="A750" i="13"/>
  <c r="A749" i="13"/>
  <c r="A748" i="13"/>
  <c r="A747" i="13"/>
  <c r="A746" i="13"/>
  <c r="A745" i="13"/>
  <c r="A744" i="13"/>
  <c r="A743" i="13"/>
  <c r="A742" i="13"/>
  <c r="A741" i="13"/>
  <c r="A740" i="13"/>
  <c r="A739" i="13"/>
  <c r="A738" i="13"/>
  <c r="A737" i="13"/>
  <c r="A736" i="13"/>
  <c r="A735" i="13"/>
  <c r="A734" i="13"/>
  <c r="A733" i="13"/>
  <c r="A732" i="13"/>
  <c r="A731" i="13"/>
  <c r="A730" i="13"/>
  <c r="A729" i="13"/>
  <c r="A728" i="13"/>
  <c r="A727" i="13"/>
  <c r="A726" i="13"/>
  <c r="A725" i="13"/>
  <c r="A724" i="13"/>
  <c r="A723" i="13"/>
  <c r="A722" i="13"/>
  <c r="A721" i="13"/>
  <c r="A720" i="13"/>
  <c r="A719" i="13"/>
  <c r="A718" i="13"/>
  <c r="A717" i="13"/>
  <c r="A716" i="13"/>
  <c r="A715" i="13"/>
  <c r="A714" i="13"/>
  <c r="A713" i="13"/>
  <c r="A712" i="13"/>
  <c r="A711" i="13"/>
  <c r="A710" i="13"/>
  <c r="A709" i="13"/>
  <c r="A708" i="13"/>
  <c r="A707" i="13"/>
  <c r="A706" i="13"/>
  <c r="A705" i="13"/>
  <c r="A704" i="13"/>
  <c r="A703" i="13"/>
  <c r="A702" i="13"/>
  <c r="A701" i="13"/>
  <c r="A700" i="13"/>
  <c r="A699" i="13"/>
  <c r="A698" i="13"/>
  <c r="A697" i="13"/>
  <c r="A696" i="13"/>
  <c r="A695" i="13"/>
  <c r="A694" i="13"/>
  <c r="A693" i="13"/>
  <c r="A692" i="13"/>
  <c r="A691" i="13"/>
  <c r="A690" i="13"/>
  <c r="A689" i="13"/>
  <c r="A688" i="13"/>
  <c r="A687" i="13"/>
  <c r="A686" i="13"/>
  <c r="A685" i="13"/>
  <c r="A684" i="13"/>
  <c r="A683" i="13"/>
  <c r="A682" i="13"/>
  <c r="A681" i="13"/>
  <c r="A680" i="13"/>
  <c r="A679" i="13"/>
  <c r="A678" i="13"/>
  <c r="A677" i="13"/>
  <c r="A676" i="13"/>
  <c r="A675" i="13"/>
  <c r="A674" i="13"/>
  <c r="A673" i="13"/>
  <c r="A672" i="13"/>
  <c r="A671" i="13"/>
  <c r="A670" i="13"/>
  <c r="A669" i="13"/>
  <c r="A668" i="13"/>
  <c r="A667" i="13"/>
  <c r="A666" i="13"/>
  <c r="A665" i="13"/>
  <c r="A664" i="13"/>
  <c r="A663" i="13"/>
  <c r="A662" i="13"/>
  <c r="A661" i="13"/>
  <c r="A660" i="13"/>
  <c r="A659" i="13"/>
  <c r="A658" i="13"/>
  <c r="A657" i="13"/>
  <c r="A656" i="13"/>
  <c r="A655" i="13"/>
  <c r="A654" i="13"/>
  <c r="A653" i="13"/>
  <c r="A652" i="13"/>
  <c r="A651" i="13"/>
  <c r="A650" i="13"/>
  <c r="A649" i="13"/>
  <c r="A648" i="13"/>
  <c r="A647" i="13"/>
  <c r="A646" i="13"/>
  <c r="A645" i="13"/>
  <c r="A644" i="13"/>
  <c r="A643" i="13"/>
  <c r="A642" i="13"/>
  <c r="A641" i="13"/>
  <c r="A640" i="13"/>
  <c r="A639" i="13"/>
  <c r="A638" i="13"/>
  <c r="A637" i="13"/>
  <c r="A636" i="13"/>
  <c r="A635" i="13"/>
  <c r="A634" i="13"/>
  <c r="A633" i="13"/>
  <c r="A632" i="13"/>
  <c r="A631" i="13"/>
  <c r="A630" i="13"/>
  <c r="A629" i="13"/>
  <c r="A628" i="13"/>
  <c r="A627" i="13"/>
  <c r="A626" i="13"/>
  <c r="A625" i="13"/>
  <c r="A624" i="13"/>
  <c r="A623" i="13"/>
  <c r="A622" i="13"/>
  <c r="A621" i="13"/>
  <c r="A620" i="13"/>
  <c r="A619" i="13"/>
  <c r="A618" i="13"/>
  <c r="A617" i="13"/>
  <c r="A616" i="13"/>
  <c r="A615" i="13"/>
  <c r="A614" i="13"/>
  <c r="A613" i="13"/>
  <c r="A612" i="13"/>
  <c r="A611" i="13"/>
  <c r="A610" i="13"/>
  <c r="A609" i="13"/>
  <c r="A608" i="13"/>
  <c r="A607" i="13"/>
  <c r="A606" i="13"/>
  <c r="A605" i="13"/>
  <c r="A604" i="13"/>
  <c r="A603" i="13"/>
  <c r="A602" i="13"/>
  <c r="A601" i="13"/>
  <c r="A600" i="13"/>
  <c r="A599" i="13"/>
  <c r="A598" i="13"/>
  <c r="A597" i="13"/>
  <c r="A596" i="13"/>
  <c r="A595" i="13"/>
  <c r="A594" i="13"/>
  <c r="A593" i="13"/>
  <c r="A592" i="13"/>
  <c r="A591" i="13"/>
  <c r="A590" i="13"/>
  <c r="A589" i="13"/>
  <c r="A588" i="13"/>
  <c r="A587" i="13"/>
  <c r="A586" i="13"/>
  <c r="A585" i="13"/>
  <c r="A584" i="13"/>
  <c r="A583" i="13"/>
  <c r="A582" i="13"/>
  <c r="A581" i="13"/>
  <c r="A580" i="13"/>
  <c r="A579" i="13"/>
  <c r="A578" i="13"/>
  <c r="A577" i="13"/>
  <c r="A576" i="13"/>
  <c r="A575" i="13"/>
  <c r="A574" i="13"/>
  <c r="A573" i="13"/>
  <c r="A572" i="13"/>
  <c r="A571" i="13"/>
  <c r="A570" i="13"/>
  <c r="A569" i="13"/>
  <c r="A568" i="13"/>
  <c r="A567" i="13"/>
  <c r="A566" i="13"/>
  <c r="A565" i="13"/>
  <c r="A564" i="13"/>
  <c r="A563" i="13"/>
  <c r="A562" i="13"/>
  <c r="A561" i="13"/>
  <c r="A560" i="13"/>
  <c r="A559" i="13"/>
  <c r="A558" i="13"/>
  <c r="A557" i="13"/>
  <c r="A556" i="13"/>
  <c r="A555" i="13"/>
  <c r="A554" i="13"/>
  <c r="A553" i="13"/>
  <c r="A552" i="13"/>
  <c r="A551" i="13"/>
  <c r="A550" i="13"/>
  <c r="A549" i="13"/>
  <c r="A548" i="13"/>
  <c r="A547" i="13"/>
  <c r="A546" i="13"/>
  <c r="A545" i="13"/>
  <c r="A544" i="13"/>
  <c r="A543" i="13"/>
  <c r="A542" i="13"/>
  <c r="A541" i="13"/>
  <c r="A540" i="13"/>
  <c r="A539" i="13"/>
  <c r="A538" i="13"/>
  <c r="A537" i="13"/>
  <c r="A536" i="13"/>
  <c r="A535" i="13"/>
  <c r="A534" i="13"/>
  <c r="A533" i="13"/>
  <c r="A532" i="13"/>
  <c r="A531" i="13"/>
  <c r="A530" i="13"/>
  <c r="A529" i="13"/>
  <c r="A528" i="13"/>
  <c r="A527" i="13"/>
  <c r="A526" i="13"/>
  <c r="A525" i="13"/>
  <c r="A524" i="13"/>
  <c r="A523" i="13"/>
  <c r="A522" i="13"/>
  <c r="A521" i="13"/>
  <c r="A520" i="13"/>
  <c r="A519" i="13"/>
  <c r="A518" i="13"/>
  <c r="A517" i="13"/>
  <c r="A516" i="13"/>
  <c r="A515" i="13"/>
  <c r="A514" i="13"/>
  <c r="A513" i="13"/>
  <c r="A512" i="13"/>
  <c r="A511" i="13"/>
  <c r="A510" i="13"/>
  <c r="A509" i="13"/>
  <c r="A508" i="13"/>
  <c r="A507" i="13"/>
  <c r="A506" i="13"/>
  <c r="A505" i="13"/>
  <c r="A504" i="13"/>
  <c r="A503" i="13"/>
  <c r="A502" i="13"/>
  <c r="A501" i="13"/>
  <c r="A500" i="13"/>
  <c r="A499" i="13"/>
  <c r="A498" i="13"/>
  <c r="A497" i="13"/>
  <c r="A496" i="13"/>
  <c r="A495" i="13"/>
  <c r="A494" i="13"/>
  <c r="A493" i="13"/>
  <c r="A492" i="13"/>
  <c r="A491" i="13"/>
  <c r="A490" i="13"/>
  <c r="A489" i="13"/>
  <c r="A488" i="13"/>
  <c r="A487" i="13"/>
  <c r="A486" i="13"/>
  <c r="A485" i="13"/>
  <c r="A484" i="13"/>
  <c r="A483" i="13"/>
  <c r="A482" i="13"/>
  <c r="A481" i="13"/>
  <c r="A480" i="13"/>
  <c r="A479" i="13"/>
  <c r="A478" i="13"/>
  <c r="A477" i="13"/>
  <c r="A476" i="13"/>
  <c r="A475" i="13"/>
  <c r="A474" i="13"/>
  <c r="A473" i="13"/>
  <c r="A472" i="13"/>
  <c r="A471" i="13"/>
  <c r="A470" i="13"/>
  <c r="A469" i="13"/>
  <c r="A468" i="13"/>
  <c r="A467" i="13"/>
  <c r="A466" i="13"/>
  <c r="A465" i="13"/>
  <c r="A464" i="13"/>
  <c r="A463" i="13"/>
  <c r="A462" i="13"/>
  <c r="A461" i="13"/>
  <c r="A460" i="13"/>
  <c r="A459" i="13"/>
  <c r="A458" i="13"/>
  <c r="A457" i="13"/>
  <c r="A456" i="13"/>
  <c r="A455" i="13"/>
  <c r="A454" i="13"/>
  <c r="A453" i="13"/>
  <c r="A452" i="13"/>
  <c r="A451" i="13"/>
  <c r="A450" i="13"/>
  <c r="A449" i="13"/>
  <c r="A448" i="13"/>
  <c r="A447" i="13"/>
  <c r="A446" i="13"/>
  <c r="A445" i="13"/>
  <c r="A444" i="13"/>
  <c r="A443" i="13"/>
  <c r="A442" i="13"/>
  <c r="A441" i="13"/>
  <c r="A440" i="13"/>
  <c r="A439" i="13"/>
  <c r="A438" i="13"/>
  <c r="A437" i="13"/>
  <c r="A436" i="13"/>
  <c r="A435" i="13"/>
  <c r="A434" i="13"/>
  <c r="A433" i="13"/>
  <c r="A432" i="13"/>
  <c r="A431" i="13"/>
  <c r="A430" i="13"/>
  <c r="A429" i="13"/>
  <c r="A428" i="13"/>
  <c r="A427" i="13"/>
  <c r="A426" i="13"/>
  <c r="A425" i="13"/>
  <c r="A424" i="13"/>
  <c r="A423" i="13"/>
  <c r="A422" i="13"/>
  <c r="A421" i="13"/>
  <c r="A420" i="13"/>
  <c r="A419" i="13"/>
  <c r="A418" i="13"/>
  <c r="A417" i="13"/>
  <c r="A416" i="13"/>
  <c r="A415" i="13"/>
  <c r="A414" i="13"/>
  <c r="A413" i="13"/>
  <c r="A412" i="13"/>
  <c r="A411" i="13"/>
  <c r="A410" i="13"/>
  <c r="A409" i="13"/>
  <c r="A408" i="13"/>
  <c r="A407" i="13"/>
  <c r="A406" i="13"/>
  <c r="A405" i="13"/>
  <c r="A404" i="13"/>
  <c r="A403" i="13"/>
  <c r="A402" i="13"/>
  <c r="A401" i="13"/>
  <c r="A400" i="13"/>
  <c r="A399" i="13"/>
  <c r="A398" i="13"/>
  <c r="A397" i="13"/>
  <c r="A396" i="13"/>
  <c r="A395" i="13"/>
  <c r="A394" i="13"/>
  <c r="A393" i="13"/>
  <c r="A392" i="13"/>
  <c r="A391" i="13"/>
  <c r="A390" i="13"/>
  <c r="A389" i="13"/>
  <c r="A388" i="13"/>
  <c r="A387" i="13"/>
  <c r="A386" i="13"/>
  <c r="A385" i="13"/>
  <c r="A384" i="13"/>
  <c r="A383" i="13"/>
  <c r="A382" i="13"/>
  <c r="A381" i="13"/>
  <c r="A380" i="13"/>
  <c r="A379" i="13"/>
  <c r="A378" i="13"/>
  <c r="A377" i="13"/>
  <c r="A376" i="13"/>
  <c r="A375" i="13"/>
  <c r="A374" i="13"/>
  <c r="A373" i="13"/>
  <c r="A372" i="13"/>
  <c r="A371" i="13"/>
  <c r="A370" i="13"/>
  <c r="A369" i="13"/>
  <c r="A368" i="13"/>
  <c r="A367" i="13"/>
  <c r="A366" i="13"/>
  <c r="A365" i="13"/>
  <c r="A364" i="13"/>
  <c r="A363" i="13"/>
  <c r="A362" i="13"/>
  <c r="A361" i="13"/>
  <c r="A360" i="13"/>
  <c r="A359" i="13"/>
  <c r="A358" i="13"/>
  <c r="A357" i="13"/>
  <c r="A356" i="13"/>
  <c r="A355" i="13"/>
  <c r="A354" i="13"/>
  <c r="A353" i="13"/>
  <c r="A352" i="13"/>
  <c r="A351" i="13"/>
  <c r="A350" i="13"/>
  <c r="A349" i="13"/>
  <c r="A348" i="13"/>
  <c r="A347" i="13"/>
  <c r="A346" i="13"/>
  <c r="A345" i="13"/>
  <c r="A344" i="13"/>
  <c r="A343" i="13"/>
  <c r="A342" i="13"/>
  <c r="A341" i="13"/>
  <c r="A340" i="13"/>
  <c r="A339" i="13"/>
  <c r="A338" i="13"/>
  <c r="A337" i="13"/>
  <c r="A336" i="13"/>
  <c r="A335" i="13"/>
  <c r="A334" i="13"/>
  <c r="A333" i="13"/>
  <c r="A332" i="13"/>
  <c r="A331" i="13"/>
  <c r="A330" i="13"/>
  <c r="A329" i="13"/>
  <c r="A328" i="13"/>
  <c r="A327" i="13"/>
  <c r="A326" i="13"/>
  <c r="A325" i="13"/>
  <c r="A324" i="13"/>
  <c r="A323" i="13"/>
  <c r="A322" i="13"/>
  <c r="A321" i="13"/>
  <c r="A320" i="13"/>
  <c r="A319" i="13"/>
  <c r="A318" i="13"/>
  <c r="A317" i="13"/>
  <c r="A316" i="13"/>
  <c r="A315" i="13"/>
  <c r="A314" i="13"/>
  <c r="A313" i="13"/>
  <c r="A312" i="13"/>
  <c r="A311" i="13"/>
  <c r="A310" i="13"/>
  <c r="A309" i="13"/>
  <c r="A308" i="13"/>
  <c r="A307" i="13"/>
  <c r="A306" i="13"/>
  <c r="A305" i="13"/>
  <c r="A304" i="13"/>
  <c r="A303" i="13"/>
  <c r="A302" i="13"/>
  <c r="A301" i="13"/>
  <c r="A300" i="13"/>
  <c r="A299" i="13"/>
  <c r="A298" i="13"/>
  <c r="A297" i="13"/>
  <c r="A296" i="13"/>
  <c r="A295" i="13"/>
  <c r="A294" i="13"/>
  <c r="A293" i="13"/>
  <c r="A292" i="13"/>
  <c r="A291" i="13"/>
  <c r="A290" i="13"/>
  <c r="A289" i="13"/>
  <c r="A288" i="13"/>
  <c r="A287" i="13"/>
  <c r="A286" i="13"/>
  <c r="A285" i="13"/>
  <c r="A284" i="13"/>
  <c r="A283" i="13"/>
  <c r="A282" i="13"/>
  <c r="A281" i="13"/>
  <c r="A280" i="13"/>
  <c r="A279" i="13"/>
  <c r="A278" i="13"/>
  <c r="A277" i="13"/>
  <c r="A276" i="13"/>
  <c r="A275" i="13"/>
  <c r="A274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C6" i="12"/>
  <c r="C4" i="12"/>
  <c r="C23" i="11"/>
  <c r="C10" i="11"/>
  <c r="C3" i="11"/>
  <c r="A39" i="10"/>
  <c r="D37" i="10"/>
  <c r="C37" i="10"/>
  <c r="A37" i="10"/>
  <c r="D36" i="10"/>
  <c r="C36" i="10"/>
  <c r="A36" i="10"/>
  <c r="D35" i="10"/>
  <c r="C35" i="10"/>
  <c r="A35" i="10"/>
  <c r="D34" i="10"/>
  <c r="C34" i="10"/>
  <c r="A34" i="10" s="1"/>
  <c r="D33" i="10"/>
  <c r="C33" i="10"/>
  <c r="A33" i="10"/>
  <c r="D32" i="10"/>
  <c r="C32" i="10"/>
  <c r="A32" i="10"/>
  <c r="D31" i="10"/>
  <c r="C31" i="10"/>
  <c r="A31" i="10"/>
  <c r="D30" i="10"/>
  <c r="C30" i="10"/>
  <c r="A30" i="10" s="1"/>
  <c r="D29" i="10"/>
  <c r="A28" i="10"/>
  <c r="D26" i="10"/>
  <c r="C26" i="10"/>
  <c r="A26" i="10"/>
  <c r="D25" i="10"/>
  <c r="C25" i="10"/>
  <c r="A25" i="10"/>
  <c r="D24" i="10"/>
  <c r="C24" i="10"/>
  <c r="A24" i="10"/>
  <c r="D23" i="10"/>
  <c r="C23" i="10"/>
  <c r="A23" i="10"/>
  <c r="D22" i="10"/>
  <c r="C22" i="10"/>
  <c r="A22" i="10" s="1"/>
  <c r="D21" i="10"/>
  <c r="C21" i="10"/>
  <c r="A21" i="10"/>
  <c r="D20" i="10"/>
  <c r="C20" i="10"/>
  <c r="A20" i="10"/>
  <c r="D19" i="10"/>
  <c r="D18" i="10" s="1"/>
  <c r="C19" i="10"/>
  <c r="A19" i="10" s="1"/>
  <c r="C18" i="10"/>
  <c r="A18" i="10" s="1"/>
  <c r="A17" i="10"/>
  <c r="A15" i="10"/>
  <c r="D13" i="10"/>
  <c r="C13" i="10"/>
  <c r="A13" i="10"/>
  <c r="D12" i="10"/>
  <c r="C12" i="10"/>
  <c r="A12" i="10"/>
  <c r="D11" i="10"/>
  <c r="C11" i="10"/>
  <c r="A11" i="10"/>
  <c r="D10" i="10"/>
  <c r="C10" i="10"/>
  <c r="A10" i="10"/>
  <c r="D9" i="10"/>
  <c r="C9" i="10"/>
  <c r="A9" i="10"/>
  <c r="A8" i="10"/>
  <c r="D6" i="10"/>
  <c r="C6" i="10"/>
  <c r="A6" i="10"/>
  <c r="D5" i="10"/>
  <c r="C5" i="10"/>
  <c r="A5" i="10"/>
  <c r="D4" i="10"/>
  <c r="C4" i="10"/>
  <c r="A4" i="10"/>
  <c r="D3" i="10"/>
  <c r="C3" i="10"/>
  <c r="H96" i="9"/>
  <c r="G96" i="9"/>
  <c r="A96" i="9"/>
  <c r="H95" i="9"/>
  <c r="G95" i="9"/>
  <c r="A95" i="9"/>
  <c r="H94" i="9"/>
  <c r="G94" i="9"/>
  <c r="A94" i="9"/>
  <c r="H93" i="9"/>
  <c r="G93" i="9"/>
  <c r="A93" i="9"/>
  <c r="H92" i="9"/>
  <c r="G92" i="9"/>
  <c r="A92" i="9"/>
  <c r="H91" i="9"/>
  <c r="G91" i="9"/>
  <c r="A91" i="9"/>
  <c r="H90" i="9"/>
  <c r="G90" i="9"/>
  <c r="A90" i="9"/>
  <c r="H89" i="9"/>
  <c r="G89" i="9"/>
  <c r="A89" i="9"/>
  <c r="H88" i="9"/>
  <c r="G88" i="9"/>
  <c r="F88" i="9"/>
  <c r="E88" i="9"/>
  <c r="D88" i="9"/>
  <c r="A88" i="9"/>
  <c r="F87" i="9"/>
  <c r="E87" i="9"/>
  <c r="G87" i="9" s="1"/>
  <c r="D87" i="9"/>
  <c r="H87" i="9" s="1"/>
  <c r="A87" i="9"/>
  <c r="H86" i="9"/>
  <c r="G86" i="9"/>
  <c r="A86" i="9"/>
  <c r="H85" i="9"/>
  <c r="G85" i="9"/>
  <c r="A85" i="9"/>
  <c r="H84" i="9"/>
  <c r="G84" i="9"/>
  <c r="A84" i="9"/>
  <c r="H83" i="9"/>
  <c r="G83" i="9"/>
  <c r="A83" i="9"/>
  <c r="H82" i="9"/>
  <c r="G82" i="9"/>
  <c r="A82" i="9"/>
  <c r="H81" i="9"/>
  <c r="G81" i="9"/>
  <c r="F81" i="9"/>
  <c r="E81" i="9"/>
  <c r="D81" i="9"/>
  <c r="A81" i="9"/>
  <c r="H80" i="9"/>
  <c r="G80" i="9"/>
  <c r="A80" i="9"/>
  <c r="H79" i="9"/>
  <c r="G79" i="9"/>
  <c r="A79" i="9"/>
  <c r="H78" i="9"/>
  <c r="G78" i="9"/>
  <c r="F78" i="9"/>
  <c r="E78" i="9"/>
  <c r="D78" i="9"/>
  <c r="A78" i="9"/>
  <c r="H77" i="9"/>
  <c r="G77" i="9"/>
  <c r="A77" i="9"/>
  <c r="G76" i="9"/>
  <c r="F76" i="9"/>
  <c r="E76" i="9"/>
  <c r="D76" i="9"/>
  <c r="H76" i="9" s="1"/>
  <c r="A76" i="9"/>
  <c r="H75" i="9"/>
  <c r="G75" i="9"/>
  <c r="A75" i="9"/>
  <c r="H74" i="9"/>
  <c r="G74" i="9"/>
  <c r="A74" i="9"/>
  <c r="H73" i="9"/>
  <c r="G73" i="9"/>
  <c r="A73" i="9"/>
  <c r="H72" i="9"/>
  <c r="G72" i="9"/>
  <c r="A72" i="9"/>
  <c r="H71" i="9"/>
  <c r="G71" i="9"/>
  <c r="A71" i="9"/>
  <c r="H70" i="9"/>
  <c r="G70" i="9"/>
  <c r="F70" i="9"/>
  <c r="E70" i="9"/>
  <c r="D70" i="9"/>
  <c r="A70" i="9"/>
  <c r="H69" i="9"/>
  <c r="G69" i="9"/>
  <c r="A69" i="9"/>
  <c r="H68" i="9"/>
  <c r="G68" i="9"/>
  <c r="A68" i="9"/>
  <c r="H67" i="9"/>
  <c r="G67" i="9"/>
  <c r="A67" i="9"/>
  <c r="H66" i="9"/>
  <c r="G66" i="9"/>
  <c r="A66" i="9"/>
  <c r="H65" i="9"/>
  <c r="G65" i="9"/>
  <c r="F65" i="9"/>
  <c r="E65" i="9"/>
  <c r="D65" i="9"/>
  <c r="A65" i="9"/>
  <c r="H64" i="9"/>
  <c r="G64" i="9"/>
  <c r="A64" i="9"/>
  <c r="H63" i="9"/>
  <c r="G63" i="9"/>
  <c r="A63" i="9"/>
  <c r="H62" i="9"/>
  <c r="G62" i="9"/>
  <c r="F62" i="9"/>
  <c r="E62" i="9"/>
  <c r="D62" i="9"/>
  <c r="A62" i="9"/>
  <c r="H61" i="9"/>
  <c r="G61" i="9"/>
  <c r="A61" i="9"/>
  <c r="H60" i="9"/>
  <c r="G60" i="9"/>
  <c r="F60" i="9"/>
  <c r="E60" i="9"/>
  <c r="D60" i="9"/>
  <c r="A60" i="9"/>
  <c r="F59" i="9"/>
  <c r="F3" i="9" s="1"/>
  <c r="E59" i="9"/>
  <c r="A59" i="9" s="1"/>
  <c r="D59" i="9"/>
  <c r="H58" i="9"/>
  <c r="G58" i="9"/>
  <c r="A58" i="9"/>
  <c r="H57" i="9"/>
  <c r="G57" i="9"/>
  <c r="A57" i="9"/>
  <c r="H56" i="9"/>
  <c r="G56" i="9"/>
  <c r="F56" i="9"/>
  <c r="E56" i="9"/>
  <c r="D56" i="9"/>
  <c r="A56" i="9"/>
  <c r="H55" i="9"/>
  <c r="G55" i="9"/>
  <c r="A55" i="9"/>
  <c r="H54" i="9"/>
  <c r="G54" i="9"/>
  <c r="A54" i="9"/>
  <c r="H53" i="9"/>
  <c r="G53" i="9"/>
  <c r="A53" i="9"/>
  <c r="H52" i="9"/>
  <c r="G52" i="9"/>
  <c r="A52" i="9"/>
  <c r="H51" i="9"/>
  <c r="G51" i="9"/>
  <c r="A51" i="9"/>
  <c r="H50" i="9"/>
  <c r="G50" i="9"/>
  <c r="F50" i="9"/>
  <c r="E50" i="9"/>
  <c r="D50" i="9"/>
  <c r="A50" i="9"/>
  <c r="H49" i="9"/>
  <c r="G49" i="9"/>
  <c r="A49" i="9"/>
  <c r="H48" i="9"/>
  <c r="G48" i="9"/>
  <c r="A48" i="9"/>
  <c r="H47" i="9"/>
  <c r="G47" i="9"/>
  <c r="A47" i="9"/>
  <c r="H46" i="9"/>
  <c r="G46" i="9"/>
  <c r="A46" i="9"/>
  <c r="H45" i="9"/>
  <c r="G45" i="9"/>
  <c r="F45" i="9"/>
  <c r="E45" i="9"/>
  <c r="D45" i="9"/>
  <c r="A45" i="9"/>
  <c r="H44" i="9"/>
  <c r="G44" i="9"/>
  <c r="A44" i="9"/>
  <c r="H43" i="9"/>
  <c r="G43" i="9"/>
  <c r="A43" i="9"/>
  <c r="H42" i="9"/>
  <c r="G42" i="9"/>
  <c r="A42" i="9"/>
  <c r="H41" i="9"/>
  <c r="G41" i="9"/>
  <c r="A41" i="9"/>
  <c r="H40" i="9"/>
  <c r="G40" i="9"/>
  <c r="A40" i="9"/>
  <c r="H39" i="9"/>
  <c r="G39" i="9"/>
  <c r="F39" i="9"/>
  <c r="E39" i="9"/>
  <c r="D39" i="9"/>
  <c r="A39" i="9"/>
  <c r="H38" i="9"/>
  <c r="G38" i="9"/>
  <c r="A38" i="9"/>
  <c r="H37" i="9"/>
  <c r="G37" i="9"/>
  <c r="F37" i="9"/>
  <c r="E37" i="9"/>
  <c r="D37" i="9"/>
  <c r="A37" i="9"/>
  <c r="H36" i="9"/>
  <c r="G36" i="9"/>
  <c r="A36" i="9"/>
  <c r="H35" i="9"/>
  <c r="G35" i="9"/>
  <c r="A35" i="9"/>
  <c r="H34" i="9"/>
  <c r="G34" i="9"/>
  <c r="F34" i="9"/>
  <c r="E34" i="9"/>
  <c r="D34" i="9"/>
  <c r="A34" i="9"/>
  <c r="H33" i="9"/>
  <c r="G33" i="9"/>
  <c r="A33" i="9"/>
  <c r="H32" i="9"/>
  <c r="G32" i="9"/>
  <c r="F32" i="9"/>
  <c r="E32" i="9"/>
  <c r="D32" i="9"/>
  <c r="A32" i="9"/>
  <c r="H31" i="9"/>
  <c r="G31" i="9"/>
  <c r="A31" i="9"/>
  <c r="H30" i="9"/>
  <c r="G30" i="9"/>
  <c r="A30" i="9"/>
  <c r="H29" i="9"/>
  <c r="G29" i="9"/>
  <c r="F29" i="9"/>
  <c r="E29" i="9"/>
  <c r="D29" i="9"/>
  <c r="A29" i="9"/>
  <c r="G28" i="9"/>
  <c r="F28" i="9"/>
  <c r="E28" i="9"/>
  <c r="D28" i="9"/>
  <c r="H28" i="9" s="1"/>
  <c r="A28" i="9"/>
  <c r="H27" i="9"/>
  <c r="G27" i="9"/>
  <c r="A27" i="9"/>
  <c r="H26" i="9"/>
  <c r="G26" i="9"/>
  <c r="A26" i="9"/>
  <c r="H25" i="9"/>
  <c r="G25" i="9"/>
  <c r="A25" i="9"/>
  <c r="H24" i="9"/>
  <c r="G24" i="9"/>
  <c r="A24" i="9"/>
  <c r="H23" i="9"/>
  <c r="G23" i="9"/>
  <c r="A23" i="9"/>
  <c r="H22" i="9"/>
  <c r="G22" i="9"/>
  <c r="F22" i="9"/>
  <c r="E22" i="9"/>
  <c r="D22" i="9"/>
  <c r="A22" i="9"/>
  <c r="H21" i="9"/>
  <c r="G21" i="9"/>
  <c r="A21" i="9"/>
  <c r="H20" i="9"/>
  <c r="G20" i="9"/>
  <c r="A20" i="9"/>
  <c r="H19" i="9"/>
  <c r="G19" i="9"/>
  <c r="A19" i="9"/>
  <c r="H18" i="9"/>
  <c r="G18" i="9"/>
  <c r="A18" i="9"/>
  <c r="H17" i="9"/>
  <c r="G17" i="9"/>
  <c r="F17" i="9"/>
  <c r="E17" i="9"/>
  <c r="D17" i="9"/>
  <c r="A17" i="9"/>
  <c r="H16" i="9"/>
  <c r="G16" i="9"/>
  <c r="A16" i="9"/>
  <c r="H15" i="9"/>
  <c r="G15" i="9"/>
  <c r="A15" i="9"/>
  <c r="H14" i="9"/>
  <c r="G14" i="9"/>
  <c r="A14" i="9"/>
  <c r="H13" i="9"/>
  <c r="G13" i="9"/>
  <c r="A13" i="9"/>
  <c r="H12" i="9"/>
  <c r="G12" i="9"/>
  <c r="A12" i="9"/>
  <c r="H11" i="9"/>
  <c r="G11" i="9"/>
  <c r="A11" i="9"/>
  <c r="H10" i="9"/>
  <c r="G10" i="9"/>
  <c r="A10" i="9"/>
  <c r="H9" i="9"/>
  <c r="G9" i="9"/>
  <c r="F9" i="9"/>
  <c r="E9" i="9"/>
  <c r="D9" i="9"/>
  <c r="A9" i="9"/>
  <c r="H8" i="9"/>
  <c r="G8" i="9"/>
  <c r="A8" i="9"/>
  <c r="H7" i="9"/>
  <c r="G7" i="9"/>
  <c r="A7" i="9"/>
  <c r="H6" i="9"/>
  <c r="G6" i="9"/>
  <c r="A6" i="9"/>
  <c r="H5" i="9"/>
  <c r="G5" i="9"/>
  <c r="F5" i="9"/>
  <c r="E5" i="9"/>
  <c r="D5" i="9"/>
  <c r="A5" i="9"/>
  <c r="F4" i="9"/>
  <c r="E4" i="9"/>
  <c r="G4" i="9" s="1"/>
  <c r="D4" i="9"/>
  <c r="D3" i="9" s="1"/>
  <c r="A4" i="9"/>
  <c r="E3" i="9"/>
  <c r="A3" i="9" s="1"/>
  <c r="F5145" i="8"/>
  <c r="A5145" i="8"/>
  <c r="F5144" i="8"/>
  <c r="A5144" i="8"/>
  <c r="F5143" i="8"/>
  <c r="A5143" i="8"/>
  <c r="F5142" i="8"/>
  <c r="A5142" i="8"/>
  <c r="F5141" i="8"/>
  <c r="A5141" i="8"/>
  <c r="F5140" i="8"/>
  <c r="A5140" i="8"/>
  <c r="F5139" i="8"/>
  <c r="A5139" i="8"/>
  <c r="F5138" i="8"/>
  <c r="A5138" i="8"/>
  <c r="F5137" i="8"/>
  <c r="A5137" i="8"/>
  <c r="F5136" i="8"/>
  <c r="A5136" i="8"/>
  <c r="F5135" i="8"/>
  <c r="A5135" i="8"/>
  <c r="F5134" i="8"/>
  <c r="A5134" i="8"/>
  <c r="F5133" i="8"/>
  <c r="A5133" i="8"/>
  <c r="F5132" i="8"/>
  <c r="A5132" i="8"/>
  <c r="F5131" i="8"/>
  <c r="A5131" i="8"/>
  <c r="F5130" i="8"/>
  <c r="A5130" i="8"/>
  <c r="F5129" i="8"/>
  <c r="A5129" i="8"/>
  <c r="F5128" i="8"/>
  <c r="A5128" i="8"/>
  <c r="F5127" i="8"/>
  <c r="A5127" i="8"/>
  <c r="F5126" i="8"/>
  <c r="A5126" i="8"/>
  <c r="F5125" i="8"/>
  <c r="A5125" i="8"/>
  <c r="F5124" i="8"/>
  <c r="A5124" i="8"/>
  <c r="F5123" i="8"/>
  <c r="A5123" i="8"/>
  <c r="F5122" i="8"/>
  <c r="A5122" i="8"/>
  <c r="F5121" i="8"/>
  <c r="A5121" i="8"/>
  <c r="F5120" i="8"/>
  <c r="A5120" i="8"/>
  <c r="F5119" i="8"/>
  <c r="A5119" i="8"/>
  <c r="F5118" i="8"/>
  <c r="A5118" i="8"/>
  <c r="F5117" i="8"/>
  <c r="A5117" i="8"/>
  <c r="F5116" i="8"/>
  <c r="A5116" i="8"/>
  <c r="F5115" i="8"/>
  <c r="A5115" i="8"/>
  <c r="F5114" i="8"/>
  <c r="A5114" i="8"/>
  <c r="F5113" i="8"/>
  <c r="A5113" i="8"/>
  <c r="F5112" i="8"/>
  <c r="A5112" i="8"/>
  <c r="F5111" i="8"/>
  <c r="A5111" i="8"/>
  <c r="F5110" i="8"/>
  <c r="A5110" i="8"/>
  <c r="F5109" i="8"/>
  <c r="A5109" i="8"/>
  <c r="F5108" i="8"/>
  <c r="A5108" i="8"/>
  <c r="F5107" i="8"/>
  <c r="A5107" i="8"/>
  <c r="F5106" i="8"/>
  <c r="A5106" i="8"/>
  <c r="F5105" i="8"/>
  <c r="A5105" i="8"/>
  <c r="F5104" i="8"/>
  <c r="A5104" i="8"/>
  <c r="F5103" i="8"/>
  <c r="A5103" i="8"/>
  <c r="F5102" i="8"/>
  <c r="A5102" i="8"/>
  <c r="F5101" i="8"/>
  <c r="A5101" i="8"/>
  <c r="F5100" i="8"/>
  <c r="A5100" i="8"/>
  <c r="F5099" i="8"/>
  <c r="A5099" i="8"/>
  <c r="F5098" i="8"/>
  <c r="A5098" i="8"/>
  <c r="F5097" i="8"/>
  <c r="A5097" i="8"/>
  <c r="F5096" i="8"/>
  <c r="A5096" i="8"/>
  <c r="F5095" i="8"/>
  <c r="A5095" i="8"/>
  <c r="F5094" i="8"/>
  <c r="A5094" i="8"/>
  <c r="F5093" i="8"/>
  <c r="A5093" i="8"/>
  <c r="F5092" i="8"/>
  <c r="A5092" i="8"/>
  <c r="F5091" i="8"/>
  <c r="A5091" i="8"/>
  <c r="F5090" i="8"/>
  <c r="A5090" i="8"/>
  <c r="F5089" i="8"/>
  <c r="A5089" i="8"/>
  <c r="F5088" i="8"/>
  <c r="A5088" i="8"/>
  <c r="F5087" i="8"/>
  <c r="A5087" i="8"/>
  <c r="F5086" i="8"/>
  <c r="A5086" i="8"/>
  <c r="F5085" i="8"/>
  <c r="A5085" i="8"/>
  <c r="F5084" i="8"/>
  <c r="A5084" i="8"/>
  <c r="F5083" i="8"/>
  <c r="A5083" i="8"/>
  <c r="F5082" i="8"/>
  <c r="A5082" i="8"/>
  <c r="F5081" i="8"/>
  <c r="A5081" i="8"/>
  <c r="F5080" i="8"/>
  <c r="A5080" i="8"/>
  <c r="F5079" i="8"/>
  <c r="A5079" i="8"/>
  <c r="F5078" i="8"/>
  <c r="A5078" i="8"/>
  <c r="F5077" i="8"/>
  <c r="A5077" i="8"/>
  <c r="F5076" i="8"/>
  <c r="A5076" i="8"/>
  <c r="F5075" i="8"/>
  <c r="A5075" i="8"/>
  <c r="F5074" i="8"/>
  <c r="A5074" i="8"/>
  <c r="F5073" i="8"/>
  <c r="A5073" i="8"/>
  <c r="F5072" i="8"/>
  <c r="A5072" i="8"/>
  <c r="F5071" i="8"/>
  <c r="A5071" i="8"/>
  <c r="F5070" i="8"/>
  <c r="A5070" i="8"/>
  <c r="F5069" i="8"/>
  <c r="A5069" i="8"/>
  <c r="F5068" i="8"/>
  <c r="A5068" i="8"/>
  <c r="F5067" i="8"/>
  <c r="A5067" i="8"/>
  <c r="F5066" i="8"/>
  <c r="A5066" i="8"/>
  <c r="G5065" i="8"/>
  <c r="F5065" i="8"/>
  <c r="A5065" i="8"/>
  <c r="G5064" i="8"/>
  <c r="F5064" i="8"/>
  <c r="A5064" i="8"/>
  <c r="G5063" i="8"/>
  <c r="F5063" i="8"/>
  <c r="A5063" i="8"/>
  <c r="G5062" i="8"/>
  <c r="F5062" i="8"/>
  <c r="A5062" i="8"/>
  <c r="G5061" i="8"/>
  <c r="F5061" i="8"/>
  <c r="A5061" i="8"/>
  <c r="G5060" i="8"/>
  <c r="F5060" i="8"/>
  <c r="A5060" i="8"/>
  <c r="G5059" i="8"/>
  <c r="F5059" i="8"/>
  <c r="A5059" i="8"/>
  <c r="G5058" i="8"/>
  <c r="F5058" i="8"/>
  <c r="A5058" i="8"/>
  <c r="F5057" i="8"/>
  <c r="A5057" i="8"/>
  <c r="F5056" i="8"/>
  <c r="A5056" i="8"/>
  <c r="F5055" i="8"/>
  <c r="A5055" i="8"/>
  <c r="F5054" i="8"/>
  <c r="A5054" i="8"/>
  <c r="F5053" i="8"/>
  <c r="A5053" i="8"/>
  <c r="F5052" i="8"/>
  <c r="A5052" i="8"/>
  <c r="F5051" i="8"/>
  <c r="A5051" i="8"/>
  <c r="F5050" i="8"/>
  <c r="A5050" i="8"/>
  <c r="F5049" i="8"/>
  <c r="A5049" i="8"/>
  <c r="F5048" i="8"/>
  <c r="A5048" i="8"/>
  <c r="F5047" i="8"/>
  <c r="A5047" i="8"/>
  <c r="F5046" i="8"/>
  <c r="A5046" i="8"/>
  <c r="F5045" i="8"/>
  <c r="A5045" i="8"/>
  <c r="F5044" i="8"/>
  <c r="A5044" i="8"/>
  <c r="F5043" i="8"/>
  <c r="A5043" i="8"/>
  <c r="F5042" i="8"/>
  <c r="A5042" i="8"/>
  <c r="F5041" i="8"/>
  <c r="A5041" i="8"/>
  <c r="F5040" i="8"/>
  <c r="A5040" i="8"/>
  <c r="F5039" i="8"/>
  <c r="A5039" i="8"/>
  <c r="F5038" i="8"/>
  <c r="A5038" i="8"/>
  <c r="F5037" i="8"/>
  <c r="A5037" i="8"/>
  <c r="F5036" i="8"/>
  <c r="A5036" i="8"/>
  <c r="F5035" i="8"/>
  <c r="A5035" i="8"/>
  <c r="F5034" i="8"/>
  <c r="A5034" i="8"/>
  <c r="F5033" i="8"/>
  <c r="A5033" i="8"/>
  <c r="F5032" i="8"/>
  <c r="A5032" i="8"/>
  <c r="F5031" i="8"/>
  <c r="A5031" i="8"/>
  <c r="F5030" i="8"/>
  <c r="A5030" i="8"/>
  <c r="F5029" i="8"/>
  <c r="A5029" i="8"/>
  <c r="F5028" i="8"/>
  <c r="A5028" i="8"/>
  <c r="F5027" i="8"/>
  <c r="A5027" i="8"/>
  <c r="F5026" i="8"/>
  <c r="A5026" i="8"/>
  <c r="F5025" i="8"/>
  <c r="A5025" i="8"/>
  <c r="F5024" i="8"/>
  <c r="A5024" i="8"/>
  <c r="F5023" i="8"/>
  <c r="A5023" i="8"/>
  <c r="F5022" i="8"/>
  <c r="A5022" i="8"/>
  <c r="F5021" i="8"/>
  <c r="A5021" i="8"/>
  <c r="F5020" i="8"/>
  <c r="A5020" i="8"/>
  <c r="F5019" i="8"/>
  <c r="A5019" i="8"/>
  <c r="F5018" i="8"/>
  <c r="A5018" i="8"/>
  <c r="F5017" i="8"/>
  <c r="A5017" i="8"/>
  <c r="F5016" i="8"/>
  <c r="A5016" i="8"/>
  <c r="F5015" i="8"/>
  <c r="A5015" i="8"/>
  <c r="F5014" i="8"/>
  <c r="A5014" i="8"/>
  <c r="F5013" i="8"/>
  <c r="A5013" i="8"/>
  <c r="F5012" i="8"/>
  <c r="A5012" i="8"/>
  <c r="F5011" i="8"/>
  <c r="A5011" i="8"/>
  <c r="F5010" i="8"/>
  <c r="A5010" i="8"/>
  <c r="F5009" i="8"/>
  <c r="A5009" i="8"/>
  <c r="F5008" i="8"/>
  <c r="A5008" i="8"/>
  <c r="F5007" i="8"/>
  <c r="A5007" i="8"/>
  <c r="F5006" i="8"/>
  <c r="A5006" i="8"/>
  <c r="F5005" i="8"/>
  <c r="A5005" i="8"/>
  <c r="F5004" i="8"/>
  <c r="A5004" i="8"/>
  <c r="F5003" i="8"/>
  <c r="A5003" i="8"/>
  <c r="F5002" i="8"/>
  <c r="A5002" i="8"/>
  <c r="F5001" i="8"/>
  <c r="A5001" i="8"/>
  <c r="F5000" i="8"/>
  <c r="A5000" i="8"/>
  <c r="F4999" i="8"/>
  <c r="A4999" i="8"/>
  <c r="F4998" i="8"/>
  <c r="A4998" i="8"/>
  <c r="F4997" i="8"/>
  <c r="A4997" i="8"/>
  <c r="F4996" i="8"/>
  <c r="A4996" i="8"/>
  <c r="F4995" i="8"/>
  <c r="A4995" i="8"/>
  <c r="F4994" i="8"/>
  <c r="A4994" i="8"/>
  <c r="F4993" i="8"/>
  <c r="A4993" i="8"/>
  <c r="F4992" i="8"/>
  <c r="A4992" i="8"/>
  <c r="F4991" i="8"/>
  <c r="A4991" i="8"/>
  <c r="F4990" i="8"/>
  <c r="A4990" i="8"/>
  <c r="F4989" i="8"/>
  <c r="A4989" i="8"/>
  <c r="F4988" i="8"/>
  <c r="A4988" i="8"/>
  <c r="F4987" i="8"/>
  <c r="A4987" i="8"/>
  <c r="F4986" i="8"/>
  <c r="A4986" i="8"/>
  <c r="F4985" i="8"/>
  <c r="A4985" i="8"/>
  <c r="F4984" i="8"/>
  <c r="A4984" i="8"/>
  <c r="F4983" i="8"/>
  <c r="A4983" i="8"/>
  <c r="F4982" i="8"/>
  <c r="A4982" i="8"/>
  <c r="F4981" i="8"/>
  <c r="A4981" i="8"/>
  <c r="F4980" i="8"/>
  <c r="A4980" i="8"/>
  <c r="F4979" i="8"/>
  <c r="A4979" i="8"/>
  <c r="F4978" i="8"/>
  <c r="A4978" i="8"/>
  <c r="F4977" i="8"/>
  <c r="A4977" i="8"/>
  <c r="F4976" i="8"/>
  <c r="A4976" i="8"/>
  <c r="F4975" i="8"/>
  <c r="A4975" i="8"/>
  <c r="F4974" i="8"/>
  <c r="A4974" i="8"/>
  <c r="F4973" i="8"/>
  <c r="A4973" i="8"/>
  <c r="F4972" i="8"/>
  <c r="A4972" i="8"/>
  <c r="F4971" i="8"/>
  <c r="A4971" i="8"/>
  <c r="F4970" i="8"/>
  <c r="A4970" i="8"/>
  <c r="F4969" i="8"/>
  <c r="A4969" i="8"/>
  <c r="F4968" i="8"/>
  <c r="A4968" i="8"/>
  <c r="F4967" i="8"/>
  <c r="A4967" i="8"/>
  <c r="F4966" i="8"/>
  <c r="A4966" i="8"/>
  <c r="F4965" i="8"/>
  <c r="A4965" i="8"/>
  <c r="F4964" i="8"/>
  <c r="A4964" i="8"/>
  <c r="F4963" i="8"/>
  <c r="A4963" i="8"/>
  <c r="F4962" i="8"/>
  <c r="A4962" i="8"/>
  <c r="F4961" i="8"/>
  <c r="A4961" i="8"/>
  <c r="F4960" i="8"/>
  <c r="A4960" i="8"/>
  <c r="F4959" i="8"/>
  <c r="A4959" i="8"/>
  <c r="F4958" i="8"/>
  <c r="A4958" i="8"/>
  <c r="F4957" i="8"/>
  <c r="A4957" i="8"/>
  <c r="F4956" i="8"/>
  <c r="A4956" i="8"/>
  <c r="F4955" i="8"/>
  <c r="A4955" i="8"/>
  <c r="F4954" i="8"/>
  <c r="A4954" i="8"/>
  <c r="F4953" i="8"/>
  <c r="A4953" i="8"/>
  <c r="F4952" i="8"/>
  <c r="A4952" i="8"/>
  <c r="F4951" i="8"/>
  <c r="A4951" i="8"/>
  <c r="F4950" i="8"/>
  <c r="A4950" i="8"/>
  <c r="F4949" i="8"/>
  <c r="A4949" i="8"/>
  <c r="F4948" i="8"/>
  <c r="A4948" i="8"/>
  <c r="F4947" i="8"/>
  <c r="A4947" i="8"/>
  <c r="F4946" i="8"/>
  <c r="A4946" i="8"/>
  <c r="F4945" i="8"/>
  <c r="A4945" i="8"/>
  <c r="F4944" i="8"/>
  <c r="A4944" i="8"/>
  <c r="F4943" i="8"/>
  <c r="A4943" i="8"/>
  <c r="F4942" i="8"/>
  <c r="A4942" i="8"/>
  <c r="F4941" i="8"/>
  <c r="A4941" i="8"/>
  <c r="F4940" i="8"/>
  <c r="A4940" i="8"/>
  <c r="F4939" i="8"/>
  <c r="A4939" i="8"/>
  <c r="F4938" i="8"/>
  <c r="A4938" i="8"/>
  <c r="F4937" i="8"/>
  <c r="A4937" i="8"/>
  <c r="F4936" i="8"/>
  <c r="A4936" i="8"/>
  <c r="F4935" i="8"/>
  <c r="A4935" i="8"/>
  <c r="F4934" i="8"/>
  <c r="A4934" i="8"/>
  <c r="F4933" i="8"/>
  <c r="A4933" i="8"/>
  <c r="F4932" i="8"/>
  <c r="A4932" i="8"/>
  <c r="F4931" i="8"/>
  <c r="A4931" i="8"/>
  <c r="F4930" i="8"/>
  <c r="A4930" i="8"/>
  <c r="F4929" i="8"/>
  <c r="A4929" i="8"/>
  <c r="F4928" i="8"/>
  <c r="A4928" i="8"/>
  <c r="F4927" i="8"/>
  <c r="A4927" i="8"/>
  <c r="F4926" i="8"/>
  <c r="A4926" i="8"/>
  <c r="F4925" i="8"/>
  <c r="A4925" i="8"/>
  <c r="F4924" i="8"/>
  <c r="A4924" i="8"/>
  <c r="F4923" i="8"/>
  <c r="A4923" i="8"/>
  <c r="F4922" i="8"/>
  <c r="A4922" i="8"/>
  <c r="F4921" i="8"/>
  <c r="A4921" i="8"/>
  <c r="F4920" i="8"/>
  <c r="A4920" i="8"/>
  <c r="F4919" i="8"/>
  <c r="A4919" i="8"/>
  <c r="F4918" i="8"/>
  <c r="A4918" i="8"/>
  <c r="F4917" i="8"/>
  <c r="A4917" i="8"/>
  <c r="F4916" i="8"/>
  <c r="A4916" i="8"/>
  <c r="F4915" i="8"/>
  <c r="A4915" i="8"/>
  <c r="F4914" i="8"/>
  <c r="A4914" i="8"/>
  <c r="F4913" i="8"/>
  <c r="A4913" i="8"/>
  <c r="F4912" i="8"/>
  <c r="A4912" i="8"/>
  <c r="F4911" i="8"/>
  <c r="A4911" i="8"/>
  <c r="F4910" i="8"/>
  <c r="A4910" i="8"/>
  <c r="F4909" i="8"/>
  <c r="A4909" i="8"/>
  <c r="F4908" i="8"/>
  <c r="A4908" i="8"/>
  <c r="F4907" i="8"/>
  <c r="A4907" i="8"/>
  <c r="F4906" i="8"/>
  <c r="A4906" i="8"/>
  <c r="F4905" i="8"/>
  <c r="A4905" i="8"/>
  <c r="F4904" i="8"/>
  <c r="A4904" i="8"/>
  <c r="F4903" i="8"/>
  <c r="A4903" i="8"/>
  <c r="F4902" i="8"/>
  <c r="A4902" i="8"/>
  <c r="F4901" i="8"/>
  <c r="A4901" i="8"/>
  <c r="F4900" i="8"/>
  <c r="A4900" i="8"/>
  <c r="F4899" i="8"/>
  <c r="A4899" i="8"/>
  <c r="F4898" i="8"/>
  <c r="A4898" i="8"/>
  <c r="F4897" i="8"/>
  <c r="A4897" i="8"/>
  <c r="F4896" i="8"/>
  <c r="A4896" i="8"/>
  <c r="F4895" i="8"/>
  <c r="A4895" i="8"/>
  <c r="F4894" i="8"/>
  <c r="A4894" i="8"/>
  <c r="F4893" i="8"/>
  <c r="A4893" i="8"/>
  <c r="F4892" i="8"/>
  <c r="A4892" i="8"/>
  <c r="F4891" i="8"/>
  <c r="A4891" i="8"/>
  <c r="F4890" i="8"/>
  <c r="A4890" i="8"/>
  <c r="F4889" i="8"/>
  <c r="A4889" i="8"/>
  <c r="F4888" i="8"/>
  <c r="A4888" i="8"/>
  <c r="F4887" i="8"/>
  <c r="A4887" i="8"/>
  <c r="F4886" i="8"/>
  <c r="A4886" i="8"/>
  <c r="F4885" i="8"/>
  <c r="A4885" i="8"/>
  <c r="F4884" i="8"/>
  <c r="A4884" i="8"/>
  <c r="F4883" i="8"/>
  <c r="A4883" i="8"/>
  <c r="F4882" i="8"/>
  <c r="A4882" i="8"/>
  <c r="F4881" i="8"/>
  <c r="A4881" i="8"/>
  <c r="F4880" i="8"/>
  <c r="A4880" i="8"/>
  <c r="F4879" i="8"/>
  <c r="A4879" i="8"/>
  <c r="F4878" i="8"/>
  <c r="A4878" i="8"/>
  <c r="F4877" i="8"/>
  <c r="A4877" i="8"/>
  <c r="F4876" i="8"/>
  <c r="A4876" i="8"/>
  <c r="F4875" i="8"/>
  <c r="A4875" i="8"/>
  <c r="F4874" i="8"/>
  <c r="A4874" i="8"/>
  <c r="F4873" i="8"/>
  <c r="A4873" i="8"/>
  <c r="F4872" i="8"/>
  <c r="A4872" i="8"/>
  <c r="F4871" i="8"/>
  <c r="A4871" i="8"/>
  <c r="F4870" i="8"/>
  <c r="A4870" i="8"/>
  <c r="F4869" i="8"/>
  <c r="A4869" i="8"/>
  <c r="F4868" i="8"/>
  <c r="A4868" i="8"/>
  <c r="F4867" i="8"/>
  <c r="A4867" i="8"/>
  <c r="F4866" i="8"/>
  <c r="A4866" i="8"/>
  <c r="F4865" i="8"/>
  <c r="A4865" i="8"/>
  <c r="F4864" i="8"/>
  <c r="A4864" i="8"/>
  <c r="F4863" i="8"/>
  <c r="A4863" i="8"/>
  <c r="F4862" i="8"/>
  <c r="A4862" i="8"/>
  <c r="F4861" i="8"/>
  <c r="A4861" i="8"/>
  <c r="F4860" i="8"/>
  <c r="A4860" i="8"/>
  <c r="F4859" i="8"/>
  <c r="A4859" i="8"/>
  <c r="F4858" i="8"/>
  <c r="A4858" i="8"/>
  <c r="F4857" i="8"/>
  <c r="A4857" i="8"/>
  <c r="F4856" i="8"/>
  <c r="A4856" i="8"/>
  <c r="F4855" i="8"/>
  <c r="A4855" i="8"/>
  <c r="F4854" i="8"/>
  <c r="A4854" i="8"/>
  <c r="F4853" i="8"/>
  <c r="A4853" i="8"/>
  <c r="F4852" i="8"/>
  <c r="A4852" i="8"/>
  <c r="F4851" i="8"/>
  <c r="A4851" i="8"/>
  <c r="F4850" i="8"/>
  <c r="A4850" i="8"/>
  <c r="F4849" i="8"/>
  <c r="A4849" i="8"/>
  <c r="F4848" i="8"/>
  <c r="A4848" i="8"/>
  <c r="F4847" i="8"/>
  <c r="A4847" i="8"/>
  <c r="F4846" i="8"/>
  <c r="A4846" i="8"/>
  <c r="F4845" i="8"/>
  <c r="A4845" i="8"/>
  <c r="F4844" i="8"/>
  <c r="A4844" i="8"/>
  <c r="F4843" i="8"/>
  <c r="A4843" i="8"/>
  <c r="F4842" i="8"/>
  <c r="A4842" i="8"/>
  <c r="F4841" i="8"/>
  <c r="A4841" i="8"/>
  <c r="F4840" i="8"/>
  <c r="A4840" i="8"/>
  <c r="F4839" i="8"/>
  <c r="A4839" i="8"/>
  <c r="F4838" i="8"/>
  <c r="A4838" i="8"/>
  <c r="F4837" i="8"/>
  <c r="A4837" i="8"/>
  <c r="F4836" i="8"/>
  <c r="A4836" i="8"/>
  <c r="F4835" i="8"/>
  <c r="A4835" i="8"/>
  <c r="F4834" i="8"/>
  <c r="A4834" i="8"/>
  <c r="F4833" i="8"/>
  <c r="A4833" i="8"/>
  <c r="F4832" i="8"/>
  <c r="A4832" i="8"/>
  <c r="F4831" i="8"/>
  <c r="A4831" i="8"/>
  <c r="F4830" i="8"/>
  <c r="A4830" i="8"/>
  <c r="F4829" i="8"/>
  <c r="A4829" i="8"/>
  <c r="F4828" i="8"/>
  <c r="A4828" i="8"/>
  <c r="F4827" i="8"/>
  <c r="A4827" i="8"/>
  <c r="F4826" i="8"/>
  <c r="A4826" i="8"/>
  <c r="F4825" i="8"/>
  <c r="A4825" i="8"/>
  <c r="F4824" i="8"/>
  <c r="A4824" i="8"/>
  <c r="F4823" i="8"/>
  <c r="A4823" i="8"/>
  <c r="F4822" i="8"/>
  <c r="A4822" i="8"/>
  <c r="F4821" i="8"/>
  <c r="A4821" i="8"/>
  <c r="F4820" i="8"/>
  <c r="A4820" i="8"/>
  <c r="F4819" i="8"/>
  <c r="A4819" i="8"/>
  <c r="F4818" i="8"/>
  <c r="A4818" i="8"/>
  <c r="F4817" i="8"/>
  <c r="A4817" i="8"/>
  <c r="F4816" i="8"/>
  <c r="A4816" i="8"/>
  <c r="F4815" i="8"/>
  <c r="A4815" i="8"/>
  <c r="F4814" i="8"/>
  <c r="A4814" i="8"/>
  <c r="F4813" i="8"/>
  <c r="A4813" i="8"/>
  <c r="F4812" i="8"/>
  <c r="A4812" i="8"/>
  <c r="F4811" i="8"/>
  <c r="A4811" i="8"/>
  <c r="F4810" i="8"/>
  <c r="A4810" i="8"/>
  <c r="F4809" i="8"/>
  <c r="A4809" i="8"/>
  <c r="F4808" i="8"/>
  <c r="A4808" i="8"/>
  <c r="F4807" i="8"/>
  <c r="A4807" i="8"/>
  <c r="F4806" i="8"/>
  <c r="A4806" i="8"/>
  <c r="F4805" i="8"/>
  <c r="A4805" i="8"/>
  <c r="F4804" i="8"/>
  <c r="A4804" i="8"/>
  <c r="F4803" i="8"/>
  <c r="A4803" i="8"/>
  <c r="F4802" i="8"/>
  <c r="A4802" i="8"/>
  <c r="F4801" i="8"/>
  <c r="A4801" i="8"/>
  <c r="F4800" i="8"/>
  <c r="A4800" i="8"/>
  <c r="F4799" i="8"/>
  <c r="A4799" i="8"/>
  <c r="F4798" i="8"/>
  <c r="A4798" i="8"/>
  <c r="F4797" i="8"/>
  <c r="A4797" i="8"/>
  <c r="F4796" i="8"/>
  <c r="A4796" i="8"/>
  <c r="F4795" i="8"/>
  <c r="A4795" i="8"/>
  <c r="F4794" i="8"/>
  <c r="A4794" i="8"/>
  <c r="F4793" i="8"/>
  <c r="A4793" i="8"/>
  <c r="F4792" i="8"/>
  <c r="A4792" i="8"/>
  <c r="F4791" i="8"/>
  <c r="A4791" i="8"/>
  <c r="F4790" i="8"/>
  <c r="A4790" i="8"/>
  <c r="F4789" i="8"/>
  <c r="A4789" i="8"/>
  <c r="F4788" i="8"/>
  <c r="A4788" i="8"/>
  <c r="F4787" i="8"/>
  <c r="A4787" i="8"/>
  <c r="F4786" i="8"/>
  <c r="A4786" i="8"/>
  <c r="F4785" i="8"/>
  <c r="A4785" i="8"/>
  <c r="F4784" i="8"/>
  <c r="A4784" i="8"/>
  <c r="F4783" i="8"/>
  <c r="A4783" i="8"/>
  <c r="F4782" i="8"/>
  <c r="A4782" i="8"/>
  <c r="F4781" i="8"/>
  <c r="A4781" i="8"/>
  <c r="F4780" i="8"/>
  <c r="A4780" i="8"/>
  <c r="F4779" i="8"/>
  <c r="A4779" i="8"/>
  <c r="F4778" i="8"/>
  <c r="A4778" i="8"/>
  <c r="F4777" i="8"/>
  <c r="A4777" i="8"/>
  <c r="F4776" i="8"/>
  <c r="A4776" i="8"/>
  <c r="F4775" i="8"/>
  <c r="A4775" i="8"/>
  <c r="F4774" i="8"/>
  <c r="A4774" i="8"/>
  <c r="F4773" i="8"/>
  <c r="A4773" i="8"/>
  <c r="F4772" i="8"/>
  <c r="A4772" i="8"/>
  <c r="F4771" i="8"/>
  <c r="A4771" i="8"/>
  <c r="F4770" i="8"/>
  <c r="A4770" i="8"/>
  <c r="F4769" i="8"/>
  <c r="A4769" i="8"/>
  <c r="F4768" i="8"/>
  <c r="A4768" i="8"/>
  <c r="F4767" i="8"/>
  <c r="A4767" i="8"/>
  <c r="F4766" i="8"/>
  <c r="A4766" i="8"/>
  <c r="F4765" i="8"/>
  <c r="A4765" i="8"/>
  <c r="F4764" i="8"/>
  <c r="A4764" i="8"/>
  <c r="F4763" i="8"/>
  <c r="A4763" i="8"/>
  <c r="F4762" i="8"/>
  <c r="A4762" i="8"/>
  <c r="F4761" i="8"/>
  <c r="A4761" i="8"/>
  <c r="F4760" i="8"/>
  <c r="A4760" i="8"/>
  <c r="F4759" i="8"/>
  <c r="A4759" i="8"/>
  <c r="F4758" i="8"/>
  <c r="A4758" i="8"/>
  <c r="F4757" i="8"/>
  <c r="A4757" i="8"/>
  <c r="F4756" i="8"/>
  <c r="A4756" i="8"/>
  <c r="F4755" i="8"/>
  <c r="A4755" i="8"/>
  <c r="F4754" i="8"/>
  <c r="A4754" i="8"/>
  <c r="F4753" i="8"/>
  <c r="A4753" i="8"/>
  <c r="F4752" i="8"/>
  <c r="A4752" i="8"/>
  <c r="F4751" i="8"/>
  <c r="A4751" i="8"/>
  <c r="F4750" i="8"/>
  <c r="A4750" i="8"/>
  <c r="F4749" i="8"/>
  <c r="A4749" i="8"/>
  <c r="F4748" i="8"/>
  <c r="A4748" i="8"/>
  <c r="F4747" i="8"/>
  <c r="A4747" i="8"/>
  <c r="F4746" i="8"/>
  <c r="A4746" i="8"/>
  <c r="F4745" i="8"/>
  <c r="A4745" i="8"/>
  <c r="F4744" i="8"/>
  <c r="A4744" i="8"/>
  <c r="F4743" i="8"/>
  <c r="A4743" i="8"/>
  <c r="F4742" i="8"/>
  <c r="A4742" i="8"/>
  <c r="F4741" i="8"/>
  <c r="A4741" i="8"/>
  <c r="F4740" i="8"/>
  <c r="A4740" i="8"/>
  <c r="F4739" i="8"/>
  <c r="A4739" i="8"/>
  <c r="F4738" i="8"/>
  <c r="A4738" i="8"/>
  <c r="F4737" i="8"/>
  <c r="A4737" i="8"/>
  <c r="F4736" i="8"/>
  <c r="A4736" i="8"/>
  <c r="F4735" i="8"/>
  <c r="A4735" i="8"/>
  <c r="F4734" i="8"/>
  <c r="A4734" i="8"/>
  <c r="F4733" i="8"/>
  <c r="A4733" i="8"/>
  <c r="F4732" i="8"/>
  <c r="A4732" i="8"/>
  <c r="F4731" i="8"/>
  <c r="A4731" i="8"/>
  <c r="F4730" i="8"/>
  <c r="A4730" i="8"/>
  <c r="F4729" i="8"/>
  <c r="A4729" i="8"/>
  <c r="F4728" i="8"/>
  <c r="A4728" i="8"/>
  <c r="F4727" i="8"/>
  <c r="A4727" i="8"/>
  <c r="F4726" i="8"/>
  <c r="A4726" i="8"/>
  <c r="F4725" i="8"/>
  <c r="A4725" i="8"/>
  <c r="F4724" i="8"/>
  <c r="A4724" i="8"/>
  <c r="F4723" i="8"/>
  <c r="A4723" i="8"/>
  <c r="F4722" i="8"/>
  <c r="A4722" i="8"/>
  <c r="F4721" i="8"/>
  <c r="A4721" i="8"/>
  <c r="F4720" i="8"/>
  <c r="A4720" i="8"/>
  <c r="F4719" i="8"/>
  <c r="A4719" i="8"/>
  <c r="F4718" i="8"/>
  <c r="A4718" i="8"/>
  <c r="F4717" i="8"/>
  <c r="A4717" i="8"/>
  <c r="F4716" i="8"/>
  <c r="A4716" i="8"/>
  <c r="F4715" i="8"/>
  <c r="A4715" i="8"/>
  <c r="F4714" i="8"/>
  <c r="A4714" i="8"/>
  <c r="F4713" i="8"/>
  <c r="A4713" i="8"/>
  <c r="F4712" i="8"/>
  <c r="A4712" i="8"/>
  <c r="F4711" i="8"/>
  <c r="A4711" i="8"/>
  <c r="F4710" i="8"/>
  <c r="A4710" i="8"/>
  <c r="F4709" i="8"/>
  <c r="A4709" i="8"/>
  <c r="F4708" i="8"/>
  <c r="A4708" i="8"/>
  <c r="F4707" i="8"/>
  <c r="A4707" i="8"/>
  <c r="F4706" i="8"/>
  <c r="A4706" i="8"/>
  <c r="F4705" i="8"/>
  <c r="A4705" i="8"/>
  <c r="F4704" i="8"/>
  <c r="A4704" i="8"/>
  <c r="F4703" i="8"/>
  <c r="A4703" i="8"/>
  <c r="F4702" i="8"/>
  <c r="A4702" i="8"/>
  <c r="F4701" i="8"/>
  <c r="A4701" i="8"/>
  <c r="F4700" i="8"/>
  <c r="A4700" i="8"/>
  <c r="F4699" i="8"/>
  <c r="A4699" i="8"/>
  <c r="F4698" i="8"/>
  <c r="A4698" i="8"/>
  <c r="F4697" i="8"/>
  <c r="A4697" i="8"/>
  <c r="F4696" i="8"/>
  <c r="A4696" i="8"/>
  <c r="F4695" i="8"/>
  <c r="A4695" i="8"/>
  <c r="F4694" i="8"/>
  <c r="A4694" i="8"/>
  <c r="F4693" i="8"/>
  <c r="A4693" i="8"/>
  <c r="F4692" i="8"/>
  <c r="A4692" i="8"/>
  <c r="F4691" i="8"/>
  <c r="A4691" i="8"/>
  <c r="F4690" i="8"/>
  <c r="A4690" i="8"/>
  <c r="F4689" i="8"/>
  <c r="A4689" i="8"/>
  <c r="F4688" i="8"/>
  <c r="A4688" i="8"/>
  <c r="F4687" i="8"/>
  <c r="A4687" i="8"/>
  <c r="F4686" i="8"/>
  <c r="A4686" i="8"/>
  <c r="F4685" i="8"/>
  <c r="A4685" i="8"/>
  <c r="F4684" i="8"/>
  <c r="A4684" i="8"/>
  <c r="F4683" i="8"/>
  <c r="A4683" i="8"/>
  <c r="F4682" i="8"/>
  <c r="A4682" i="8"/>
  <c r="F4681" i="8"/>
  <c r="A4681" i="8"/>
  <c r="F4680" i="8"/>
  <c r="A4680" i="8"/>
  <c r="F4679" i="8"/>
  <c r="A4679" i="8"/>
  <c r="F4678" i="8"/>
  <c r="A4678" i="8"/>
  <c r="F4677" i="8"/>
  <c r="A4677" i="8"/>
  <c r="F4676" i="8"/>
  <c r="A4676" i="8"/>
  <c r="F4675" i="8"/>
  <c r="A4675" i="8"/>
  <c r="F4674" i="8"/>
  <c r="A4674" i="8"/>
  <c r="F4673" i="8"/>
  <c r="A4673" i="8"/>
  <c r="F4672" i="8"/>
  <c r="A4672" i="8"/>
  <c r="F4671" i="8"/>
  <c r="A4671" i="8"/>
  <c r="F4670" i="8"/>
  <c r="A4670" i="8"/>
  <c r="F4669" i="8"/>
  <c r="A4669" i="8"/>
  <c r="F4668" i="8"/>
  <c r="A4668" i="8"/>
  <c r="F4667" i="8"/>
  <c r="A4667" i="8"/>
  <c r="F4666" i="8"/>
  <c r="A4666" i="8"/>
  <c r="F4665" i="8"/>
  <c r="A4665" i="8"/>
  <c r="F4664" i="8"/>
  <c r="A4664" i="8"/>
  <c r="F4663" i="8"/>
  <c r="A4663" i="8"/>
  <c r="F4662" i="8"/>
  <c r="A4662" i="8"/>
  <c r="F4661" i="8"/>
  <c r="A4661" i="8"/>
  <c r="F4660" i="8"/>
  <c r="A4660" i="8"/>
  <c r="F4659" i="8"/>
  <c r="A4659" i="8"/>
  <c r="F4658" i="8"/>
  <c r="A4658" i="8"/>
  <c r="F4657" i="8"/>
  <c r="A4657" i="8"/>
  <c r="F4656" i="8"/>
  <c r="A4656" i="8"/>
  <c r="F4655" i="8"/>
  <c r="A4655" i="8"/>
  <c r="F4654" i="8"/>
  <c r="A4654" i="8"/>
  <c r="F4653" i="8"/>
  <c r="A4653" i="8"/>
  <c r="F4652" i="8"/>
  <c r="A4652" i="8"/>
  <c r="F4651" i="8"/>
  <c r="A4651" i="8"/>
  <c r="F4650" i="8"/>
  <c r="A4650" i="8"/>
  <c r="F4649" i="8"/>
  <c r="A4649" i="8"/>
  <c r="F4648" i="8"/>
  <c r="A4648" i="8"/>
  <c r="F4647" i="8"/>
  <c r="A4647" i="8"/>
  <c r="F4646" i="8"/>
  <c r="A4646" i="8"/>
  <c r="F4645" i="8"/>
  <c r="A4645" i="8"/>
  <c r="F4644" i="8"/>
  <c r="A4644" i="8"/>
  <c r="F4643" i="8"/>
  <c r="A4643" i="8"/>
  <c r="F4642" i="8"/>
  <c r="A4642" i="8"/>
  <c r="F4641" i="8"/>
  <c r="A4641" i="8"/>
  <c r="F4640" i="8"/>
  <c r="A4640" i="8"/>
  <c r="F4639" i="8"/>
  <c r="A4639" i="8"/>
  <c r="F4638" i="8"/>
  <c r="A4638" i="8"/>
  <c r="F4637" i="8"/>
  <c r="A4637" i="8"/>
  <c r="F4636" i="8"/>
  <c r="A4636" i="8"/>
  <c r="F4635" i="8"/>
  <c r="A4635" i="8"/>
  <c r="F4634" i="8"/>
  <c r="A4634" i="8"/>
  <c r="F4633" i="8"/>
  <c r="A4633" i="8"/>
  <c r="F4632" i="8"/>
  <c r="A4632" i="8"/>
  <c r="F4631" i="8"/>
  <c r="A4631" i="8"/>
  <c r="F4630" i="8"/>
  <c r="A4630" i="8"/>
  <c r="F4629" i="8"/>
  <c r="A4629" i="8"/>
  <c r="F4628" i="8"/>
  <c r="A4628" i="8"/>
  <c r="F4627" i="8"/>
  <c r="A4627" i="8"/>
  <c r="F4626" i="8"/>
  <c r="A4626" i="8"/>
  <c r="F4625" i="8"/>
  <c r="A4625" i="8"/>
  <c r="F4624" i="8"/>
  <c r="A4624" i="8"/>
  <c r="F4623" i="8"/>
  <c r="A4623" i="8"/>
  <c r="F4622" i="8"/>
  <c r="A4622" i="8"/>
  <c r="F4621" i="8"/>
  <c r="A4621" i="8"/>
  <c r="F4620" i="8"/>
  <c r="A4620" i="8"/>
  <c r="F4619" i="8"/>
  <c r="A4619" i="8"/>
  <c r="F4618" i="8"/>
  <c r="A4618" i="8"/>
  <c r="F4617" i="8"/>
  <c r="A4617" i="8"/>
  <c r="F4616" i="8"/>
  <c r="A4616" i="8"/>
  <c r="F4615" i="8"/>
  <c r="A4615" i="8"/>
  <c r="F4614" i="8"/>
  <c r="A4614" i="8"/>
  <c r="F4613" i="8"/>
  <c r="A4613" i="8"/>
  <c r="F4612" i="8"/>
  <c r="A4612" i="8"/>
  <c r="F4611" i="8"/>
  <c r="A4611" i="8"/>
  <c r="F4610" i="8"/>
  <c r="A4610" i="8"/>
  <c r="F4609" i="8"/>
  <c r="A4609" i="8"/>
  <c r="F4608" i="8"/>
  <c r="A4608" i="8"/>
  <c r="F4607" i="8"/>
  <c r="A4607" i="8"/>
  <c r="F4606" i="8"/>
  <c r="A4606" i="8"/>
  <c r="F4605" i="8"/>
  <c r="A4605" i="8"/>
  <c r="F4604" i="8"/>
  <c r="A4604" i="8"/>
  <c r="F4603" i="8"/>
  <c r="A4603" i="8"/>
  <c r="F4602" i="8"/>
  <c r="A4602" i="8"/>
  <c r="F4601" i="8"/>
  <c r="A4601" i="8"/>
  <c r="F4600" i="8"/>
  <c r="A4600" i="8"/>
  <c r="F4599" i="8"/>
  <c r="A4599" i="8"/>
  <c r="F4598" i="8"/>
  <c r="A4598" i="8"/>
  <c r="F4597" i="8"/>
  <c r="A4597" i="8"/>
  <c r="F4596" i="8"/>
  <c r="A4596" i="8"/>
  <c r="F4595" i="8"/>
  <c r="A4595" i="8"/>
  <c r="F4594" i="8"/>
  <c r="A4594" i="8"/>
  <c r="F4593" i="8"/>
  <c r="A4593" i="8"/>
  <c r="F4592" i="8"/>
  <c r="A4592" i="8"/>
  <c r="F4591" i="8"/>
  <c r="A4591" i="8"/>
  <c r="F4590" i="8"/>
  <c r="A4590" i="8"/>
  <c r="F4589" i="8"/>
  <c r="A4589" i="8"/>
  <c r="F4588" i="8"/>
  <c r="A4588" i="8"/>
  <c r="F4587" i="8"/>
  <c r="A4587" i="8"/>
  <c r="F4586" i="8"/>
  <c r="A4586" i="8"/>
  <c r="F4585" i="8"/>
  <c r="A4585" i="8"/>
  <c r="F4584" i="8"/>
  <c r="A4584" i="8"/>
  <c r="F4583" i="8"/>
  <c r="A4583" i="8"/>
  <c r="F4582" i="8"/>
  <c r="A4582" i="8"/>
  <c r="F4581" i="8"/>
  <c r="A4581" i="8"/>
  <c r="F4580" i="8"/>
  <c r="A4580" i="8"/>
  <c r="F4579" i="8"/>
  <c r="A4579" i="8"/>
  <c r="F4578" i="8"/>
  <c r="A4578" i="8"/>
  <c r="F4577" i="8"/>
  <c r="A4577" i="8"/>
  <c r="F4576" i="8"/>
  <c r="A4576" i="8"/>
  <c r="F4575" i="8"/>
  <c r="A4575" i="8"/>
  <c r="F4574" i="8"/>
  <c r="A4574" i="8"/>
  <c r="F4573" i="8"/>
  <c r="A4573" i="8"/>
  <c r="F4572" i="8"/>
  <c r="A4572" i="8"/>
  <c r="F4571" i="8"/>
  <c r="A4571" i="8"/>
  <c r="F4570" i="8"/>
  <c r="A4570" i="8"/>
  <c r="F4569" i="8"/>
  <c r="A4569" i="8"/>
  <c r="F4568" i="8"/>
  <c r="A4568" i="8"/>
  <c r="F4567" i="8"/>
  <c r="A4567" i="8"/>
  <c r="F4566" i="8"/>
  <c r="A4566" i="8"/>
  <c r="F4565" i="8"/>
  <c r="A4565" i="8"/>
  <c r="F4564" i="8"/>
  <c r="A4564" i="8"/>
  <c r="F4563" i="8"/>
  <c r="A4563" i="8"/>
  <c r="F4562" i="8"/>
  <c r="A4562" i="8"/>
  <c r="F4561" i="8"/>
  <c r="A4561" i="8"/>
  <c r="F4560" i="8"/>
  <c r="A4560" i="8"/>
  <c r="F4559" i="8"/>
  <c r="A4559" i="8"/>
  <c r="F4558" i="8"/>
  <c r="A4558" i="8"/>
  <c r="F4557" i="8"/>
  <c r="A4557" i="8"/>
  <c r="F4556" i="8"/>
  <c r="A4556" i="8"/>
  <c r="F4555" i="8"/>
  <c r="A4555" i="8"/>
  <c r="F4554" i="8"/>
  <c r="A4554" i="8"/>
  <c r="F4553" i="8"/>
  <c r="A4553" i="8"/>
  <c r="F4552" i="8"/>
  <c r="A4552" i="8"/>
  <c r="F4551" i="8"/>
  <c r="A4551" i="8"/>
  <c r="F4550" i="8"/>
  <c r="A4550" i="8"/>
  <c r="F4549" i="8"/>
  <c r="A4549" i="8"/>
  <c r="F4548" i="8"/>
  <c r="A4548" i="8"/>
  <c r="F4547" i="8"/>
  <c r="A4547" i="8"/>
  <c r="F4546" i="8"/>
  <c r="A4546" i="8"/>
  <c r="F4545" i="8"/>
  <c r="A4545" i="8"/>
  <c r="F4544" i="8"/>
  <c r="A4544" i="8"/>
  <c r="F4543" i="8"/>
  <c r="A4543" i="8"/>
  <c r="F4542" i="8"/>
  <c r="A4542" i="8"/>
  <c r="F4541" i="8"/>
  <c r="A4541" i="8"/>
  <c r="F4540" i="8"/>
  <c r="A4540" i="8"/>
  <c r="F4539" i="8"/>
  <c r="A4539" i="8"/>
  <c r="F4538" i="8"/>
  <c r="A4538" i="8"/>
  <c r="F4537" i="8"/>
  <c r="A4537" i="8"/>
  <c r="F4536" i="8"/>
  <c r="A4536" i="8"/>
  <c r="F4535" i="8"/>
  <c r="A4535" i="8"/>
  <c r="F4534" i="8"/>
  <c r="A4534" i="8"/>
  <c r="F4533" i="8"/>
  <c r="A4533" i="8"/>
  <c r="F4532" i="8"/>
  <c r="A4532" i="8"/>
  <c r="F4531" i="8"/>
  <c r="A4531" i="8"/>
  <c r="F4530" i="8"/>
  <c r="A4530" i="8"/>
  <c r="F4529" i="8"/>
  <c r="A4529" i="8"/>
  <c r="F4528" i="8"/>
  <c r="A4528" i="8"/>
  <c r="F4527" i="8"/>
  <c r="A4527" i="8"/>
  <c r="F4526" i="8"/>
  <c r="A4526" i="8"/>
  <c r="F4525" i="8"/>
  <c r="A4525" i="8"/>
  <c r="F4524" i="8"/>
  <c r="A4524" i="8"/>
  <c r="F4523" i="8"/>
  <c r="A4523" i="8"/>
  <c r="F4522" i="8"/>
  <c r="A4522" i="8"/>
  <c r="F4521" i="8"/>
  <c r="A4521" i="8"/>
  <c r="F4520" i="8"/>
  <c r="A4520" i="8"/>
  <c r="F4519" i="8"/>
  <c r="A4519" i="8"/>
  <c r="F4518" i="8"/>
  <c r="A4518" i="8"/>
  <c r="F4517" i="8"/>
  <c r="A4517" i="8"/>
  <c r="F4516" i="8"/>
  <c r="A4516" i="8"/>
  <c r="F4515" i="8"/>
  <c r="A4515" i="8"/>
  <c r="F4514" i="8"/>
  <c r="A4514" i="8"/>
  <c r="F4513" i="8"/>
  <c r="A4513" i="8"/>
  <c r="F4512" i="8"/>
  <c r="A4512" i="8"/>
  <c r="F4511" i="8"/>
  <c r="A4511" i="8"/>
  <c r="F4510" i="8"/>
  <c r="A4510" i="8"/>
  <c r="F4509" i="8"/>
  <c r="A4509" i="8"/>
  <c r="F4508" i="8"/>
  <c r="A4508" i="8"/>
  <c r="F4507" i="8"/>
  <c r="A4507" i="8"/>
  <c r="F4506" i="8"/>
  <c r="A4506" i="8"/>
  <c r="F4505" i="8"/>
  <c r="A4505" i="8"/>
  <c r="F4504" i="8"/>
  <c r="A4504" i="8"/>
  <c r="F4503" i="8"/>
  <c r="A4503" i="8"/>
  <c r="F4502" i="8"/>
  <c r="A4502" i="8"/>
  <c r="F4501" i="8"/>
  <c r="A4501" i="8"/>
  <c r="F4500" i="8"/>
  <c r="A4500" i="8"/>
  <c r="F4499" i="8"/>
  <c r="A4499" i="8"/>
  <c r="F4498" i="8"/>
  <c r="A4498" i="8"/>
  <c r="F4497" i="8"/>
  <c r="A4497" i="8"/>
  <c r="F4496" i="8"/>
  <c r="A4496" i="8"/>
  <c r="F4495" i="8"/>
  <c r="A4495" i="8"/>
  <c r="F4494" i="8"/>
  <c r="A4494" i="8"/>
  <c r="F4493" i="8"/>
  <c r="A4493" i="8"/>
  <c r="F4492" i="8"/>
  <c r="A4492" i="8"/>
  <c r="F4491" i="8"/>
  <c r="A4491" i="8"/>
  <c r="F4490" i="8"/>
  <c r="A4490" i="8"/>
  <c r="F4489" i="8"/>
  <c r="A4489" i="8"/>
  <c r="F4488" i="8"/>
  <c r="A4488" i="8"/>
  <c r="F4487" i="8"/>
  <c r="A4487" i="8"/>
  <c r="F4486" i="8"/>
  <c r="A4486" i="8"/>
  <c r="F4485" i="8"/>
  <c r="A4485" i="8"/>
  <c r="F4484" i="8"/>
  <c r="A4484" i="8"/>
  <c r="F4483" i="8"/>
  <c r="A4483" i="8"/>
  <c r="F4482" i="8"/>
  <c r="A4482" i="8"/>
  <c r="F4481" i="8"/>
  <c r="A4481" i="8"/>
  <c r="F4480" i="8"/>
  <c r="A4480" i="8"/>
  <c r="F4479" i="8"/>
  <c r="A4479" i="8"/>
  <c r="F4478" i="8"/>
  <c r="A4478" i="8"/>
  <c r="F4477" i="8"/>
  <c r="A4477" i="8"/>
  <c r="F4476" i="8"/>
  <c r="A4476" i="8"/>
  <c r="F4475" i="8"/>
  <c r="A4475" i="8"/>
  <c r="F4474" i="8"/>
  <c r="A4474" i="8"/>
  <c r="F4473" i="8"/>
  <c r="A4473" i="8"/>
  <c r="F4472" i="8"/>
  <c r="A4472" i="8"/>
  <c r="F4471" i="8"/>
  <c r="A4471" i="8"/>
  <c r="F4470" i="8"/>
  <c r="A4470" i="8"/>
  <c r="F4469" i="8"/>
  <c r="A4469" i="8"/>
  <c r="F4468" i="8"/>
  <c r="A4468" i="8"/>
  <c r="F4467" i="8"/>
  <c r="A4467" i="8"/>
  <c r="F4466" i="8"/>
  <c r="A4466" i="8"/>
  <c r="F4465" i="8"/>
  <c r="A4465" i="8"/>
  <c r="F4464" i="8"/>
  <c r="A4464" i="8"/>
  <c r="F4463" i="8"/>
  <c r="A4463" i="8"/>
  <c r="F4462" i="8"/>
  <c r="A4462" i="8"/>
  <c r="F4461" i="8"/>
  <c r="A4461" i="8"/>
  <c r="F4460" i="8"/>
  <c r="A4460" i="8"/>
  <c r="F4459" i="8"/>
  <c r="A4459" i="8"/>
  <c r="F4458" i="8"/>
  <c r="A4458" i="8"/>
  <c r="F4457" i="8"/>
  <c r="A4457" i="8"/>
  <c r="F4456" i="8"/>
  <c r="A4456" i="8"/>
  <c r="F4455" i="8"/>
  <c r="A4455" i="8"/>
  <c r="F4454" i="8"/>
  <c r="A4454" i="8"/>
  <c r="F4453" i="8"/>
  <c r="A4453" i="8"/>
  <c r="F4452" i="8"/>
  <c r="A4452" i="8"/>
  <c r="F4451" i="8"/>
  <c r="A4451" i="8"/>
  <c r="F4450" i="8"/>
  <c r="A4450" i="8"/>
  <c r="F4449" i="8"/>
  <c r="A4449" i="8"/>
  <c r="F4448" i="8"/>
  <c r="A4448" i="8"/>
  <c r="F4447" i="8"/>
  <c r="A4447" i="8"/>
  <c r="F4446" i="8"/>
  <c r="A4446" i="8"/>
  <c r="F4445" i="8"/>
  <c r="A4445" i="8"/>
  <c r="F4444" i="8"/>
  <c r="A4444" i="8"/>
  <c r="F4443" i="8"/>
  <c r="A4443" i="8"/>
  <c r="F4442" i="8"/>
  <c r="A4442" i="8"/>
  <c r="F4441" i="8"/>
  <c r="A4441" i="8"/>
  <c r="F4440" i="8"/>
  <c r="A4440" i="8"/>
  <c r="F4439" i="8"/>
  <c r="A4439" i="8"/>
  <c r="F4438" i="8"/>
  <c r="A4438" i="8"/>
  <c r="F4437" i="8"/>
  <c r="A4437" i="8"/>
  <c r="F4436" i="8"/>
  <c r="A4436" i="8"/>
  <c r="F4435" i="8"/>
  <c r="A4435" i="8"/>
  <c r="F4434" i="8"/>
  <c r="A4434" i="8"/>
  <c r="F4433" i="8"/>
  <c r="A4433" i="8"/>
  <c r="F4432" i="8"/>
  <c r="A4432" i="8"/>
  <c r="F4431" i="8"/>
  <c r="A4431" i="8"/>
  <c r="F4430" i="8"/>
  <c r="A4430" i="8"/>
  <c r="F4429" i="8"/>
  <c r="A4429" i="8"/>
  <c r="F4428" i="8"/>
  <c r="A4428" i="8"/>
  <c r="F4427" i="8"/>
  <c r="A4427" i="8"/>
  <c r="F4426" i="8"/>
  <c r="A4426" i="8"/>
  <c r="F4425" i="8"/>
  <c r="A4425" i="8"/>
  <c r="F4424" i="8"/>
  <c r="A4424" i="8"/>
  <c r="F4423" i="8"/>
  <c r="A4423" i="8"/>
  <c r="F4422" i="8"/>
  <c r="A4422" i="8"/>
  <c r="F4421" i="8"/>
  <c r="A4421" i="8"/>
  <c r="F4420" i="8"/>
  <c r="A4420" i="8"/>
  <c r="F4419" i="8"/>
  <c r="A4419" i="8"/>
  <c r="F4418" i="8"/>
  <c r="A4418" i="8"/>
  <c r="F4417" i="8"/>
  <c r="A4417" i="8"/>
  <c r="F4416" i="8"/>
  <c r="A4416" i="8"/>
  <c r="F4415" i="8"/>
  <c r="A4415" i="8"/>
  <c r="F4414" i="8"/>
  <c r="A4414" i="8"/>
  <c r="F4413" i="8"/>
  <c r="A4413" i="8"/>
  <c r="F4412" i="8"/>
  <c r="A4412" i="8"/>
  <c r="F4411" i="8"/>
  <c r="A4411" i="8"/>
  <c r="F4410" i="8"/>
  <c r="A4410" i="8"/>
  <c r="F4409" i="8"/>
  <c r="A4409" i="8"/>
  <c r="F4408" i="8"/>
  <c r="A4408" i="8"/>
  <c r="F4407" i="8"/>
  <c r="A4407" i="8"/>
  <c r="F4406" i="8"/>
  <c r="A4406" i="8"/>
  <c r="F4405" i="8"/>
  <c r="A4405" i="8"/>
  <c r="F4404" i="8"/>
  <c r="A4404" i="8"/>
  <c r="F4403" i="8"/>
  <c r="A4403" i="8"/>
  <c r="F4402" i="8"/>
  <c r="A4402" i="8"/>
  <c r="F4401" i="8"/>
  <c r="A4401" i="8"/>
  <c r="F4400" i="8"/>
  <c r="A4400" i="8"/>
  <c r="F4399" i="8"/>
  <c r="A4399" i="8"/>
  <c r="F4398" i="8"/>
  <c r="A4398" i="8"/>
  <c r="F4397" i="8"/>
  <c r="A4397" i="8"/>
  <c r="F4396" i="8"/>
  <c r="A4396" i="8"/>
  <c r="F4395" i="8"/>
  <c r="A4395" i="8"/>
  <c r="F4394" i="8"/>
  <c r="A4394" i="8"/>
  <c r="F4393" i="8"/>
  <c r="A4393" i="8"/>
  <c r="F4392" i="8"/>
  <c r="A4392" i="8"/>
  <c r="F4391" i="8"/>
  <c r="A4391" i="8"/>
  <c r="F4390" i="8"/>
  <c r="A4390" i="8"/>
  <c r="F4389" i="8"/>
  <c r="A4389" i="8"/>
  <c r="F4388" i="8"/>
  <c r="A4388" i="8"/>
  <c r="F4387" i="8"/>
  <c r="A4387" i="8"/>
  <c r="F4386" i="8"/>
  <c r="A4386" i="8"/>
  <c r="F4385" i="8"/>
  <c r="A4385" i="8"/>
  <c r="F4384" i="8"/>
  <c r="A4384" i="8"/>
  <c r="F4383" i="8"/>
  <c r="A4383" i="8"/>
  <c r="F4382" i="8"/>
  <c r="A4382" i="8"/>
  <c r="F4381" i="8"/>
  <c r="A4381" i="8"/>
  <c r="F4380" i="8"/>
  <c r="A4380" i="8"/>
  <c r="F4379" i="8"/>
  <c r="A4379" i="8"/>
  <c r="F4378" i="8"/>
  <c r="A4378" i="8"/>
  <c r="F4377" i="8"/>
  <c r="A4377" i="8"/>
  <c r="F4376" i="8"/>
  <c r="A4376" i="8"/>
  <c r="F4375" i="8"/>
  <c r="A4375" i="8"/>
  <c r="F4374" i="8"/>
  <c r="A4374" i="8"/>
  <c r="F4373" i="8"/>
  <c r="A4373" i="8"/>
  <c r="F4372" i="8"/>
  <c r="A4372" i="8"/>
  <c r="F4371" i="8"/>
  <c r="A4371" i="8"/>
  <c r="F4370" i="8"/>
  <c r="A4370" i="8"/>
  <c r="F4369" i="8"/>
  <c r="A4369" i="8"/>
  <c r="F4368" i="8"/>
  <c r="A4368" i="8"/>
  <c r="F4367" i="8"/>
  <c r="A4367" i="8"/>
  <c r="F4366" i="8"/>
  <c r="A4366" i="8"/>
  <c r="F4365" i="8"/>
  <c r="A4365" i="8"/>
  <c r="F4364" i="8"/>
  <c r="A4364" i="8"/>
  <c r="F4363" i="8"/>
  <c r="A4363" i="8"/>
  <c r="F4362" i="8"/>
  <c r="A4362" i="8"/>
  <c r="F4361" i="8"/>
  <c r="A4361" i="8"/>
  <c r="F4360" i="8"/>
  <c r="A4360" i="8"/>
  <c r="F4359" i="8"/>
  <c r="A4359" i="8"/>
  <c r="F4358" i="8"/>
  <c r="A4358" i="8"/>
  <c r="F4357" i="8"/>
  <c r="A4357" i="8"/>
  <c r="F4356" i="8"/>
  <c r="A4356" i="8"/>
  <c r="F4355" i="8"/>
  <c r="A4355" i="8"/>
  <c r="F4354" i="8"/>
  <c r="A4354" i="8"/>
  <c r="F4353" i="8"/>
  <c r="A4353" i="8"/>
  <c r="F4352" i="8"/>
  <c r="A4352" i="8"/>
  <c r="F4351" i="8"/>
  <c r="A4351" i="8"/>
  <c r="F4350" i="8"/>
  <c r="A4350" i="8"/>
  <c r="F4349" i="8"/>
  <c r="A4349" i="8"/>
  <c r="F4348" i="8"/>
  <c r="A4348" i="8"/>
  <c r="F4347" i="8"/>
  <c r="A4347" i="8"/>
  <c r="F4346" i="8"/>
  <c r="A4346" i="8"/>
  <c r="F4345" i="8"/>
  <c r="A4345" i="8"/>
  <c r="F4344" i="8"/>
  <c r="A4344" i="8"/>
  <c r="F4343" i="8"/>
  <c r="A4343" i="8"/>
  <c r="F4342" i="8"/>
  <c r="A4342" i="8"/>
  <c r="F4341" i="8"/>
  <c r="A4341" i="8"/>
  <c r="F4340" i="8"/>
  <c r="A4340" i="8"/>
  <c r="F4339" i="8"/>
  <c r="A4339" i="8"/>
  <c r="F4338" i="8"/>
  <c r="A4338" i="8"/>
  <c r="F4337" i="8"/>
  <c r="A4337" i="8"/>
  <c r="F4336" i="8"/>
  <c r="A4336" i="8"/>
  <c r="F4335" i="8"/>
  <c r="A4335" i="8"/>
  <c r="F4334" i="8"/>
  <c r="A4334" i="8"/>
  <c r="F4333" i="8"/>
  <c r="A4333" i="8"/>
  <c r="F4332" i="8"/>
  <c r="A4332" i="8"/>
  <c r="F4331" i="8"/>
  <c r="A4331" i="8"/>
  <c r="F4330" i="8"/>
  <c r="A4330" i="8"/>
  <c r="F4329" i="8"/>
  <c r="A4329" i="8"/>
  <c r="F4328" i="8"/>
  <c r="A4328" i="8"/>
  <c r="F4327" i="8"/>
  <c r="A4327" i="8"/>
  <c r="F4326" i="8"/>
  <c r="A4326" i="8"/>
  <c r="F4325" i="8"/>
  <c r="A4325" i="8"/>
  <c r="F4324" i="8"/>
  <c r="A4324" i="8"/>
  <c r="F4323" i="8"/>
  <c r="A4323" i="8"/>
  <c r="F4322" i="8"/>
  <c r="A4322" i="8"/>
  <c r="F4321" i="8"/>
  <c r="A4321" i="8"/>
  <c r="F4320" i="8"/>
  <c r="A4320" i="8"/>
  <c r="F4319" i="8"/>
  <c r="A4319" i="8"/>
  <c r="F4318" i="8"/>
  <c r="A4318" i="8"/>
  <c r="F4317" i="8"/>
  <c r="A4317" i="8"/>
  <c r="F4316" i="8"/>
  <c r="A4316" i="8"/>
  <c r="F4315" i="8"/>
  <c r="A4315" i="8"/>
  <c r="F4314" i="8"/>
  <c r="A4314" i="8"/>
  <c r="F4313" i="8"/>
  <c r="A4313" i="8"/>
  <c r="F4312" i="8"/>
  <c r="A4312" i="8"/>
  <c r="F4311" i="8"/>
  <c r="A4311" i="8"/>
  <c r="F4310" i="8"/>
  <c r="A4310" i="8"/>
  <c r="F4309" i="8"/>
  <c r="A4309" i="8"/>
  <c r="F4308" i="8"/>
  <c r="A4308" i="8"/>
  <c r="F4307" i="8"/>
  <c r="A4307" i="8"/>
  <c r="F4306" i="8"/>
  <c r="A4306" i="8"/>
  <c r="F4305" i="8"/>
  <c r="A4305" i="8"/>
  <c r="F4304" i="8"/>
  <c r="A4304" i="8"/>
  <c r="F4303" i="8"/>
  <c r="A4303" i="8"/>
  <c r="F4302" i="8"/>
  <c r="A4302" i="8"/>
  <c r="F4301" i="8"/>
  <c r="A4301" i="8"/>
  <c r="F4300" i="8"/>
  <c r="A4300" i="8"/>
  <c r="F4299" i="8"/>
  <c r="A4299" i="8"/>
  <c r="F4298" i="8"/>
  <c r="A4298" i="8"/>
  <c r="F4297" i="8"/>
  <c r="A4297" i="8"/>
  <c r="F4296" i="8"/>
  <c r="A4296" i="8"/>
  <c r="F4295" i="8"/>
  <c r="A4295" i="8"/>
  <c r="F4294" i="8"/>
  <c r="A4294" i="8"/>
  <c r="F4293" i="8"/>
  <c r="A4293" i="8"/>
  <c r="F4292" i="8"/>
  <c r="A4292" i="8"/>
  <c r="F4291" i="8"/>
  <c r="A4291" i="8"/>
  <c r="F4290" i="8"/>
  <c r="A4290" i="8"/>
  <c r="F4289" i="8"/>
  <c r="A4289" i="8"/>
  <c r="F4288" i="8"/>
  <c r="A4288" i="8"/>
  <c r="F4287" i="8"/>
  <c r="A4287" i="8"/>
  <c r="F4286" i="8"/>
  <c r="A4286" i="8"/>
  <c r="F4285" i="8"/>
  <c r="A4285" i="8"/>
  <c r="F4284" i="8"/>
  <c r="A4284" i="8"/>
  <c r="F4283" i="8"/>
  <c r="A4283" i="8"/>
  <c r="F4282" i="8"/>
  <c r="A4282" i="8"/>
  <c r="F4281" i="8"/>
  <c r="A4281" i="8"/>
  <c r="F4280" i="8"/>
  <c r="A4280" i="8"/>
  <c r="F4279" i="8"/>
  <c r="A4279" i="8"/>
  <c r="F4278" i="8"/>
  <c r="A4278" i="8"/>
  <c r="F4277" i="8"/>
  <c r="A4277" i="8"/>
  <c r="F4276" i="8"/>
  <c r="A4276" i="8"/>
  <c r="F4275" i="8"/>
  <c r="A4275" i="8"/>
  <c r="F4274" i="8"/>
  <c r="A4274" i="8"/>
  <c r="F4273" i="8"/>
  <c r="A4273" i="8"/>
  <c r="F4272" i="8"/>
  <c r="A4272" i="8"/>
  <c r="F4271" i="8"/>
  <c r="A4271" i="8"/>
  <c r="F4270" i="8"/>
  <c r="A4270" i="8"/>
  <c r="F4269" i="8"/>
  <c r="A4269" i="8"/>
  <c r="F4268" i="8"/>
  <c r="A4268" i="8"/>
  <c r="F4267" i="8"/>
  <c r="A4267" i="8"/>
  <c r="F4266" i="8"/>
  <c r="A4266" i="8"/>
  <c r="F4265" i="8"/>
  <c r="A4265" i="8"/>
  <c r="F4264" i="8"/>
  <c r="A4264" i="8"/>
  <c r="F4263" i="8"/>
  <c r="A4263" i="8"/>
  <c r="F4262" i="8"/>
  <c r="A4262" i="8"/>
  <c r="F4261" i="8"/>
  <c r="A4261" i="8"/>
  <c r="F4260" i="8"/>
  <c r="A4260" i="8"/>
  <c r="F4259" i="8"/>
  <c r="A4259" i="8"/>
  <c r="F4258" i="8"/>
  <c r="A4258" i="8"/>
  <c r="F4257" i="8"/>
  <c r="A4257" i="8"/>
  <c r="F4256" i="8"/>
  <c r="A4256" i="8"/>
  <c r="F4255" i="8"/>
  <c r="A4255" i="8"/>
  <c r="F4254" i="8"/>
  <c r="A4254" i="8"/>
  <c r="F4253" i="8"/>
  <c r="A4253" i="8"/>
  <c r="F4252" i="8"/>
  <c r="A4252" i="8"/>
  <c r="F4251" i="8"/>
  <c r="A4251" i="8"/>
  <c r="F4250" i="8"/>
  <c r="A4250" i="8"/>
  <c r="F4249" i="8"/>
  <c r="A4249" i="8"/>
  <c r="F4248" i="8"/>
  <c r="A4248" i="8"/>
  <c r="F4247" i="8"/>
  <c r="A4247" i="8"/>
  <c r="F4246" i="8"/>
  <c r="A4246" i="8"/>
  <c r="F4245" i="8"/>
  <c r="A4245" i="8"/>
  <c r="F4244" i="8"/>
  <c r="A4244" i="8"/>
  <c r="F4243" i="8"/>
  <c r="A4243" i="8"/>
  <c r="F4242" i="8"/>
  <c r="A4242" i="8"/>
  <c r="F4241" i="8"/>
  <c r="A4241" i="8"/>
  <c r="F4240" i="8"/>
  <c r="A4240" i="8"/>
  <c r="F4239" i="8"/>
  <c r="A4239" i="8"/>
  <c r="F4238" i="8"/>
  <c r="A4238" i="8"/>
  <c r="F4237" i="8"/>
  <c r="A4237" i="8"/>
  <c r="F4236" i="8"/>
  <c r="A4236" i="8"/>
  <c r="F4235" i="8"/>
  <c r="A4235" i="8"/>
  <c r="F4234" i="8"/>
  <c r="A4234" i="8"/>
  <c r="F4233" i="8"/>
  <c r="A4233" i="8"/>
  <c r="F4232" i="8"/>
  <c r="A4232" i="8"/>
  <c r="F4231" i="8"/>
  <c r="A4231" i="8"/>
  <c r="F4230" i="8"/>
  <c r="A4230" i="8"/>
  <c r="F4229" i="8"/>
  <c r="A4229" i="8"/>
  <c r="F4228" i="8"/>
  <c r="A4228" i="8"/>
  <c r="F4227" i="8"/>
  <c r="A4227" i="8"/>
  <c r="F4226" i="8"/>
  <c r="A4226" i="8"/>
  <c r="F4225" i="8"/>
  <c r="A4225" i="8"/>
  <c r="F4224" i="8"/>
  <c r="A4224" i="8"/>
  <c r="F4223" i="8"/>
  <c r="A4223" i="8"/>
  <c r="F4222" i="8"/>
  <c r="A4222" i="8"/>
  <c r="F4221" i="8"/>
  <c r="A4221" i="8"/>
  <c r="F4220" i="8"/>
  <c r="A4220" i="8"/>
  <c r="F4219" i="8"/>
  <c r="A4219" i="8"/>
  <c r="F4218" i="8"/>
  <c r="A4218" i="8"/>
  <c r="F4217" i="8"/>
  <c r="A4217" i="8"/>
  <c r="F4216" i="8"/>
  <c r="A4216" i="8"/>
  <c r="F4215" i="8"/>
  <c r="A4215" i="8"/>
  <c r="F4214" i="8"/>
  <c r="A4214" i="8"/>
  <c r="F4213" i="8"/>
  <c r="A4213" i="8"/>
  <c r="F4212" i="8"/>
  <c r="A4212" i="8"/>
  <c r="F4211" i="8"/>
  <c r="A4211" i="8"/>
  <c r="F4210" i="8"/>
  <c r="A4210" i="8"/>
  <c r="F4209" i="8"/>
  <c r="A4209" i="8"/>
  <c r="F4208" i="8"/>
  <c r="A4208" i="8"/>
  <c r="F4207" i="8"/>
  <c r="A4207" i="8"/>
  <c r="F4206" i="8"/>
  <c r="A4206" i="8"/>
  <c r="F4205" i="8"/>
  <c r="A4205" i="8"/>
  <c r="F4204" i="8"/>
  <c r="A4204" i="8"/>
  <c r="F4203" i="8"/>
  <c r="A4203" i="8"/>
  <c r="F4202" i="8"/>
  <c r="A4202" i="8"/>
  <c r="F4201" i="8"/>
  <c r="A4201" i="8"/>
  <c r="F4200" i="8"/>
  <c r="A4200" i="8"/>
  <c r="F4199" i="8"/>
  <c r="A4199" i="8"/>
  <c r="F4198" i="8"/>
  <c r="A4198" i="8"/>
  <c r="F4197" i="8"/>
  <c r="A4197" i="8"/>
  <c r="F4196" i="8"/>
  <c r="A4196" i="8"/>
  <c r="F4195" i="8"/>
  <c r="A4195" i="8"/>
  <c r="F4194" i="8"/>
  <c r="A4194" i="8"/>
  <c r="F4193" i="8"/>
  <c r="A4193" i="8"/>
  <c r="F4192" i="8"/>
  <c r="A4192" i="8"/>
  <c r="F4191" i="8"/>
  <c r="A4191" i="8"/>
  <c r="F4190" i="8"/>
  <c r="A4190" i="8"/>
  <c r="F4189" i="8"/>
  <c r="A4189" i="8"/>
  <c r="F4188" i="8"/>
  <c r="A4188" i="8"/>
  <c r="F4187" i="8"/>
  <c r="A4187" i="8"/>
  <c r="F4186" i="8"/>
  <c r="A4186" i="8"/>
  <c r="F4185" i="8"/>
  <c r="A4185" i="8"/>
  <c r="F4184" i="8"/>
  <c r="A4184" i="8"/>
  <c r="F4183" i="8"/>
  <c r="A4183" i="8"/>
  <c r="F4182" i="8"/>
  <c r="A4182" i="8"/>
  <c r="F4181" i="8"/>
  <c r="A4181" i="8"/>
  <c r="F4180" i="8"/>
  <c r="A4180" i="8"/>
  <c r="F4179" i="8"/>
  <c r="A4179" i="8"/>
  <c r="F4178" i="8"/>
  <c r="A4178" i="8"/>
  <c r="F4177" i="8"/>
  <c r="A4177" i="8"/>
  <c r="F4176" i="8"/>
  <c r="A4176" i="8"/>
  <c r="F4175" i="8"/>
  <c r="A4175" i="8"/>
  <c r="F4174" i="8"/>
  <c r="A4174" i="8"/>
  <c r="F4173" i="8"/>
  <c r="A4173" i="8"/>
  <c r="F4172" i="8"/>
  <c r="A4172" i="8"/>
  <c r="F4171" i="8"/>
  <c r="A4171" i="8"/>
  <c r="F4170" i="8"/>
  <c r="A4170" i="8"/>
  <c r="F4169" i="8"/>
  <c r="A4169" i="8"/>
  <c r="F4168" i="8"/>
  <c r="A4168" i="8"/>
  <c r="F4167" i="8"/>
  <c r="A4167" i="8"/>
  <c r="F4166" i="8"/>
  <c r="A4166" i="8"/>
  <c r="F4165" i="8"/>
  <c r="A4165" i="8"/>
  <c r="F4164" i="8"/>
  <c r="A4164" i="8"/>
  <c r="F4163" i="8"/>
  <c r="A4163" i="8"/>
  <c r="F4162" i="8"/>
  <c r="A4162" i="8"/>
  <c r="F4161" i="8"/>
  <c r="A4161" i="8"/>
  <c r="F4160" i="8"/>
  <c r="A4160" i="8"/>
  <c r="F4159" i="8"/>
  <c r="A4159" i="8"/>
  <c r="F4158" i="8"/>
  <c r="A4158" i="8"/>
  <c r="F4157" i="8"/>
  <c r="A4157" i="8"/>
  <c r="F4156" i="8"/>
  <c r="A4156" i="8"/>
  <c r="F4155" i="8"/>
  <c r="A4155" i="8"/>
  <c r="F4154" i="8"/>
  <c r="A4154" i="8"/>
  <c r="F4153" i="8"/>
  <c r="A4153" i="8"/>
  <c r="F4152" i="8"/>
  <c r="A4152" i="8"/>
  <c r="F4151" i="8"/>
  <c r="A4151" i="8"/>
  <c r="F4150" i="8"/>
  <c r="A4150" i="8"/>
  <c r="F4149" i="8"/>
  <c r="A4149" i="8"/>
  <c r="F4148" i="8"/>
  <c r="A4148" i="8"/>
  <c r="F4147" i="8"/>
  <c r="A4147" i="8"/>
  <c r="F4146" i="8"/>
  <c r="A4146" i="8"/>
  <c r="F4145" i="8"/>
  <c r="A4145" i="8"/>
  <c r="F4144" i="8"/>
  <c r="A4144" i="8"/>
  <c r="F4143" i="8"/>
  <c r="A4143" i="8"/>
  <c r="F4142" i="8"/>
  <c r="A4142" i="8"/>
  <c r="F4141" i="8"/>
  <c r="A4141" i="8"/>
  <c r="F4140" i="8"/>
  <c r="A4140" i="8"/>
  <c r="F4139" i="8"/>
  <c r="A4139" i="8"/>
  <c r="F4138" i="8"/>
  <c r="A4138" i="8"/>
  <c r="F4137" i="8"/>
  <c r="A4137" i="8"/>
  <c r="F4136" i="8"/>
  <c r="A4136" i="8"/>
  <c r="F4135" i="8"/>
  <c r="A4135" i="8"/>
  <c r="F4134" i="8"/>
  <c r="A4134" i="8"/>
  <c r="F4133" i="8"/>
  <c r="A4133" i="8"/>
  <c r="F4132" i="8"/>
  <c r="A4132" i="8"/>
  <c r="F4131" i="8"/>
  <c r="A4131" i="8"/>
  <c r="F4130" i="8"/>
  <c r="A4130" i="8"/>
  <c r="F4129" i="8"/>
  <c r="A4129" i="8"/>
  <c r="F4128" i="8"/>
  <c r="A4128" i="8"/>
  <c r="F4127" i="8"/>
  <c r="A4127" i="8"/>
  <c r="F4126" i="8"/>
  <c r="A4126" i="8"/>
  <c r="F4125" i="8"/>
  <c r="A4125" i="8"/>
  <c r="F4124" i="8"/>
  <c r="A4124" i="8"/>
  <c r="F4123" i="8"/>
  <c r="A4123" i="8"/>
  <c r="F4122" i="8"/>
  <c r="A4122" i="8"/>
  <c r="F4121" i="8"/>
  <c r="A4121" i="8"/>
  <c r="F4120" i="8"/>
  <c r="A4120" i="8"/>
  <c r="F4119" i="8"/>
  <c r="A4119" i="8"/>
  <c r="F4118" i="8"/>
  <c r="A4118" i="8"/>
  <c r="F4117" i="8"/>
  <c r="A4117" i="8"/>
  <c r="F4116" i="8"/>
  <c r="A4116" i="8"/>
  <c r="F4115" i="8"/>
  <c r="A4115" i="8"/>
  <c r="F4114" i="8"/>
  <c r="A4114" i="8"/>
  <c r="F4113" i="8"/>
  <c r="A4113" i="8"/>
  <c r="F4112" i="8"/>
  <c r="A4112" i="8"/>
  <c r="F4111" i="8"/>
  <c r="A4111" i="8"/>
  <c r="F4110" i="8"/>
  <c r="A4110" i="8"/>
  <c r="F4109" i="8"/>
  <c r="A4109" i="8"/>
  <c r="F4108" i="8"/>
  <c r="A4108" i="8"/>
  <c r="F4107" i="8"/>
  <c r="A4107" i="8"/>
  <c r="F4106" i="8"/>
  <c r="A4106" i="8"/>
  <c r="F4105" i="8"/>
  <c r="A4105" i="8"/>
  <c r="F4104" i="8"/>
  <c r="A4104" i="8"/>
  <c r="F4103" i="8"/>
  <c r="A4103" i="8"/>
  <c r="F4102" i="8"/>
  <c r="A4102" i="8"/>
  <c r="F4101" i="8"/>
  <c r="A4101" i="8"/>
  <c r="F4100" i="8"/>
  <c r="A4100" i="8"/>
  <c r="F4099" i="8"/>
  <c r="A4099" i="8"/>
  <c r="F4098" i="8"/>
  <c r="A4098" i="8"/>
  <c r="F4097" i="8"/>
  <c r="A4097" i="8"/>
  <c r="F4096" i="8"/>
  <c r="A4096" i="8"/>
  <c r="F4095" i="8"/>
  <c r="A4095" i="8"/>
  <c r="F4094" i="8"/>
  <c r="A4094" i="8"/>
  <c r="F4093" i="8"/>
  <c r="A4093" i="8"/>
  <c r="F4092" i="8"/>
  <c r="A4092" i="8"/>
  <c r="F4091" i="8"/>
  <c r="A4091" i="8"/>
  <c r="F4090" i="8"/>
  <c r="A4090" i="8"/>
  <c r="F4089" i="8"/>
  <c r="A4089" i="8"/>
  <c r="F4088" i="8"/>
  <c r="A4088" i="8"/>
  <c r="F4087" i="8"/>
  <c r="A4087" i="8"/>
  <c r="F4086" i="8"/>
  <c r="A4086" i="8"/>
  <c r="F4085" i="8"/>
  <c r="A4085" i="8"/>
  <c r="F4084" i="8"/>
  <c r="A4084" i="8"/>
  <c r="F4083" i="8"/>
  <c r="A4083" i="8"/>
  <c r="F4082" i="8"/>
  <c r="A4082" i="8"/>
  <c r="F4081" i="8"/>
  <c r="A4081" i="8"/>
  <c r="F4080" i="8"/>
  <c r="A4080" i="8"/>
  <c r="F4079" i="8"/>
  <c r="A4079" i="8"/>
  <c r="F4078" i="8"/>
  <c r="A4078" i="8"/>
  <c r="F4077" i="8"/>
  <c r="A4077" i="8"/>
  <c r="F4076" i="8"/>
  <c r="A4076" i="8"/>
  <c r="F4075" i="8"/>
  <c r="A4075" i="8"/>
  <c r="F4074" i="8"/>
  <c r="A4074" i="8"/>
  <c r="F4073" i="8"/>
  <c r="A4073" i="8"/>
  <c r="F4072" i="8"/>
  <c r="A4072" i="8"/>
  <c r="F4071" i="8"/>
  <c r="A4071" i="8"/>
  <c r="F4070" i="8"/>
  <c r="A4070" i="8"/>
  <c r="F4069" i="8"/>
  <c r="A4069" i="8"/>
  <c r="F4068" i="8"/>
  <c r="A4068" i="8"/>
  <c r="F4067" i="8"/>
  <c r="A4067" i="8"/>
  <c r="F4066" i="8"/>
  <c r="A4066" i="8"/>
  <c r="F4065" i="8"/>
  <c r="A4065" i="8"/>
  <c r="F4064" i="8"/>
  <c r="A4064" i="8"/>
  <c r="F4063" i="8"/>
  <c r="A4063" i="8"/>
  <c r="F4062" i="8"/>
  <c r="A4062" i="8"/>
  <c r="F4061" i="8"/>
  <c r="A4061" i="8"/>
  <c r="F4060" i="8"/>
  <c r="A4060" i="8"/>
  <c r="F4059" i="8"/>
  <c r="A4059" i="8"/>
  <c r="F4058" i="8"/>
  <c r="A4058" i="8"/>
  <c r="F4057" i="8"/>
  <c r="A4057" i="8"/>
  <c r="F4056" i="8"/>
  <c r="A4056" i="8"/>
  <c r="F4055" i="8"/>
  <c r="A4055" i="8"/>
  <c r="F4054" i="8"/>
  <c r="A4054" i="8"/>
  <c r="F4053" i="8"/>
  <c r="A4053" i="8"/>
  <c r="F4052" i="8"/>
  <c r="A4052" i="8"/>
  <c r="F4051" i="8"/>
  <c r="A4051" i="8"/>
  <c r="F4050" i="8"/>
  <c r="A4050" i="8"/>
  <c r="F4049" i="8"/>
  <c r="A4049" i="8"/>
  <c r="F4048" i="8"/>
  <c r="A4048" i="8"/>
  <c r="F4047" i="8"/>
  <c r="A4047" i="8"/>
  <c r="F4046" i="8"/>
  <c r="A4046" i="8"/>
  <c r="F4045" i="8"/>
  <c r="A4045" i="8"/>
  <c r="F4044" i="8"/>
  <c r="A4044" i="8"/>
  <c r="F4043" i="8"/>
  <c r="A4043" i="8"/>
  <c r="F4042" i="8"/>
  <c r="A4042" i="8"/>
  <c r="F4041" i="8"/>
  <c r="A4041" i="8"/>
  <c r="F4040" i="8"/>
  <c r="A4040" i="8"/>
  <c r="F4039" i="8"/>
  <c r="A4039" i="8"/>
  <c r="F4038" i="8"/>
  <c r="A4038" i="8"/>
  <c r="F4037" i="8"/>
  <c r="A4037" i="8"/>
  <c r="F4036" i="8"/>
  <c r="A4036" i="8"/>
  <c r="F4035" i="8"/>
  <c r="A4035" i="8"/>
  <c r="F4034" i="8"/>
  <c r="A4034" i="8"/>
  <c r="F4033" i="8"/>
  <c r="A4033" i="8"/>
  <c r="F4032" i="8"/>
  <c r="A4032" i="8"/>
  <c r="F4031" i="8"/>
  <c r="A4031" i="8"/>
  <c r="F4030" i="8"/>
  <c r="A4030" i="8"/>
  <c r="F4029" i="8"/>
  <c r="A4029" i="8"/>
  <c r="F4028" i="8"/>
  <c r="A4028" i="8"/>
  <c r="F4027" i="8"/>
  <c r="A4027" i="8"/>
  <c r="F4026" i="8"/>
  <c r="A4026" i="8"/>
  <c r="F4025" i="8"/>
  <c r="A4025" i="8"/>
  <c r="F4024" i="8"/>
  <c r="A4024" i="8"/>
  <c r="F4023" i="8"/>
  <c r="A4023" i="8"/>
  <c r="F4022" i="8"/>
  <c r="A4022" i="8"/>
  <c r="F4021" i="8"/>
  <c r="A4021" i="8"/>
  <c r="F4020" i="8"/>
  <c r="A4020" i="8"/>
  <c r="F4019" i="8"/>
  <c r="A4019" i="8"/>
  <c r="F4018" i="8"/>
  <c r="A4018" i="8"/>
  <c r="F4017" i="8"/>
  <c r="A4017" i="8"/>
  <c r="F4016" i="8"/>
  <c r="A4016" i="8"/>
  <c r="F4015" i="8"/>
  <c r="A4015" i="8"/>
  <c r="F4014" i="8"/>
  <c r="A4014" i="8"/>
  <c r="F4013" i="8"/>
  <c r="A4013" i="8"/>
  <c r="F4012" i="8"/>
  <c r="A4012" i="8"/>
  <c r="F4011" i="8"/>
  <c r="A4011" i="8"/>
  <c r="F4010" i="8"/>
  <c r="A4010" i="8"/>
  <c r="F4009" i="8"/>
  <c r="A4009" i="8"/>
  <c r="F4008" i="8"/>
  <c r="A4008" i="8"/>
  <c r="F4007" i="8"/>
  <c r="A4007" i="8"/>
  <c r="F4006" i="8"/>
  <c r="A4006" i="8"/>
  <c r="F4005" i="8"/>
  <c r="A4005" i="8"/>
  <c r="F4004" i="8"/>
  <c r="A4004" i="8"/>
  <c r="F4003" i="8"/>
  <c r="A4003" i="8"/>
  <c r="F4002" i="8"/>
  <c r="A4002" i="8"/>
  <c r="F4001" i="8"/>
  <c r="A4001" i="8"/>
  <c r="F4000" i="8"/>
  <c r="A4000" i="8"/>
  <c r="F3999" i="8"/>
  <c r="A3999" i="8"/>
  <c r="F3998" i="8"/>
  <c r="A3998" i="8"/>
  <c r="F3997" i="8"/>
  <c r="A3997" i="8"/>
  <c r="F3996" i="8"/>
  <c r="A3996" i="8"/>
  <c r="F3995" i="8"/>
  <c r="A3995" i="8"/>
  <c r="F3994" i="8"/>
  <c r="A3994" i="8"/>
  <c r="F3993" i="8"/>
  <c r="A3993" i="8"/>
  <c r="F3992" i="8"/>
  <c r="A3992" i="8"/>
  <c r="F3991" i="8"/>
  <c r="A3991" i="8"/>
  <c r="F3990" i="8"/>
  <c r="A3990" i="8"/>
  <c r="F3989" i="8"/>
  <c r="A3989" i="8"/>
  <c r="F3988" i="8"/>
  <c r="A3988" i="8"/>
  <c r="F3987" i="8"/>
  <c r="A3987" i="8"/>
  <c r="F3986" i="8"/>
  <c r="A3986" i="8"/>
  <c r="F3985" i="8"/>
  <c r="A3985" i="8"/>
  <c r="F3984" i="8"/>
  <c r="A3984" i="8"/>
  <c r="F3983" i="8"/>
  <c r="A3983" i="8"/>
  <c r="F3982" i="8"/>
  <c r="A3982" i="8"/>
  <c r="F3981" i="8"/>
  <c r="A3981" i="8"/>
  <c r="F3980" i="8"/>
  <c r="A3980" i="8"/>
  <c r="F3979" i="8"/>
  <c r="A3979" i="8"/>
  <c r="F3978" i="8"/>
  <c r="A3978" i="8"/>
  <c r="F3977" i="8"/>
  <c r="A3977" i="8"/>
  <c r="F3976" i="8"/>
  <c r="A3976" i="8"/>
  <c r="F3975" i="8"/>
  <c r="A3975" i="8"/>
  <c r="F3974" i="8"/>
  <c r="A3974" i="8"/>
  <c r="F3973" i="8"/>
  <c r="A3973" i="8"/>
  <c r="F3972" i="8"/>
  <c r="A3972" i="8"/>
  <c r="F3971" i="8"/>
  <c r="A3971" i="8"/>
  <c r="F3970" i="8"/>
  <c r="A3970" i="8"/>
  <c r="F3969" i="8"/>
  <c r="A3969" i="8"/>
  <c r="F3968" i="8"/>
  <c r="A3968" i="8"/>
  <c r="F3967" i="8"/>
  <c r="A3967" i="8"/>
  <c r="F3966" i="8"/>
  <c r="A3966" i="8"/>
  <c r="F3965" i="8"/>
  <c r="A3965" i="8"/>
  <c r="F3964" i="8"/>
  <c r="A3964" i="8"/>
  <c r="F3963" i="8"/>
  <c r="A3963" i="8"/>
  <c r="F3962" i="8"/>
  <c r="A3962" i="8"/>
  <c r="F3961" i="8"/>
  <c r="A3961" i="8"/>
  <c r="F3960" i="8"/>
  <c r="A3960" i="8"/>
  <c r="F3959" i="8"/>
  <c r="A3959" i="8"/>
  <c r="F3958" i="8"/>
  <c r="A3958" i="8"/>
  <c r="F3957" i="8"/>
  <c r="A3957" i="8"/>
  <c r="F3956" i="8"/>
  <c r="A3956" i="8"/>
  <c r="F3955" i="8"/>
  <c r="A3955" i="8"/>
  <c r="F3954" i="8"/>
  <c r="A3954" i="8"/>
  <c r="F3953" i="8"/>
  <c r="A3953" i="8"/>
  <c r="F3952" i="8"/>
  <c r="A3952" i="8"/>
  <c r="F3951" i="8"/>
  <c r="A3951" i="8"/>
  <c r="F3950" i="8"/>
  <c r="A3950" i="8"/>
  <c r="F3949" i="8"/>
  <c r="A3949" i="8"/>
  <c r="F3948" i="8"/>
  <c r="A3948" i="8"/>
  <c r="F3947" i="8"/>
  <c r="A3947" i="8"/>
  <c r="F3946" i="8"/>
  <c r="A3946" i="8"/>
  <c r="F3945" i="8"/>
  <c r="A3945" i="8"/>
  <c r="F3944" i="8"/>
  <c r="A3944" i="8"/>
  <c r="F3943" i="8"/>
  <c r="A3943" i="8"/>
  <c r="F3942" i="8"/>
  <c r="A3942" i="8"/>
  <c r="F3941" i="8"/>
  <c r="A3941" i="8"/>
  <c r="F3940" i="8"/>
  <c r="A3940" i="8"/>
  <c r="F3939" i="8"/>
  <c r="A3939" i="8"/>
  <c r="F3938" i="8"/>
  <c r="A3938" i="8"/>
  <c r="F3937" i="8"/>
  <c r="A3937" i="8"/>
  <c r="F3936" i="8"/>
  <c r="A3936" i="8"/>
  <c r="F3935" i="8"/>
  <c r="A3935" i="8"/>
  <c r="F3934" i="8"/>
  <c r="A3934" i="8"/>
  <c r="F3933" i="8"/>
  <c r="A3933" i="8"/>
  <c r="F3932" i="8"/>
  <c r="A3932" i="8"/>
  <c r="F3931" i="8"/>
  <c r="A3931" i="8"/>
  <c r="F3930" i="8"/>
  <c r="A3930" i="8"/>
  <c r="F3929" i="8"/>
  <c r="A3929" i="8"/>
  <c r="F3928" i="8"/>
  <c r="A3928" i="8"/>
  <c r="F3927" i="8"/>
  <c r="A3927" i="8"/>
  <c r="F3926" i="8"/>
  <c r="A3926" i="8"/>
  <c r="F3925" i="8"/>
  <c r="A3925" i="8"/>
  <c r="F3924" i="8"/>
  <c r="A3924" i="8"/>
  <c r="F3923" i="8"/>
  <c r="A3923" i="8"/>
  <c r="F3922" i="8"/>
  <c r="A3922" i="8"/>
  <c r="F3921" i="8"/>
  <c r="A3921" i="8"/>
  <c r="F3920" i="8"/>
  <c r="A3920" i="8"/>
  <c r="F3919" i="8"/>
  <c r="A3919" i="8"/>
  <c r="F3918" i="8"/>
  <c r="A3918" i="8"/>
  <c r="F3917" i="8"/>
  <c r="A3917" i="8"/>
  <c r="F3916" i="8"/>
  <c r="A3916" i="8"/>
  <c r="F3915" i="8"/>
  <c r="A3915" i="8"/>
  <c r="F3914" i="8"/>
  <c r="A3914" i="8"/>
  <c r="F3913" i="8"/>
  <c r="A3913" i="8"/>
  <c r="F3912" i="8"/>
  <c r="A3912" i="8"/>
  <c r="F3911" i="8"/>
  <c r="A3911" i="8"/>
  <c r="F3910" i="8"/>
  <c r="A3910" i="8"/>
  <c r="F3909" i="8"/>
  <c r="A3909" i="8"/>
  <c r="F3908" i="8"/>
  <c r="A3908" i="8"/>
  <c r="F3907" i="8"/>
  <c r="A3907" i="8"/>
  <c r="F3906" i="8"/>
  <c r="A3906" i="8"/>
  <c r="F3905" i="8"/>
  <c r="A3905" i="8"/>
  <c r="F3904" i="8"/>
  <c r="A3904" i="8"/>
  <c r="F3903" i="8"/>
  <c r="A3903" i="8"/>
  <c r="F3902" i="8"/>
  <c r="A3902" i="8"/>
  <c r="F3901" i="8"/>
  <c r="A3901" i="8"/>
  <c r="F3900" i="8"/>
  <c r="A3900" i="8"/>
  <c r="F3899" i="8"/>
  <c r="A3899" i="8"/>
  <c r="F3898" i="8"/>
  <c r="A3898" i="8"/>
  <c r="F3897" i="8"/>
  <c r="A3897" i="8"/>
  <c r="F3896" i="8"/>
  <c r="A3896" i="8"/>
  <c r="F3895" i="8"/>
  <c r="A3895" i="8"/>
  <c r="F3894" i="8"/>
  <c r="A3894" i="8"/>
  <c r="F3893" i="8"/>
  <c r="A3893" i="8"/>
  <c r="F3892" i="8"/>
  <c r="A3892" i="8"/>
  <c r="F3891" i="8"/>
  <c r="A3891" i="8"/>
  <c r="F3890" i="8"/>
  <c r="A3890" i="8"/>
  <c r="F3889" i="8"/>
  <c r="A3889" i="8"/>
  <c r="F3888" i="8"/>
  <c r="A3888" i="8"/>
  <c r="F3887" i="8"/>
  <c r="A3887" i="8"/>
  <c r="F3886" i="8"/>
  <c r="A3886" i="8"/>
  <c r="F3885" i="8"/>
  <c r="A3885" i="8"/>
  <c r="F3884" i="8"/>
  <c r="A3884" i="8"/>
  <c r="F3883" i="8"/>
  <c r="A3883" i="8"/>
  <c r="F3882" i="8"/>
  <c r="A3882" i="8"/>
  <c r="F3881" i="8"/>
  <c r="A3881" i="8"/>
  <c r="F3880" i="8"/>
  <c r="A3880" i="8"/>
  <c r="F3879" i="8"/>
  <c r="A3879" i="8"/>
  <c r="F3878" i="8"/>
  <c r="A3878" i="8"/>
  <c r="F3877" i="8"/>
  <c r="A3877" i="8"/>
  <c r="F3876" i="8"/>
  <c r="A3876" i="8"/>
  <c r="F3875" i="8"/>
  <c r="A3875" i="8"/>
  <c r="F3874" i="8"/>
  <c r="A3874" i="8"/>
  <c r="F3873" i="8"/>
  <c r="A3873" i="8"/>
  <c r="F3872" i="8"/>
  <c r="A3872" i="8"/>
  <c r="F3871" i="8"/>
  <c r="A3871" i="8"/>
  <c r="F3870" i="8"/>
  <c r="A3870" i="8"/>
  <c r="F3869" i="8"/>
  <c r="A3869" i="8"/>
  <c r="F3868" i="8"/>
  <c r="A3868" i="8"/>
  <c r="F3867" i="8"/>
  <c r="A3867" i="8"/>
  <c r="F3866" i="8"/>
  <c r="A3866" i="8"/>
  <c r="F3865" i="8"/>
  <c r="A3865" i="8"/>
  <c r="F3864" i="8"/>
  <c r="A3864" i="8"/>
  <c r="F3863" i="8"/>
  <c r="A3863" i="8"/>
  <c r="F3862" i="8"/>
  <c r="A3862" i="8"/>
  <c r="F3861" i="8"/>
  <c r="A3861" i="8"/>
  <c r="F3860" i="8"/>
  <c r="A3860" i="8"/>
  <c r="F3859" i="8"/>
  <c r="A3859" i="8"/>
  <c r="F3858" i="8"/>
  <c r="A3858" i="8"/>
  <c r="F3857" i="8"/>
  <c r="A3857" i="8"/>
  <c r="F3856" i="8"/>
  <c r="A3856" i="8"/>
  <c r="F3855" i="8"/>
  <c r="A3855" i="8"/>
  <c r="F3854" i="8"/>
  <c r="A3854" i="8"/>
  <c r="F3853" i="8"/>
  <c r="A3853" i="8"/>
  <c r="F3852" i="8"/>
  <c r="A3852" i="8"/>
  <c r="F3851" i="8"/>
  <c r="A3851" i="8"/>
  <c r="F3850" i="8"/>
  <c r="A3850" i="8"/>
  <c r="F3849" i="8"/>
  <c r="A3849" i="8"/>
  <c r="F3848" i="8"/>
  <c r="A3848" i="8"/>
  <c r="F3847" i="8"/>
  <c r="A3847" i="8"/>
  <c r="F3846" i="8"/>
  <c r="A3846" i="8"/>
  <c r="F3845" i="8"/>
  <c r="A3845" i="8"/>
  <c r="F3844" i="8"/>
  <c r="A3844" i="8"/>
  <c r="F3843" i="8"/>
  <c r="A3843" i="8"/>
  <c r="F3842" i="8"/>
  <c r="A3842" i="8"/>
  <c r="F3841" i="8"/>
  <c r="A3841" i="8"/>
  <c r="F3840" i="8"/>
  <c r="A3840" i="8"/>
  <c r="F3839" i="8"/>
  <c r="A3839" i="8"/>
  <c r="F3838" i="8"/>
  <c r="A3838" i="8"/>
  <c r="F3837" i="8"/>
  <c r="A3837" i="8"/>
  <c r="F3836" i="8"/>
  <c r="A3836" i="8"/>
  <c r="F3835" i="8"/>
  <c r="A3835" i="8"/>
  <c r="F3834" i="8"/>
  <c r="A3834" i="8"/>
  <c r="F3833" i="8"/>
  <c r="A3833" i="8"/>
  <c r="F3832" i="8"/>
  <c r="A3832" i="8"/>
  <c r="F3831" i="8"/>
  <c r="A3831" i="8"/>
  <c r="F3830" i="8"/>
  <c r="A3830" i="8"/>
  <c r="F3829" i="8"/>
  <c r="A3829" i="8"/>
  <c r="F3828" i="8"/>
  <c r="A3828" i="8"/>
  <c r="F3827" i="8"/>
  <c r="A3827" i="8"/>
  <c r="F3826" i="8"/>
  <c r="A3826" i="8"/>
  <c r="F3825" i="8"/>
  <c r="A3825" i="8"/>
  <c r="F3824" i="8"/>
  <c r="A3824" i="8"/>
  <c r="F3823" i="8"/>
  <c r="A3823" i="8"/>
  <c r="F3822" i="8"/>
  <c r="A3822" i="8"/>
  <c r="F3821" i="8"/>
  <c r="A3821" i="8"/>
  <c r="F3820" i="8"/>
  <c r="A3820" i="8"/>
  <c r="F3819" i="8"/>
  <c r="A3819" i="8"/>
  <c r="F3818" i="8"/>
  <c r="A3818" i="8"/>
  <c r="F3817" i="8"/>
  <c r="A3817" i="8"/>
  <c r="F3816" i="8"/>
  <c r="A3816" i="8"/>
  <c r="F3815" i="8"/>
  <c r="A3815" i="8"/>
  <c r="F3814" i="8"/>
  <c r="A3814" i="8"/>
  <c r="F3813" i="8"/>
  <c r="A3813" i="8"/>
  <c r="F3812" i="8"/>
  <c r="A3812" i="8"/>
  <c r="F3811" i="8"/>
  <c r="A3811" i="8"/>
  <c r="F3810" i="8"/>
  <c r="A3810" i="8"/>
  <c r="F3809" i="8"/>
  <c r="A3809" i="8"/>
  <c r="F3808" i="8"/>
  <c r="A3808" i="8"/>
  <c r="F3807" i="8"/>
  <c r="A3807" i="8"/>
  <c r="F3806" i="8"/>
  <c r="A3806" i="8"/>
  <c r="F3805" i="8"/>
  <c r="A3805" i="8"/>
  <c r="F3804" i="8"/>
  <c r="A3804" i="8"/>
  <c r="F3803" i="8"/>
  <c r="A3803" i="8"/>
  <c r="F3802" i="8"/>
  <c r="A3802" i="8"/>
  <c r="F3801" i="8"/>
  <c r="A3801" i="8"/>
  <c r="F3800" i="8"/>
  <c r="A3800" i="8"/>
  <c r="F3799" i="8"/>
  <c r="A3799" i="8"/>
  <c r="F3798" i="8"/>
  <c r="A3798" i="8"/>
  <c r="F3797" i="8"/>
  <c r="A3797" i="8"/>
  <c r="F3796" i="8"/>
  <c r="A3796" i="8"/>
  <c r="F3795" i="8"/>
  <c r="A3795" i="8"/>
  <c r="F3794" i="8"/>
  <c r="A3794" i="8"/>
  <c r="F3793" i="8"/>
  <c r="A3793" i="8"/>
  <c r="F3792" i="8"/>
  <c r="A3792" i="8"/>
  <c r="F3791" i="8"/>
  <c r="A3791" i="8"/>
  <c r="F3790" i="8"/>
  <c r="A3790" i="8"/>
  <c r="F3789" i="8"/>
  <c r="A3789" i="8"/>
  <c r="F3788" i="8"/>
  <c r="A3788" i="8"/>
  <c r="F3787" i="8"/>
  <c r="A3787" i="8"/>
  <c r="F3786" i="8"/>
  <c r="A3786" i="8"/>
  <c r="F3785" i="8"/>
  <c r="A3785" i="8"/>
  <c r="F3784" i="8"/>
  <c r="A3784" i="8"/>
  <c r="F3783" i="8"/>
  <c r="A3783" i="8"/>
  <c r="F3782" i="8"/>
  <c r="A3782" i="8"/>
  <c r="F3781" i="8"/>
  <c r="A3781" i="8"/>
  <c r="F3780" i="8"/>
  <c r="A3780" i="8"/>
  <c r="F3779" i="8"/>
  <c r="A3779" i="8"/>
  <c r="F3778" i="8"/>
  <c r="A3778" i="8"/>
  <c r="F3777" i="8"/>
  <c r="A3777" i="8"/>
  <c r="F3776" i="8"/>
  <c r="A3776" i="8"/>
  <c r="F3775" i="8"/>
  <c r="A3775" i="8"/>
  <c r="F3774" i="8"/>
  <c r="A3774" i="8"/>
  <c r="F3773" i="8"/>
  <c r="A3773" i="8"/>
  <c r="F3772" i="8"/>
  <c r="A3772" i="8"/>
  <c r="F3771" i="8"/>
  <c r="A3771" i="8"/>
  <c r="F3770" i="8"/>
  <c r="A3770" i="8"/>
  <c r="F3769" i="8"/>
  <c r="A3769" i="8"/>
  <c r="F3768" i="8"/>
  <c r="A3768" i="8"/>
  <c r="F3767" i="8"/>
  <c r="A3767" i="8"/>
  <c r="F3766" i="8"/>
  <c r="A3766" i="8"/>
  <c r="F3765" i="8"/>
  <c r="A3765" i="8"/>
  <c r="F3764" i="8"/>
  <c r="A3764" i="8"/>
  <c r="F3763" i="8"/>
  <c r="A3763" i="8"/>
  <c r="F3762" i="8"/>
  <c r="A3762" i="8"/>
  <c r="F3761" i="8"/>
  <c r="A3761" i="8"/>
  <c r="F3760" i="8"/>
  <c r="A3760" i="8"/>
  <c r="F3759" i="8"/>
  <c r="A3759" i="8"/>
  <c r="F3758" i="8"/>
  <c r="A3758" i="8"/>
  <c r="F3757" i="8"/>
  <c r="A3757" i="8"/>
  <c r="F3756" i="8"/>
  <c r="A3756" i="8"/>
  <c r="F3755" i="8"/>
  <c r="A3755" i="8"/>
  <c r="F3754" i="8"/>
  <c r="A3754" i="8"/>
  <c r="F3753" i="8"/>
  <c r="A3753" i="8"/>
  <c r="F3752" i="8"/>
  <c r="A3752" i="8"/>
  <c r="F3751" i="8"/>
  <c r="A3751" i="8"/>
  <c r="F3750" i="8"/>
  <c r="A3750" i="8"/>
  <c r="F3749" i="8"/>
  <c r="A3749" i="8"/>
  <c r="F3748" i="8"/>
  <c r="A3748" i="8"/>
  <c r="F3747" i="8"/>
  <c r="A3747" i="8"/>
  <c r="F3746" i="8"/>
  <c r="A3746" i="8"/>
  <c r="F3745" i="8"/>
  <c r="A3745" i="8"/>
  <c r="F3744" i="8"/>
  <c r="A3744" i="8"/>
  <c r="F3743" i="8"/>
  <c r="A3743" i="8"/>
  <c r="F3742" i="8"/>
  <c r="A3742" i="8"/>
  <c r="F3741" i="8"/>
  <c r="A3741" i="8"/>
  <c r="F3740" i="8"/>
  <c r="A3740" i="8"/>
  <c r="F3739" i="8"/>
  <c r="A3739" i="8"/>
  <c r="F3738" i="8"/>
  <c r="A3738" i="8"/>
  <c r="F3737" i="8"/>
  <c r="A3737" i="8"/>
  <c r="F3736" i="8"/>
  <c r="A3736" i="8"/>
  <c r="F3735" i="8"/>
  <c r="A3735" i="8"/>
  <c r="F3734" i="8"/>
  <c r="A3734" i="8"/>
  <c r="F3733" i="8"/>
  <c r="A3733" i="8"/>
  <c r="F3732" i="8"/>
  <c r="A3732" i="8"/>
  <c r="F3731" i="8"/>
  <c r="A3731" i="8"/>
  <c r="F3730" i="8"/>
  <c r="A3730" i="8"/>
  <c r="F3729" i="8"/>
  <c r="A3729" i="8"/>
  <c r="F3728" i="8"/>
  <c r="A3728" i="8"/>
  <c r="F3727" i="8"/>
  <c r="A3727" i="8"/>
  <c r="F3726" i="8"/>
  <c r="A3726" i="8"/>
  <c r="F3725" i="8"/>
  <c r="A3725" i="8"/>
  <c r="F3724" i="8"/>
  <c r="A3724" i="8"/>
  <c r="F3723" i="8"/>
  <c r="A3723" i="8"/>
  <c r="F3722" i="8"/>
  <c r="A3722" i="8"/>
  <c r="F3721" i="8"/>
  <c r="A3721" i="8"/>
  <c r="F3720" i="8"/>
  <c r="A3720" i="8"/>
  <c r="F3719" i="8"/>
  <c r="A3719" i="8"/>
  <c r="F3718" i="8"/>
  <c r="A3718" i="8"/>
  <c r="F3717" i="8"/>
  <c r="A3717" i="8"/>
  <c r="F3716" i="8"/>
  <c r="A3716" i="8"/>
  <c r="F3715" i="8"/>
  <c r="A3715" i="8"/>
  <c r="F3714" i="8"/>
  <c r="A3714" i="8"/>
  <c r="F3713" i="8"/>
  <c r="A3713" i="8"/>
  <c r="F3712" i="8"/>
  <c r="A3712" i="8"/>
  <c r="F3711" i="8"/>
  <c r="A3711" i="8"/>
  <c r="F3710" i="8"/>
  <c r="A3710" i="8"/>
  <c r="F3709" i="8"/>
  <c r="A3709" i="8"/>
  <c r="F3708" i="8"/>
  <c r="A3708" i="8"/>
  <c r="F3707" i="8"/>
  <c r="A3707" i="8"/>
  <c r="F3706" i="8"/>
  <c r="A3706" i="8"/>
  <c r="F3705" i="8"/>
  <c r="A3705" i="8"/>
  <c r="F3704" i="8"/>
  <c r="A3704" i="8"/>
  <c r="F3703" i="8"/>
  <c r="A3703" i="8"/>
  <c r="F3702" i="8"/>
  <c r="A3702" i="8"/>
  <c r="F3701" i="8"/>
  <c r="A3701" i="8"/>
  <c r="F3700" i="8"/>
  <c r="A3700" i="8"/>
  <c r="F3699" i="8"/>
  <c r="A3699" i="8"/>
  <c r="F3698" i="8"/>
  <c r="A3698" i="8"/>
  <c r="F3697" i="8"/>
  <c r="A3697" i="8"/>
  <c r="F3696" i="8"/>
  <c r="A3696" i="8"/>
  <c r="F3695" i="8"/>
  <c r="A3695" i="8"/>
  <c r="F3694" i="8"/>
  <c r="A3694" i="8"/>
  <c r="F3693" i="8"/>
  <c r="A3693" i="8"/>
  <c r="F3692" i="8"/>
  <c r="A3692" i="8"/>
  <c r="F3691" i="8"/>
  <c r="A3691" i="8"/>
  <c r="F3690" i="8"/>
  <c r="A3690" i="8"/>
  <c r="F3689" i="8"/>
  <c r="A3689" i="8"/>
  <c r="F3688" i="8"/>
  <c r="A3688" i="8"/>
  <c r="F3687" i="8"/>
  <c r="A3687" i="8"/>
  <c r="F3686" i="8"/>
  <c r="A3686" i="8"/>
  <c r="F3685" i="8"/>
  <c r="A3685" i="8"/>
  <c r="F3684" i="8"/>
  <c r="A3684" i="8"/>
  <c r="F3683" i="8"/>
  <c r="A3683" i="8"/>
  <c r="F3682" i="8"/>
  <c r="A3682" i="8"/>
  <c r="F3681" i="8"/>
  <c r="A3681" i="8"/>
  <c r="F3680" i="8"/>
  <c r="A3680" i="8"/>
  <c r="F3679" i="8"/>
  <c r="A3679" i="8"/>
  <c r="F3678" i="8"/>
  <c r="A3678" i="8"/>
  <c r="F3677" i="8"/>
  <c r="A3677" i="8"/>
  <c r="F3676" i="8"/>
  <c r="A3676" i="8"/>
  <c r="F3675" i="8"/>
  <c r="A3675" i="8"/>
  <c r="F3674" i="8"/>
  <c r="A3674" i="8"/>
  <c r="F3673" i="8"/>
  <c r="A3673" i="8"/>
  <c r="F3672" i="8"/>
  <c r="A3672" i="8"/>
  <c r="F3671" i="8"/>
  <c r="A3671" i="8"/>
  <c r="F3670" i="8"/>
  <c r="A3670" i="8"/>
  <c r="F3669" i="8"/>
  <c r="A3669" i="8"/>
  <c r="F3668" i="8"/>
  <c r="A3668" i="8"/>
  <c r="F3667" i="8"/>
  <c r="A3667" i="8"/>
  <c r="F3666" i="8"/>
  <c r="A3666" i="8"/>
  <c r="F3665" i="8"/>
  <c r="A3665" i="8"/>
  <c r="F3664" i="8"/>
  <c r="A3664" i="8"/>
  <c r="F3663" i="8"/>
  <c r="A3663" i="8"/>
  <c r="F3662" i="8"/>
  <c r="A3662" i="8"/>
  <c r="F3661" i="8"/>
  <c r="A3661" i="8"/>
  <c r="F3660" i="8"/>
  <c r="A3660" i="8"/>
  <c r="F3659" i="8"/>
  <c r="A3659" i="8"/>
  <c r="F3658" i="8"/>
  <c r="A3658" i="8"/>
  <c r="F3657" i="8"/>
  <c r="A3657" i="8"/>
  <c r="F3656" i="8"/>
  <c r="A3656" i="8"/>
  <c r="F3655" i="8"/>
  <c r="A3655" i="8"/>
  <c r="F3654" i="8"/>
  <c r="A3654" i="8"/>
  <c r="F3653" i="8"/>
  <c r="A3653" i="8"/>
  <c r="F3652" i="8"/>
  <c r="A3652" i="8"/>
  <c r="F3651" i="8"/>
  <c r="A3651" i="8"/>
  <c r="F3650" i="8"/>
  <c r="A3650" i="8"/>
  <c r="F3649" i="8"/>
  <c r="A3649" i="8"/>
  <c r="F3648" i="8"/>
  <c r="A3648" i="8"/>
  <c r="F3647" i="8"/>
  <c r="A3647" i="8"/>
  <c r="F3646" i="8"/>
  <c r="A3646" i="8"/>
  <c r="F3645" i="8"/>
  <c r="A3645" i="8"/>
  <c r="F3644" i="8"/>
  <c r="A3644" i="8"/>
  <c r="F3643" i="8"/>
  <c r="A3643" i="8"/>
  <c r="F3642" i="8"/>
  <c r="A3642" i="8"/>
  <c r="F3641" i="8"/>
  <c r="A3641" i="8"/>
  <c r="F3640" i="8"/>
  <c r="A3640" i="8"/>
  <c r="F3639" i="8"/>
  <c r="A3639" i="8"/>
  <c r="F3638" i="8"/>
  <c r="A3638" i="8"/>
  <c r="F3637" i="8"/>
  <c r="A3637" i="8"/>
  <c r="F3636" i="8"/>
  <c r="A3636" i="8"/>
  <c r="F3635" i="8"/>
  <c r="A3635" i="8"/>
  <c r="F3634" i="8"/>
  <c r="A3634" i="8"/>
  <c r="F3633" i="8"/>
  <c r="A3633" i="8"/>
  <c r="F3632" i="8"/>
  <c r="A3632" i="8"/>
  <c r="F3631" i="8"/>
  <c r="A3631" i="8"/>
  <c r="F3630" i="8"/>
  <c r="A3630" i="8"/>
  <c r="F3629" i="8"/>
  <c r="A3629" i="8"/>
  <c r="F3628" i="8"/>
  <c r="A3628" i="8"/>
  <c r="F3627" i="8"/>
  <c r="A3627" i="8"/>
  <c r="F3626" i="8"/>
  <c r="A3626" i="8"/>
  <c r="F3625" i="8"/>
  <c r="A3625" i="8"/>
  <c r="F3624" i="8"/>
  <c r="A3624" i="8"/>
  <c r="F3623" i="8"/>
  <c r="A3623" i="8"/>
  <c r="F3622" i="8"/>
  <c r="A3622" i="8"/>
  <c r="F3621" i="8"/>
  <c r="A3621" i="8"/>
  <c r="F3620" i="8"/>
  <c r="A3620" i="8"/>
  <c r="F3619" i="8"/>
  <c r="A3619" i="8"/>
  <c r="F3618" i="8"/>
  <c r="A3618" i="8"/>
  <c r="F3617" i="8"/>
  <c r="A3617" i="8"/>
  <c r="F3616" i="8"/>
  <c r="A3616" i="8"/>
  <c r="F3615" i="8"/>
  <c r="A3615" i="8"/>
  <c r="F3614" i="8"/>
  <c r="A3614" i="8"/>
  <c r="F3613" i="8"/>
  <c r="A3613" i="8"/>
  <c r="F3612" i="8"/>
  <c r="A3612" i="8"/>
  <c r="F3611" i="8"/>
  <c r="A3611" i="8"/>
  <c r="F3610" i="8"/>
  <c r="A3610" i="8"/>
  <c r="F3609" i="8"/>
  <c r="A3609" i="8"/>
  <c r="F3608" i="8"/>
  <c r="A3608" i="8"/>
  <c r="F3607" i="8"/>
  <c r="A3607" i="8"/>
  <c r="F3606" i="8"/>
  <c r="A3606" i="8"/>
  <c r="F3605" i="8"/>
  <c r="A3605" i="8"/>
  <c r="F3604" i="8"/>
  <c r="A3604" i="8"/>
  <c r="F3603" i="8"/>
  <c r="A3603" i="8"/>
  <c r="F3602" i="8"/>
  <c r="A3602" i="8"/>
  <c r="F3601" i="8"/>
  <c r="A3601" i="8"/>
  <c r="F3600" i="8"/>
  <c r="A3600" i="8"/>
  <c r="F3599" i="8"/>
  <c r="A3599" i="8"/>
  <c r="F3598" i="8"/>
  <c r="A3598" i="8"/>
  <c r="F3597" i="8"/>
  <c r="A3597" i="8"/>
  <c r="F3596" i="8"/>
  <c r="A3596" i="8"/>
  <c r="F3595" i="8"/>
  <c r="A3595" i="8"/>
  <c r="F3594" i="8"/>
  <c r="A3594" i="8"/>
  <c r="F3593" i="8"/>
  <c r="A3593" i="8"/>
  <c r="F3592" i="8"/>
  <c r="A3592" i="8"/>
  <c r="F3591" i="8"/>
  <c r="A3591" i="8"/>
  <c r="F3590" i="8"/>
  <c r="A3590" i="8"/>
  <c r="F3589" i="8"/>
  <c r="A3589" i="8"/>
  <c r="F3588" i="8"/>
  <c r="A3588" i="8"/>
  <c r="F3587" i="8"/>
  <c r="A3587" i="8"/>
  <c r="F3586" i="8"/>
  <c r="A3586" i="8"/>
  <c r="F3585" i="8"/>
  <c r="A3585" i="8"/>
  <c r="F3584" i="8"/>
  <c r="A3584" i="8"/>
  <c r="F3583" i="8"/>
  <c r="A3583" i="8"/>
  <c r="F3582" i="8"/>
  <c r="A3582" i="8"/>
  <c r="F3581" i="8"/>
  <c r="A3581" i="8"/>
  <c r="F3580" i="8"/>
  <c r="A3580" i="8"/>
  <c r="F3579" i="8"/>
  <c r="A3579" i="8"/>
  <c r="F3578" i="8"/>
  <c r="A3578" i="8"/>
  <c r="F3577" i="8"/>
  <c r="A3577" i="8"/>
  <c r="F3576" i="8"/>
  <c r="A3576" i="8"/>
  <c r="F3575" i="8"/>
  <c r="A3575" i="8"/>
  <c r="F3574" i="8"/>
  <c r="A3574" i="8"/>
  <c r="F3573" i="8"/>
  <c r="A3573" i="8"/>
  <c r="F3572" i="8"/>
  <c r="A3572" i="8"/>
  <c r="F3571" i="8"/>
  <c r="A3571" i="8"/>
  <c r="F3570" i="8"/>
  <c r="A3570" i="8"/>
  <c r="F3569" i="8"/>
  <c r="A3569" i="8"/>
  <c r="F3568" i="8"/>
  <c r="A3568" i="8"/>
  <c r="F3567" i="8"/>
  <c r="A3567" i="8"/>
  <c r="F3566" i="8"/>
  <c r="A3566" i="8"/>
  <c r="F3565" i="8"/>
  <c r="A3565" i="8"/>
  <c r="F3564" i="8"/>
  <c r="A3564" i="8"/>
  <c r="F3563" i="8"/>
  <c r="A3563" i="8"/>
  <c r="F3562" i="8"/>
  <c r="A3562" i="8"/>
  <c r="F3561" i="8"/>
  <c r="A3561" i="8"/>
  <c r="F3560" i="8"/>
  <c r="A3560" i="8"/>
  <c r="F3559" i="8"/>
  <c r="A3559" i="8"/>
  <c r="F3558" i="8"/>
  <c r="A3558" i="8"/>
  <c r="F3557" i="8"/>
  <c r="A3557" i="8"/>
  <c r="F3556" i="8"/>
  <c r="A3556" i="8"/>
  <c r="F3555" i="8"/>
  <c r="A3555" i="8"/>
  <c r="F3554" i="8"/>
  <c r="A3554" i="8"/>
  <c r="F3553" i="8"/>
  <c r="A3553" i="8"/>
  <c r="F3552" i="8"/>
  <c r="A3552" i="8"/>
  <c r="F3551" i="8"/>
  <c r="A3551" i="8"/>
  <c r="F3550" i="8"/>
  <c r="A3550" i="8"/>
  <c r="F3549" i="8"/>
  <c r="A3549" i="8"/>
  <c r="F3548" i="8"/>
  <c r="A3548" i="8"/>
  <c r="F3547" i="8"/>
  <c r="A3547" i="8"/>
  <c r="F3546" i="8"/>
  <c r="A3546" i="8"/>
  <c r="F3545" i="8"/>
  <c r="A3545" i="8"/>
  <c r="F3544" i="8"/>
  <c r="A3544" i="8"/>
  <c r="F3543" i="8"/>
  <c r="A3543" i="8"/>
  <c r="F3542" i="8"/>
  <c r="A3542" i="8"/>
  <c r="F3541" i="8"/>
  <c r="A3541" i="8"/>
  <c r="F3540" i="8"/>
  <c r="A3540" i="8"/>
  <c r="F3539" i="8"/>
  <c r="A3539" i="8"/>
  <c r="F3538" i="8"/>
  <c r="A3538" i="8"/>
  <c r="F3537" i="8"/>
  <c r="A3537" i="8"/>
  <c r="F3536" i="8"/>
  <c r="A3536" i="8"/>
  <c r="F3535" i="8"/>
  <c r="A3535" i="8"/>
  <c r="F3534" i="8"/>
  <c r="A3534" i="8"/>
  <c r="F3533" i="8"/>
  <c r="A3533" i="8"/>
  <c r="F3532" i="8"/>
  <c r="A3532" i="8"/>
  <c r="F3531" i="8"/>
  <c r="A3531" i="8"/>
  <c r="F3530" i="8"/>
  <c r="A3530" i="8"/>
  <c r="F3529" i="8"/>
  <c r="A3529" i="8"/>
  <c r="F3528" i="8"/>
  <c r="A3528" i="8"/>
  <c r="F3527" i="8"/>
  <c r="A3527" i="8"/>
  <c r="F3526" i="8"/>
  <c r="A3526" i="8"/>
  <c r="F3525" i="8"/>
  <c r="A3525" i="8"/>
  <c r="F3524" i="8"/>
  <c r="A3524" i="8"/>
  <c r="F3523" i="8"/>
  <c r="A3523" i="8"/>
  <c r="F3522" i="8"/>
  <c r="A3522" i="8"/>
  <c r="F3521" i="8"/>
  <c r="A3521" i="8"/>
  <c r="F3520" i="8"/>
  <c r="A3520" i="8"/>
  <c r="F3519" i="8"/>
  <c r="A3519" i="8"/>
  <c r="F3518" i="8"/>
  <c r="A3518" i="8"/>
  <c r="F3517" i="8"/>
  <c r="A3517" i="8"/>
  <c r="F3516" i="8"/>
  <c r="A3516" i="8"/>
  <c r="F3515" i="8"/>
  <c r="A3515" i="8"/>
  <c r="F3514" i="8"/>
  <c r="A3514" i="8"/>
  <c r="F3513" i="8"/>
  <c r="A3513" i="8"/>
  <c r="F3512" i="8"/>
  <c r="A3512" i="8"/>
  <c r="F3511" i="8"/>
  <c r="A3511" i="8"/>
  <c r="F3510" i="8"/>
  <c r="A3510" i="8"/>
  <c r="F3509" i="8"/>
  <c r="A3509" i="8"/>
  <c r="F3508" i="8"/>
  <c r="A3508" i="8"/>
  <c r="F3507" i="8"/>
  <c r="A3507" i="8"/>
  <c r="F3506" i="8"/>
  <c r="A3506" i="8"/>
  <c r="F3505" i="8"/>
  <c r="A3505" i="8"/>
  <c r="F3504" i="8"/>
  <c r="A3504" i="8"/>
  <c r="F3503" i="8"/>
  <c r="A3503" i="8"/>
  <c r="F3502" i="8"/>
  <c r="A3502" i="8"/>
  <c r="F3501" i="8"/>
  <c r="A3501" i="8"/>
  <c r="F3500" i="8"/>
  <c r="A3500" i="8"/>
  <c r="F3499" i="8"/>
  <c r="A3499" i="8"/>
  <c r="F3498" i="8"/>
  <c r="A3498" i="8"/>
  <c r="F3497" i="8"/>
  <c r="A3497" i="8"/>
  <c r="F3496" i="8"/>
  <c r="A3496" i="8"/>
  <c r="F3495" i="8"/>
  <c r="A3495" i="8"/>
  <c r="F3494" i="8"/>
  <c r="A3494" i="8"/>
  <c r="F3493" i="8"/>
  <c r="A3493" i="8"/>
  <c r="F3492" i="8"/>
  <c r="A3492" i="8"/>
  <c r="F3491" i="8"/>
  <c r="A3491" i="8"/>
  <c r="F3490" i="8"/>
  <c r="A3490" i="8"/>
  <c r="F3489" i="8"/>
  <c r="A3489" i="8"/>
  <c r="F3488" i="8"/>
  <c r="A3488" i="8"/>
  <c r="F3487" i="8"/>
  <c r="A3487" i="8"/>
  <c r="F3486" i="8"/>
  <c r="A3486" i="8"/>
  <c r="F3485" i="8"/>
  <c r="A3485" i="8"/>
  <c r="F3484" i="8"/>
  <c r="A3484" i="8"/>
  <c r="F3483" i="8"/>
  <c r="A3483" i="8"/>
  <c r="F3482" i="8"/>
  <c r="A3482" i="8"/>
  <c r="F3481" i="8"/>
  <c r="A3481" i="8"/>
  <c r="F3480" i="8"/>
  <c r="A3480" i="8"/>
  <c r="F3479" i="8"/>
  <c r="A3479" i="8"/>
  <c r="F3478" i="8"/>
  <c r="A3478" i="8"/>
  <c r="F3477" i="8"/>
  <c r="A3477" i="8"/>
  <c r="F3476" i="8"/>
  <c r="A3476" i="8"/>
  <c r="F3475" i="8"/>
  <c r="A3475" i="8"/>
  <c r="F3474" i="8"/>
  <c r="A3474" i="8"/>
  <c r="F3473" i="8"/>
  <c r="A3473" i="8"/>
  <c r="F3472" i="8"/>
  <c r="A3472" i="8"/>
  <c r="F3471" i="8"/>
  <c r="A3471" i="8"/>
  <c r="F3470" i="8"/>
  <c r="A3470" i="8"/>
  <c r="F3469" i="8"/>
  <c r="A3469" i="8"/>
  <c r="F3468" i="8"/>
  <c r="A3468" i="8"/>
  <c r="F3467" i="8"/>
  <c r="A3467" i="8"/>
  <c r="F3466" i="8"/>
  <c r="A3466" i="8"/>
  <c r="F3465" i="8"/>
  <c r="A3465" i="8"/>
  <c r="F3464" i="8"/>
  <c r="A3464" i="8"/>
  <c r="F3463" i="8"/>
  <c r="A3463" i="8"/>
  <c r="F3462" i="8"/>
  <c r="A3462" i="8"/>
  <c r="F3461" i="8"/>
  <c r="A3461" i="8"/>
  <c r="F3460" i="8"/>
  <c r="A3460" i="8"/>
  <c r="F3459" i="8"/>
  <c r="A3459" i="8"/>
  <c r="F3458" i="8"/>
  <c r="A3458" i="8"/>
  <c r="F3457" i="8"/>
  <c r="A3457" i="8"/>
  <c r="F3456" i="8"/>
  <c r="A3456" i="8"/>
  <c r="F3455" i="8"/>
  <c r="A3455" i="8"/>
  <c r="F3454" i="8"/>
  <c r="A3454" i="8"/>
  <c r="F3453" i="8"/>
  <c r="A3453" i="8"/>
  <c r="F3452" i="8"/>
  <c r="A3452" i="8"/>
  <c r="F3451" i="8"/>
  <c r="A3451" i="8"/>
  <c r="F3450" i="8"/>
  <c r="A3450" i="8"/>
  <c r="F3449" i="8"/>
  <c r="A3449" i="8"/>
  <c r="F3448" i="8"/>
  <c r="A3448" i="8"/>
  <c r="F3447" i="8"/>
  <c r="A3447" i="8"/>
  <c r="F3446" i="8"/>
  <c r="A3446" i="8"/>
  <c r="F3445" i="8"/>
  <c r="A3445" i="8"/>
  <c r="F3444" i="8"/>
  <c r="A3444" i="8"/>
  <c r="F3443" i="8"/>
  <c r="A3443" i="8"/>
  <c r="F3442" i="8"/>
  <c r="A3442" i="8"/>
  <c r="F3441" i="8"/>
  <c r="A3441" i="8"/>
  <c r="F3440" i="8"/>
  <c r="A3440" i="8"/>
  <c r="F3439" i="8"/>
  <c r="A3439" i="8"/>
  <c r="F3438" i="8"/>
  <c r="A3438" i="8"/>
  <c r="F3437" i="8"/>
  <c r="A3437" i="8"/>
  <c r="F3436" i="8"/>
  <c r="A3436" i="8"/>
  <c r="F3435" i="8"/>
  <c r="A3435" i="8"/>
  <c r="F3434" i="8"/>
  <c r="A3434" i="8"/>
  <c r="F3433" i="8"/>
  <c r="A3433" i="8"/>
  <c r="F3432" i="8"/>
  <c r="A3432" i="8"/>
  <c r="F3431" i="8"/>
  <c r="A3431" i="8"/>
  <c r="F3430" i="8"/>
  <c r="A3430" i="8"/>
  <c r="F3429" i="8"/>
  <c r="A3429" i="8"/>
  <c r="F3428" i="8"/>
  <c r="A3428" i="8"/>
  <c r="F3427" i="8"/>
  <c r="A3427" i="8"/>
  <c r="F3426" i="8"/>
  <c r="A3426" i="8"/>
  <c r="F3425" i="8"/>
  <c r="A3425" i="8"/>
  <c r="F3424" i="8"/>
  <c r="A3424" i="8"/>
  <c r="F3423" i="8"/>
  <c r="A3423" i="8"/>
  <c r="F3422" i="8"/>
  <c r="A3422" i="8"/>
  <c r="F3421" i="8"/>
  <c r="A3421" i="8"/>
  <c r="F3420" i="8"/>
  <c r="A3420" i="8"/>
  <c r="F3419" i="8"/>
  <c r="A3419" i="8"/>
  <c r="F3418" i="8"/>
  <c r="A3418" i="8"/>
  <c r="F3417" i="8"/>
  <c r="A3417" i="8"/>
  <c r="F3416" i="8"/>
  <c r="A3416" i="8"/>
  <c r="F3415" i="8"/>
  <c r="A3415" i="8"/>
  <c r="F3414" i="8"/>
  <c r="A3414" i="8"/>
  <c r="F3413" i="8"/>
  <c r="A3413" i="8"/>
  <c r="F3412" i="8"/>
  <c r="A3412" i="8"/>
  <c r="F3411" i="8"/>
  <c r="A3411" i="8"/>
  <c r="F3410" i="8"/>
  <c r="A3410" i="8"/>
  <c r="F3409" i="8"/>
  <c r="A3409" i="8"/>
  <c r="F3408" i="8"/>
  <c r="A3408" i="8"/>
  <c r="F3407" i="8"/>
  <c r="A3407" i="8"/>
  <c r="F3406" i="8"/>
  <c r="A3406" i="8"/>
  <c r="F3405" i="8"/>
  <c r="A3405" i="8"/>
  <c r="F3404" i="8"/>
  <c r="A3404" i="8"/>
  <c r="F3403" i="8"/>
  <c r="A3403" i="8"/>
  <c r="F3402" i="8"/>
  <c r="A3402" i="8"/>
  <c r="F3401" i="8"/>
  <c r="A3401" i="8"/>
  <c r="F3400" i="8"/>
  <c r="A3400" i="8"/>
  <c r="F3399" i="8"/>
  <c r="A3399" i="8"/>
  <c r="F3398" i="8"/>
  <c r="A3398" i="8"/>
  <c r="F3397" i="8"/>
  <c r="A3397" i="8"/>
  <c r="F3396" i="8"/>
  <c r="A3396" i="8"/>
  <c r="F3395" i="8"/>
  <c r="A3395" i="8"/>
  <c r="F3394" i="8"/>
  <c r="A3394" i="8"/>
  <c r="F3393" i="8"/>
  <c r="A3393" i="8"/>
  <c r="F3392" i="8"/>
  <c r="A3392" i="8"/>
  <c r="F3391" i="8"/>
  <c r="A3391" i="8"/>
  <c r="F3390" i="8"/>
  <c r="A3390" i="8"/>
  <c r="F3389" i="8"/>
  <c r="A3389" i="8"/>
  <c r="F3388" i="8"/>
  <c r="A3388" i="8"/>
  <c r="F3387" i="8"/>
  <c r="A3387" i="8"/>
  <c r="F3386" i="8"/>
  <c r="A3386" i="8"/>
  <c r="F3385" i="8"/>
  <c r="A3385" i="8"/>
  <c r="F3384" i="8"/>
  <c r="A3384" i="8"/>
  <c r="F3383" i="8"/>
  <c r="A3383" i="8"/>
  <c r="F3382" i="8"/>
  <c r="A3382" i="8"/>
  <c r="F3381" i="8"/>
  <c r="A3381" i="8"/>
  <c r="F3380" i="8"/>
  <c r="A3380" i="8"/>
  <c r="F3379" i="8"/>
  <c r="A3379" i="8"/>
  <c r="F3378" i="8"/>
  <c r="A3378" i="8"/>
  <c r="F3377" i="8"/>
  <c r="A3377" i="8"/>
  <c r="F3376" i="8"/>
  <c r="A3376" i="8"/>
  <c r="F3375" i="8"/>
  <c r="A3375" i="8"/>
  <c r="F3374" i="8"/>
  <c r="A3374" i="8"/>
  <c r="F3373" i="8"/>
  <c r="A3373" i="8"/>
  <c r="F3372" i="8"/>
  <c r="A3372" i="8"/>
  <c r="F3371" i="8"/>
  <c r="A3371" i="8"/>
  <c r="F3370" i="8"/>
  <c r="A3370" i="8"/>
  <c r="F3369" i="8"/>
  <c r="A3369" i="8"/>
  <c r="F3368" i="8"/>
  <c r="A3368" i="8"/>
  <c r="F3367" i="8"/>
  <c r="A3367" i="8"/>
  <c r="F3366" i="8"/>
  <c r="A3366" i="8"/>
  <c r="F3365" i="8"/>
  <c r="A3365" i="8"/>
  <c r="F3364" i="8"/>
  <c r="A3364" i="8"/>
  <c r="F3363" i="8"/>
  <c r="A3363" i="8"/>
  <c r="F3362" i="8"/>
  <c r="A3362" i="8"/>
  <c r="F3361" i="8"/>
  <c r="A3361" i="8"/>
  <c r="F3360" i="8"/>
  <c r="A3360" i="8"/>
  <c r="F3359" i="8"/>
  <c r="A3359" i="8"/>
  <c r="F3358" i="8"/>
  <c r="A3358" i="8"/>
  <c r="F3357" i="8"/>
  <c r="A3357" i="8"/>
  <c r="F3356" i="8"/>
  <c r="A3356" i="8"/>
  <c r="F3355" i="8"/>
  <c r="A3355" i="8"/>
  <c r="F3354" i="8"/>
  <c r="A3354" i="8"/>
  <c r="F3353" i="8"/>
  <c r="A3353" i="8"/>
  <c r="F3352" i="8"/>
  <c r="A3352" i="8"/>
  <c r="F3351" i="8"/>
  <c r="A3351" i="8"/>
  <c r="F3350" i="8"/>
  <c r="A3350" i="8"/>
  <c r="F3349" i="8"/>
  <c r="A3349" i="8"/>
  <c r="F3348" i="8"/>
  <c r="A3348" i="8"/>
  <c r="F3347" i="8"/>
  <c r="A3347" i="8"/>
  <c r="F3346" i="8"/>
  <c r="A3346" i="8"/>
  <c r="F3345" i="8"/>
  <c r="A3345" i="8"/>
  <c r="F3344" i="8"/>
  <c r="A3344" i="8"/>
  <c r="F3343" i="8"/>
  <c r="A3343" i="8"/>
  <c r="F3342" i="8"/>
  <c r="A3342" i="8"/>
  <c r="F3341" i="8"/>
  <c r="A3341" i="8"/>
  <c r="F3340" i="8"/>
  <c r="A3340" i="8"/>
  <c r="F3339" i="8"/>
  <c r="A3339" i="8"/>
  <c r="F3338" i="8"/>
  <c r="A3338" i="8"/>
  <c r="F3337" i="8"/>
  <c r="A3337" i="8"/>
  <c r="F3336" i="8"/>
  <c r="A3336" i="8"/>
  <c r="F3335" i="8"/>
  <c r="A3335" i="8"/>
  <c r="F3334" i="8"/>
  <c r="A3334" i="8"/>
  <c r="F3333" i="8"/>
  <c r="A3333" i="8"/>
  <c r="F3332" i="8"/>
  <c r="A3332" i="8"/>
  <c r="F3331" i="8"/>
  <c r="A3331" i="8"/>
  <c r="F3330" i="8"/>
  <c r="A3330" i="8"/>
  <c r="F3329" i="8"/>
  <c r="A3329" i="8"/>
  <c r="F3328" i="8"/>
  <c r="A3328" i="8"/>
  <c r="F3327" i="8"/>
  <c r="A3327" i="8"/>
  <c r="F3326" i="8"/>
  <c r="A3326" i="8"/>
  <c r="F3325" i="8"/>
  <c r="A3325" i="8"/>
  <c r="F3324" i="8"/>
  <c r="A3324" i="8"/>
  <c r="F3323" i="8"/>
  <c r="A3323" i="8"/>
  <c r="F3322" i="8"/>
  <c r="A3322" i="8"/>
  <c r="F3321" i="8"/>
  <c r="A3321" i="8"/>
  <c r="F3320" i="8"/>
  <c r="A3320" i="8"/>
  <c r="F3319" i="8"/>
  <c r="A3319" i="8"/>
  <c r="F3318" i="8"/>
  <c r="A3318" i="8"/>
  <c r="F3317" i="8"/>
  <c r="A3317" i="8"/>
  <c r="F3316" i="8"/>
  <c r="A3316" i="8"/>
  <c r="F3315" i="8"/>
  <c r="A3315" i="8"/>
  <c r="F3314" i="8"/>
  <c r="A3314" i="8"/>
  <c r="F3313" i="8"/>
  <c r="A3313" i="8"/>
  <c r="F3312" i="8"/>
  <c r="A3312" i="8"/>
  <c r="F3311" i="8"/>
  <c r="A3311" i="8"/>
  <c r="F3310" i="8"/>
  <c r="A3310" i="8"/>
  <c r="F3309" i="8"/>
  <c r="A3309" i="8"/>
  <c r="F3308" i="8"/>
  <c r="A3308" i="8"/>
  <c r="F3307" i="8"/>
  <c r="A3307" i="8"/>
  <c r="F3306" i="8"/>
  <c r="A3306" i="8"/>
  <c r="F3305" i="8"/>
  <c r="A3305" i="8"/>
  <c r="F3304" i="8"/>
  <c r="A3304" i="8"/>
  <c r="F3303" i="8"/>
  <c r="A3303" i="8"/>
  <c r="F3302" i="8"/>
  <c r="A3302" i="8"/>
  <c r="F3301" i="8"/>
  <c r="A3301" i="8"/>
  <c r="F3300" i="8"/>
  <c r="A3300" i="8"/>
  <c r="F3299" i="8"/>
  <c r="A3299" i="8"/>
  <c r="F3298" i="8"/>
  <c r="A3298" i="8"/>
  <c r="F3297" i="8"/>
  <c r="A3297" i="8"/>
  <c r="F3296" i="8"/>
  <c r="A3296" i="8"/>
  <c r="F3295" i="8"/>
  <c r="A3295" i="8"/>
  <c r="F3294" i="8"/>
  <c r="A3294" i="8"/>
  <c r="F3293" i="8"/>
  <c r="A3293" i="8"/>
  <c r="F3292" i="8"/>
  <c r="A3292" i="8"/>
  <c r="F3291" i="8"/>
  <c r="A3291" i="8"/>
  <c r="F3290" i="8"/>
  <c r="A3290" i="8"/>
  <c r="F3289" i="8"/>
  <c r="A3289" i="8"/>
  <c r="F3288" i="8"/>
  <c r="A3288" i="8"/>
  <c r="F3287" i="8"/>
  <c r="A3287" i="8"/>
  <c r="F3286" i="8"/>
  <c r="A3286" i="8"/>
  <c r="F3285" i="8"/>
  <c r="A3285" i="8"/>
  <c r="F3284" i="8"/>
  <c r="A3284" i="8"/>
  <c r="F3283" i="8"/>
  <c r="A3283" i="8"/>
  <c r="F3282" i="8"/>
  <c r="A3282" i="8"/>
  <c r="F3281" i="8"/>
  <c r="A3281" i="8"/>
  <c r="F3280" i="8"/>
  <c r="A3280" i="8"/>
  <c r="F3279" i="8"/>
  <c r="A3279" i="8"/>
  <c r="F3278" i="8"/>
  <c r="A3278" i="8"/>
  <c r="F3277" i="8"/>
  <c r="A3277" i="8"/>
  <c r="F3276" i="8"/>
  <c r="A3276" i="8"/>
  <c r="F3275" i="8"/>
  <c r="A3275" i="8"/>
  <c r="F3274" i="8"/>
  <c r="A3274" i="8"/>
  <c r="F3273" i="8"/>
  <c r="A3273" i="8"/>
  <c r="F3272" i="8"/>
  <c r="A3272" i="8"/>
  <c r="F3271" i="8"/>
  <c r="A3271" i="8"/>
  <c r="F3270" i="8"/>
  <c r="A3270" i="8"/>
  <c r="F3269" i="8"/>
  <c r="A3269" i="8"/>
  <c r="F3268" i="8"/>
  <c r="A3268" i="8"/>
  <c r="F3267" i="8"/>
  <c r="A3267" i="8"/>
  <c r="F3266" i="8"/>
  <c r="A3266" i="8"/>
  <c r="F3265" i="8"/>
  <c r="A3265" i="8"/>
  <c r="F3264" i="8"/>
  <c r="A3264" i="8"/>
  <c r="F3263" i="8"/>
  <c r="A3263" i="8"/>
  <c r="F3262" i="8"/>
  <c r="A3262" i="8"/>
  <c r="F3261" i="8"/>
  <c r="A3261" i="8"/>
  <c r="F3260" i="8"/>
  <c r="A3260" i="8"/>
  <c r="F3259" i="8"/>
  <c r="A3259" i="8"/>
  <c r="F3258" i="8"/>
  <c r="A3258" i="8"/>
  <c r="F3257" i="8"/>
  <c r="A3257" i="8"/>
  <c r="F3256" i="8"/>
  <c r="A3256" i="8"/>
  <c r="F3255" i="8"/>
  <c r="A3255" i="8"/>
  <c r="F3254" i="8"/>
  <c r="A3254" i="8"/>
  <c r="F3253" i="8"/>
  <c r="A3253" i="8"/>
  <c r="F3252" i="8"/>
  <c r="A3252" i="8"/>
  <c r="F3251" i="8"/>
  <c r="A3251" i="8"/>
  <c r="F3250" i="8"/>
  <c r="A3250" i="8"/>
  <c r="F3249" i="8"/>
  <c r="A3249" i="8"/>
  <c r="F3248" i="8"/>
  <c r="A3248" i="8"/>
  <c r="F3247" i="8"/>
  <c r="A3247" i="8"/>
  <c r="F3246" i="8"/>
  <c r="A3246" i="8"/>
  <c r="F3245" i="8"/>
  <c r="A3245" i="8"/>
  <c r="F3244" i="8"/>
  <c r="A3244" i="8"/>
  <c r="F3243" i="8"/>
  <c r="A3243" i="8"/>
  <c r="F3242" i="8"/>
  <c r="A3242" i="8"/>
  <c r="F3241" i="8"/>
  <c r="A3241" i="8"/>
  <c r="F3240" i="8"/>
  <c r="A3240" i="8"/>
  <c r="F3239" i="8"/>
  <c r="A3239" i="8"/>
  <c r="F3238" i="8"/>
  <c r="A3238" i="8"/>
  <c r="F3237" i="8"/>
  <c r="A3237" i="8"/>
  <c r="F3236" i="8"/>
  <c r="A3236" i="8"/>
  <c r="F3235" i="8"/>
  <c r="A3235" i="8"/>
  <c r="F3234" i="8"/>
  <c r="A3234" i="8"/>
  <c r="F3233" i="8"/>
  <c r="A3233" i="8"/>
  <c r="F3232" i="8"/>
  <c r="A3232" i="8"/>
  <c r="F3231" i="8"/>
  <c r="A3231" i="8"/>
  <c r="F3230" i="8"/>
  <c r="A3230" i="8"/>
  <c r="F3229" i="8"/>
  <c r="A3229" i="8"/>
  <c r="F3228" i="8"/>
  <c r="A3228" i="8"/>
  <c r="F3227" i="8"/>
  <c r="A3227" i="8"/>
  <c r="F3226" i="8"/>
  <c r="A3226" i="8"/>
  <c r="F3225" i="8"/>
  <c r="A3225" i="8"/>
  <c r="F3224" i="8"/>
  <c r="A3224" i="8"/>
  <c r="F3223" i="8"/>
  <c r="A3223" i="8"/>
  <c r="F3222" i="8"/>
  <c r="A3222" i="8"/>
  <c r="F3221" i="8"/>
  <c r="A3221" i="8"/>
  <c r="F3220" i="8"/>
  <c r="A3220" i="8"/>
  <c r="F3219" i="8"/>
  <c r="A3219" i="8"/>
  <c r="F3218" i="8"/>
  <c r="A3218" i="8"/>
  <c r="F3217" i="8"/>
  <c r="A3217" i="8"/>
  <c r="F3216" i="8"/>
  <c r="A3216" i="8"/>
  <c r="F3215" i="8"/>
  <c r="A3215" i="8"/>
  <c r="F3214" i="8"/>
  <c r="A3214" i="8"/>
  <c r="F3213" i="8"/>
  <c r="A3213" i="8"/>
  <c r="F3212" i="8"/>
  <c r="A3212" i="8"/>
  <c r="F3211" i="8"/>
  <c r="A3211" i="8"/>
  <c r="F3210" i="8"/>
  <c r="A3210" i="8"/>
  <c r="F3209" i="8"/>
  <c r="A3209" i="8"/>
  <c r="F3208" i="8"/>
  <c r="A3208" i="8"/>
  <c r="F3207" i="8"/>
  <c r="A3207" i="8"/>
  <c r="F3206" i="8"/>
  <c r="A3206" i="8"/>
  <c r="F3205" i="8"/>
  <c r="A3205" i="8"/>
  <c r="F3204" i="8"/>
  <c r="A3204" i="8"/>
  <c r="F3203" i="8"/>
  <c r="A3203" i="8"/>
  <c r="F3202" i="8"/>
  <c r="A3202" i="8"/>
  <c r="F3201" i="8"/>
  <c r="A3201" i="8"/>
  <c r="F3200" i="8"/>
  <c r="A3200" i="8"/>
  <c r="F3199" i="8"/>
  <c r="A3199" i="8"/>
  <c r="F3198" i="8"/>
  <c r="A3198" i="8"/>
  <c r="F3197" i="8"/>
  <c r="A3197" i="8"/>
  <c r="F3196" i="8"/>
  <c r="A3196" i="8"/>
  <c r="F3195" i="8"/>
  <c r="A3195" i="8"/>
  <c r="F3194" i="8"/>
  <c r="A3194" i="8"/>
  <c r="F3193" i="8"/>
  <c r="A3193" i="8"/>
  <c r="F3192" i="8"/>
  <c r="A3192" i="8"/>
  <c r="F3191" i="8"/>
  <c r="A3191" i="8"/>
  <c r="F3190" i="8"/>
  <c r="A3190" i="8"/>
  <c r="F3189" i="8"/>
  <c r="A3189" i="8"/>
  <c r="F3188" i="8"/>
  <c r="A3188" i="8"/>
  <c r="F3187" i="8"/>
  <c r="A3187" i="8"/>
  <c r="F3186" i="8"/>
  <c r="A3186" i="8"/>
  <c r="F3185" i="8"/>
  <c r="A3185" i="8"/>
  <c r="F3184" i="8"/>
  <c r="A3184" i="8"/>
  <c r="F3183" i="8"/>
  <c r="A3183" i="8"/>
  <c r="F3182" i="8"/>
  <c r="A3182" i="8"/>
  <c r="F3181" i="8"/>
  <c r="A3181" i="8"/>
  <c r="F3180" i="8"/>
  <c r="A3180" i="8"/>
  <c r="F3179" i="8"/>
  <c r="A3179" i="8"/>
  <c r="F3178" i="8"/>
  <c r="A3178" i="8"/>
  <c r="F3177" i="8"/>
  <c r="A3177" i="8"/>
  <c r="F3176" i="8"/>
  <c r="A3176" i="8"/>
  <c r="F3175" i="8"/>
  <c r="A3175" i="8"/>
  <c r="F3174" i="8"/>
  <c r="A3174" i="8"/>
  <c r="F3173" i="8"/>
  <c r="A3173" i="8"/>
  <c r="F3172" i="8"/>
  <c r="A3172" i="8"/>
  <c r="F3171" i="8"/>
  <c r="A3171" i="8"/>
  <c r="F3170" i="8"/>
  <c r="A3170" i="8"/>
  <c r="F3169" i="8"/>
  <c r="A3169" i="8"/>
  <c r="F3168" i="8"/>
  <c r="A3168" i="8"/>
  <c r="F3167" i="8"/>
  <c r="A3167" i="8"/>
  <c r="F3166" i="8"/>
  <c r="A3166" i="8"/>
  <c r="F3165" i="8"/>
  <c r="A3165" i="8"/>
  <c r="F3164" i="8"/>
  <c r="A3164" i="8"/>
  <c r="F3163" i="8"/>
  <c r="A3163" i="8"/>
  <c r="F3162" i="8"/>
  <c r="A3162" i="8"/>
  <c r="F3161" i="8"/>
  <c r="A3161" i="8"/>
  <c r="F3160" i="8"/>
  <c r="A3160" i="8"/>
  <c r="F3159" i="8"/>
  <c r="A3159" i="8"/>
  <c r="F3158" i="8"/>
  <c r="A3158" i="8"/>
  <c r="F3157" i="8"/>
  <c r="A3157" i="8"/>
  <c r="F3156" i="8"/>
  <c r="A3156" i="8"/>
  <c r="F3155" i="8"/>
  <c r="A3155" i="8"/>
  <c r="F3154" i="8"/>
  <c r="A3154" i="8"/>
  <c r="F3153" i="8"/>
  <c r="A3153" i="8"/>
  <c r="F3152" i="8"/>
  <c r="A3152" i="8"/>
  <c r="F3151" i="8"/>
  <c r="A3151" i="8"/>
  <c r="F3150" i="8"/>
  <c r="A3150" i="8"/>
  <c r="F3149" i="8"/>
  <c r="A3149" i="8"/>
  <c r="F3148" i="8"/>
  <c r="A3148" i="8"/>
  <c r="F3147" i="8"/>
  <c r="A3147" i="8"/>
  <c r="F3146" i="8"/>
  <c r="A3146" i="8"/>
  <c r="F3145" i="8"/>
  <c r="A3145" i="8"/>
  <c r="F3144" i="8"/>
  <c r="A3144" i="8"/>
  <c r="F3143" i="8"/>
  <c r="A3143" i="8"/>
  <c r="F3142" i="8"/>
  <c r="A3142" i="8"/>
  <c r="F3141" i="8"/>
  <c r="A3141" i="8"/>
  <c r="F3140" i="8"/>
  <c r="A3140" i="8"/>
  <c r="F3139" i="8"/>
  <c r="A3139" i="8"/>
  <c r="F3138" i="8"/>
  <c r="A3138" i="8"/>
  <c r="F3137" i="8"/>
  <c r="A3137" i="8"/>
  <c r="F3136" i="8"/>
  <c r="A3136" i="8"/>
  <c r="F3135" i="8"/>
  <c r="A3135" i="8"/>
  <c r="F3134" i="8"/>
  <c r="A3134" i="8"/>
  <c r="F3133" i="8"/>
  <c r="A3133" i="8"/>
  <c r="F3132" i="8"/>
  <c r="A3132" i="8"/>
  <c r="F3131" i="8"/>
  <c r="A3131" i="8"/>
  <c r="F3130" i="8"/>
  <c r="A3130" i="8"/>
  <c r="F3129" i="8"/>
  <c r="A3129" i="8"/>
  <c r="F3128" i="8"/>
  <c r="A3128" i="8"/>
  <c r="F3127" i="8"/>
  <c r="A3127" i="8"/>
  <c r="F3126" i="8"/>
  <c r="A3126" i="8"/>
  <c r="F3125" i="8"/>
  <c r="A3125" i="8"/>
  <c r="F3124" i="8"/>
  <c r="A3124" i="8"/>
  <c r="F3123" i="8"/>
  <c r="A3123" i="8"/>
  <c r="F3122" i="8"/>
  <c r="A3122" i="8"/>
  <c r="F3121" i="8"/>
  <c r="A3121" i="8"/>
  <c r="F3120" i="8"/>
  <c r="A3120" i="8"/>
  <c r="F3119" i="8"/>
  <c r="A3119" i="8"/>
  <c r="F3118" i="8"/>
  <c r="A3118" i="8"/>
  <c r="F3117" i="8"/>
  <c r="A3117" i="8"/>
  <c r="F3116" i="8"/>
  <c r="A3116" i="8"/>
  <c r="F3115" i="8"/>
  <c r="A3115" i="8"/>
  <c r="F3114" i="8"/>
  <c r="A3114" i="8"/>
  <c r="F3113" i="8"/>
  <c r="A3113" i="8"/>
  <c r="F3112" i="8"/>
  <c r="A3112" i="8"/>
  <c r="F3111" i="8"/>
  <c r="A3111" i="8"/>
  <c r="F3110" i="8"/>
  <c r="A3110" i="8"/>
  <c r="F3109" i="8"/>
  <c r="A3109" i="8"/>
  <c r="F3108" i="8"/>
  <c r="A3108" i="8"/>
  <c r="F3107" i="8"/>
  <c r="A3107" i="8"/>
  <c r="F3106" i="8"/>
  <c r="A3106" i="8"/>
  <c r="F3105" i="8"/>
  <c r="A3105" i="8"/>
  <c r="F3104" i="8"/>
  <c r="A3104" i="8"/>
  <c r="F3103" i="8"/>
  <c r="A3103" i="8"/>
  <c r="F3102" i="8"/>
  <c r="A3102" i="8"/>
  <c r="F3101" i="8"/>
  <c r="A3101" i="8"/>
  <c r="F3100" i="8"/>
  <c r="A3100" i="8"/>
  <c r="F3099" i="8"/>
  <c r="A3099" i="8"/>
  <c r="F3098" i="8"/>
  <c r="A3098" i="8"/>
  <c r="F3097" i="8"/>
  <c r="A3097" i="8"/>
  <c r="F3096" i="8"/>
  <c r="A3096" i="8"/>
  <c r="F3095" i="8"/>
  <c r="A3095" i="8"/>
  <c r="F3094" i="8"/>
  <c r="A3094" i="8"/>
  <c r="F3093" i="8"/>
  <c r="A3093" i="8"/>
  <c r="F3092" i="8"/>
  <c r="A3092" i="8"/>
  <c r="F3091" i="8"/>
  <c r="A3091" i="8"/>
  <c r="F3090" i="8"/>
  <c r="A3090" i="8"/>
  <c r="F3089" i="8"/>
  <c r="A3089" i="8"/>
  <c r="F3088" i="8"/>
  <c r="A3088" i="8"/>
  <c r="F3087" i="8"/>
  <c r="A3087" i="8"/>
  <c r="F3086" i="8"/>
  <c r="A3086" i="8"/>
  <c r="F3085" i="8"/>
  <c r="A3085" i="8"/>
  <c r="F3084" i="8"/>
  <c r="A3084" i="8"/>
  <c r="F3083" i="8"/>
  <c r="A3083" i="8"/>
  <c r="F3082" i="8"/>
  <c r="A3082" i="8"/>
  <c r="F3081" i="8"/>
  <c r="A3081" i="8"/>
  <c r="F3080" i="8"/>
  <c r="A3080" i="8"/>
  <c r="F3079" i="8"/>
  <c r="A3079" i="8"/>
  <c r="F3078" i="8"/>
  <c r="A3078" i="8"/>
  <c r="F3077" i="8"/>
  <c r="A3077" i="8"/>
  <c r="F3076" i="8"/>
  <c r="A3076" i="8"/>
  <c r="F3075" i="8"/>
  <c r="A3075" i="8"/>
  <c r="F3074" i="8"/>
  <c r="A3074" i="8"/>
  <c r="F3073" i="8"/>
  <c r="A3073" i="8"/>
  <c r="F3072" i="8"/>
  <c r="A3072" i="8"/>
  <c r="F3071" i="8"/>
  <c r="A3071" i="8"/>
  <c r="F3070" i="8"/>
  <c r="A3070" i="8"/>
  <c r="F3069" i="8"/>
  <c r="A3069" i="8"/>
  <c r="F3068" i="8"/>
  <c r="A3068" i="8"/>
  <c r="F3067" i="8"/>
  <c r="A3067" i="8"/>
  <c r="F3066" i="8"/>
  <c r="A3066" i="8"/>
  <c r="F3065" i="8"/>
  <c r="A3065" i="8"/>
  <c r="F3064" i="8"/>
  <c r="A3064" i="8"/>
  <c r="F3063" i="8"/>
  <c r="A3063" i="8"/>
  <c r="F3062" i="8"/>
  <c r="A3062" i="8"/>
  <c r="F3061" i="8"/>
  <c r="A3061" i="8"/>
  <c r="F3060" i="8"/>
  <c r="A3060" i="8"/>
  <c r="F3059" i="8"/>
  <c r="A3059" i="8"/>
  <c r="F3058" i="8"/>
  <c r="A3058" i="8"/>
  <c r="F3057" i="8"/>
  <c r="A3057" i="8"/>
  <c r="F3056" i="8"/>
  <c r="A3056" i="8"/>
  <c r="F3055" i="8"/>
  <c r="A3055" i="8"/>
  <c r="F3054" i="8"/>
  <c r="A3054" i="8"/>
  <c r="F3053" i="8"/>
  <c r="A3053" i="8"/>
  <c r="F3052" i="8"/>
  <c r="A3052" i="8"/>
  <c r="F3051" i="8"/>
  <c r="A3051" i="8"/>
  <c r="F3050" i="8"/>
  <c r="A3050" i="8"/>
  <c r="F3049" i="8"/>
  <c r="A3049" i="8"/>
  <c r="F3048" i="8"/>
  <c r="A3048" i="8"/>
  <c r="F3047" i="8"/>
  <c r="A3047" i="8"/>
  <c r="F3046" i="8"/>
  <c r="A3046" i="8"/>
  <c r="F3045" i="8"/>
  <c r="A3045" i="8"/>
  <c r="F3044" i="8"/>
  <c r="A3044" i="8"/>
  <c r="F3043" i="8"/>
  <c r="A3043" i="8"/>
  <c r="F3042" i="8"/>
  <c r="A3042" i="8"/>
  <c r="F3041" i="8"/>
  <c r="A3041" i="8"/>
  <c r="F3040" i="8"/>
  <c r="A3040" i="8"/>
  <c r="F3039" i="8"/>
  <c r="A3039" i="8"/>
  <c r="F3038" i="8"/>
  <c r="A3038" i="8"/>
  <c r="F3037" i="8"/>
  <c r="A3037" i="8"/>
  <c r="F3036" i="8"/>
  <c r="A3036" i="8"/>
  <c r="F3035" i="8"/>
  <c r="A3035" i="8"/>
  <c r="F3034" i="8"/>
  <c r="A3034" i="8"/>
  <c r="F3033" i="8"/>
  <c r="A3033" i="8"/>
  <c r="F3032" i="8"/>
  <c r="A3032" i="8"/>
  <c r="F3031" i="8"/>
  <c r="A3031" i="8"/>
  <c r="F3030" i="8"/>
  <c r="A3030" i="8"/>
  <c r="F3029" i="8"/>
  <c r="A3029" i="8"/>
  <c r="F3028" i="8"/>
  <c r="A3028" i="8"/>
  <c r="F3027" i="8"/>
  <c r="A3027" i="8"/>
  <c r="F3026" i="8"/>
  <c r="A3026" i="8"/>
  <c r="F3025" i="8"/>
  <c r="A3025" i="8"/>
  <c r="F3024" i="8"/>
  <c r="A3024" i="8"/>
  <c r="F3023" i="8"/>
  <c r="A3023" i="8"/>
  <c r="F3022" i="8"/>
  <c r="A3022" i="8"/>
  <c r="F3021" i="8"/>
  <c r="A3021" i="8"/>
  <c r="F3020" i="8"/>
  <c r="A3020" i="8"/>
  <c r="F3019" i="8"/>
  <c r="A3019" i="8"/>
  <c r="F3018" i="8"/>
  <c r="A3018" i="8"/>
  <c r="F3017" i="8"/>
  <c r="A3017" i="8"/>
  <c r="F3016" i="8"/>
  <c r="A3016" i="8"/>
  <c r="F3015" i="8"/>
  <c r="A3015" i="8"/>
  <c r="F3014" i="8"/>
  <c r="A3014" i="8"/>
  <c r="F3013" i="8"/>
  <c r="A3013" i="8"/>
  <c r="F3012" i="8"/>
  <c r="A3012" i="8"/>
  <c r="F3011" i="8"/>
  <c r="A3011" i="8"/>
  <c r="F3010" i="8"/>
  <c r="A3010" i="8"/>
  <c r="F3009" i="8"/>
  <c r="A3009" i="8"/>
  <c r="F3008" i="8"/>
  <c r="A3008" i="8"/>
  <c r="F3007" i="8"/>
  <c r="A3007" i="8"/>
  <c r="F3006" i="8"/>
  <c r="A3006" i="8"/>
  <c r="F3005" i="8"/>
  <c r="A3005" i="8"/>
  <c r="F3004" i="8"/>
  <c r="A3004" i="8"/>
  <c r="F3003" i="8"/>
  <c r="A3003" i="8"/>
  <c r="F3002" i="8"/>
  <c r="A3002" i="8"/>
  <c r="F3001" i="8"/>
  <c r="A3001" i="8"/>
  <c r="F3000" i="8"/>
  <c r="A3000" i="8"/>
  <c r="F2999" i="8"/>
  <c r="A2999" i="8"/>
  <c r="F2998" i="8"/>
  <c r="A2998" i="8"/>
  <c r="F2997" i="8"/>
  <c r="A2997" i="8"/>
  <c r="F2996" i="8"/>
  <c r="A2996" i="8"/>
  <c r="F2995" i="8"/>
  <c r="A2995" i="8"/>
  <c r="F2994" i="8"/>
  <c r="A2994" i="8"/>
  <c r="F2993" i="8"/>
  <c r="A2993" i="8"/>
  <c r="F2992" i="8"/>
  <c r="A2992" i="8"/>
  <c r="F2991" i="8"/>
  <c r="A2991" i="8"/>
  <c r="F2990" i="8"/>
  <c r="A2990" i="8"/>
  <c r="F2989" i="8"/>
  <c r="A2989" i="8"/>
  <c r="F2988" i="8"/>
  <c r="A2988" i="8"/>
  <c r="F2987" i="8"/>
  <c r="A2987" i="8"/>
  <c r="F2986" i="8"/>
  <c r="A2986" i="8"/>
  <c r="F2985" i="8"/>
  <c r="A2985" i="8"/>
  <c r="F2984" i="8"/>
  <c r="A2984" i="8"/>
  <c r="F2983" i="8"/>
  <c r="A2983" i="8"/>
  <c r="F2982" i="8"/>
  <c r="A2982" i="8"/>
  <c r="F2981" i="8"/>
  <c r="A2981" i="8"/>
  <c r="F2980" i="8"/>
  <c r="A2980" i="8"/>
  <c r="F2979" i="8"/>
  <c r="A2979" i="8"/>
  <c r="F2978" i="8"/>
  <c r="A2978" i="8"/>
  <c r="F2977" i="8"/>
  <c r="A2977" i="8"/>
  <c r="F2976" i="8"/>
  <c r="A2976" i="8"/>
  <c r="F2975" i="8"/>
  <c r="A2975" i="8"/>
  <c r="F2974" i="8"/>
  <c r="A2974" i="8"/>
  <c r="F2973" i="8"/>
  <c r="A2973" i="8"/>
  <c r="F2972" i="8"/>
  <c r="A2972" i="8"/>
  <c r="F2971" i="8"/>
  <c r="A2971" i="8"/>
  <c r="F2970" i="8"/>
  <c r="A2970" i="8"/>
  <c r="F2969" i="8"/>
  <c r="A2969" i="8"/>
  <c r="F2968" i="8"/>
  <c r="A2968" i="8"/>
  <c r="F2967" i="8"/>
  <c r="A2967" i="8"/>
  <c r="F2966" i="8"/>
  <c r="A2966" i="8"/>
  <c r="F2965" i="8"/>
  <c r="A2965" i="8"/>
  <c r="F2964" i="8"/>
  <c r="A2964" i="8"/>
  <c r="F2963" i="8"/>
  <c r="A2963" i="8"/>
  <c r="F2962" i="8"/>
  <c r="A2962" i="8"/>
  <c r="F2961" i="8"/>
  <c r="A2961" i="8"/>
  <c r="F2960" i="8"/>
  <c r="A2960" i="8"/>
  <c r="F2959" i="8"/>
  <c r="A2959" i="8"/>
  <c r="F2958" i="8"/>
  <c r="A2958" i="8"/>
  <c r="F2957" i="8"/>
  <c r="A2957" i="8"/>
  <c r="F2956" i="8"/>
  <c r="A2956" i="8"/>
  <c r="F2955" i="8"/>
  <c r="A2955" i="8"/>
  <c r="F2954" i="8"/>
  <c r="A2954" i="8"/>
  <c r="F2953" i="8"/>
  <c r="A2953" i="8"/>
  <c r="F2952" i="8"/>
  <c r="A2952" i="8"/>
  <c r="F2951" i="8"/>
  <c r="A2951" i="8"/>
  <c r="F2950" i="8"/>
  <c r="A2950" i="8"/>
  <c r="F2949" i="8"/>
  <c r="A2949" i="8"/>
  <c r="F2948" i="8"/>
  <c r="A2948" i="8"/>
  <c r="F2947" i="8"/>
  <c r="A2947" i="8"/>
  <c r="F2946" i="8"/>
  <c r="A2946" i="8"/>
  <c r="F2945" i="8"/>
  <c r="A2945" i="8"/>
  <c r="F2944" i="8"/>
  <c r="A2944" i="8"/>
  <c r="F2943" i="8"/>
  <c r="A2943" i="8"/>
  <c r="F2942" i="8"/>
  <c r="A2942" i="8"/>
  <c r="F2941" i="8"/>
  <c r="A2941" i="8"/>
  <c r="F2940" i="8"/>
  <c r="A2940" i="8"/>
  <c r="F2939" i="8"/>
  <c r="A2939" i="8"/>
  <c r="F2938" i="8"/>
  <c r="A2938" i="8"/>
  <c r="F2937" i="8"/>
  <c r="A2937" i="8"/>
  <c r="F2936" i="8"/>
  <c r="A2936" i="8"/>
  <c r="F2935" i="8"/>
  <c r="A2935" i="8"/>
  <c r="F2934" i="8"/>
  <c r="A2934" i="8"/>
  <c r="F2933" i="8"/>
  <c r="A2933" i="8"/>
  <c r="F2932" i="8"/>
  <c r="A2932" i="8"/>
  <c r="F2931" i="8"/>
  <c r="A2931" i="8"/>
  <c r="F2930" i="8"/>
  <c r="A2930" i="8"/>
  <c r="F2929" i="8"/>
  <c r="A2929" i="8"/>
  <c r="F2928" i="8"/>
  <c r="A2928" i="8"/>
  <c r="F2927" i="8"/>
  <c r="A2927" i="8"/>
  <c r="F2926" i="8"/>
  <c r="A2926" i="8"/>
  <c r="F2925" i="8"/>
  <c r="A2925" i="8"/>
  <c r="F2924" i="8"/>
  <c r="A2924" i="8"/>
  <c r="F2923" i="8"/>
  <c r="A2923" i="8"/>
  <c r="F2922" i="8"/>
  <c r="A2922" i="8"/>
  <c r="F2921" i="8"/>
  <c r="A2921" i="8"/>
  <c r="F2920" i="8"/>
  <c r="A2920" i="8"/>
  <c r="F2919" i="8"/>
  <c r="A2919" i="8"/>
  <c r="F2918" i="8"/>
  <c r="A2918" i="8"/>
  <c r="F2917" i="8"/>
  <c r="A2917" i="8"/>
  <c r="F2916" i="8"/>
  <c r="A2916" i="8"/>
  <c r="F2915" i="8"/>
  <c r="A2915" i="8"/>
  <c r="F2914" i="8"/>
  <c r="A2914" i="8"/>
  <c r="F2913" i="8"/>
  <c r="A2913" i="8"/>
  <c r="F2912" i="8"/>
  <c r="A2912" i="8"/>
  <c r="F2911" i="8"/>
  <c r="A2911" i="8"/>
  <c r="F2910" i="8"/>
  <c r="A2910" i="8"/>
  <c r="F2909" i="8"/>
  <c r="A2909" i="8"/>
  <c r="F2908" i="8"/>
  <c r="A2908" i="8"/>
  <c r="F2907" i="8"/>
  <c r="A2907" i="8"/>
  <c r="F2906" i="8"/>
  <c r="A2906" i="8"/>
  <c r="F2905" i="8"/>
  <c r="A2905" i="8"/>
  <c r="F2904" i="8"/>
  <c r="A2904" i="8"/>
  <c r="F2903" i="8"/>
  <c r="A2903" i="8"/>
  <c r="F2902" i="8"/>
  <c r="A2902" i="8"/>
  <c r="F2901" i="8"/>
  <c r="A2901" i="8"/>
  <c r="F2900" i="8"/>
  <c r="A2900" i="8"/>
  <c r="F2899" i="8"/>
  <c r="A2899" i="8"/>
  <c r="F2898" i="8"/>
  <c r="A2898" i="8"/>
  <c r="F2897" i="8"/>
  <c r="A2897" i="8"/>
  <c r="F2896" i="8"/>
  <c r="A2896" i="8"/>
  <c r="F2895" i="8"/>
  <c r="A2895" i="8"/>
  <c r="F2894" i="8"/>
  <c r="A2894" i="8"/>
  <c r="F2893" i="8"/>
  <c r="A2893" i="8"/>
  <c r="F2892" i="8"/>
  <c r="A2892" i="8"/>
  <c r="F2891" i="8"/>
  <c r="A2891" i="8"/>
  <c r="F2890" i="8"/>
  <c r="A2890" i="8"/>
  <c r="F2889" i="8"/>
  <c r="A2889" i="8"/>
  <c r="F2888" i="8"/>
  <c r="A2888" i="8"/>
  <c r="F2887" i="8"/>
  <c r="A2887" i="8"/>
  <c r="F2886" i="8"/>
  <c r="A2886" i="8"/>
  <c r="F2885" i="8"/>
  <c r="A2885" i="8"/>
  <c r="F2884" i="8"/>
  <c r="A2884" i="8"/>
  <c r="F2883" i="8"/>
  <c r="A2883" i="8"/>
  <c r="F2882" i="8"/>
  <c r="A2882" i="8"/>
  <c r="F2881" i="8"/>
  <c r="A2881" i="8"/>
  <c r="F2880" i="8"/>
  <c r="A2880" i="8"/>
  <c r="F2879" i="8"/>
  <c r="A2879" i="8"/>
  <c r="F2878" i="8"/>
  <c r="A2878" i="8"/>
  <c r="F2877" i="8"/>
  <c r="A2877" i="8"/>
  <c r="F2876" i="8"/>
  <c r="A2876" i="8"/>
  <c r="F2875" i="8"/>
  <c r="A2875" i="8"/>
  <c r="F2874" i="8"/>
  <c r="A2874" i="8"/>
  <c r="F2873" i="8"/>
  <c r="A2873" i="8"/>
  <c r="F2872" i="8"/>
  <c r="A2872" i="8"/>
  <c r="F2871" i="8"/>
  <c r="A2871" i="8"/>
  <c r="F2870" i="8"/>
  <c r="A2870" i="8"/>
  <c r="F2869" i="8"/>
  <c r="A2869" i="8"/>
  <c r="F2868" i="8"/>
  <c r="A2868" i="8"/>
  <c r="F2867" i="8"/>
  <c r="A2867" i="8"/>
  <c r="F2866" i="8"/>
  <c r="A2866" i="8"/>
  <c r="F2865" i="8"/>
  <c r="A2865" i="8"/>
  <c r="F2864" i="8"/>
  <c r="A2864" i="8"/>
  <c r="F2863" i="8"/>
  <c r="A2863" i="8"/>
  <c r="F2862" i="8"/>
  <c r="A2862" i="8"/>
  <c r="F2861" i="8"/>
  <c r="A2861" i="8"/>
  <c r="F2860" i="8"/>
  <c r="A2860" i="8"/>
  <c r="F2859" i="8"/>
  <c r="A2859" i="8"/>
  <c r="F2858" i="8"/>
  <c r="A2858" i="8"/>
  <c r="F2857" i="8"/>
  <c r="A2857" i="8"/>
  <c r="F2856" i="8"/>
  <c r="A2856" i="8"/>
  <c r="F2855" i="8"/>
  <c r="A2855" i="8"/>
  <c r="F2854" i="8"/>
  <c r="A2854" i="8"/>
  <c r="F2853" i="8"/>
  <c r="A2853" i="8"/>
  <c r="F2852" i="8"/>
  <c r="A2852" i="8"/>
  <c r="F2851" i="8"/>
  <c r="A2851" i="8"/>
  <c r="F2850" i="8"/>
  <c r="A2850" i="8"/>
  <c r="F2849" i="8"/>
  <c r="A2849" i="8"/>
  <c r="F2848" i="8"/>
  <c r="A2848" i="8"/>
  <c r="F2847" i="8"/>
  <c r="A2847" i="8"/>
  <c r="F2846" i="8"/>
  <c r="A2846" i="8"/>
  <c r="F2845" i="8"/>
  <c r="A2845" i="8"/>
  <c r="F2844" i="8"/>
  <c r="A2844" i="8"/>
  <c r="F2843" i="8"/>
  <c r="A2843" i="8"/>
  <c r="F2842" i="8"/>
  <c r="A2842" i="8"/>
  <c r="F2841" i="8"/>
  <c r="A2841" i="8"/>
  <c r="F2840" i="8"/>
  <c r="A2840" i="8"/>
  <c r="F2839" i="8"/>
  <c r="A2839" i="8"/>
  <c r="F2838" i="8"/>
  <c r="A2838" i="8"/>
  <c r="F2837" i="8"/>
  <c r="A2837" i="8"/>
  <c r="F2836" i="8"/>
  <c r="A2836" i="8"/>
  <c r="F2835" i="8"/>
  <c r="A2835" i="8"/>
  <c r="F2834" i="8"/>
  <c r="A2834" i="8"/>
  <c r="F2833" i="8"/>
  <c r="A2833" i="8"/>
  <c r="F2832" i="8"/>
  <c r="A2832" i="8"/>
  <c r="F2831" i="8"/>
  <c r="A2831" i="8"/>
  <c r="F2830" i="8"/>
  <c r="A2830" i="8"/>
  <c r="F2829" i="8"/>
  <c r="A2829" i="8"/>
  <c r="F2828" i="8"/>
  <c r="A2828" i="8"/>
  <c r="F2827" i="8"/>
  <c r="A2827" i="8"/>
  <c r="F2826" i="8"/>
  <c r="A2826" i="8"/>
  <c r="F2825" i="8"/>
  <c r="A2825" i="8"/>
  <c r="F2824" i="8"/>
  <c r="A2824" i="8"/>
  <c r="F2823" i="8"/>
  <c r="A2823" i="8"/>
  <c r="F2822" i="8"/>
  <c r="A2822" i="8"/>
  <c r="F2821" i="8"/>
  <c r="A2821" i="8"/>
  <c r="F2820" i="8"/>
  <c r="A2820" i="8"/>
  <c r="F2819" i="8"/>
  <c r="A2819" i="8"/>
  <c r="F2818" i="8"/>
  <c r="A2818" i="8"/>
  <c r="F2817" i="8"/>
  <c r="A2817" i="8"/>
  <c r="F2816" i="8"/>
  <c r="A2816" i="8"/>
  <c r="F2815" i="8"/>
  <c r="A2815" i="8"/>
  <c r="F2814" i="8"/>
  <c r="A2814" i="8"/>
  <c r="F2813" i="8"/>
  <c r="A2813" i="8"/>
  <c r="F2812" i="8"/>
  <c r="A2812" i="8"/>
  <c r="F2811" i="8"/>
  <c r="A2811" i="8"/>
  <c r="F2810" i="8"/>
  <c r="A2810" i="8"/>
  <c r="F2809" i="8"/>
  <c r="A2809" i="8"/>
  <c r="F2808" i="8"/>
  <c r="A2808" i="8"/>
  <c r="F2807" i="8"/>
  <c r="A2807" i="8"/>
  <c r="F2806" i="8"/>
  <c r="A2806" i="8"/>
  <c r="F2805" i="8"/>
  <c r="A2805" i="8"/>
  <c r="F2804" i="8"/>
  <c r="A2804" i="8"/>
  <c r="F2803" i="8"/>
  <c r="A2803" i="8"/>
  <c r="F2802" i="8"/>
  <c r="A2802" i="8"/>
  <c r="F2801" i="8"/>
  <c r="A2801" i="8"/>
  <c r="F2800" i="8"/>
  <c r="A2800" i="8"/>
  <c r="F2799" i="8"/>
  <c r="A2799" i="8"/>
  <c r="F2798" i="8"/>
  <c r="A2798" i="8"/>
  <c r="F2797" i="8"/>
  <c r="A2797" i="8"/>
  <c r="F2796" i="8"/>
  <c r="A2796" i="8"/>
  <c r="F2795" i="8"/>
  <c r="A2795" i="8"/>
  <c r="F2794" i="8"/>
  <c r="A2794" i="8"/>
  <c r="F2793" i="8"/>
  <c r="A2793" i="8"/>
  <c r="F2792" i="8"/>
  <c r="A2792" i="8"/>
  <c r="F2791" i="8"/>
  <c r="A2791" i="8"/>
  <c r="F2790" i="8"/>
  <c r="A2790" i="8"/>
  <c r="F2789" i="8"/>
  <c r="A2789" i="8"/>
  <c r="F2788" i="8"/>
  <c r="A2788" i="8"/>
  <c r="F2787" i="8"/>
  <c r="A2787" i="8"/>
  <c r="F2786" i="8"/>
  <c r="A2786" i="8"/>
  <c r="F2785" i="8"/>
  <c r="A2785" i="8"/>
  <c r="F2784" i="8"/>
  <c r="A2784" i="8"/>
  <c r="F2783" i="8"/>
  <c r="A2783" i="8"/>
  <c r="F2782" i="8"/>
  <c r="A2782" i="8"/>
  <c r="F2781" i="8"/>
  <c r="A2781" i="8"/>
  <c r="F2780" i="8"/>
  <c r="A2780" i="8"/>
  <c r="F2779" i="8"/>
  <c r="A2779" i="8"/>
  <c r="F2778" i="8"/>
  <c r="A2778" i="8"/>
  <c r="F2777" i="8"/>
  <c r="A2777" i="8"/>
  <c r="F2776" i="8"/>
  <c r="A2776" i="8"/>
  <c r="F2775" i="8"/>
  <c r="A2775" i="8"/>
  <c r="F2774" i="8"/>
  <c r="A2774" i="8"/>
  <c r="F2773" i="8"/>
  <c r="A2773" i="8"/>
  <c r="F2772" i="8"/>
  <c r="A2772" i="8"/>
  <c r="F2771" i="8"/>
  <c r="A2771" i="8"/>
  <c r="F2770" i="8"/>
  <c r="A2770" i="8"/>
  <c r="F2769" i="8"/>
  <c r="A2769" i="8"/>
  <c r="F2768" i="8"/>
  <c r="A2768" i="8"/>
  <c r="F2767" i="8"/>
  <c r="A2767" i="8"/>
  <c r="F2766" i="8"/>
  <c r="A2766" i="8"/>
  <c r="F2765" i="8"/>
  <c r="A2765" i="8"/>
  <c r="F2764" i="8"/>
  <c r="A2764" i="8"/>
  <c r="F2763" i="8"/>
  <c r="A2763" i="8"/>
  <c r="F2762" i="8"/>
  <c r="A2762" i="8"/>
  <c r="F2761" i="8"/>
  <c r="A2761" i="8"/>
  <c r="F2760" i="8"/>
  <c r="A2760" i="8"/>
  <c r="F2759" i="8"/>
  <c r="A2759" i="8"/>
  <c r="F2758" i="8"/>
  <c r="A2758" i="8"/>
  <c r="F2757" i="8"/>
  <c r="A2757" i="8"/>
  <c r="F2756" i="8"/>
  <c r="A2756" i="8"/>
  <c r="F2755" i="8"/>
  <c r="A2755" i="8"/>
  <c r="F2754" i="8"/>
  <c r="A2754" i="8"/>
  <c r="F2753" i="8"/>
  <c r="A2753" i="8"/>
  <c r="F2752" i="8"/>
  <c r="A2752" i="8"/>
  <c r="F2751" i="8"/>
  <c r="A2751" i="8"/>
  <c r="F2750" i="8"/>
  <c r="A2750" i="8"/>
  <c r="F2749" i="8"/>
  <c r="A2749" i="8"/>
  <c r="F2748" i="8"/>
  <c r="A2748" i="8"/>
  <c r="F2747" i="8"/>
  <c r="A2747" i="8"/>
  <c r="F2746" i="8"/>
  <c r="A2746" i="8"/>
  <c r="F2745" i="8"/>
  <c r="A2745" i="8"/>
  <c r="F2744" i="8"/>
  <c r="A2744" i="8"/>
  <c r="F2743" i="8"/>
  <c r="A2743" i="8"/>
  <c r="F2742" i="8"/>
  <c r="A2742" i="8"/>
  <c r="F2741" i="8"/>
  <c r="A2741" i="8"/>
  <c r="F2740" i="8"/>
  <c r="A2740" i="8"/>
  <c r="F2739" i="8"/>
  <c r="A2739" i="8"/>
  <c r="F2738" i="8"/>
  <c r="A2738" i="8"/>
  <c r="F2737" i="8"/>
  <c r="A2737" i="8"/>
  <c r="F2736" i="8"/>
  <c r="A2736" i="8"/>
  <c r="F2735" i="8"/>
  <c r="A2735" i="8"/>
  <c r="F2734" i="8"/>
  <c r="A2734" i="8"/>
  <c r="F2733" i="8"/>
  <c r="A2733" i="8"/>
  <c r="F2732" i="8"/>
  <c r="A2732" i="8"/>
  <c r="F2731" i="8"/>
  <c r="A2731" i="8"/>
  <c r="F2730" i="8"/>
  <c r="A2730" i="8"/>
  <c r="F2729" i="8"/>
  <c r="A2729" i="8"/>
  <c r="F2728" i="8"/>
  <c r="A2728" i="8"/>
  <c r="F2727" i="8"/>
  <c r="A2727" i="8"/>
  <c r="F2726" i="8"/>
  <c r="A2726" i="8"/>
  <c r="F2725" i="8"/>
  <c r="A2725" i="8"/>
  <c r="F2724" i="8"/>
  <c r="A2724" i="8"/>
  <c r="F2723" i="8"/>
  <c r="A2723" i="8"/>
  <c r="F2722" i="8"/>
  <c r="A2722" i="8"/>
  <c r="F2721" i="8"/>
  <c r="A2721" i="8"/>
  <c r="F2720" i="8"/>
  <c r="A2720" i="8"/>
  <c r="F2719" i="8"/>
  <c r="A2719" i="8"/>
  <c r="F2718" i="8"/>
  <c r="A2718" i="8"/>
  <c r="F2717" i="8"/>
  <c r="A2717" i="8"/>
  <c r="F2716" i="8"/>
  <c r="A2716" i="8"/>
  <c r="F2715" i="8"/>
  <c r="A2715" i="8"/>
  <c r="F2714" i="8"/>
  <c r="A2714" i="8"/>
  <c r="F2713" i="8"/>
  <c r="A2713" i="8"/>
  <c r="F2712" i="8"/>
  <c r="A2712" i="8"/>
  <c r="F2711" i="8"/>
  <c r="A2711" i="8"/>
  <c r="F2710" i="8"/>
  <c r="A2710" i="8"/>
  <c r="F2709" i="8"/>
  <c r="A2709" i="8"/>
  <c r="F2708" i="8"/>
  <c r="A2708" i="8"/>
  <c r="F2707" i="8"/>
  <c r="A2707" i="8"/>
  <c r="F2706" i="8"/>
  <c r="A2706" i="8"/>
  <c r="F2705" i="8"/>
  <c r="A2705" i="8"/>
  <c r="F2704" i="8"/>
  <c r="A2704" i="8"/>
  <c r="F2703" i="8"/>
  <c r="A2703" i="8"/>
  <c r="F2702" i="8"/>
  <c r="A2702" i="8"/>
  <c r="F2701" i="8"/>
  <c r="A2701" i="8"/>
  <c r="F2700" i="8"/>
  <c r="A2700" i="8"/>
  <c r="F2699" i="8"/>
  <c r="A2699" i="8"/>
  <c r="F2698" i="8"/>
  <c r="A2698" i="8"/>
  <c r="F2697" i="8"/>
  <c r="A2697" i="8"/>
  <c r="F2696" i="8"/>
  <c r="A2696" i="8"/>
  <c r="F2695" i="8"/>
  <c r="A2695" i="8"/>
  <c r="F2694" i="8"/>
  <c r="A2694" i="8"/>
  <c r="F2693" i="8"/>
  <c r="A2693" i="8"/>
  <c r="F2692" i="8"/>
  <c r="A2692" i="8"/>
  <c r="F2691" i="8"/>
  <c r="A2691" i="8"/>
  <c r="F2690" i="8"/>
  <c r="A2690" i="8"/>
  <c r="F2689" i="8"/>
  <c r="A2689" i="8"/>
  <c r="F2688" i="8"/>
  <c r="A2688" i="8"/>
  <c r="F2687" i="8"/>
  <c r="A2687" i="8"/>
  <c r="F2686" i="8"/>
  <c r="A2686" i="8"/>
  <c r="F2685" i="8"/>
  <c r="A2685" i="8"/>
  <c r="F2684" i="8"/>
  <c r="A2684" i="8"/>
  <c r="F2683" i="8"/>
  <c r="A2683" i="8"/>
  <c r="F2682" i="8"/>
  <c r="A2682" i="8"/>
  <c r="F2681" i="8"/>
  <c r="A2681" i="8"/>
  <c r="F2680" i="8"/>
  <c r="A2680" i="8"/>
  <c r="F2679" i="8"/>
  <c r="A2679" i="8"/>
  <c r="F2678" i="8"/>
  <c r="A2678" i="8"/>
  <c r="F2677" i="8"/>
  <c r="A2677" i="8"/>
  <c r="F2676" i="8"/>
  <c r="A2676" i="8"/>
  <c r="F2675" i="8"/>
  <c r="A2675" i="8"/>
  <c r="F2674" i="8"/>
  <c r="A2674" i="8"/>
  <c r="F2673" i="8"/>
  <c r="A2673" i="8"/>
  <c r="F2672" i="8"/>
  <c r="A2672" i="8"/>
  <c r="F2671" i="8"/>
  <c r="A2671" i="8"/>
  <c r="F2670" i="8"/>
  <c r="A2670" i="8"/>
  <c r="F2669" i="8"/>
  <c r="A2669" i="8"/>
  <c r="F2668" i="8"/>
  <c r="A2668" i="8"/>
  <c r="F2667" i="8"/>
  <c r="A2667" i="8"/>
  <c r="F2666" i="8"/>
  <c r="A2666" i="8"/>
  <c r="F2665" i="8"/>
  <c r="A2665" i="8"/>
  <c r="F2664" i="8"/>
  <c r="A2664" i="8"/>
  <c r="F2663" i="8"/>
  <c r="A2663" i="8"/>
  <c r="F2662" i="8"/>
  <c r="A2662" i="8"/>
  <c r="F2661" i="8"/>
  <c r="A2661" i="8"/>
  <c r="F2660" i="8"/>
  <c r="A2660" i="8"/>
  <c r="F2659" i="8"/>
  <c r="A2659" i="8"/>
  <c r="F2658" i="8"/>
  <c r="A2658" i="8"/>
  <c r="F2657" i="8"/>
  <c r="A2657" i="8"/>
  <c r="F2656" i="8"/>
  <c r="A2656" i="8"/>
  <c r="F2655" i="8"/>
  <c r="A2655" i="8"/>
  <c r="F2654" i="8"/>
  <c r="A2654" i="8"/>
  <c r="F2653" i="8"/>
  <c r="A2653" i="8"/>
  <c r="F2652" i="8"/>
  <c r="A2652" i="8"/>
  <c r="F2651" i="8"/>
  <c r="A2651" i="8"/>
  <c r="F2650" i="8"/>
  <c r="A2650" i="8"/>
  <c r="F2649" i="8"/>
  <c r="A2649" i="8"/>
  <c r="F2648" i="8"/>
  <c r="A2648" i="8"/>
  <c r="F2647" i="8"/>
  <c r="A2647" i="8"/>
  <c r="F2646" i="8"/>
  <c r="A2646" i="8"/>
  <c r="F2645" i="8"/>
  <c r="A2645" i="8"/>
  <c r="F2644" i="8"/>
  <c r="A2644" i="8"/>
  <c r="F2643" i="8"/>
  <c r="A2643" i="8"/>
  <c r="F2642" i="8"/>
  <c r="A2642" i="8"/>
  <c r="F2641" i="8"/>
  <c r="A2641" i="8"/>
  <c r="F2640" i="8"/>
  <c r="A2640" i="8"/>
  <c r="F2639" i="8"/>
  <c r="A2639" i="8"/>
  <c r="F2638" i="8"/>
  <c r="A2638" i="8"/>
  <c r="F2637" i="8"/>
  <c r="A2637" i="8"/>
  <c r="F2636" i="8"/>
  <c r="A2636" i="8"/>
  <c r="F2635" i="8"/>
  <c r="A2635" i="8"/>
  <c r="F2634" i="8"/>
  <c r="A2634" i="8"/>
  <c r="F2633" i="8"/>
  <c r="A2633" i="8"/>
  <c r="F2632" i="8"/>
  <c r="A2632" i="8"/>
  <c r="F2631" i="8"/>
  <c r="A2631" i="8"/>
  <c r="F2630" i="8"/>
  <c r="A2630" i="8"/>
  <c r="F2629" i="8"/>
  <c r="A2629" i="8"/>
  <c r="F2628" i="8"/>
  <c r="A2628" i="8"/>
  <c r="F2627" i="8"/>
  <c r="A2627" i="8"/>
  <c r="F2626" i="8"/>
  <c r="A2626" i="8"/>
  <c r="F2625" i="8"/>
  <c r="A2625" i="8"/>
  <c r="F2624" i="8"/>
  <c r="A2624" i="8"/>
  <c r="F2623" i="8"/>
  <c r="A2623" i="8"/>
  <c r="F2622" i="8"/>
  <c r="A2622" i="8"/>
  <c r="F2621" i="8"/>
  <c r="A2621" i="8"/>
  <c r="F2620" i="8"/>
  <c r="A2620" i="8"/>
  <c r="F2619" i="8"/>
  <c r="A2619" i="8"/>
  <c r="F2618" i="8"/>
  <c r="A2618" i="8"/>
  <c r="F2617" i="8"/>
  <c r="A2617" i="8"/>
  <c r="F2616" i="8"/>
  <c r="A2616" i="8"/>
  <c r="F2615" i="8"/>
  <c r="A2615" i="8"/>
  <c r="F2614" i="8"/>
  <c r="A2614" i="8"/>
  <c r="F2613" i="8"/>
  <c r="A2613" i="8"/>
  <c r="F2612" i="8"/>
  <c r="A2612" i="8"/>
  <c r="F2611" i="8"/>
  <c r="A2611" i="8"/>
  <c r="F2610" i="8"/>
  <c r="A2610" i="8"/>
  <c r="F2609" i="8"/>
  <c r="A2609" i="8"/>
  <c r="F2608" i="8"/>
  <c r="A2608" i="8"/>
  <c r="F2607" i="8"/>
  <c r="A2607" i="8"/>
  <c r="F2606" i="8"/>
  <c r="A2606" i="8"/>
  <c r="F2605" i="8"/>
  <c r="A2605" i="8"/>
  <c r="F2604" i="8"/>
  <c r="A2604" i="8"/>
  <c r="F2603" i="8"/>
  <c r="A2603" i="8"/>
  <c r="F2602" i="8"/>
  <c r="A2602" i="8"/>
  <c r="F2601" i="8"/>
  <c r="A2601" i="8"/>
  <c r="F2600" i="8"/>
  <c r="A2600" i="8"/>
  <c r="F2599" i="8"/>
  <c r="A2599" i="8"/>
  <c r="F2598" i="8"/>
  <c r="A2598" i="8"/>
  <c r="F2597" i="8"/>
  <c r="A2597" i="8"/>
  <c r="F2596" i="8"/>
  <c r="A2596" i="8"/>
  <c r="F2595" i="8"/>
  <c r="A2595" i="8"/>
  <c r="F2594" i="8"/>
  <c r="A2594" i="8"/>
  <c r="F2593" i="8"/>
  <c r="A2593" i="8"/>
  <c r="F2592" i="8"/>
  <c r="A2592" i="8"/>
  <c r="F2591" i="8"/>
  <c r="A2591" i="8"/>
  <c r="F2590" i="8"/>
  <c r="A2590" i="8"/>
  <c r="F2589" i="8"/>
  <c r="A2589" i="8"/>
  <c r="F2588" i="8"/>
  <c r="A2588" i="8"/>
  <c r="F2587" i="8"/>
  <c r="A2587" i="8"/>
  <c r="F2586" i="8"/>
  <c r="A2586" i="8"/>
  <c r="F2585" i="8"/>
  <c r="A2585" i="8"/>
  <c r="F2584" i="8"/>
  <c r="A2584" i="8"/>
  <c r="F2583" i="8"/>
  <c r="A2583" i="8"/>
  <c r="F2582" i="8"/>
  <c r="A2582" i="8"/>
  <c r="F2581" i="8"/>
  <c r="A2581" i="8"/>
  <c r="F2580" i="8"/>
  <c r="A2580" i="8"/>
  <c r="F2579" i="8"/>
  <c r="A2579" i="8"/>
  <c r="F2578" i="8"/>
  <c r="A2578" i="8"/>
  <c r="F2577" i="8"/>
  <c r="A2577" i="8"/>
  <c r="F2576" i="8"/>
  <c r="A2576" i="8"/>
  <c r="F2575" i="8"/>
  <c r="A2575" i="8"/>
  <c r="F2574" i="8"/>
  <c r="A2574" i="8"/>
  <c r="F2573" i="8"/>
  <c r="A2573" i="8"/>
  <c r="F2572" i="8"/>
  <c r="A2572" i="8"/>
  <c r="F2571" i="8"/>
  <c r="A2571" i="8"/>
  <c r="F2570" i="8"/>
  <c r="A2570" i="8"/>
  <c r="F2569" i="8"/>
  <c r="A2569" i="8"/>
  <c r="F2568" i="8"/>
  <c r="A2568" i="8"/>
  <c r="F2567" i="8"/>
  <c r="A2567" i="8"/>
  <c r="F2566" i="8"/>
  <c r="A2566" i="8"/>
  <c r="F2565" i="8"/>
  <c r="A2565" i="8"/>
  <c r="F2564" i="8"/>
  <c r="A2564" i="8"/>
  <c r="F2563" i="8"/>
  <c r="A2563" i="8"/>
  <c r="F2562" i="8"/>
  <c r="A2562" i="8"/>
  <c r="F2561" i="8"/>
  <c r="A2561" i="8"/>
  <c r="F2560" i="8"/>
  <c r="A2560" i="8"/>
  <c r="F2559" i="8"/>
  <c r="A2559" i="8"/>
  <c r="F2558" i="8"/>
  <c r="A2558" i="8"/>
  <c r="F2557" i="8"/>
  <c r="A2557" i="8"/>
  <c r="F2556" i="8"/>
  <c r="A2556" i="8"/>
  <c r="F2555" i="8"/>
  <c r="A2555" i="8"/>
  <c r="F2554" i="8"/>
  <c r="A2554" i="8"/>
  <c r="F2553" i="8"/>
  <c r="A2553" i="8"/>
  <c r="F2552" i="8"/>
  <c r="A2552" i="8"/>
  <c r="F2551" i="8"/>
  <c r="A2551" i="8"/>
  <c r="F2550" i="8"/>
  <c r="A2550" i="8"/>
  <c r="F2549" i="8"/>
  <c r="A2549" i="8"/>
  <c r="F2548" i="8"/>
  <c r="A2548" i="8"/>
  <c r="F2547" i="8"/>
  <c r="A2547" i="8"/>
  <c r="F2546" i="8"/>
  <c r="A2546" i="8"/>
  <c r="F2545" i="8"/>
  <c r="A2545" i="8"/>
  <c r="F2544" i="8"/>
  <c r="A2544" i="8"/>
  <c r="F2543" i="8"/>
  <c r="A2543" i="8"/>
  <c r="F2542" i="8"/>
  <c r="A2542" i="8"/>
  <c r="F2541" i="8"/>
  <c r="A2541" i="8"/>
  <c r="F2540" i="8"/>
  <c r="A2540" i="8"/>
  <c r="F2539" i="8"/>
  <c r="A2539" i="8"/>
  <c r="F2538" i="8"/>
  <c r="A2538" i="8"/>
  <c r="F2537" i="8"/>
  <c r="A2537" i="8"/>
  <c r="F2536" i="8"/>
  <c r="A2536" i="8"/>
  <c r="F2535" i="8"/>
  <c r="A2535" i="8"/>
  <c r="F2534" i="8"/>
  <c r="A2534" i="8"/>
  <c r="F2533" i="8"/>
  <c r="A2533" i="8"/>
  <c r="F2532" i="8"/>
  <c r="A2532" i="8"/>
  <c r="F2531" i="8"/>
  <c r="A2531" i="8"/>
  <c r="F2530" i="8"/>
  <c r="A2530" i="8"/>
  <c r="F2529" i="8"/>
  <c r="A2529" i="8"/>
  <c r="F2528" i="8"/>
  <c r="A2528" i="8"/>
  <c r="F2527" i="8"/>
  <c r="A2527" i="8"/>
  <c r="F2526" i="8"/>
  <c r="A2526" i="8"/>
  <c r="F2525" i="8"/>
  <c r="A2525" i="8"/>
  <c r="F2524" i="8"/>
  <c r="A2524" i="8"/>
  <c r="F2523" i="8"/>
  <c r="A2523" i="8"/>
  <c r="F2522" i="8"/>
  <c r="A2522" i="8"/>
  <c r="F2521" i="8"/>
  <c r="A2521" i="8"/>
  <c r="F2520" i="8"/>
  <c r="A2520" i="8"/>
  <c r="F2519" i="8"/>
  <c r="A2519" i="8"/>
  <c r="F2518" i="8"/>
  <c r="A2518" i="8"/>
  <c r="F2517" i="8"/>
  <c r="A2517" i="8"/>
  <c r="F2516" i="8"/>
  <c r="A2516" i="8"/>
  <c r="F2515" i="8"/>
  <c r="A2515" i="8"/>
  <c r="F2514" i="8"/>
  <c r="A2514" i="8"/>
  <c r="F2513" i="8"/>
  <c r="A2513" i="8"/>
  <c r="F2512" i="8"/>
  <c r="A2512" i="8"/>
  <c r="F2511" i="8"/>
  <c r="A2511" i="8"/>
  <c r="F2510" i="8"/>
  <c r="A2510" i="8"/>
  <c r="F2509" i="8"/>
  <c r="A2509" i="8"/>
  <c r="F2508" i="8"/>
  <c r="A2508" i="8"/>
  <c r="F2507" i="8"/>
  <c r="A2507" i="8"/>
  <c r="F2506" i="8"/>
  <c r="A2506" i="8"/>
  <c r="F2505" i="8"/>
  <c r="A2505" i="8"/>
  <c r="F2504" i="8"/>
  <c r="A2504" i="8"/>
  <c r="F2503" i="8"/>
  <c r="A2503" i="8"/>
  <c r="F2502" i="8"/>
  <c r="A2502" i="8"/>
  <c r="F2501" i="8"/>
  <c r="A2501" i="8"/>
  <c r="F2500" i="8"/>
  <c r="A2500" i="8"/>
  <c r="F2499" i="8"/>
  <c r="A2499" i="8"/>
  <c r="F2498" i="8"/>
  <c r="A2498" i="8"/>
  <c r="F2497" i="8"/>
  <c r="A2497" i="8"/>
  <c r="F2496" i="8"/>
  <c r="A2496" i="8"/>
  <c r="F2495" i="8"/>
  <c r="A2495" i="8"/>
  <c r="F2494" i="8"/>
  <c r="A2494" i="8"/>
  <c r="F2493" i="8"/>
  <c r="A2493" i="8"/>
  <c r="F2492" i="8"/>
  <c r="A2492" i="8"/>
  <c r="F2491" i="8"/>
  <c r="A2491" i="8"/>
  <c r="F2490" i="8"/>
  <c r="A2490" i="8"/>
  <c r="F2489" i="8"/>
  <c r="A2489" i="8"/>
  <c r="F2488" i="8"/>
  <c r="A2488" i="8"/>
  <c r="F2487" i="8"/>
  <c r="A2487" i="8"/>
  <c r="F2486" i="8"/>
  <c r="A2486" i="8"/>
  <c r="F2485" i="8"/>
  <c r="A2485" i="8"/>
  <c r="F2484" i="8"/>
  <c r="A2484" i="8"/>
  <c r="F2483" i="8"/>
  <c r="A2483" i="8"/>
  <c r="F2482" i="8"/>
  <c r="A2482" i="8"/>
  <c r="F2481" i="8"/>
  <c r="A2481" i="8"/>
  <c r="F2480" i="8"/>
  <c r="A2480" i="8"/>
  <c r="F2479" i="8"/>
  <c r="A2479" i="8"/>
  <c r="F2478" i="8"/>
  <c r="A2478" i="8"/>
  <c r="F2477" i="8"/>
  <c r="A2477" i="8"/>
  <c r="F2476" i="8"/>
  <c r="A2476" i="8"/>
  <c r="F2475" i="8"/>
  <c r="A2475" i="8"/>
  <c r="F2474" i="8"/>
  <c r="A2474" i="8"/>
  <c r="F2473" i="8"/>
  <c r="A2473" i="8"/>
  <c r="F2472" i="8"/>
  <c r="A2472" i="8"/>
  <c r="F2471" i="8"/>
  <c r="A2471" i="8"/>
  <c r="F2470" i="8"/>
  <c r="A2470" i="8"/>
  <c r="F2469" i="8"/>
  <c r="A2469" i="8"/>
  <c r="F2468" i="8"/>
  <c r="A2468" i="8"/>
  <c r="F2467" i="8"/>
  <c r="A2467" i="8"/>
  <c r="F2466" i="8"/>
  <c r="A2466" i="8"/>
  <c r="F2465" i="8"/>
  <c r="A2465" i="8"/>
  <c r="F2464" i="8"/>
  <c r="A2464" i="8"/>
  <c r="F2463" i="8"/>
  <c r="A2463" i="8"/>
  <c r="F2462" i="8"/>
  <c r="A2462" i="8"/>
  <c r="F2461" i="8"/>
  <c r="A2461" i="8"/>
  <c r="F2460" i="8"/>
  <c r="A2460" i="8"/>
  <c r="F2459" i="8"/>
  <c r="A2459" i="8"/>
  <c r="F2458" i="8"/>
  <c r="A2458" i="8"/>
  <c r="F2457" i="8"/>
  <c r="A2457" i="8"/>
  <c r="F2456" i="8"/>
  <c r="A2456" i="8"/>
  <c r="F2455" i="8"/>
  <c r="A2455" i="8"/>
  <c r="F2454" i="8"/>
  <c r="A2454" i="8"/>
  <c r="F2453" i="8"/>
  <c r="A2453" i="8"/>
  <c r="F2452" i="8"/>
  <c r="A2452" i="8"/>
  <c r="F2451" i="8"/>
  <c r="A2451" i="8"/>
  <c r="F2450" i="8"/>
  <c r="A2450" i="8"/>
  <c r="F2449" i="8"/>
  <c r="A2449" i="8"/>
  <c r="F2448" i="8"/>
  <c r="A2448" i="8"/>
  <c r="F2447" i="8"/>
  <c r="A2447" i="8"/>
  <c r="F2446" i="8"/>
  <c r="A2446" i="8"/>
  <c r="F2445" i="8"/>
  <c r="A2445" i="8"/>
  <c r="F2444" i="8"/>
  <c r="A2444" i="8"/>
  <c r="F2443" i="8"/>
  <c r="A2443" i="8"/>
  <c r="F2442" i="8"/>
  <c r="A2442" i="8"/>
  <c r="F2441" i="8"/>
  <c r="A2441" i="8"/>
  <c r="F2440" i="8"/>
  <c r="A2440" i="8"/>
  <c r="F2439" i="8"/>
  <c r="A2439" i="8"/>
  <c r="F2438" i="8"/>
  <c r="A2438" i="8"/>
  <c r="F2437" i="8"/>
  <c r="A2437" i="8"/>
  <c r="F2436" i="8"/>
  <c r="A2436" i="8"/>
  <c r="F2435" i="8"/>
  <c r="A2435" i="8"/>
  <c r="F2434" i="8"/>
  <c r="A2434" i="8"/>
  <c r="F2433" i="8"/>
  <c r="A2433" i="8"/>
  <c r="F2432" i="8"/>
  <c r="A2432" i="8"/>
  <c r="F2431" i="8"/>
  <c r="A2431" i="8"/>
  <c r="F2430" i="8"/>
  <c r="A2430" i="8"/>
  <c r="F2429" i="8"/>
  <c r="A2429" i="8"/>
  <c r="F2428" i="8"/>
  <c r="A2428" i="8"/>
  <c r="F2427" i="8"/>
  <c r="A2427" i="8"/>
  <c r="F2426" i="8"/>
  <c r="A2426" i="8"/>
  <c r="F2425" i="8"/>
  <c r="A2425" i="8"/>
  <c r="F2424" i="8"/>
  <c r="A2424" i="8"/>
  <c r="F2423" i="8"/>
  <c r="A2423" i="8"/>
  <c r="F2422" i="8"/>
  <c r="A2422" i="8"/>
  <c r="F2421" i="8"/>
  <c r="A2421" i="8"/>
  <c r="F2420" i="8"/>
  <c r="A2420" i="8"/>
  <c r="F2419" i="8"/>
  <c r="A2419" i="8"/>
  <c r="F2418" i="8"/>
  <c r="A2418" i="8"/>
  <c r="F2417" i="8"/>
  <c r="A2417" i="8"/>
  <c r="F2416" i="8"/>
  <c r="A2416" i="8"/>
  <c r="F2415" i="8"/>
  <c r="A2415" i="8"/>
  <c r="F2414" i="8"/>
  <c r="A2414" i="8"/>
  <c r="F2413" i="8"/>
  <c r="A2413" i="8"/>
  <c r="F2412" i="8"/>
  <c r="A2412" i="8"/>
  <c r="F2411" i="8"/>
  <c r="A2411" i="8"/>
  <c r="F2410" i="8"/>
  <c r="A2410" i="8"/>
  <c r="F2409" i="8"/>
  <c r="A2409" i="8"/>
  <c r="F2408" i="8"/>
  <c r="A2408" i="8"/>
  <c r="F2407" i="8"/>
  <c r="A2407" i="8"/>
  <c r="F2406" i="8"/>
  <c r="A2406" i="8"/>
  <c r="F2405" i="8"/>
  <c r="A2405" i="8"/>
  <c r="F2404" i="8"/>
  <c r="A2404" i="8"/>
  <c r="F2403" i="8"/>
  <c r="A2403" i="8"/>
  <c r="F2402" i="8"/>
  <c r="A2402" i="8"/>
  <c r="F2401" i="8"/>
  <c r="A2401" i="8"/>
  <c r="F2400" i="8"/>
  <c r="A2400" i="8"/>
  <c r="F2399" i="8"/>
  <c r="A2399" i="8"/>
  <c r="F2398" i="8"/>
  <c r="A2398" i="8"/>
  <c r="F2397" i="8"/>
  <c r="A2397" i="8"/>
  <c r="F2396" i="8"/>
  <c r="A2396" i="8"/>
  <c r="F2395" i="8"/>
  <c r="A2395" i="8"/>
  <c r="F2394" i="8"/>
  <c r="A2394" i="8"/>
  <c r="F2393" i="8"/>
  <c r="A2393" i="8"/>
  <c r="F2392" i="8"/>
  <c r="A2392" i="8"/>
  <c r="F2391" i="8"/>
  <c r="A2391" i="8"/>
  <c r="F2390" i="8"/>
  <c r="A2390" i="8"/>
  <c r="F2389" i="8"/>
  <c r="A2389" i="8"/>
  <c r="F2388" i="8"/>
  <c r="A2388" i="8"/>
  <c r="F2387" i="8"/>
  <c r="A2387" i="8"/>
  <c r="F2386" i="8"/>
  <c r="A2386" i="8"/>
  <c r="F2385" i="8"/>
  <c r="A2385" i="8"/>
  <c r="F2384" i="8"/>
  <c r="A2384" i="8"/>
  <c r="F2383" i="8"/>
  <c r="A2383" i="8"/>
  <c r="F2382" i="8"/>
  <c r="A2382" i="8"/>
  <c r="F2381" i="8"/>
  <c r="A2381" i="8"/>
  <c r="F2380" i="8"/>
  <c r="A2380" i="8"/>
  <c r="F2379" i="8"/>
  <c r="A2379" i="8"/>
  <c r="F2378" i="8"/>
  <c r="A2378" i="8"/>
  <c r="F2377" i="8"/>
  <c r="A2377" i="8"/>
  <c r="F2376" i="8"/>
  <c r="A2376" i="8"/>
  <c r="F2375" i="8"/>
  <c r="A2375" i="8"/>
  <c r="F2374" i="8"/>
  <c r="A2374" i="8"/>
  <c r="F2373" i="8"/>
  <c r="A2373" i="8"/>
  <c r="F2372" i="8"/>
  <c r="A2372" i="8"/>
  <c r="F2371" i="8"/>
  <c r="A2371" i="8"/>
  <c r="F2370" i="8"/>
  <c r="A2370" i="8"/>
  <c r="F2369" i="8"/>
  <c r="A2369" i="8"/>
  <c r="F2368" i="8"/>
  <c r="A2368" i="8"/>
  <c r="F2367" i="8"/>
  <c r="A2367" i="8"/>
  <c r="F2366" i="8"/>
  <c r="A2366" i="8"/>
  <c r="F2365" i="8"/>
  <c r="A2365" i="8"/>
  <c r="F2364" i="8"/>
  <c r="A2364" i="8"/>
  <c r="F2363" i="8"/>
  <c r="A2363" i="8"/>
  <c r="F2362" i="8"/>
  <c r="A2362" i="8"/>
  <c r="F2361" i="8"/>
  <c r="A2361" i="8"/>
  <c r="F2360" i="8"/>
  <c r="A2360" i="8"/>
  <c r="F2359" i="8"/>
  <c r="A2359" i="8"/>
  <c r="F2358" i="8"/>
  <c r="A2358" i="8"/>
  <c r="F2357" i="8"/>
  <c r="A2357" i="8"/>
  <c r="F2356" i="8"/>
  <c r="A2356" i="8"/>
  <c r="F2355" i="8"/>
  <c r="A2355" i="8"/>
  <c r="F2354" i="8"/>
  <c r="A2354" i="8"/>
  <c r="F2353" i="8"/>
  <c r="A2353" i="8"/>
  <c r="F2352" i="8"/>
  <c r="A2352" i="8"/>
  <c r="F2351" i="8"/>
  <c r="A2351" i="8"/>
  <c r="F2350" i="8"/>
  <c r="A2350" i="8"/>
  <c r="F2349" i="8"/>
  <c r="A2349" i="8"/>
  <c r="F2348" i="8"/>
  <c r="A2348" i="8"/>
  <c r="F2347" i="8"/>
  <c r="A2347" i="8"/>
  <c r="F2346" i="8"/>
  <c r="A2346" i="8"/>
  <c r="F2345" i="8"/>
  <c r="A2345" i="8"/>
  <c r="F2344" i="8"/>
  <c r="A2344" i="8"/>
  <c r="F2343" i="8"/>
  <c r="A2343" i="8"/>
  <c r="F2342" i="8"/>
  <c r="A2342" i="8"/>
  <c r="F2341" i="8"/>
  <c r="A2341" i="8"/>
  <c r="F2340" i="8"/>
  <c r="A2340" i="8"/>
  <c r="F2339" i="8"/>
  <c r="A2339" i="8"/>
  <c r="F2338" i="8"/>
  <c r="A2338" i="8"/>
  <c r="F2337" i="8"/>
  <c r="A2337" i="8"/>
  <c r="F2336" i="8"/>
  <c r="A2336" i="8"/>
  <c r="F2335" i="8"/>
  <c r="A2335" i="8"/>
  <c r="F2334" i="8"/>
  <c r="A2334" i="8"/>
  <c r="F2333" i="8"/>
  <c r="A2333" i="8"/>
  <c r="F2332" i="8"/>
  <c r="A2332" i="8"/>
  <c r="F2331" i="8"/>
  <c r="A2331" i="8"/>
  <c r="F2330" i="8"/>
  <c r="A2330" i="8"/>
  <c r="F2329" i="8"/>
  <c r="A2329" i="8"/>
  <c r="F2328" i="8"/>
  <c r="A2328" i="8"/>
  <c r="F2327" i="8"/>
  <c r="A2327" i="8"/>
  <c r="F2326" i="8"/>
  <c r="A2326" i="8"/>
  <c r="F2325" i="8"/>
  <c r="A2325" i="8"/>
  <c r="F2324" i="8"/>
  <c r="A2324" i="8"/>
  <c r="F2323" i="8"/>
  <c r="A2323" i="8"/>
  <c r="F2322" i="8"/>
  <c r="A2322" i="8"/>
  <c r="F2321" i="8"/>
  <c r="A2321" i="8"/>
  <c r="F2320" i="8"/>
  <c r="A2320" i="8"/>
  <c r="F2319" i="8"/>
  <c r="A2319" i="8"/>
  <c r="F2318" i="8"/>
  <c r="A2318" i="8"/>
  <c r="F2317" i="8"/>
  <c r="A2317" i="8"/>
  <c r="F2316" i="8"/>
  <c r="A2316" i="8"/>
  <c r="F2315" i="8"/>
  <c r="A2315" i="8"/>
  <c r="F2314" i="8"/>
  <c r="A2314" i="8"/>
  <c r="F2313" i="8"/>
  <c r="A2313" i="8"/>
  <c r="F2312" i="8"/>
  <c r="A2312" i="8"/>
  <c r="F2311" i="8"/>
  <c r="A2311" i="8"/>
  <c r="F2310" i="8"/>
  <c r="A2310" i="8"/>
  <c r="F2309" i="8"/>
  <c r="A2309" i="8"/>
  <c r="F2308" i="8"/>
  <c r="A2308" i="8"/>
  <c r="F2307" i="8"/>
  <c r="A2307" i="8"/>
  <c r="F2306" i="8"/>
  <c r="A2306" i="8"/>
  <c r="F2305" i="8"/>
  <c r="A2305" i="8"/>
  <c r="F2304" i="8"/>
  <c r="A2304" i="8"/>
  <c r="F2303" i="8"/>
  <c r="A2303" i="8"/>
  <c r="F2302" i="8"/>
  <c r="A2302" i="8"/>
  <c r="F2301" i="8"/>
  <c r="A2301" i="8"/>
  <c r="F2300" i="8"/>
  <c r="A2300" i="8"/>
  <c r="F2299" i="8"/>
  <c r="A2299" i="8"/>
  <c r="F2298" i="8"/>
  <c r="A2298" i="8"/>
  <c r="F2297" i="8"/>
  <c r="A2297" i="8"/>
  <c r="F2296" i="8"/>
  <c r="A2296" i="8"/>
  <c r="F2295" i="8"/>
  <c r="A2295" i="8"/>
  <c r="F2294" i="8"/>
  <c r="A2294" i="8"/>
  <c r="F2293" i="8"/>
  <c r="A2293" i="8"/>
  <c r="F2292" i="8"/>
  <c r="A2292" i="8"/>
  <c r="F2291" i="8"/>
  <c r="A2291" i="8"/>
  <c r="F2290" i="8"/>
  <c r="A2290" i="8"/>
  <c r="F2289" i="8"/>
  <c r="A2289" i="8"/>
  <c r="F2288" i="8"/>
  <c r="A2288" i="8"/>
  <c r="F2287" i="8"/>
  <c r="A2287" i="8"/>
  <c r="F2286" i="8"/>
  <c r="A2286" i="8"/>
  <c r="F2285" i="8"/>
  <c r="A2285" i="8"/>
  <c r="F2284" i="8"/>
  <c r="A2284" i="8"/>
  <c r="F2283" i="8"/>
  <c r="A2283" i="8"/>
  <c r="F2282" i="8"/>
  <c r="A2282" i="8"/>
  <c r="F2281" i="8"/>
  <c r="A2281" i="8"/>
  <c r="F2280" i="8"/>
  <c r="A2280" i="8"/>
  <c r="F2279" i="8"/>
  <c r="A2279" i="8"/>
  <c r="F2278" i="8"/>
  <c r="A2278" i="8"/>
  <c r="F2277" i="8"/>
  <c r="A2277" i="8"/>
  <c r="F2276" i="8"/>
  <c r="A2276" i="8"/>
  <c r="F2275" i="8"/>
  <c r="A2275" i="8"/>
  <c r="F2274" i="8"/>
  <c r="A2274" i="8"/>
  <c r="F2273" i="8"/>
  <c r="A2273" i="8"/>
  <c r="F2272" i="8"/>
  <c r="A2272" i="8"/>
  <c r="F2271" i="8"/>
  <c r="A2271" i="8"/>
  <c r="F2270" i="8"/>
  <c r="A2270" i="8"/>
  <c r="F2269" i="8"/>
  <c r="A2269" i="8"/>
  <c r="F2268" i="8"/>
  <c r="A2268" i="8"/>
  <c r="F2267" i="8"/>
  <c r="A2267" i="8"/>
  <c r="F2266" i="8"/>
  <c r="A2266" i="8"/>
  <c r="F2265" i="8"/>
  <c r="A2265" i="8"/>
  <c r="F2264" i="8"/>
  <c r="A2264" i="8"/>
  <c r="F2263" i="8"/>
  <c r="A2263" i="8"/>
  <c r="F2262" i="8"/>
  <c r="A2262" i="8"/>
  <c r="F2261" i="8"/>
  <c r="A2261" i="8"/>
  <c r="F2260" i="8"/>
  <c r="A2260" i="8"/>
  <c r="F2259" i="8"/>
  <c r="A2259" i="8"/>
  <c r="F2258" i="8"/>
  <c r="A2258" i="8"/>
  <c r="F2257" i="8"/>
  <c r="A2257" i="8"/>
  <c r="F2256" i="8"/>
  <c r="A2256" i="8"/>
  <c r="F2255" i="8"/>
  <c r="A2255" i="8"/>
  <c r="F2254" i="8"/>
  <c r="A2254" i="8"/>
  <c r="F2253" i="8"/>
  <c r="A2253" i="8"/>
  <c r="F2252" i="8"/>
  <c r="A2252" i="8"/>
  <c r="F2251" i="8"/>
  <c r="A2251" i="8"/>
  <c r="F2250" i="8"/>
  <c r="A2250" i="8"/>
  <c r="F2249" i="8"/>
  <c r="A2249" i="8"/>
  <c r="F2248" i="8"/>
  <c r="A2248" i="8"/>
  <c r="F2247" i="8"/>
  <c r="A2247" i="8"/>
  <c r="F2246" i="8"/>
  <c r="A2246" i="8"/>
  <c r="F2245" i="8"/>
  <c r="A2245" i="8"/>
  <c r="F2244" i="8"/>
  <c r="A2244" i="8"/>
  <c r="F2243" i="8"/>
  <c r="A2243" i="8"/>
  <c r="F2242" i="8"/>
  <c r="A2242" i="8"/>
  <c r="F2241" i="8"/>
  <c r="A2241" i="8"/>
  <c r="F2240" i="8"/>
  <c r="A2240" i="8"/>
  <c r="F2239" i="8"/>
  <c r="A2239" i="8"/>
  <c r="F2238" i="8"/>
  <c r="A2238" i="8"/>
  <c r="F2237" i="8"/>
  <c r="A2237" i="8"/>
  <c r="F2236" i="8"/>
  <c r="A2236" i="8"/>
  <c r="F2235" i="8"/>
  <c r="A2235" i="8"/>
  <c r="F2234" i="8"/>
  <c r="A2234" i="8"/>
  <c r="F2233" i="8"/>
  <c r="A2233" i="8"/>
  <c r="F2232" i="8"/>
  <c r="A2232" i="8"/>
  <c r="F2231" i="8"/>
  <c r="A2231" i="8"/>
  <c r="F2230" i="8"/>
  <c r="A2230" i="8"/>
  <c r="F2229" i="8"/>
  <c r="A2229" i="8"/>
  <c r="F2228" i="8"/>
  <c r="A2228" i="8"/>
  <c r="F2227" i="8"/>
  <c r="A2227" i="8"/>
  <c r="F2226" i="8"/>
  <c r="A2226" i="8"/>
  <c r="F2225" i="8"/>
  <c r="A2225" i="8"/>
  <c r="F2224" i="8"/>
  <c r="A2224" i="8"/>
  <c r="F2223" i="8"/>
  <c r="A2223" i="8"/>
  <c r="F2222" i="8"/>
  <c r="A2222" i="8"/>
  <c r="F2221" i="8"/>
  <c r="A2221" i="8"/>
  <c r="F2220" i="8"/>
  <c r="A2220" i="8"/>
  <c r="F2219" i="8"/>
  <c r="A2219" i="8"/>
  <c r="F2218" i="8"/>
  <c r="A2218" i="8"/>
  <c r="F2217" i="8"/>
  <c r="A2217" i="8"/>
  <c r="F2216" i="8"/>
  <c r="A2216" i="8"/>
  <c r="F2215" i="8"/>
  <c r="A2215" i="8"/>
  <c r="F2214" i="8"/>
  <c r="A2214" i="8"/>
  <c r="F2213" i="8"/>
  <c r="A2213" i="8"/>
  <c r="F2212" i="8"/>
  <c r="A2212" i="8"/>
  <c r="F2211" i="8"/>
  <c r="A2211" i="8"/>
  <c r="F2210" i="8"/>
  <c r="A2210" i="8"/>
  <c r="F2209" i="8"/>
  <c r="A2209" i="8"/>
  <c r="F2208" i="8"/>
  <c r="A2208" i="8"/>
  <c r="F2207" i="8"/>
  <c r="A2207" i="8"/>
  <c r="F2206" i="8"/>
  <c r="A2206" i="8"/>
  <c r="F2205" i="8"/>
  <c r="A2205" i="8"/>
  <c r="F2204" i="8"/>
  <c r="A2204" i="8"/>
  <c r="F2203" i="8"/>
  <c r="A2203" i="8"/>
  <c r="F2202" i="8"/>
  <c r="A2202" i="8"/>
  <c r="F2201" i="8"/>
  <c r="A2201" i="8"/>
  <c r="F2200" i="8"/>
  <c r="A2200" i="8"/>
  <c r="F2199" i="8"/>
  <c r="A2199" i="8"/>
  <c r="F2198" i="8"/>
  <c r="A2198" i="8"/>
  <c r="F2197" i="8"/>
  <c r="A2197" i="8"/>
  <c r="F2196" i="8"/>
  <c r="A2196" i="8"/>
  <c r="F2195" i="8"/>
  <c r="A2195" i="8"/>
  <c r="F2194" i="8"/>
  <c r="A2194" i="8"/>
  <c r="F2193" i="8"/>
  <c r="A2193" i="8"/>
  <c r="F2192" i="8"/>
  <c r="A2192" i="8"/>
  <c r="F2191" i="8"/>
  <c r="A2191" i="8"/>
  <c r="F2190" i="8"/>
  <c r="A2190" i="8"/>
  <c r="F2189" i="8"/>
  <c r="A2189" i="8"/>
  <c r="F2188" i="8"/>
  <c r="A2188" i="8"/>
  <c r="F2187" i="8"/>
  <c r="A2187" i="8"/>
  <c r="F2186" i="8"/>
  <c r="A2186" i="8"/>
  <c r="F2185" i="8"/>
  <c r="A2185" i="8"/>
  <c r="F2184" i="8"/>
  <c r="A2184" i="8"/>
  <c r="F2183" i="8"/>
  <c r="A2183" i="8"/>
  <c r="F2182" i="8"/>
  <c r="A2182" i="8"/>
  <c r="F2181" i="8"/>
  <c r="A2181" i="8"/>
  <c r="F2180" i="8"/>
  <c r="A2180" i="8"/>
  <c r="F2179" i="8"/>
  <c r="A2179" i="8"/>
  <c r="F2178" i="8"/>
  <c r="A2178" i="8"/>
  <c r="F2177" i="8"/>
  <c r="A2177" i="8"/>
  <c r="F2176" i="8"/>
  <c r="A2176" i="8"/>
  <c r="F2175" i="8"/>
  <c r="A2175" i="8"/>
  <c r="F2174" i="8"/>
  <c r="A2174" i="8"/>
  <c r="F2173" i="8"/>
  <c r="A2173" i="8"/>
  <c r="F2172" i="8"/>
  <c r="A2172" i="8"/>
  <c r="F2171" i="8"/>
  <c r="A2171" i="8"/>
  <c r="F2170" i="8"/>
  <c r="A2170" i="8"/>
  <c r="F2169" i="8"/>
  <c r="A2169" i="8"/>
  <c r="F2168" i="8"/>
  <c r="A2168" i="8"/>
  <c r="F2167" i="8"/>
  <c r="A2167" i="8"/>
  <c r="F2166" i="8"/>
  <c r="A2166" i="8"/>
  <c r="F2165" i="8"/>
  <c r="A2165" i="8"/>
  <c r="F2164" i="8"/>
  <c r="A2164" i="8"/>
  <c r="F2163" i="8"/>
  <c r="A2163" i="8"/>
  <c r="F2162" i="8"/>
  <c r="A2162" i="8"/>
  <c r="F2161" i="8"/>
  <c r="A2161" i="8"/>
  <c r="F2160" i="8"/>
  <c r="A2160" i="8"/>
  <c r="F2159" i="8"/>
  <c r="A2159" i="8"/>
  <c r="F2158" i="8"/>
  <c r="A2158" i="8"/>
  <c r="F2157" i="8"/>
  <c r="A2157" i="8"/>
  <c r="F2156" i="8"/>
  <c r="A2156" i="8"/>
  <c r="F2155" i="8"/>
  <c r="A2155" i="8"/>
  <c r="F2154" i="8"/>
  <c r="A2154" i="8"/>
  <c r="F2153" i="8"/>
  <c r="A2153" i="8"/>
  <c r="F2152" i="8"/>
  <c r="A2152" i="8"/>
  <c r="F2151" i="8"/>
  <c r="A2151" i="8"/>
  <c r="F2150" i="8"/>
  <c r="A2150" i="8"/>
  <c r="F2149" i="8"/>
  <c r="A2149" i="8"/>
  <c r="F2148" i="8"/>
  <c r="A2148" i="8"/>
  <c r="F2147" i="8"/>
  <c r="A2147" i="8"/>
  <c r="F2146" i="8"/>
  <c r="A2146" i="8"/>
  <c r="F2145" i="8"/>
  <c r="A2145" i="8"/>
  <c r="F2144" i="8"/>
  <c r="A2144" i="8"/>
  <c r="F2143" i="8"/>
  <c r="A2143" i="8"/>
  <c r="F2142" i="8"/>
  <c r="A2142" i="8"/>
  <c r="F2141" i="8"/>
  <c r="A2141" i="8"/>
  <c r="F2140" i="8"/>
  <c r="A2140" i="8"/>
  <c r="F2139" i="8"/>
  <c r="A2139" i="8"/>
  <c r="F2138" i="8"/>
  <c r="A2138" i="8"/>
  <c r="F2137" i="8"/>
  <c r="A2137" i="8"/>
  <c r="F2136" i="8"/>
  <c r="A2136" i="8"/>
  <c r="F2135" i="8"/>
  <c r="A2135" i="8"/>
  <c r="F2134" i="8"/>
  <c r="A2134" i="8"/>
  <c r="F2133" i="8"/>
  <c r="A2133" i="8"/>
  <c r="F2132" i="8"/>
  <c r="A2132" i="8"/>
  <c r="F2131" i="8"/>
  <c r="A2131" i="8"/>
  <c r="F2130" i="8"/>
  <c r="A2130" i="8"/>
  <c r="F2129" i="8"/>
  <c r="A2129" i="8"/>
  <c r="F2128" i="8"/>
  <c r="A2128" i="8"/>
  <c r="F2127" i="8"/>
  <c r="A2127" i="8"/>
  <c r="F2126" i="8"/>
  <c r="A2126" i="8"/>
  <c r="F2125" i="8"/>
  <c r="A2125" i="8"/>
  <c r="F2124" i="8"/>
  <c r="A2124" i="8"/>
  <c r="F2123" i="8"/>
  <c r="A2123" i="8"/>
  <c r="F2122" i="8"/>
  <c r="A2122" i="8"/>
  <c r="F2121" i="8"/>
  <c r="A2121" i="8"/>
  <c r="F2120" i="8"/>
  <c r="A2120" i="8"/>
  <c r="F2119" i="8"/>
  <c r="A2119" i="8"/>
  <c r="F2118" i="8"/>
  <c r="A2118" i="8"/>
  <c r="F2117" i="8"/>
  <c r="A2117" i="8"/>
  <c r="F2116" i="8"/>
  <c r="A2116" i="8"/>
  <c r="F2115" i="8"/>
  <c r="A2115" i="8"/>
  <c r="F2114" i="8"/>
  <c r="A2114" i="8"/>
  <c r="F2113" i="8"/>
  <c r="A2113" i="8"/>
  <c r="F2112" i="8"/>
  <c r="A2112" i="8"/>
  <c r="F2111" i="8"/>
  <c r="A2111" i="8"/>
  <c r="F2110" i="8"/>
  <c r="A2110" i="8"/>
  <c r="F2109" i="8"/>
  <c r="A2109" i="8"/>
  <c r="F2108" i="8"/>
  <c r="A2108" i="8"/>
  <c r="F2107" i="8"/>
  <c r="A2107" i="8"/>
  <c r="F2106" i="8"/>
  <c r="A2106" i="8"/>
  <c r="F2105" i="8"/>
  <c r="A2105" i="8"/>
  <c r="F2104" i="8"/>
  <c r="A2104" i="8"/>
  <c r="F2103" i="8"/>
  <c r="A2103" i="8"/>
  <c r="F2102" i="8"/>
  <c r="A2102" i="8"/>
  <c r="F2101" i="8"/>
  <c r="A2101" i="8"/>
  <c r="F2100" i="8"/>
  <c r="A2100" i="8"/>
  <c r="F2099" i="8"/>
  <c r="A2099" i="8"/>
  <c r="F2098" i="8"/>
  <c r="A2098" i="8"/>
  <c r="F2097" i="8"/>
  <c r="A2097" i="8"/>
  <c r="F2096" i="8"/>
  <c r="A2096" i="8"/>
  <c r="F2095" i="8"/>
  <c r="A2095" i="8"/>
  <c r="F2094" i="8"/>
  <c r="A2094" i="8"/>
  <c r="F2093" i="8"/>
  <c r="A2093" i="8"/>
  <c r="F2092" i="8"/>
  <c r="A2092" i="8"/>
  <c r="F2091" i="8"/>
  <c r="A2091" i="8"/>
  <c r="F2090" i="8"/>
  <c r="A2090" i="8"/>
  <c r="F2089" i="8"/>
  <c r="A2089" i="8"/>
  <c r="F2088" i="8"/>
  <c r="A2088" i="8"/>
  <c r="F2087" i="8"/>
  <c r="A2087" i="8"/>
  <c r="F2086" i="8"/>
  <c r="A2086" i="8"/>
  <c r="F2085" i="8"/>
  <c r="A2085" i="8"/>
  <c r="F2084" i="8"/>
  <c r="A2084" i="8"/>
  <c r="F2083" i="8"/>
  <c r="A2083" i="8"/>
  <c r="F2082" i="8"/>
  <c r="A2082" i="8"/>
  <c r="F2081" i="8"/>
  <c r="A2081" i="8"/>
  <c r="F2080" i="8"/>
  <c r="A2080" i="8"/>
  <c r="F2079" i="8"/>
  <c r="A2079" i="8"/>
  <c r="F2078" i="8"/>
  <c r="A2078" i="8"/>
  <c r="F2077" i="8"/>
  <c r="A2077" i="8"/>
  <c r="F2076" i="8"/>
  <c r="A2076" i="8"/>
  <c r="F2075" i="8"/>
  <c r="A2075" i="8"/>
  <c r="F2074" i="8"/>
  <c r="A2074" i="8"/>
  <c r="F2073" i="8"/>
  <c r="A2073" i="8"/>
  <c r="F2072" i="8"/>
  <c r="A2072" i="8"/>
  <c r="F2071" i="8"/>
  <c r="A2071" i="8"/>
  <c r="F2070" i="8"/>
  <c r="A2070" i="8"/>
  <c r="F2069" i="8"/>
  <c r="A2069" i="8"/>
  <c r="F2068" i="8"/>
  <c r="A2068" i="8"/>
  <c r="F2067" i="8"/>
  <c r="A2067" i="8"/>
  <c r="F2066" i="8"/>
  <c r="A2066" i="8"/>
  <c r="F2065" i="8"/>
  <c r="A2065" i="8"/>
  <c r="F2064" i="8"/>
  <c r="A2064" i="8"/>
  <c r="F2063" i="8"/>
  <c r="A2063" i="8"/>
  <c r="F2062" i="8"/>
  <c r="A2062" i="8"/>
  <c r="F2061" i="8"/>
  <c r="A2061" i="8"/>
  <c r="F2060" i="8"/>
  <c r="A2060" i="8"/>
  <c r="F2059" i="8"/>
  <c r="A2059" i="8"/>
  <c r="F2058" i="8"/>
  <c r="A2058" i="8"/>
  <c r="F2057" i="8"/>
  <c r="A2057" i="8"/>
  <c r="F2056" i="8"/>
  <c r="A2056" i="8"/>
  <c r="F2055" i="8"/>
  <c r="A2055" i="8"/>
  <c r="F2054" i="8"/>
  <c r="A2054" i="8"/>
  <c r="F2053" i="8"/>
  <c r="A2053" i="8"/>
  <c r="F2052" i="8"/>
  <c r="A2052" i="8"/>
  <c r="F2051" i="8"/>
  <c r="A2051" i="8"/>
  <c r="F2050" i="8"/>
  <c r="A2050" i="8"/>
  <c r="F2049" i="8"/>
  <c r="A2049" i="8"/>
  <c r="F2048" i="8"/>
  <c r="A2048" i="8"/>
  <c r="F2047" i="8"/>
  <c r="A2047" i="8"/>
  <c r="F2046" i="8"/>
  <c r="A2046" i="8"/>
  <c r="F2045" i="8"/>
  <c r="A2045" i="8"/>
  <c r="F2044" i="8"/>
  <c r="A2044" i="8"/>
  <c r="F2043" i="8"/>
  <c r="A2043" i="8"/>
  <c r="F2042" i="8"/>
  <c r="A2042" i="8"/>
  <c r="F2041" i="8"/>
  <c r="A2041" i="8"/>
  <c r="F2040" i="8"/>
  <c r="A2040" i="8"/>
  <c r="F2039" i="8"/>
  <c r="A2039" i="8"/>
  <c r="F2038" i="8"/>
  <c r="A2038" i="8"/>
  <c r="F2037" i="8"/>
  <c r="A2037" i="8"/>
  <c r="F2036" i="8"/>
  <c r="A2036" i="8"/>
  <c r="F2035" i="8"/>
  <c r="A2035" i="8"/>
  <c r="F2034" i="8"/>
  <c r="A2034" i="8"/>
  <c r="F2033" i="8"/>
  <c r="A2033" i="8"/>
  <c r="F2032" i="8"/>
  <c r="A2032" i="8"/>
  <c r="F2031" i="8"/>
  <c r="A2031" i="8"/>
  <c r="F2030" i="8"/>
  <c r="A2030" i="8"/>
  <c r="F2029" i="8"/>
  <c r="A2029" i="8"/>
  <c r="F2028" i="8"/>
  <c r="A2028" i="8"/>
  <c r="F2027" i="8"/>
  <c r="A2027" i="8"/>
  <c r="F2026" i="8"/>
  <c r="A2026" i="8"/>
  <c r="F2025" i="8"/>
  <c r="A2025" i="8"/>
  <c r="F2024" i="8"/>
  <c r="A2024" i="8"/>
  <c r="F2023" i="8"/>
  <c r="A2023" i="8"/>
  <c r="F2022" i="8"/>
  <c r="A2022" i="8"/>
  <c r="F2021" i="8"/>
  <c r="A2021" i="8"/>
  <c r="F2020" i="8"/>
  <c r="A2020" i="8"/>
  <c r="F2019" i="8"/>
  <c r="A2019" i="8"/>
  <c r="F2018" i="8"/>
  <c r="A2018" i="8"/>
  <c r="F2017" i="8"/>
  <c r="A2017" i="8"/>
  <c r="F2016" i="8"/>
  <c r="A2016" i="8"/>
  <c r="F2015" i="8"/>
  <c r="A2015" i="8"/>
  <c r="F2014" i="8"/>
  <c r="A2014" i="8"/>
  <c r="F2013" i="8"/>
  <c r="A2013" i="8"/>
  <c r="F2012" i="8"/>
  <c r="A2012" i="8"/>
  <c r="F2011" i="8"/>
  <c r="A2011" i="8"/>
  <c r="F2010" i="8"/>
  <c r="A2010" i="8"/>
  <c r="F2009" i="8"/>
  <c r="A2009" i="8"/>
  <c r="F2008" i="8"/>
  <c r="A2008" i="8"/>
  <c r="F2007" i="8"/>
  <c r="A2007" i="8"/>
  <c r="F2006" i="8"/>
  <c r="A2006" i="8"/>
  <c r="F2005" i="8"/>
  <c r="A2005" i="8"/>
  <c r="F2004" i="8"/>
  <c r="A2004" i="8"/>
  <c r="F2003" i="8"/>
  <c r="A2003" i="8"/>
  <c r="F2002" i="8"/>
  <c r="A2002" i="8"/>
  <c r="F2001" i="8"/>
  <c r="A2001" i="8"/>
  <c r="F2000" i="8"/>
  <c r="A2000" i="8"/>
  <c r="F1999" i="8"/>
  <c r="A1999" i="8"/>
  <c r="F1998" i="8"/>
  <c r="A1998" i="8"/>
  <c r="F1997" i="8"/>
  <c r="A1997" i="8"/>
  <c r="F1996" i="8"/>
  <c r="A1996" i="8"/>
  <c r="F1995" i="8"/>
  <c r="A1995" i="8"/>
  <c r="F1994" i="8"/>
  <c r="A1994" i="8"/>
  <c r="F1993" i="8"/>
  <c r="A1993" i="8"/>
  <c r="F1992" i="8"/>
  <c r="A1992" i="8"/>
  <c r="F1991" i="8"/>
  <c r="A1991" i="8"/>
  <c r="F1990" i="8"/>
  <c r="A1990" i="8"/>
  <c r="F1989" i="8"/>
  <c r="A1989" i="8"/>
  <c r="F1988" i="8"/>
  <c r="A1988" i="8"/>
  <c r="F1987" i="8"/>
  <c r="A1987" i="8"/>
  <c r="F1986" i="8"/>
  <c r="A1986" i="8"/>
  <c r="F1985" i="8"/>
  <c r="A1985" i="8"/>
  <c r="F1984" i="8"/>
  <c r="A1984" i="8"/>
  <c r="F1983" i="8"/>
  <c r="A1983" i="8"/>
  <c r="F1982" i="8"/>
  <c r="A1982" i="8"/>
  <c r="F1981" i="8"/>
  <c r="A1981" i="8"/>
  <c r="F1980" i="8"/>
  <c r="A1980" i="8"/>
  <c r="F1979" i="8"/>
  <c r="A1979" i="8"/>
  <c r="F1978" i="8"/>
  <c r="A1978" i="8"/>
  <c r="F1977" i="8"/>
  <c r="A1977" i="8"/>
  <c r="F1976" i="8"/>
  <c r="A1976" i="8"/>
  <c r="F1975" i="8"/>
  <c r="A1975" i="8"/>
  <c r="F1974" i="8"/>
  <c r="A1974" i="8"/>
  <c r="F1973" i="8"/>
  <c r="A1973" i="8"/>
  <c r="F1972" i="8"/>
  <c r="A1972" i="8"/>
  <c r="F1971" i="8"/>
  <c r="A1971" i="8"/>
  <c r="F1970" i="8"/>
  <c r="A1970" i="8"/>
  <c r="F1969" i="8"/>
  <c r="A1969" i="8"/>
  <c r="F1968" i="8"/>
  <c r="A1968" i="8"/>
  <c r="F1967" i="8"/>
  <c r="A1967" i="8"/>
  <c r="F1966" i="8"/>
  <c r="A1966" i="8"/>
  <c r="F1965" i="8"/>
  <c r="A1965" i="8"/>
  <c r="F1964" i="8"/>
  <c r="A1964" i="8"/>
  <c r="F1963" i="8"/>
  <c r="A1963" i="8"/>
  <c r="F1962" i="8"/>
  <c r="A1962" i="8"/>
  <c r="F1961" i="8"/>
  <c r="A1961" i="8"/>
  <c r="F1960" i="8"/>
  <c r="A1960" i="8"/>
  <c r="F1959" i="8"/>
  <c r="A1959" i="8"/>
  <c r="F1958" i="8"/>
  <c r="A1958" i="8"/>
  <c r="F1957" i="8"/>
  <c r="A1957" i="8"/>
  <c r="F1956" i="8"/>
  <c r="A1956" i="8"/>
  <c r="F1955" i="8"/>
  <c r="A1955" i="8"/>
  <c r="F1954" i="8"/>
  <c r="A1954" i="8"/>
  <c r="F1953" i="8"/>
  <c r="A1953" i="8"/>
  <c r="F1952" i="8"/>
  <c r="A1952" i="8"/>
  <c r="F1951" i="8"/>
  <c r="A1951" i="8"/>
  <c r="F1950" i="8"/>
  <c r="A1950" i="8"/>
  <c r="F1949" i="8"/>
  <c r="A1949" i="8"/>
  <c r="F1948" i="8"/>
  <c r="A1948" i="8"/>
  <c r="F1947" i="8"/>
  <c r="A1947" i="8"/>
  <c r="F1946" i="8"/>
  <c r="A1946" i="8"/>
  <c r="F1945" i="8"/>
  <c r="A1945" i="8"/>
  <c r="F1944" i="8"/>
  <c r="A1944" i="8"/>
  <c r="F1943" i="8"/>
  <c r="A1943" i="8"/>
  <c r="F1942" i="8"/>
  <c r="A1942" i="8"/>
  <c r="F1941" i="8"/>
  <c r="A1941" i="8"/>
  <c r="F1940" i="8"/>
  <c r="A1940" i="8"/>
  <c r="F1939" i="8"/>
  <c r="A1939" i="8"/>
  <c r="F1938" i="8"/>
  <c r="A1938" i="8"/>
  <c r="F1937" i="8"/>
  <c r="A1937" i="8"/>
  <c r="F1936" i="8"/>
  <c r="A1936" i="8"/>
  <c r="F1935" i="8"/>
  <c r="A1935" i="8"/>
  <c r="F1934" i="8"/>
  <c r="A1934" i="8"/>
  <c r="F1933" i="8"/>
  <c r="A1933" i="8"/>
  <c r="F1932" i="8"/>
  <c r="A1932" i="8"/>
  <c r="F1931" i="8"/>
  <c r="A1931" i="8"/>
  <c r="F1930" i="8"/>
  <c r="A1930" i="8"/>
  <c r="F1929" i="8"/>
  <c r="A1929" i="8"/>
  <c r="F1928" i="8"/>
  <c r="A1928" i="8"/>
  <c r="F1927" i="8"/>
  <c r="A1927" i="8"/>
  <c r="F1926" i="8"/>
  <c r="A1926" i="8"/>
  <c r="F1925" i="8"/>
  <c r="A1925" i="8"/>
  <c r="F1924" i="8"/>
  <c r="A1924" i="8"/>
  <c r="F1923" i="8"/>
  <c r="A1923" i="8"/>
  <c r="F1922" i="8"/>
  <c r="A1922" i="8"/>
  <c r="F1921" i="8"/>
  <c r="A1921" i="8"/>
  <c r="F1920" i="8"/>
  <c r="A1920" i="8"/>
  <c r="F1919" i="8"/>
  <c r="A1919" i="8"/>
  <c r="F1918" i="8"/>
  <c r="A1918" i="8"/>
  <c r="F1917" i="8"/>
  <c r="A1917" i="8"/>
  <c r="F1916" i="8"/>
  <c r="A1916" i="8"/>
  <c r="F1915" i="8"/>
  <c r="A1915" i="8"/>
  <c r="F1914" i="8"/>
  <c r="A1914" i="8"/>
  <c r="F1913" i="8"/>
  <c r="A1913" i="8"/>
  <c r="F1912" i="8"/>
  <c r="A1912" i="8"/>
  <c r="F1911" i="8"/>
  <c r="A1911" i="8"/>
  <c r="F1910" i="8"/>
  <c r="A1910" i="8"/>
  <c r="F1909" i="8"/>
  <c r="A1909" i="8"/>
  <c r="F1908" i="8"/>
  <c r="A1908" i="8"/>
  <c r="F1907" i="8"/>
  <c r="A1907" i="8"/>
  <c r="F1906" i="8"/>
  <c r="A1906" i="8"/>
  <c r="F1905" i="8"/>
  <c r="A1905" i="8"/>
  <c r="F1904" i="8"/>
  <c r="A1904" i="8"/>
  <c r="F1903" i="8"/>
  <c r="A1903" i="8"/>
  <c r="F1902" i="8"/>
  <c r="A1902" i="8"/>
  <c r="F1901" i="8"/>
  <c r="A1901" i="8"/>
  <c r="F1900" i="8"/>
  <c r="A1900" i="8"/>
  <c r="F1899" i="8"/>
  <c r="A1899" i="8"/>
  <c r="F1898" i="8"/>
  <c r="A1898" i="8"/>
  <c r="F1897" i="8"/>
  <c r="A1897" i="8"/>
  <c r="F1896" i="8"/>
  <c r="A1896" i="8"/>
  <c r="F1895" i="8"/>
  <c r="A1895" i="8"/>
  <c r="F1894" i="8"/>
  <c r="A1894" i="8"/>
  <c r="F1893" i="8"/>
  <c r="A1893" i="8"/>
  <c r="F1892" i="8"/>
  <c r="A1892" i="8"/>
  <c r="F1891" i="8"/>
  <c r="A1891" i="8"/>
  <c r="F1890" i="8"/>
  <c r="A1890" i="8"/>
  <c r="F1889" i="8"/>
  <c r="A1889" i="8"/>
  <c r="F1888" i="8"/>
  <c r="A1888" i="8"/>
  <c r="F1887" i="8"/>
  <c r="A1887" i="8"/>
  <c r="F1886" i="8"/>
  <c r="A1886" i="8"/>
  <c r="F1885" i="8"/>
  <c r="A1885" i="8"/>
  <c r="F1884" i="8"/>
  <c r="A1884" i="8"/>
  <c r="F1883" i="8"/>
  <c r="A1883" i="8"/>
  <c r="F1882" i="8"/>
  <c r="A1882" i="8"/>
  <c r="F1881" i="8"/>
  <c r="A1881" i="8"/>
  <c r="F1880" i="8"/>
  <c r="A1880" i="8"/>
  <c r="F1879" i="8"/>
  <c r="A1879" i="8"/>
  <c r="F1878" i="8"/>
  <c r="A1878" i="8"/>
  <c r="F1877" i="8"/>
  <c r="A1877" i="8"/>
  <c r="F1876" i="8"/>
  <c r="A1876" i="8"/>
  <c r="F1875" i="8"/>
  <c r="A1875" i="8"/>
  <c r="F1874" i="8"/>
  <c r="A1874" i="8"/>
  <c r="F1873" i="8"/>
  <c r="A1873" i="8"/>
  <c r="F1872" i="8"/>
  <c r="A1872" i="8"/>
  <c r="F1871" i="8"/>
  <c r="A1871" i="8"/>
  <c r="F1870" i="8"/>
  <c r="A1870" i="8"/>
  <c r="F1869" i="8"/>
  <c r="A1869" i="8"/>
  <c r="F1868" i="8"/>
  <c r="A1868" i="8"/>
  <c r="F1867" i="8"/>
  <c r="A1867" i="8"/>
  <c r="F1866" i="8"/>
  <c r="A1866" i="8"/>
  <c r="F1865" i="8"/>
  <c r="A1865" i="8"/>
  <c r="F1864" i="8"/>
  <c r="A1864" i="8"/>
  <c r="F1863" i="8"/>
  <c r="A1863" i="8"/>
  <c r="F1862" i="8"/>
  <c r="A1862" i="8"/>
  <c r="F1861" i="8"/>
  <c r="A1861" i="8"/>
  <c r="F1860" i="8"/>
  <c r="A1860" i="8"/>
  <c r="F1859" i="8"/>
  <c r="A1859" i="8"/>
  <c r="F1858" i="8"/>
  <c r="A1858" i="8"/>
  <c r="F1857" i="8"/>
  <c r="A1857" i="8"/>
  <c r="F1856" i="8"/>
  <c r="A1856" i="8"/>
  <c r="F1855" i="8"/>
  <c r="A1855" i="8"/>
  <c r="F1854" i="8"/>
  <c r="A1854" i="8"/>
  <c r="F1853" i="8"/>
  <c r="A1853" i="8"/>
  <c r="F1852" i="8"/>
  <c r="A1852" i="8"/>
  <c r="F1851" i="8"/>
  <c r="A1851" i="8"/>
  <c r="F1850" i="8"/>
  <c r="A1850" i="8"/>
  <c r="F1849" i="8"/>
  <c r="A1849" i="8"/>
  <c r="F1848" i="8"/>
  <c r="A1848" i="8"/>
  <c r="F1847" i="8"/>
  <c r="A1847" i="8"/>
  <c r="F1846" i="8"/>
  <c r="A1846" i="8"/>
  <c r="F1845" i="8"/>
  <c r="A1845" i="8"/>
  <c r="F1844" i="8"/>
  <c r="A1844" i="8"/>
  <c r="F1843" i="8"/>
  <c r="A1843" i="8"/>
  <c r="F1842" i="8"/>
  <c r="A1842" i="8"/>
  <c r="F1841" i="8"/>
  <c r="A1841" i="8"/>
  <c r="F1840" i="8"/>
  <c r="A1840" i="8"/>
  <c r="F1839" i="8"/>
  <c r="A1839" i="8"/>
  <c r="F1838" i="8"/>
  <c r="A1838" i="8"/>
  <c r="F1837" i="8"/>
  <c r="A1837" i="8"/>
  <c r="F1836" i="8"/>
  <c r="A1836" i="8"/>
  <c r="F1835" i="8"/>
  <c r="A1835" i="8"/>
  <c r="F1834" i="8"/>
  <c r="A1834" i="8"/>
  <c r="F1833" i="8"/>
  <c r="A1833" i="8"/>
  <c r="F1832" i="8"/>
  <c r="A1832" i="8"/>
  <c r="F1831" i="8"/>
  <c r="A1831" i="8"/>
  <c r="F1830" i="8"/>
  <c r="A1830" i="8"/>
  <c r="F1829" i="8"/>
  <c r="A1829" i="8"/>
  <c r="F1828" i="8"/>
  <c r="A1828" i="8"/>
  <c r="F1827" i="8"/>
  <c r="A1827" i="8"/>
  <c r="F1826" i="8"/>
  <c r="A1826" i="8"/>
  <c r="F1825" i="8"/>
  <c r="A1825" i="8"/>
  <c r="F1824" i="8"/>
  <c r="A1824" i="8"/>
  <c r="F1823" i="8"/>
  <c r="A1823" i="8"/>
  <c r="F1822" i="8"/>
  <c r="A1822" i="8"/>
  <c r="F1821" i="8"/>
  <c r="A1821" i="8"/>
  <c r="F1820" i="8"/>
  <c r="A1820" i="8"/>
  <c r="F1819" i="8"/>
  <c r="A1819" i="8"/>
  <c r="F1818" i="8"/>
  <c r="A1818" i="8"/>
  <c r="F1817" i="8"/>
  <c r="A1817" i="8"/>
  <c r="F1816" i="8"/>
  <c r="A1816" i="8"/>
  <c r="F1815" i="8"/>
  <c r="A1815" i="8"/>
  <c r="F1814" i="8"/>
  <c r="A1814" i="8"/>
  <c r="F1813" i="8"/>
  <c r="A1813" i="8"/>
  <c r="F1812" i="8"/>
  <c r="A1812" i="8"/>
  <c r="F1811" i="8"/>
  <c r="A1811" i="8"/>
  <c r="F1810" i="8"/>
  <c r="A1810" i="8"/>
  <c r="F1809" i="8"/>
  <c r="A1809" i="8"/>
  <c r="F1808" i="8"/>
  <c r="A1808" i="8"/>
  <c r="F1807" i="8"/>
  <c r="A1807" i="8"/>
  <c r="F1806" i="8"/>
  <c r="A1806" i="8"/>
  <c r="F1805" i="8"/>
  <c r="A1805" i="8"/>
  <c r="F1804" i="8"/>
  <c r="A1804" i="8"/>
  <c r="F1803" i="8"/>
  <c r="A1803" i="8"/>
  <c r="F1802" i="8"/>
  <c r="A1802" i="8"/>
  <c r="F1801" i="8"/>
  <c r="A1801" i="8"/>
  <c r="F1800" i="8"/>
  <c r="A1800" i="8"/>
  <c r="F1799" i="8"/>
  <c r="A1799" i="8"/>
  <c r="F1798" i="8"/>
  <c r="A1798" i="8"/>
  <c r="F1797" i="8"/>
  <c r="A1797" i="8"/>
  <c r="F1796" i="8"/>
  <c r="A1796" i="8"/>
  <c r="F1795" i="8"/>
  <c r="A1795" i="8"/>
  <c r="F1794" i="8"/>
  <c r="A1794" i="8"/>
  <c r="F1793" i="8"/>
  <c r="A1793" i="8"/>
  <c r="F1792" i="8"/>
  <c r="A1792" i="8"/>
  <c r="F1791" i="8"/>
  <c r="A1791" i="8"/>
  <c r="F1790" i="8"/>
  <c r="A1790" i="8"/>
  <c r="F1789" i="8"/>
  <c r="A1789" i="8"/>
  <c r="F1788" i="8"/>
  <c r="A1788" i="8"/>
  <c r="F1787" i="8"/>
  <c r="A1787" i="8"/>
  <c r="F1786" i="8"/>
  <c r="A1786" i="8"/>
  <c r="F1785" i="8"/>
  <c r="A1785" i="8"/>
  <c r="F1784" i="8"/>
  <c r="A1784" i="8"/>
  <c r="F1783" i="8"/>
  <c r="A1783" i="8"/>
  <c r="F1782" i="8"/>
  <c r="A1782" i="8"/>
  <c r="F1781" i="8"/>
  <c r="A1781" i="8"/>
  <c r="F1780" i="8"/>
  <c r="A1780" i="8"/>
  <c r="F1779" i="8"/>
  <c r="A1779" i="8"/>
  <c r="F1778" i="8"/>
  <c r="A1778" i="8"/>
  <c r="F1777" i="8"/>
  <c r="A1777" i="8"/>
  <c r="F1776" i="8"/>
  <c r="A1776" i="8"/>
  <c r="F1775" i="8"/>
  <c r="A1775" i="8"/>
  <c r="F1774" i="8"/>
  <c r="A1774" i="8"/>
  <c r="F1773" i="8"/>
  <c r="A1773" i="8"/>
  <c r="F1772" i="8"/>
  <c r="A1772" i="8"/>
  <c r="F1771" i="8"/>
  <c r="A1771" i="8"/>
  <c r="F1770" i="8"/>
  <c r="A1770" i="8"/>
  <c r="F1769" i="8"/>
  <c r="A1769" i="8"/>
  <c r="F1768" i="8"/>
  <c r="A1768" i="8"/>
  <c r="F1767" i="8"/>
  <c r="A1767" i="8"/>
  <c r="F1766" i="8"/>
  <c r="A1766" i="8"/>
  <c r="F1765" i="8"/>
  <c r="A1765" i="8"/>
  <c r="F1764" i="8"/>
  <c r="A1764" i="8"/>
  <c r="F1763" i="8"/>
  <c r="A1763" i="8"/>
  <c r="F1762" i="8"/>
  <c r="A1762" i="8"/>
  <c r="F1761" i="8"/>
  <c r="A1761" i="8"/>
  <c r="F1760" i="8"/>
  <c r="A1760" i="8"/>
  <c r="F1759" i="8"/>
  <c r="A1759" i="8"/>
  <c r="F1758" i="8"/>
  <c r="A1758" i="8"/>
  <c r="F1757" i="8"/>
  <c r="A1757" i="8"/>
  <c r="F1756" i="8"/>
  <c r="A1756" i="8"/>
  <c r="F1755" i="8"/>
  <c r="A1755" i="8"/>
  <c r="F1754" i="8"/>
  <c r="A1754" i="8"/>
  <c r="F1753" i="8"/>
  <c r="A1753" i="8"/>
  <c r="F1752" i="8"/>
  <c r="A1752" i="8"/>
  <c r="F1751" i="8"/>
  <c r="A1751" i="8"/>
  <c r="F1750" i="8"/>
  <c r="A1750" i="8"/>
  <c r="F1749" i="8"/>
  <c r="A1749" i="8"/>
  <c r="F1748" i="8"/>
  <c r="A1748" i="8"/>
  <c r="F1747" i="8"/>
  <c r="A1747" i="8"/>
  <c r="F1746" i="8"/>
  <c r="A1746" i="8"/>
  <c r="F1745" i="8"/>
  <c r="A1745" i="8"/>
  <c r="F1744" i="8"/>
  <c r="A1744" i="8"/>
  <c r="F1743" i="8"/>
  <c r="A1743" i="8"/>
  <c r="F1742" i="8"/>
  <c r="A1742" i="8"/>
  <c r="F1741" i="8"/>
  <c r="A1741" i="8"/>
  <c r="F1740" i="8"/>
  <c r="A1740" i="8"/>
  <c r="F1739" i="8"/>
  <c r="A1739" i="8"/>
  <c r="F1738" i="8"/>
  <c r="A1738" i="8"/>
  <c r="F1737" i="8"/>
  <c r="A1737" i="8"/>
  <c r="F1736" i="8"/>
  <c r="A1736" i="8"/>
  <c r="F1735" i="8"/>
  <c r="A1735" i="8"/>
  <c r="F1734" i="8"/>
  <c r="A1734" i="8"/>
  <c r="F1733" i="8"/>
  <c r="A1733" i="8"/>
  <c r="F1732" i="8"/>
  <c r="A1732" i="8"/>
  <c r="F1731" i="8"/>
  <c r="A1731" i="8"/>
  <c r="F1730" i="8"/>
  <c r="A1730" i="8"/>
  <c r="F1729" i="8"/>
  <c r="A1729" i="8"/>
  <c r="F1728" i="8"/>
  <c r="A1728" i="8"/>
  <c r="F1727" i="8"/>
  <c r="A1727" i="8"/>
  <c r="F1726" i="8"/>
  <c r="A1726" i="8"/>
  <c r="F1725" i="8"/>
  <c r="A1725" i="8"/>
  <c r="F1724" i="8"/>
  <c r="A1724" i="8"/>
  <c r="F1723" i="8"/>
  <c r="A1723" i="8"/>
  <c r="F1722" i="8"/>
  <c r="A1722" i="8"/>
  <c r="F1721" i="8"/>
  <c r="A1721" i="8"/>
  <c r="F1720" i="8"/>
  <c r="A1720" i="8"/>
  <c r="F1719" i="8"/>
  <c r="A1719" i="8"/>
  <c r="F1718" i="8"/>
  <c r="A1718" i="8"/>
  <c r="F1717" i="8"/>
  <c r="A1717" i="8"/>
  <c r="F1716" i="8"/>
  <c r="A1716" i="8"/>
  <c r="F1715" i="8"/>
  <c r="A1715" i="8"/>
  <c r="F1714" i="8"/>
  <c r="A1714" i="8"/>
  <c r="F1713" i="8"/>
  <c r="A1713" i="8"/>
  <c r="F1712" i="8"/>
  <c r="A1712" i="8"/>
  <c r="F1711" i="8"/>
  <c r="A1711" i="8"/>
  <c r="F1710" i="8"/>
  <c r="A1710" i="8"/>
  <c r="F1709" i="8"/>
  <c r="A1709" i="8"/>
  <c r="F1708" i="8"/>
  <c r="A1708" i="8"/>
  <c r="F1707" i="8"/>
  <c r="A1707" i="8"/>
  <c r="F1706" i="8"/>
  <c r="A1706" i="8"/>
  <c r="F1705" i="8"/>
  <c r="A1705" i="8"/>
  <c r="F1704" i="8"/>
  <c r="A1704" i="8"/>
  <c r="F1703" i="8"/>
  <c r="A1703" i="8"/>
  <c r="F1702" i="8"/>
  <c r="A1702" i="8"/>
  <c r="F1701" i="8"/>
  <c r="A1701" i="8"/>
  <c r="F1700" i="8"/>
  <c r="A1700" i="8"/>
  <c r="F1699" i="8"/>
  <c r="A1699" i="8"/>
  <c r="F1698" i="8"/>
  <c r="A1698" i="8"/>
  <c r="F1697" i="8"/>
  <c r="A1697" i="8"/>
  <c r="F1696" i="8"/>
  <c r="A1696" i="8"/>
  <c r="F1695" i="8"/>
  <c r="A1695" i="8"/>
  <c r="F1694" i="8"/>
  <c r="A1694" i="8"/>
  <c r="F1693" i="8"/>
  <c r="A1693" i="8"/>
  <c r="F1692" i="8"/>
  <c r="A1692" i="8"/>
  <c r="F1691" i="8"/>
  <c r="A1691" i="8"/>
  <c r="F1690" i="8"/>
  <c r="A1690" i="8"/>
  <c r="F1689" i="8"/>
  <c r="A1689" i="8"/>
  <c r="F1688" i="8"/>
  <c r="A1688" i="8"/>
  <c r="F1687" i="8"/>
  <c r="A1687" i="8"/>
  <c r="F1686" i="8"/>
  <c r="A1686" i="8"/>
  <c r="F1685" i="8"/>
  <c r="A1685" i="8"/>
  <c r="F1684" i="8"/>
  <c r="A1684" i="8"/>
  <c r="F1683" i="8"/>
  <c r="A1683" i="8"/>
  <c r="F1682" i="8"/>
  <c r="A1682" i="8"/>
  <c r="F1681" i="8"/>
  <c r="A1681" i="8"/>
  <c r="F1680" i="8"/>
  <c r="A1680" i="8"/>
  <c r="F1679" i="8"/>
  <c r="A1679" i="8"/>
  <c r="F1678" i="8"/>
  <c r="A1678" i="8"/>
  <c r="F1677" i="8"/>
  <c r="A1677" i="8"/>
  <c r="F1676" i="8"/>
  <c r="A1676" i="8"/>
  <c r="F1675" i="8"/>
  <c r="A1675" i="8"/>
  <c r="F1674" i="8"/>
  <c r="A1674" i="8"/>
  <c r="F1673" i="8"/>
  <c r="A1673" i="8"/>
  <c r="F1672" i="8"/>
  <c r="A1672" i="8"/>
  <c r="F1671" i="8"/>
  <c r="A1671" i="8"/>
  <c r="F1670" i="8"/>
  <c r="A1670" i="8"/>
  <c r="F1669" i="8"/>
  <c r="A1669" i="8"/>
  <c r="F1668" i="8"/>
  <c r="A1668" i="8"/>
  <c r="F1667" i="8"/>
  <c r="A1667" i="8"/>
  <c r="F1666" i="8"/>
  <c r="A1666" i="8"/>
  <c r="F1665" i="8"/>
  <c r="A1665" i="8"/>
  <c r="F1664" i="8"/>
  <c r="A1664" i="8"/>
  <c r="F1663" i="8"/>
  <c r="A1663" i="8"/>
  <c r="F1662" i="8"/>
  <c r="A1662" i="8"/>
  <c r="F1661" i="8"/>
  <c r="A1661" i="8"/>
  <c r="F1660" i="8"/>
  <c r="A1660" i="8"/>
  <c r="F1659" i="8"/>
  <c r="A1659" i="8"/>
  <c r="F1658" i="8"/>
  <c r="A1658" i="8"/>
  <c r="F1657" i="8"/>
  <c r="A1657" i="8"/>
  <c r="F1656" i="8"/>
  <c r="A1656" i="8"/>
  <c r="F1655" i="8"/>
  <c r="A1655" i="8"/>
  <c r="F1654" i="8"/>
  <c r="A1654" i="8"/>
  <c r="F1653" i="8"/>
  <c r="A1653" i="8"/>
  <c r="F1652" i="8"/>
  <c r="A1652" i="8"/>
  <c r="F1651" i="8"/>
  <c r="A1651" i="8"/>
  <c r="F1650" i="8"/>
  <c r="A1650" i="8"/>
  <c r="F1649" i="8"/>
  <c r="A1649" i="8"/>
  <c r="F1648" i="8"/>
  <c r="A1648" i="8"/>
  <c r="F1647" i="8"/>
  <c r="A1647" i="8"/>
  <c r="F1646" i="8"/>
  <c r="A1646" i="8"/>
  <c r="F1645" i="8"/>
  <c r="A1645" i="8"/>
  <c r="F1644" i="8"/>
  <c r="A1644" i="8"/>
  <c r="F1643" i="8"/>
  <c r="A1643" i="8"/>
  <c r="F1642" i="8"/>
  <c r="A1642" i="8"/>
  <c r="F1641" i="8"/>
  <c r="A1641" i="8"/>
  <c r="F1640" i="8"/>
  <c r="A1640" i="8"/>
  <c r="F1639" i="8"/>
  <c r="A1639" i="8"/>
  <c r="F1638" i="8"/>
  <c r="A1638" i="8"/>
  <c r="F1637" i="8"/>
  <c r="A1637" i="8"/>
  <c r="F1636" i="8"/>
  <c r="A1636" i="8"/>
  <c r="F1635" i="8"/>
  <c r="A1635" i="8"/>
  <c r="F1634" i="8"/>
  <c r="A1634" i="8"/>
  <c r="F1633" i="8"/>
  <c r="A1633" i="8"/>
  <c r="F1632" i="8"/>
  <c r="A1632" i="8"/>
  <c r="F1631" i="8"/>
  <c r="A1631" i="8"/>
  <c r="F1630" i="8"/>
  <c r="A1630" i="8"/>
  <c r="F1629" i="8"/>
  <c r="A1629" i="8"/>
  <c r="F1628" i="8"/>
  <c r="A1628" i="8"/>
  <c r="F1627" i="8"/>
  <c r="A1627" i="8"/>
  <c r="F1626" i="8"/>
  <c r="A1626" i="8"/>
  <c r="F1625" i="8"/>
  <c r="A1625" i="8"/>
  <c r="F1624" i="8"/>
  <c r="A1624" i="8"/>
  <c r="F1623" i="8"/>
  <c r="A1623" i="8"/>
  <c r="F1622" i="8"/>
  <c r="A1622" i="8"/>
  <c r="F1621" i="8"/>
  <c r="A1621" i="8"/>
  <c r="F1620" i="8"/>
  <c r="A1620" i="8"/>
  <c r="F1619" i="8"/>
  <c r="A1619" i="8"/>
  <c r="F1618" i="8"/>
  <c r="A1618" i="8"/>
  <c r="F1617" i="8"/>
  <c r="A1617" i="8"/>
  <c r="F1616" i="8"/>
  <c r="A1616" i="8"/>
  <c r="F1615" i="8"/>
  <c r="A1615" i="8"/>
  <c r="F1614" i="8"/>
  <c r="A1614" i="8"/>
  <c r="F1613" i="8"/>
  <c r="A1613" i="8"/>
  <c r="F1612" i="8"/>
  <c r="A1612" i="8"/>
  <c r="F1611" i="8"/>
  <c r="A1611" i="8"/>
  <c r="F1610" i="8"/>
  <c r="A1610" i="8"/>
  <c r="F1609" i="8"/>
  <c r="A1609" i="8"/>
  <c r="F1608" i="8"/>
  <c r="A1608" i="8"/>
  <c r="F1607" i="8"/>
  <c r="A1607" i="8"/>
  <c r="F1606" i="8"/>
  <c r="A1606" i="8"/>
  <c r="F1605" i="8"/>
  <c r="A1605" i="8"/>
  <c r="F1604" i="8"/>
  <c r="A1604" i="8"/>
  <c r="F1603" i="8"/>
  <c r="A1603" i="8"/>
  <c r="F1602" i="8"/>
  <c r="A1602" i="8"/>
  <c r="F1601" i="8"/>
  <c r="A1601" i="8"/>
  <c r="F1600" i="8"/>
  <c r="A1600" i="8"/>
  <c r="F1599" i="8"/>
  <c r="A1599" i="8"/>
  <c r="F1598" i="8"/>
  <c r="A1598" i="8"/>
  <c r="F1597" i="8"/>
  <c r="A1597" i="8"/>
  <c r="F1596" i="8"/>
  <c r="A1596" i="8"/>
  <c r="F1595" i="8"/>
  <c r="A1595" i="8"/>
  <c r="F1594" i="8"/>
  <c r="A1594" i="8"/>
  <c r="F1593" i="8"/>
  <c r="A1593" i="8"/>
  <c r="F1592" i="8"/>
  <c r="A1592" i="8"/>
  <c r="F1591" i="8"/>
  <c r="A1591" i="8"/>
  <c r="F1590" i="8"/>
  <c r="A1590" i="8"/>
  <c r="F1589" i="8"/>
  <c r="A1589" i="8"/>
  <c r="F1588" i="8"/>
  <c r="A1588" i="8"/>
  <c r="F1587" i="8"/>
  <c r="A1587" i="8"/>
  <c r="F1586" i="8"/>
  <c r="A1586" i="8"/>
  <c r="F1585" i="8"/>
  <c r="A1585" i="8"/>
  <c r="F1584" i="8"/>
  <c r="A1584" i="8"/>
  <c r="F1583" i="8"/>
  <c r="A1583" i="8"/>
  <c r="F1582" i="8"/>
  <c r="A1582" i="8"/>
  <c r="F1581" i="8"/>
  <c r="A1581" i="8"/>
  <c r="F1580" i="8"/>
  <c r="A1580" i="8"/>
  <c r="F1579" i="8"/>
  <c r="A1579" i="8"/>
  <c r="F1578" i="8"/>
  <c r="A1578" i="8"/>
  <c r="F1577" i="8"/>
  <c r="A1577" i="8"/>
  <c r="F1576" i="8"/>
  <c r="A1576" i="8"/>
  <c r="F1575" i="8"/>
  <c r="A1575" i="8"/>
  <c r="F1574" i="8"/>
  <c r="A1574" i="8"/>
  <c r="F1573" i="8"/>
  <c r="A1573" i="8"/>
  <c r="F1572" i="8"/>
  <c r="A1572" i="8"/>
  <c r="F1571" i="8"/>
  <c r="A1571" i="8"/>
  <c r="F1570" i="8"/>
  <c r="A1570" i="8"/>
  <c r="F1569" i="8"/>
  <c r="A1569" i="8"/>
  <c r="F1568" i="8"/>
  <c r="A1568" i="8"/>
  <c r="F1567" i="8"/>
  <c r="A1567" i="8"/>
  <c r="F1566" i="8"/>
  <c r="A1566" i="8"/>
  <c r="F1565" i="8"/>
  <c r="A1565" i="8"/>
  <c r="F1564" i="8"/>
  <c r="A1564" i="8"/>
  <c r="F1563" i="8"/>
  <c r="A1563" i="8"/>
  <c r="F1562" i="8"/>
  <c r="A1562" i="8"/>
  <c r="F1561" i="8"/>
  <c r="A1561" i="8"/>
  <c r="F1560" i="8"/>
  <c r="A1560" i="8"/>
  <c r="F1559" i="8"/>
  <c r="A1559" i="8"/>
  <c r="F1558" i="8"/>
  <c r="A1558" i="8"/>
  <c r="F1557" i="8"/>
  <c r="A1557" i="8"/>
  <c r="F1556" i="8"/>
  <c r="A1556" i="8"/>
  <c r="F1555" i="8"/>
  <c r="A1555" i="8"/>
  <c r="F1554" i="8"/>
  <c r="A1554" i="8"/>
  <c r="F1553" i="8"/>
  <c r="A1553" i="8"/>
  <c r="F1552" i="8"/>
  <c r="A1552" i="8"/>
  <c r="F1551" i="8"/>
  <c r="A1551" i="8"/>
  <c r="F1550" i="8"/>
  <c r="A1550" i="8"/>
  <c r="F1549" i="8"/>
  <c r="A1549" i="8"/>
  <c r="F1548" i="8"/>
  <c r="A1548" i="8"/>
  <c r="F1547" i="8"/>
  <c r="A1547" i="8"/>
  <c r="F1546" i="8"/>
  <c r="A1546" i="8"/>
  <c r="F1545" i="8"/>
  <c r="A1545" i="8"/>
  <c r="F1544" i="8"/>
  <c r="A1544" i="8"/>
  <c r="F1543" i="8"/>
  <c r="A1543" i="8"/>
  <c r="F1542" i="8"/>
  <c r="A1542" i="8"/>
  <c r="F1541" i="8"/>
  <c r="A1541" i="8"/>
  <c r="F1540" i="8"/>
  <c r="A1540" i="8"/>
  <c r="F1539" i="8"/>
  <c r="A1539" i="8"/>
  <c r="F1538" i="8"/>
  <c r="A1538" i="8"/>
  <c r="F1537" i="8"/>
  <c r="A1537" i="8"/>
  <c r="F1536" i="8"/>
  <c r="A1536" i="8"/>
  <c r="F1535" i="8"/>
  <c r="A1535" i="8"/>
  <c r="F1534" i="8"/>
  <c r="A1534" i="8"/>
  <c r="F1533" i="8"/>
  <c r="A1533" i="8"/>
  <c r="F1532" i="8"/>
  <c r="A1532" i="8"/>
  <c r="F1531" i="8"/>
  <c r="A1531" i="8"/>
  <c r="F1530" i="8"/>
  <c r="A1530" i="8"/>
  <c r="F1529" i="8"/>
  <c r="A1529" i="8"/>
  <c r="F1528" i="8"/>
  <c r="A1528" i="8"/>
  <c r="F1527" i="8"/>
  <c r="A1527" i="8"/>
  <c r="F1526" i="8"/>
  <c r="A1526" i="8"/>
  <c r="F1525" i="8"/>
  <c r="A1525" i="8"/>
  <c r="F1524" i="8"/>
  <c r="A1524" i="8"/>
  <c r="F1523" i="8"/>
  <c r="A1523" i="8"/>
  <c r="F1522" i="8"/>
  <c r="A1522" i="8"/>
  <c r="F1521" i="8"/>
  <c r="A1521" i="8"/>
  <c r="F1520" i="8"/>
  <c r="A1520" i="8"/>
  <c r="F1519" i="8"/>
  <c r="A1519" i="8"/>
  <c r="F1518" i="8"/>
  <c r="A1518" i="8"/>
  <c r="F1517" i="8"/>
  <c r="A1517" i="8"/>
  <c r="F1516" i="8"/>
  <c r="A1516" i="8"/>
  <c r="F1515" i="8"/>
  <c r="A1515" i="8"/>
  <c r="F1514" i="8"/>
  <c r="A1514" i="8"/>
  <c r="F1513" i="8"/>
  <c r="A1513" i="8"/>
  <c r="F1512" i="8"/>
  <c r="A1512" i="8"/>
  <c r="F1511" i="8"/>
  <c r="A1511" i="8"/>
  <c r="F1510" i="8"/>
  <c r="A1510" i="8"/>
  <c r="F1509" i="8"/>
  <c r="A1509" i="8"/>
  <c r="F1508" i="8"/>
  <c r="A1508" i="8"/>
  <c r="F1507" i="8"/>
  <c r="A1507" i="8"/>
  <c r="F1506" i="8"/>
  <c r="A1506" i="8"/>
  <c r="F1505" i="8"/>
  <c r="A1505" i="8"/>
  <c r="F1504" i="8"/>
  <c r="A1504" i="8"/>
  <c r="F1503" i="8"/>
  <c r="A1503" i="8"/>
  <c r="F1502" i="8"/>
  <c r="A1502" i="8"/>
  <c r="F1501" i="8"/>
  <c r="A1501" i="8"/>
  <c r="F1500" i="8"/>
  <c r="A1500" i="8"/>
  <c r="F1499" i="8"/>
  <c r="A1499" i="8"/>
  <c r="F1498" i="8"/>
  <c r="A1498" i="8"/>
  <c r="F1497" i="8"/>
  <c r="A1497" i="8"/>
  <c r="F1496" i="8"/>
  <c r="A1496" i="8"/>
  <c r="F1495" i="8"/>
  <c r="A1495" i="8"/>
  <c r="F1494" i="8"/>
  <c r="A1494" i="8"/>
  <c r="F1493" i="8"/>
  <c r="A1493" i="8"/>
  <c r="F1492" i="8"/>
  <c r="A1492" i="8"/>
  <c r="F1491" i="8"/>
  <c r="A1491" i="8"/>
  <c r="F1490" i="8"/>
  <c r="A1490" i="8"/>
  <c r="F1489" i="8"/>
  <c r="A1489" i="8"/>
  <c r="F1488" i="8"/>
  <c r="A1488" i="8"/>
  <c r="F1487" i="8"/>
  <c r="A1487" i="8"/>
  <c r="F1486" i="8"/>
  <c r="A1486" i="8"/>
  <c r="F1485" i="8"/>
  <c r="A1485" i="8"/>
  <c r="F1484" i="8"/>
  <c r="A1484" i="8"/>
  <c r="F1483" i="8"/>
  <c r="A1483" i="8"/>
  <c r="F1482" i="8"/>
  <c r="A1482" i="8"/>
  <c r="F1481" i="8"/>
  <c r="A1481" i="8"/>
  <c r="F1480" i="8"/>
  <c r="A1480" i="8"/>
  <c r="F1479" i="8"/>
  <c r="A1479" i="8"/>
  <c r="F1478" i="8"/>
  <c r="A1478" i="8"/>
  <c r="F1477" i="8"/>
  <c r="A1477" i="8"/>
  <c r="F1476" i="8"/>
  <c r="A1476" i="8"/>
  <c r="F1475" i="8"/>
  <c r="A1475" i="8"/>
  <c r="F1474" i="8"/>
  <c r="A1474" i="8"/>
  <c r="F1473" i="8"/>
  <c r="A1473" i="8"/>
  <c r="F1472" i="8"/>
  <c r="A1472" i="8"/>
  <c r="F1471" i="8"/>
  <c r="A1471" i="8"/>
  <c r="F1470" i="8"/>
  <c r="A1470" i="8"/>
  <c r="F1469" i="8"/>
  <c r="A1469" i="8"/>
  <c r="F1468" i="8"/>
  <c r="A1468" i="8"/>
  <c r="F1467" i="8"/>
  <c r="A1467" i="8"/>
  <c r="F1466" i="8"/>
  <c r="A1466" i="8"/>
  <c r="F1465" i="8"/>
  <c r="A1465" i="8"/>
  <c r="F1464" i="8"/>
  <c r="A1464" i="8"/>
  <c r="F1463" i="8"/>
  <c r="A1463" i="8"/>
  <c r="F1462" i="8"/>
  <c r="A1462" i="8"/>
  <c r="F1461" i="8"/>
  <c r="A1461" i="8"/>
  <c r="F1460" i="8"/>
  <c r="A1460" i="8"/>
  <c r="F1459" i="8"/>
  <c r="A1459" i="8"/>
  <c r="F1458" i="8"/>
  <c r="A1458" i="8"/>
  <c r="F1457" i="8"/>
  <c r="A1457" i="8"/>
  <c r="F1456" i="8"/>
  <c r="A1456" i="8"/>
  <c r="F1455" i="8"/>
  <c r="A1455" i="8"/>
  <c r="F1454" i="8"/>
  <c r="A1454" i="8"/>
  <c r="F1453" i="8"/>
  <c r="A1453" i="8"/>
  <c r="F1452" i="8"/>
  <c r="A1452" i="8"/>
  <c r="F1451" i="8"/>
  <c r="A1451" i="8"/>
  <c r="F1450" i="8"/>
  <c r="A1450" i="8"/>
  <c r="F1449" i="8"/>
  <c r="A1449" i="8"/>
  <c r="F1448" i="8"/>
  <c r="A1448" i="8"/>
  <c r="F1447" i="8"/>
  <c r="A1447" i="8"/>
  <c r="F1446" i="8"/>
  <c r="A1446" i="8"/>
  <c r="F1445" i="8"/>
  <c r="A1445" i="8"/>
  <c r="F1444" i="8"/>
  <c r="A1444" i="8"/>
  <c r="F1443" i="8"/>
  <c r="A1443" i="8"/>
  <c r="F1442" i="8"/>
  <c r="A1442" i="8"/>
  <c r="F1441" i="8"/>
  <c r="A1441" i="8"/>
  <c r="F1440" i="8"/>
  <c r="A1440" i="8"/>
  <c r="F1439" i="8"/>
  <c r="A1439" i="8"/>
  <c r="F1438" i="8"/>
  <c r="A1438" i="8"/>
  <c r="F1437" i="8"/>
  <c r="A1437" i="8"/>
  <c r="F1436" i="8"/>
  <c r="A1436" i="8"/>
  <c r="F1435" i="8"/>
  <c r="A1435" i="8"/>
  <c r="F1434" i="8"/>
  <c r="A1434" i="8"/>
  <c r="F1433" i="8"/>
  <c r="A1433" i="8"/>
  <c r="F1432" i="8"/>
  <c r="A1432" i="8"/>
  <c r="F1431" i="8"/>
  <c r="A1431" i="8"/>
  <c r="F1430" i="8"/>
  <c r="A1430" i="8"/>
  <c r="F1429" i="8"/>
  <c r="A1429" i="8"/>
  <c r="F1428" i="8"/>
  <c r="A1428" i="8"/>
  <c r="F1427" i="8"/>
  <c r="A1427" i="8"/>
  <c r="F1426" i="8"/>
  <c r="A1426" i="8"/>
  <c r="F1425" i="8"/>
  <c r="A1425" i="8"/>
  <c r="F1424" i="8"/>
  <c r="A1424" i="8"/>
  <c r="F1423" i="8"/>
  <c r="A1423" i="8"/>
  <c r="F1422" i="8"/>
  <c r="A1422" i="8"/>
  <c r="F1421" i="8"/>
  <c r="A1421" i="8"/>
  <c r="F1420" i="8"/>
  <c r="A1420" i="8"/>
  <c r="F1419" i="8"/>
  <c r="A1419" i="8"/>
  <c r="F1418" i="8"/>
  <c r="A1418" i="8"/>
  <c r="F1417" i="8"/>
  <c r="A1417" i="8"/>
  <c r="F1416" i="8"/>
  <c r="A1416" i="8"/>
  <c r="F1415" i="8"/>
  <c r="A1415" i="8"/>
  <c r="F1414" i="8"/>
  <c r="A1414" i="8"/>
  <c r="F1413" i="8"/>
  <c r="A1413" i="8"/>
  <c r="F1412" i="8"/>
  <c r="A1412" i="8"/>
  <c r="F1411" i="8"/>
  <c r="A1411" i="8"/>
  <c r="F1410" i="8"/>
  <c r="A1410" i="8"/>
  <c r="F1409" i="8"/>
  <c r="A1409" i="8"/>
  <c r="F1408" i="8"/>
  <c r="A1408" i="8"/>
  <c r="F1407" i="8"/>
  <c r="A1407" i="8"/>
  <c r="F1406" i="8"/>
  <c r="A1406" i="8"/>
  <c r="F1405" i="8"/>
  <c r="A1405" i="8"/>
  <c r="F1404" i="8"/>
  <c r="A1404" i="8"/>
  <c r="F1403" i="8"/>
  <c r="A1403" i="8"/>
  <c r="F1402" i="8"/>
  <c r="A1402" i="8"/>
  <c r="F1401" i="8"/>
  <c r="A1401" i="8"/>
  <c r="F1400" i="8"/>
  <c r="A1400" i="8"/>
  <c r="F1399" i="8"/>
  <c r="A1399" i="8"/>
  <c r="F1398" i="8"/>
  <c r="A1398" i="8"/>
  <c r="F1397" i="8"/>
  <c r="A1397" i="8"/>
  <c r="F1396" i="8"/>
  <c r="A1396" i="8"/>
  <c r="F1395" i="8"/>
  <c r="A1395" i="8"/>
  <c r="F1394" i="8"/>
  <c r="A1394" i="8"/>
  <c r="F1393" i="8"/>
  <c r="A1393" i="8"/>
  <c r="F1392" i="8"/>
  <c r="A1392" i="8"/>
  <c r="F1391" i="8"/>
  <c r="A1391" i="8"/>
  <c r="F1390" i="8"/>
  <c r="A1390" i="8"/>
  <c r="F1389" i="8"/>
  <c r="A1389" i="8"/>
  <c r="F1388" i="8"/>
  <c r="A1388" i="8"/>
  <c r="F1387" i="8"/>
  <c r="A1387" i="8"/>
  <c r="F1386" i="8"/>
  <c r="A1386" i="8"/>
  <c r="F1385" i="8"/>
  <c r="A1385" i="8"/>
  <c r="F1384" i="8"/>
  <c r="A1384" i="8"/>
  <c r="F1383" i="8"/>
  <c r="A1383" i="8"/>
  <c r="F1382" i="8"/>
  <c r="A1382" i="8"/>
  <c r="F1381" i="8"/>
  <c r="A1381" i="8"/>
  <c r="F1380" i="8"/>
  <c r="A1380" i="8"/>
  <c r="F1379" i="8"/>
  <c r="A1379" i="8"/>
  <c r="F1378" i="8"/>
  <c r="A1378" i="8"/>
  <c r="F1377" i="8"/>
  <c r="A1377" i="8"/>
  <c r="F1376" i="8"/>
  <c r="A1376" i="8"/>
  <c r="F1375" i="8"/>
  <c r="A1375" i="8"/>
  <c r="F1374" i="8"/>
  <c r="A1374" i="8"/>
  <c r="F1373" i="8"/>
  <c r="A1373" i="8"/>
  <c r="F1372" i="8"/>
  <c r="A1372" i="8"/>
  <c r="F1371" i="8"/>
  <c r="A1371" i="8"/>
  <c r="F1370" i="8"/>
  <c r="A1370" i="8"/>
  <c r="F1369" i="8"/>
  <c r="A1369" i="8"/>
  <c r="F1368" i="8"/>
  <c r="A1368" i="8"/>
  <c r="F1367" i="8"/>
  <c r="A1367" i="8"/>
  <c r="F1366" i="8"/>
  <c r="A1366" i="8"/>
  <c r="F1365" i="8"/>
  <c r="A1365" i="8"/>
  <c r="F1364" i="8"/>
  <c r="A1364" i="8"/>
  <c r="F1363" i="8"/>
  <c r="A1363" i="8"/>
  <c r="F1362" i="8"/>
  <c r="A1362" i="8"/>
  <c r="F1361" i="8"/>
  <c r="A1361" i="8"/>
  <c r="F1360" i="8"/>
  <c r="A1360" i="8"/>
  <c r="F1359" i="8"/>
  <c r="A1359" i="8"/>
  <c r="F1358" i="8"/>
  <c r="A1358" i="8"/>
  <c r="F1357" i="8"/>
  <c r="A1357" i="8"/>
  <c r="F1356" i="8"/>
  <c r="A1356" i="8"/>
  <c r="F1355" i="8"/>
  <c r="A1355" i="8"/>
  <c r="F1354" i="8"/>
  <c r="A1354" i="8"/>
  <c r="F1353" i="8"/>
  <c r="A1353" i="8"/>
  <c r="F1352" i="8"/>
  <c r="A1352" i="8"/>
  <c r="F1351" i="8"/>
  <c r="A1351" i="8"/>
  <c r="F1350" i="8"/>
  <c r="A1350" i="8"/>
  <c r="F1349" i="8"/>
  <c r="A1349" i="8"/>
  <c r="F1348" i="8"/>
  <c r="A1348" i="8"/>
  <c r="F1347" i="8"/>
  <c r="A1347" i="8"/>
  <c r="F1346" i="8"/>
  <c r="A1346" i="8"/>
  <c r="F1345" i="8"/>
  <c r="A1345" i="8"/>
  <c r="F1344" i="8"/>
  <c r="A1344" i="8"/>
  <c r="F1343" i="8"/>
  <c r="A1343" i="8"/>
  <c r="F1342" i="8"/>
  <c r="A1342" i="8"/>
  <c r="F1341" i="8"/>
  <c r="A1341" i="8"/>
  <c r="F1340" i="8"/>
  <c r="A1340" i="8"/>
  <c r="F1339" i="8"/>
  <c r="A1339" i="8"/>
  <c r="F1338" i="8"/>
  <c r="A1338" i="8"/>
  <c r="F1337" i="8"/>
  <c r="A1337" i="8"/>
  <c r="F1336" i="8"/>
  <c r="A1336" i="8"/>
  <c r="F1335" i="8"/>
  <c r="A1335" i="8"/>
  <c r="F1334" i="8"/>
  <c r="A1334" i="8"/>
  <c r="F1333" i="8"/>
  <c r="A1333" i="8"/>
  <c r="F1332" i="8"/>
  <c r="A1332" i="8"/>
  <c r="F1331" i="8"/>
  <c r="A1331" i="8"/>
  <c r="F1330" i="8"/>
  <c r="A1330" i="8"/>
  <c r="F1329" i="8"/>
  <c r="A1329" i="8"/>
  <c r="F1328" i="8"/>
  <c r="A1328" i="8"/>
  <c r="F1327" i="8"/>
  <c r="A1327" i="8"/>
  <c r="F1326" i="8"/>
  <c r="A1326" i="8"/>
  <c r="F1325" i="8"/>
  <c r="A1325" i="8"/>
  <c r="F1324" i="8"/>
  <c r="A1324" i="8"/>
  <c r="F1323" i="8"/>
  <c r="A1323" i="8"/>
  <c r="F1322" i="8"/>
  <c r="A1322" i="8"/>
  <c r="F1321" i="8"/>
  <c r="A1321" i="8"/>
  <c r="F1320" i="8"/>
  <c r="A1320" i="8"/>
  <c r="F1319" i="8"/>
  <c r="A1319" i="8"/>
  <c r="F1318" i="8"/>
  <c r="A1318" i="8"/>
  <c r="F1317" i="8"/>
  <c r="A1317" i="8"/>
  <c r="F1316" i="8"/>
  <c r="A1316" i="8"/>
  <c r="F1315" i="8"/>
  <c r="A1315" i="8"/>
  <c r="F1314" i="8"/>
  <c r="A1314" i="8"/>
  <c r="F1313" i="8"/>
  <c r="A1313" i="8"/>
  <c r="F1312" i="8"/>
  <c r="A1312" i="8"/>
  <c r="F1311" i="8"/>
  <c r="A1311" i="8"/>
  <c r="F1310" i="8"/>
  <c r="A1310" i="8"/>
  <c r="F1309" i="8"/>
  <c r="A1309" i="8"/>
  <c r="F1308" i="8"/>
  <c r="A1308" i="8"/>
  <c r="F1307" i="8"/>
  <c r="A1307" i="8"/>
  <c r="F1306" i="8"/>
  <c r="A1306" i="8"/>
  <c r="F1305" i="8"/>
  <c r="A1305" i="8"/>
  <c r="F1304" i="8"/>
  <c r="A1304" i="8"/>
  <c r="F1303" i="8"/>
  <c r="A1303" i="8"/>
  <c r="F1302" i="8"/>
  <c r="A1302" i="8"/>
  <c r="F1301" i="8"/>
  <c r="A1301" i="8"/>
  <c r="F1300" i="8"/>
  <c r="A1300" i="8"/>
  <c r="F1299" i="8"/>
  <c r="A1299" i="8"/>
  <c r="F1298" i="8"/>
  <c r="A1298" i="8"/>
  <c r="F1297" i="8"/>
  <c r="A1297" i="8"/>
  <c r="F1296" i="8"/>
  <c r="A1296" i="8"/>
  <c r="F1295" i="8"/>
  <c r="A1295" i="8"/>
  <c r="F1294" i="8"/>
  <c r="A1294" i="8"/>
  <c r="F1293" i="8"/>
  <c r="A1293" i="8"/>
  <c r="F1292" i="8"/>
  <c r="A1292" i="8"/>
  <c r="F1291" i="8"/>
  <c r="A1291" i="8"/>
  <c r="F1290" i="8"/>
  <c r="A1290" i="8"/>
  <c r="F1289" i="8"/>
  <c r="A1289" i="8"/>
  <c r="F1288" i="8"/>
  <c r="A1288" i="8"/>
  <c r="F1287" i="8"/>
  <c r="A1287" i="8"/>
  <c r="F1286" i="8"/>
  <c r="A1286" i="8"/>
  <c r="F1285" i="8"/>
  <c r="A1285" i="8"/>
  <c r="F1284" i="8"/>
  <c r="A1284" i="8"/>
  <c r="F1283" i="8"/>
  <c r="A1283" i="8"/>
  <c r="F1282" i="8"/>
  <c r="A1282" i="8"/>
  <c r="F1281" i="8"/>
  <c r="A1281" i="8"/>
  <c r="F1280" i="8"/>
  <c r="A1280" i="8"/>
  <c r="F1279" i="8"/>
  <c r="A1279" i="8"/>
  <c r="F1278" i="8"/>
  <c r="A1278" i="8"/>
  <c r="F1277" i="8"/>
  <c r="A1277" i="8"/>
  <c r="F1276" i="8"/>
  <c r="A1276" i="8"/>
  <c r="F1275" i="8"/>
  <c r="A1275" i="8"/>
  <c r="F1274" i="8"/>
  <c r="A1274" i="8"/>
  <c r="F1273" i="8"/>
  <c r="A1273" i="8"/>
  <c r="F1272" i="8"/>
  <c r="A1272" i="8"/>
  <c r="F1271" i="8"/>
  <c r="A1271" i="8"/>
  <c r="F1270" i="8"/>
  <c r="A1270" i="8"/>
  <c r="F1269" i="8"/>
  <c r="A1269" i="8"/>
  <c r="F1268" i="8"/>
  <c r="A1268" i="8"/>
  <c r="F1267" i="8"/>
  <c r="A1267" i="8"/>
  <c r="F1266" i="8"/>
  <c r="A1266" i="8"/>
  <c r="F1265" i="8"/>
  <c r="A1265" i="8"/>
  <c r="F1264" i="8"/>
  <c r="A1264" i="8"/>
  <c r="F1263" i="8"/>
  <c r="A1263" i="8"/>
  <c r="F1262" i="8"/>
  <c r="A1262" i="8"/>
  <c r="F1261" i="8"/>
  <c r="A1261" i="8"/>
  <c r="F1260" i="8"/>
  <c r="A1260" i="8"/>
  <c r="F1259" i="8"/>
  <c r="A1259" i="8"/>
  <c r="F1258" i="8"/>
  <c r="A1258" i="8"/>
  <c r="F1257" i="8"/>
  <c r="A1257" i="8"/>
  <c r="F1256" i="8"/>
  <c r="A1256" i="8"/>
  <c r="F1255" i="8"/>
  <c r="A1255" i="8"/>
  <c r="F1254" i="8"/>
  <c r="A1254" i="8"/>
  <c r="F1253" i="8"/>
  <c r="A1253" i="8"/>
  <c r="F1252" i="8"/>
  <c r="A1252" i="8"/>
  <c r="F1251" i="8"/>
  <c r="A1251" i="8"/>
  <c r="F1250" i="8"/>
  <c r="A1250" i="8"/>
  <c r="F1249" i="8"/>
  <c r="A1249" i="8"/>
  <c r="F1248" i="8"/>
  <c r="A1248" i="8"/>
  <c r="F1247" i="8"/>
  <c r="A1247" i="8"/>
  <c r="F1246" i="8"/>
  <c r="A1246" i="8"/>
  <c r="F1245" i="8"/>
  <c r="A1245" i="8"/>
  <c r="F1244" i="8"/>
  <c r="A1244" i="8"/>
  <c r="F1243" i="8"/>
  <c r="A1243" i="8"/>
  <c r="F1242" i="8"/>
  <c r="A1242" i="8"/>
  <c r="F1241" i="8"/>
  <c r="A1241" i="8"/>
  <c r="F1240" i="8"/>
  <c r="A1240" i="8"/>
  <c r="F1239" i="8"/>
  <c r="A1239" i="8"/>
  <c r="F1238" i="8"/>
  <c r="A1238" i="8"/>
  <c r="F1237" i="8"/>
  <c r="A1237" i="8"/>
  <c r="F1236" i="8"/>
  <c r="A1236" i="8"/>
  <c r="F1235" i="8"/>
  <c r="A1235" i="8"/>
  <c r="F1234" i="8"/>
  <c r="A1234" i="8"/>
  <c r="F1233" i="8"/>
  <c r="A1233" i="8"/>
  <c r="F1232" i="8"/>
  <c r="A1232" i="8"/>
  <c r="F1231" i="8"/>
  <c r="A1231" i="8"/>
  <c r="F1230" i="8"/>
  <c r="A1230" i="8"/>
  <c r="F1229" i="8"/>
  <c r="A1229" i="8"/>
  <c r="F1228" i="8"/>
  <c r="A1228" i="8"/>
  <c r="F1227" i="8"/>
  <c r="A1227" i="8"/>
  <c r="F1226" i="8"/>
  <c r="A1226" i="8"/>
  <c r="F1225" i="8"/>
  <c r="A1225" i="8"/>
  <c r="F1224" i="8"/>
  <c r="A1224" i="8"/>
  <c r="F1223" i="8"/>
  <c r="A1223" i="8"/>
  <c r="F1222" i="8"/>
  <c r="A1222" i="8"/>
  <c r="F1221" i="8"/>
  <c r="A1221" i="8"/>
  <c r="F1220" i="8"/>
  <c r="A1220" i="8"/>
  <c r="F1219" i="8"/>
  <c r="A1219" i="8"/>
  <c r="F1218" i="8"/>
  <c r="A1218" i="8"/>
  <c r="F1217" i="8"/>
  <c r="A1217" i="8"/>
  <c r="F1216" i="8"/>
  <c r="A1216" i="8"/>
  <c r="F1215" i="8"/>
  <c r="A1215" i="8"/>
  <c r="F1214" i="8"/>
  <c r="A1214" i="8"/>
  <c r="F1213" i="8"/>
  <c r="A1213" i="8"/>
  <c r="F1212" i="8"/>
  <c r="A1212" i="8"/>
  <c r="F1211" i="8"/>
  <c r="A1211" i="8"/>
  <c r="F1210" i="8"/>
  <c r="A1210" i="8"/>
  <c r="F1209" i="8"/>
  <c r="A1209" i="8"/>
  <c r="F1208" i="8"/>
  <c r="A1208" i="8"/>
  <c r="F1207" i="8"/>
  <c r="A1207" i="8"/>
  <c r="F1206" i="8"/>
  <c r="A1206" i="8"/>
  <c r="F1205" i="8"/>
  <c r="A1205" i="8"/>
  <c r="F1204" i="8"/>
  <c r="A1204" i="8"/>
  <c r="F1203" i="8"/>
  <c r="A1203" i="8"/>
  <c r="F1202" i="8"/>
  <c r="A1202" i="8"/>
  <c r="F1201" i="8"/>
  <c r="A1201" i="8"/>
  <c r="F1200" i="8"/>
  <c r="A1200" i="8"/>
  <c r="F1199" i="8"/>
  <c r="A1199" i="8"/>
  <c r="F1198" i="8"/>
  <c r="A1198" i="8"/>
  <c r="F1197" i="8"/>
  <c r="A1197" i="8"/>
  <c r="F1196" i="8"/>
  <c r="A1196" i="8"/>
  <c r="F1195" i="8"/>
  <c r="A1195" i="8"/>
  <c r="F1194" i="8"/>
  <c r="A1194" i="8"/>
  <c r="F1193" i="8"/>
  <c r="A1193" i="8"/>
  <c r="F1192" i="8"/>
  <c r="A1192" i="8"/>
  <c r="F1191" i="8"/>
  <c r="A1191" i="8"/>
  <c r="F1190" i="8"/>
  <c r="A1190" i="8"/>
  <c r="F1189" i="8"/>
  <c r="A1189" i="8"/>
  <c r="F1188" i="8"/>
  <c r="A1188" i="8"/>
  <c r="F1187" i="8"/>
  <c r="A1187" i="8"/>
  <c r="F1186" i="8"/>
  <c r="A1186" i="8"/>
  <c r="F1185" i="8"/>
  <c r="A1185" i="8"/>
  <c r="F1184" i="8"/>
  <c r="A1184" i="8"/>
  <c r="F1183" i="8"/>
  <c r="A1183" i="8"/>
  <c r="F1182" i="8"/>
  <c r="A1182" i="8"/>
  <c r="F1181" i="8"/>
  <c r="A1181" i="8"/>
  <c r="F1180" i="8"/>
  <c r="A1180" i="8"/>
  <c r="F1179" i="8"/>
  <c r="A1179" i="8"/>
  <c r="F1178" i="8"/>
  <c r="A1178" i="8"/>
  <c r="F1177" i="8"/>
  <c r="A1177" i="8"/>
  <c r="F1176" i="8"/>
  <c r="A1176" i="8"/>
  <c r="F1175" i="8"/>
  <c r="A1175" i="8"/>
  <c r="F1174" i="8"/>
  <c r="A1174" i="8"/>
  <c r="F1173" i="8"/>
  <c r="A1173" i="8"/>
  <c r="F1172" i="8"/>
  <c r="A1172" i="8"/>
  <c r="F1171" i="8"/>
  <c r="A1171" i="8"/>
  <c r="F1170" i="8"/>
  <c r="A1170" i="8"/>
  <c r="F1169" i="8"/>
  <c r="A1169" i="8"/>
  <c r="F1168" i="8"/>
  <c r="A1168" i="8"/>
  <c r="F1167" i="8"/>
  <c r="A1167" i="8"/>
  <c r="F1166" i="8"/>
  <c r="A1166" i="8"/>
  <c r="F1165" i="8"/>
  <c r="A1165" i="8"/>
  <c r="F1164" i="8"/>
  <c r="A1164" i="8"/>
  <c r="F1163" i="8"/>
  <c r="A1163" i="8"/>
  <c r="F1162" i="8"/>
  <c r="A1162" i="8"/>
  <c r="F1161" i="8"/>
  <c r="A1161" i="8"/>
  <c r="F1160" i="8"/>
  <c r="A1160" i="8"/>
  <c r="F1159" i="8"/>
  <c r="A1159" i="8"/>
  <c r="F1158" i="8"/>
  <c r="A1158" i="8"/>
  <c r="F1157" i="8"/>
  <c r="A1157" i="8"/>
  <c r="F1156" i="8"/>
  <c r="A1156" i="8"/>
  <c r="F1155" i="8"/>
  <c r="A1155" i="8"/>
  <c r="F1154" i="8"/>
  <c r="A1154" i="8"/>
  <c r="F1153" i="8"/>
  <c r="A1153" i="8"/>
  <c r="F1152" i="8"/>
  <c r="A1152" i="8"/>
  <c r="F1151" i="8"/>
  <c r="A1151" i="8"/>
  <c r="F1150" i="8"/>
  <c r="A1150" i="8"/>
  <c r="F1149" i="8"/>
  <c r="A1149" i="8"/>
  <c r="F1148" i="8"/>
  <c r="A1148" i="8"/>
  <c r="F1147" i="8"/>
  <c r="A1147" i="8"/>
  <c r="F1146" i="8"/>
  <c r="A1146" i="8"/>
  <c r="F1145" i="8"/>
  <c r="A1145" i="8"/>
  <c r="F1144" i="8"/>
  <c r="A1144" i="8"/>
  <c r="F1143" i="8"/>
  <c r="A1143" i="8"/>
  <c r="F1142" i="8"/>
  <c r="A1142" i="8"/>
  <c r="F1141" i="8"/>
  <c r="A1141" i="8"/>
  <c r="F1140" i="8"/>
  <c r="A1140" i="8"/>
  <c r="F1139" i="8"/>
  <c r="A1139" i="8"/>
  <c r="F1138" i="8"/>
  <c r="A1138" i="8"/>
  <c r="F1137" i="8"/>
  <c r="A1137" i="8"/>
  <c r="F1136" i="8"/>
  <c r="A1136" i="8"/>
  <c r="F1135" i="8"/>
  <c r="A1135" i="8"/>
  <c r="F1134" i="8"/>
  <c r="A1134" i="8"/>
  <c r="F1133" i="8"/>
  <c r="A1133" i="8"/>
  <c r="F1132" i="8"/>
  <c r="A1132" i="8"/>
  <c r="F1131" i="8"/>
  <c r="A1131" i="8"/>
  <c r="F1130" i="8"/>
  <c r="A1130" i="8"/>
  <c r="F1129" i="8"/>
  <c r="A1129" i="8"/>
  <c r="F1128" i="8"/>
  <c r="A1128" i="8"/>
  <c r="F1127" i="8"/>
  <c r="A1127" i="8"/>
  <c r="F1126" i="8"/>
  <c r="A1126" i="8"/>
  <c r="F1125" i="8"/>
  <c r="A1125" i="8"/>
  <c r="F1124" i="8"/>
  <c r="A1124" i="8"/>
  <c r="F1123" i="8"/>
  <c r="A1123" i="8"/>
  <c r="F1122" i="8"/>
  <c r="A1122" i="8"/>
  <c r="F1121" i="8"/>
  <c r="A1121" i="8"/>
  <c r="F1120" i="8"/>
  <c r="A1120" i="8"/>
  <c r="F1119" i="8"/>
  <c r="A1119" i="8"/>
  <c r="F1118" i="8"/>
  <c r="A1118" i="8"/>
  <c r="F1117" i="8"/>
  <c r="A1117" i="8"/>
  <c r="F1116" i="8"/>
  <c r="A1116" i="8"/>
  <c r="F1115" i="8"/>
  <c r="A1115" i="8"/>
  <c r="F1114" i="8"/>
  <c r="A1114" i="8"/>
  <c r="F1113" i="8"/>
  <c r="A1113" i="8"/>
  <c r="F1112" i="8"/>
  <c r="A1112" i="8"/>
  <c r="F1111" i="8"/>
  <c r="A1111" i="8"/>
  <c r="F1110" i="8"/>
  <c r="A1110" i="8"/>
  <c r="F1109" i="8"/>
  <c r="A1109" i="8"/>
  <c r="F1108" i="8"/>
  <c r="A1108" i="8"/>
  <c r="F1107" i="8"/>
  <c r="A1107" i="8"/>
  <c r="F1106" i="8"/>
  <c r="A1106" i="8"/>
  <c r="F1105" i="8"/>
  <c r="A1105" i="8"/>
  <c r="F1104" i="8"/>
  <c r="A1104" i="8"/>
  <c r="F1103" i="8"/>
  <c r="A1103" i="8"/>
  <c r="F1102" i="8"/>
  <c r="A1102" i="8"/>
  <c r="F1101" i="8"/>
  <c r="A1101" i="8"/>
  <c r="F1100" i="8"/>
  <c r="A1100" i="8"/>
  <c r="F1099" i="8"/>
  <c r="A1099" i="8"/>
  <c r="F1098" i="8"/>
  <c r="A1098" i="8"/>
  <c r="F1097" i="8"/>
  <c r="A1097" i="8"/>
  <c r="F1096" i="8"/>
  <c r="A1096" i="8"/>
  <c r="F1095" i="8"/>
  <c r="A1095" i="8"/>
  <c r="F1094" i="8"/>
  <c r="A1094" i="8"/>
  <c r="F1093" i="8"/>
  <c r="A1093" i="8"/>
  <c r="F1092" i="8"/>
  <c r="A1092" i="8"/>
  <c r="F1091" i="8"/>
  <c r="A1091" i="8"/>
  <c r="F1090" i="8"/>
  <c r="A1090" i="8"/>
  <c r="F1089" i="8"/>
  <c r="A1089" i="8"/>
  <c r="F1088" i="8"/>
  <c r="A1088" i="8"/>
  <c r="F1087" i="8"/>
  <c r="A1087" i="8"/>
  <c r="F1086" i="8"/>
  <c r="A1086" i="8"/>
  <c r="F1085" i="8"/>
  <c r="A1085" i="8"/>
  <c r="F1084" i="8"/>
  <c r="A1084" i="8"/>
  <c r="F1083" i="8"/>
  <c r="A1083" i="8"/>
  <c r="F1082" i="8"/>
  <c r="A1082" i="8"/>
  <c r="F1081" i="8"/>
  <c r="A1081" i="8"/>
  <c r="F1080" i="8"/>
  <c r="A1080" i="8"/>
  <c r="F1079" i="8"/>
  <c r="A1079" i="8"/>
  <c r="F1078" i="8"/>
  <c r="A1078" i="8"/>
  <c r="F1077" i="8"/>
  <c r="A1077" i="8"/>
  <c r="F1076" i="8"/>
  <c r="A1076" i="8"/>
  <c r="F1075" i="8"/>
  <c r="A1075" i="8"/>
  <c r="F1074" i="8"/>
  <c r="A1074" i="8"/>
  <c r="F1073" i="8"/>
  <c r="A1073" i="8"/>
  <c r="F1072" i="8"/>
  <c r="A1072" i="8"/>
  <c r="F1071" i="8"/>
  <c r="A1071" i="8"/>
  <c r="F1070" i="8"/>
  <c r="A1070" i="8"/>
  <c r="F1069" i="8"/>
  <c r="A1069" i="8"/>
  <c r="F1068" i="8"/>
  <c r="A1068" i="8"/>
  <c r="F1067" i="8"/>
  <c r="A1067" i="8"/>
  <c r="F1066" i="8"/>
  <c r="A1066" i="8"/>
  <c r="F1065" i="8"/>
  <c r="A1065" i="8"/>
  <c r="F1064" i="8"/>
  <c r="A1064" i="8"/>
  <c r="F1063" i="8"/>
  <c r="A1063" i="8"/>
  <c r="F1062" i="8"/>
  <c r="A1062" i="8"/>
  <c r="F1061" i="8"/>
  <c r="A1061" i="8"/>
  <c r="F1060" i="8"/>
  <c r="A1060" i="8"/>
  <c r="F1059" i="8"/>
  <c r="A1059" i="8"/>
  <c r="F1058" i="8"/>
  <c r="A1058" i="8"/>
  <c r="F1057" i="8"/>
  <c r="A1057" i="8"/>
  <c r="F1056" i="8"/>
  <c r="A1056" i="8"/>
  <c r="F1055" i="8"/>
  <c r="A1055" i="8"/>
  <c r="F1054" i="8"/>
  <c r="A1054" i="8"/>
  <c r="F1053" i="8"/>
  <c r="A1053" i="8"/>
  <c r="F1052" i="8"/>
  <c r="A1052" i="8"/>
  <c r="F1051" i="8"/>
  <c r="A1051" i="8"/>
  <c r="F1050" i="8"/>
  <c r="A1050" i="8"/>
  <c r="F1049" i="8"/>
  <c r="A1049" i="8"/>
  <c r="F1048" i="8"/>
  <c r="A1048" i="8"/>
  <c r="F1047" i="8"/>
  <c r="A1047" i="8"/>
  <c r="F1046" i="8"/>
  <c r="A1046" i="8"/>
  <c r="F1045" i="8"/>
  <c r="A1045" i="8"/>
  <c r="F1044" i="8"/>
  <c r="A1044" i="8"/>
  <c r="F1043" i="8"/>
  <c r="A1043" i="8"/>
  <c r="F1042" i="8"/>
  <c r="A1042" i="8"/>
  <c r="F1041" i="8"/>
  <c r="A1041" i="8"/>
  <c r="F1040" i="8"/>
  <c r="A1040" i="8"/>
  <c r="F1039" i="8"/>
  <c r="A1039" i="8"/>
  <c r="F1038" i="8"/>
  <c r="A1038" i="8"/>
  <c r="F1037" i="8"/>
  <c r="A1037" i="8"/>
  <c r="F1036" i="8"/>
  <c r="A1036" i="8"/>
  <c r="F1035" i="8"/>
  <c r="A1035" i="8"/>
  <c r="F1034" i="8"/>
  <c r="A1034" i="8"/>
  <c r="F1033" i="8"/>
  <c r="A1033" i="8"/>
  <c r="F1032" i="8"/>
  <c r="A1032" i="8"/>
  <c r="F1031" i="8"/>
  <c r="A1031" i="8"/>
  <c r="F1030" i="8"/>
  <c r="A1030" i="8"/>
  <c r="F1029" i="8"/>
  <c r="A1029" i="8"/>
  <c r="F1028" i="8"/>
  <c r="A1028" i="8"/>
  <c r="F1027" i="8"/>
  <c r="A1027" i="8"/>
  <c r="F1026" i="8"/>
  <c r="A1026" i="8"/>
  <c r="F1025" i="8"/>
  <c r="A1025" i="8"/>
  <c r="F1024" i="8"/>
  <c r="A1024" i="8"/>
  <c r="F1023" i="8"/>
  <c r="A1023" i="8"/>
  <c r="F1022" i="8"/>
  <c r="A1022" i="8"/>
  <c r="F1021" i="8"/>
  <c r="A1021" i="8"/>
  <c r="F1020" i="8"/>
  <c r="A1020" i="8"/>
  <c r="F1019" i="8"/>
  <c r="A1019" i="8"/>
  <c r="F1018" i="8"/>
  <c r="A1018" i="8"/>
  <c r="F1017" i="8"/>
  <c r="A1017" i="8"/>
  <c r="F1016" i="8"/>
  <c r="A1016" i="8"/>
  <c r="F1015" i="8"/>
  <c r="A1015" i="8"/>
  <c r="F1014" i="8"/>
  <c r="A1014" i="8"/>
  <c r="F1013" i="8"/>
  <c r="A1013" i="8"/>
  <c r="F1012" i="8"/>
  <c r="A1012" i="8"/>
  <c r="F1011" i="8"/>
  <c r="A1011" i="8"/>
  <c r="F1010" i="8"/>
  <c r="A1010" i="8"/>
  <c r="F1009" i="8"/>
  <c r="A1009" i="8"/>
  <c r="F1008" i="8"/>
  <c r="A1008" i="8"/>
  <c r="F1007" i="8"/>
  <c r="A1007" i="8"/>
  <c r="F1006" i="8"/>
  <c r="A1006" i="8"/>
  <c r="F1005" i="8"/>
  <c r="A1005" i="8"/>
  <c r="F1004" i="8"/>
  <c r="A1004" i="8"/>
  <c r="F1003" i="8"/>
  <c r="A1003" i="8"/>
  <c r="F1002" i="8"/>
  <c r="A1002" i="8"/>
  <c r="F1001" i="8"/>
  <c r="A1001" i="8"/>
  <c r="F1000" i="8"/>
  <c r="A1000" i="8"/>
  <c r="F999" i="8"/>
  <c r="A999" i="8"/>
  <c r="F998" i="8"/>
  <c r="A998" i="8"/>
  <c r="F997" i="8"/>
  <c r="A997" i="8"/>
  <c r="F996" i="8"/>
  <c r="A996" i="8"/>
  <c r="F995" i="8"/>
  <c r="A995" i="8"/>
  <c r="F994" i="8"/>
  <c r="A994" i="8"/>
  <c r="F993" i="8"/>
  <c r="A993" i="8"/>
  <c r="F992" i="8"/>
  <c r="A992" i="8"/>
  <c r="F991" i="8"/>
  <c r="A991" i="8"/>
  <c r="F990" i="8"/>
  <c r="A990" i="8"/>
  <c r="F989" i="8"/>
  <c r="A989" i="8"/>
  <c r="F988" i="8"/>
  <c r="A988" i="8"/>
  <c r="F987" i="8"/>
  <c r="A987" i="8"/>
  <c r="F986" i="8"/>
  <c r="A986" i="8"/>
  <c r="F985" i="8"/>
  <c r="A985" i="8"/>
  <c r="F984" i="8"/>
  <c r="A984" i="8"/>
  <c r="F983" i="8"/>
  <c r="A983" i="8"/>
  <c r="F982" i="8"/>
  <c r="A982" i="8"/>
  <c r="F981" i="8"/>
  <c r="A981" i="8"/>
  <c r="F980" i="8"/>
  <c r="A980" i="8"/>
  <c r="F979" i="8"/>
  <c r="A979" i="8"/>
  <c r="F978" i="8"/>
  <c r="A978" i="8"/>
  <c r="F977" i="8"/>
  <c r="A977" i="8"/>
  <c r="F976" i="8"/>
  <c r="A976" i="8"/>
  <c r="F975" i="8"/>
  <c r="A975" i="8"/>
  <c r="F974" i="8"/>
  <c r="A974" i="8"/>
  <c r="F973" i="8"/>
  <c r="A973" i="8"/>
  <c r="F972" i="8"/>
  <c r="A972" i="8"/>
  <c r="F971" i="8"/>
  <c r="A971" i="8"/>
  <c r="F970" i="8"/>
  <c r="A970" i="8"/>
  <c r="F969" i="8"/>
  <c r="A969" i="8"/>
  <c r="F968" i="8"/>
  <c r="A968" i="8"/>
  <c r="F967" i="8"/>
  <c r="A967" i="8"/>
  <c r="F966" i="8"/>
  <c r="A966" i="8"/>
  <c r="F965" i="8"/>
  <c r="A965" i="8"/>
  <c r="F964" i="8"/>
  <c r="A964" i="8"/>
  <c r="F963" i="8"/>
  <c r="A963" i="8"/>
  <c r="F962" i="8"/>
  <c r="A962" i="8"/>
  <c r="F961" i="8"/>
  <c r="A961" i="8"/>
  <c r="F960" i="8"/>
  <c r="A960" i="8"/>
  <c r="F959" i="8"/>
  <c r="A959" i="8"/>
  <c r="F958" i="8"/>
  <c r="A958" i="8"/>
  <c r="F957" i="8"/>
  <c r="A957" i="8"/>
  <c r="F956" i="8"/>
  <c r="A956" i="8"/>
  <c r="F955" i="8"/>
  <c r="A955" i="8"/>
  <c r="F954" i="8"/>
  <c r="A954" i="8"/>
  <c r="F953" i="8"/>
  <c r="A953" i="8"/>
  <c r="F952" i="8"/>
  <c r="A952" i="8"/>
  <c r="F951" i="8"/>
  <c r="A951" i="8"/>
  <c r="F950" i="8"/>
  <c r="A950" i="8"/>
  <c r="F949" i="8"/>
  <c r="A949" i="8"/>
  <c r="F948" i="8"/>
  <c r="A948" i="8"/>
  <c r="F947" i="8"/>
  <c r="A947" i="8"/>
  <c r="F946" i="8"/>
  <c r="A946" i="8"/>
  <c r="F945" i="8"/>
  <c r="A945" i="8"/>
  <c r="F944" i="8"/>
  <c r="A944" i="8"/>
  <c r="F943" i="8"/>
  <c r="A943" i="8"/>
  <c r="F942" i="8"/>
  <c r="A942" i="8"/>
  <c r="F941" i="8"/>
  <c r="A941" i="8"/>
  <c r="F940" i="8"/>
  <c r="A940" i="8"/>
  <c r="F939" i="8"/>
  <c r="A939" i="8"/>
  <c r="F938" i="8"/>
  <c r="A938" i="8"/>
  <c r="F937" i="8"/>
  <c r="A937" i="8"/>
  <c r="F936" i="8"/>
  <c r="A936" i="8"/>
  <c r="F935" i="8"/>
  <c r="A935" i="8"/>
  <c r="F934" i="8"/>
  <c r="A934" i="8"/>
  <c r="F933" i="8"/>
  <c r="A933" i="8"/>
  <c r="F932" i="8"/>
  <c r="A932" i="8"/>
  <c r="F931" i="8"/>
  <c r="A931" i="8"/>
  <c r="F930" i="8"/>
  <c r="A930" i="8"/>
  <c r="F929" i="8"/>
  <c r="A929" i="8"/>
  <c r="F928" i="8"/>
  <c r="A928" i="8"/>
  <c r="F927" i="8"/>
  <c r="A927" i="8"/>
  <c r="F926" i="8"/>
  <c r="A926" i="8"/>
  <c r="F925" i="8"/>
  <c r="A925" i="8"/>
  <c r="F924" i="8"/>
  <c r="A924" i="8"/>
  <c r="F923" i="8"/>
  <c r="A923" i="8"/>
  <c r="F922" i="8"/>
  <c r="A922" i="8"/>
  <c r="F921" i="8"/>
  <c r="A921" i="8"/>
  <c r="F920" i="8"/>
  <c r="A920" i="8"/>
  <c r="F919" i="8"/>
  <c r="A919" i="8"/>
  <c r="F918" i="8"/>
  <c r="A918" i="8"/>
  <c r="F917" i="8"/>
  <c r="A917" i="8"/>
  <c r="F916" i="8"/>
  <c r="A916" i="8"/>
  <c r="F915" i="8"/>
  <c r="A915" i="8"/>
  <c r="F914" i="8"/>
  <c r="A914" i="8"/>
  <c r="F913" i="8"/>
  <c r="A913" i="8"/>
  <c r="F912" i="8"/>
  <c r="A912" i="8"/>
  <c r="F911" i="8"/>
  <c r="A911" i="8"/>
  <c r="F910" i="8"/>
  <c r="A910" i="8"/>
  <c r="F909" i="8"/>
  <c r="A909" i="8"/>
  <c r="F908" i="8"/>
  <c r="A908" i="8"/>
  <c r="F907" i="8"/>
  <c r="A907" i="8"/>
  <c r="F906" i="8"/>
  <c r="A906" i="8"/>
  <c r="F905" i="8"/>
  <c r="A905" i="8"/>
  <c r="F904" i="8"/>
  <c r="A904" i="8"/>
  <c r="F903" i="8"/>
  <c r="A903" i="8"/>
  <c r="F902" i="8"/>
  <c r="A902" i="8"/>
  <c r="F901" i="8"/>
  <c r="A901" i="8"/>
  <c r="F900" i="8"/>
  <c r="A900" i="8"/>
  <c r="F899" i="8"/>
  <c r="A899" i="8"/>
  <c r="F898" i="8"/>
  <c r="A898" i="8"/>
  <c r="F897" i="8"/>
  <c r="A897" i="8"/>
  <c r="F896" i="8"/>
  <c r="A896" i="8"/>
  <c r="F895" i="8"/>
  <c r="A895" i="8"/>
  <c r="F894" i="8"/>
  <c r="A894" i="8"/>
  <c r="F893" i="8"/>
  <c r="A893" i="8"/>
  <c r="F892" i="8"/>
  <c r="A892" i="8"/>
  <c r="F891" i="8"/>
  <c r="A891" i="8"/>
  <c r="F890" i="8"/>
  <c r="A890" i="8"/>
  <c r="F889" i="8"/>
  <c r="A889" i="8"/>
  <c r="F888" i="8"/>
  <c r="A888" i="8"/>
  <c r="F887" i="8"/>
  <c r="A887" i="8"/>
  <c r="F886" i="8"/>
  <c r="A886" i="8"/>
  <c r="F885" i="8"/>
  <c r="A885" i="8"/>
  <c r="F884" i="8"/>
  <c r="A884" i="8"/>
  <c r="F883" i="8"/>
  <c r="A883" i="8"/>
  <c r="F882" i="8"/>
  <c r="A882" i="8"/>
  <c r="F881" i="8"/>
  <c r="A881" i="8"/>
  <c r="F880" i="8"/>
  <c r="A880" i="8"/>
  <c r="F879" i="8"/>
  <c r="A879" i="8"/>
  <c r="F878" i="8"/>
  <c r="A878" i="8"/>
  <c r="F877" i="8"/>
  <c r="A877" i="8"/>
  <c r="F876" i="8"/>
  <c r="A876" i="8"/>
  <c r="F875" i="8"/>
  <c r="A875" i="8"/>
  <c r="F874" i="8"/>
  <c r="A874" i="8"/>
  <c r="F873" i="8"/>
  <c r="A873" i="8"/>
  <c r="F872" i="8"/>
  <c r="A872" i="8"/>
  <c r="F871" i="8"/>
  <c r="A871" i="8"/>
  <c r="F870" i="8"/>
  <c r="A870" i="8"/>
  <c r="F869" i="8"/>
  <c r="A869" i="8"/>
  <c r="F868" i="8"/>
  <c r="A868" i="8"/>
  <c r="F867" i="8"/>
  <c r="A867" i="8"/>
  <c r="F866" i="8"/>
  <c r="A866" i="8"/>
  <c r="F865" i="8"/>
  <c r="A865" i="8"/>
  <c r="F864" i="8"/>
  <c r="A864" i="8"/>
  <c r="F863" i="8"/>
  <c r="A863" i="8"/>
  <c r="F862" i="8"/>
  <c r="A862" i="8"/>
  <c r="F861" i="8"/>
  <c r="A861" i="8"/>
  <c r="F860" i="8"/>
  <c r="A860" i="8"/>
  <c r="F859" i="8"/>
  <c r="A859" i="8"/>
  <c r="F858" i="8"/>
  <c r="A858" i="8"/>
  <c r="F857" i="8"/>
  <c r="A857" i="8"/>
  <c r="F856" i="8"/>
  <c r="A856" i="8"/>
  <c r="F855" i="8"/>
  <c r="A855" i="8"/>
  <c r="F854" i="8"/>
  <c r="A854" i="8"/>
  <c r="F853" i="8"/>
  <c r="A853" i="8"/>
  <c r="F852" i="8"/>
  <c r="A852" i="8"/>
  <c r="F851" i="8"/>
  <c r="A851" i="8"/>
  <c r="F850" i="8"/>
  <c r="A850" i="8"/>
  <c r="F849" i="8"/>
  <c r="A849" i="8"/>
  <c r="F848" i="8"/>
  <c r="A848" i="8"/>
  <c r="F847" i="8"/>
  <c r="A847" i="8"/>
  <c r="F846" i="8"/>
  <c r="A846" i="8"/>
  <c r="F845" i="8"/>
  <c r="A845" i="8"/>
  <c r="F844" i="8"/>
  <c r="A844" i="8"/>
  <c r="F843" i="8"/>
  <c r="A843" i="8"/>
  <c r="F842" i="8"/>
  <c r="A842" i="8"/>
  <c r="F841" i="8"/>
  <c r="A841" i="8"/>
  <c r="F840" i="8"/>
  <c r="A840" i="8"/>
  <c r="F839" i="8"/>
  <c r="A839" i="8"/>
  <c r="F838" i="8"/>
  <c r="A838" i="8"/>
  <c r="F837" i="8"/>
  <c r="A837" i="8"/>
  <c r="F836" i="8"/>
  <c r="A836" i="8"/>
  <c r="F835" i="8"/>
  <c r="A835" i="8"/>
  <c r="F834" i="8"/>
  <c r="A834" i="8"/>
  <c r="F833" i="8"/>
  <c r="A833" i="8"/>
  <c r="F832" i="8"/>
  <c r="A832" i="8"/>
  <c r="F831" i="8"/>
  <c r="A831" i="8"/>
  <c r="F830" i="8"/>
  <c r="A830" i="8"/>
  <c r="F829" i="8"/>
  <c r="A829" i="8"/>
  <c r="F828" i="8"/>
  <c r="A828" i="8"/>
  <c r="F827" i="8"/>
  <c r="A827" i="8"/>
  <c r="F826" i="8"/>
  <c r="A826" i="8"/>
  <c r="F825" i="8"/>
  <c r="A825" i="8"/>
  <c r="F824" i="8"/>
  <c r="A824" i="8"/>
  <c r="F823" i="8"/>
  <c r="A823" i="8"/>
  <c r="F822" i="8"/>
  <c r="A822" i="8"/>
  <c r="F821" i="8"/>
  <c r="A821" i="8"/>
  <c r="F820" i="8"/>
  <c r="A820" i="8"/>
  <c r="F819" i="8"/>
  <c r="A819" i="8"/>
  <c r="F818" i="8"/>
  <c r="A818" i="8"/>
  <c r="F817" i="8"/>
  <c r="A817" i="8"/>
  <c r="F816" i="8"/>
  <c r="A816" i="8"/>
  <c r="F815" i="8"/>
  <c r="A815" i="8"/>
  <c r="F814" i="8"/>
  <c r="A814" i="8"/>
  <c r="F813" i="8"/>
  <c r="A813" i="8"/>
  <c r="F812" i="8"/>
  <c r="A812" i="8"/>
  <c r="F811" i="8"/>
  <c r="A811" i="8"/>
  <c r="F810" i="8"/>
  <c r="A810" i="8"/>
  <c r="F809" i="8"/>
  <c r="A809" i="8"/>
  <c r="F808" i="8"/>
  <c r="A808" i="8"/>
  <c r="F807" i="8"/>
  <c r="A807" i="8"/>
  <c r="F806" i="8"/>
  <c r="A806" i="8"/>
  <c r="F805" i="8"/>
  <c r="A805" i="8"/>
  <c r="F804" i="8"/>
  <c r="A804" i="8"/>
  <c r="F803" i="8"/>
  <c r="A803" i="8"/>
  <c r="F802" i="8"/>
  <c r="A802" i="8"/>
  <c r="F801" i="8"/>
  <c r="A801" i="8"/>
  <c r="F800" i="8"/>
  <c r="A800" i="8"/>
  <c r="F799" i="8"/>
  <c r="A799" i="8"/>
  <c r="F798" i="8"/>
  <c r="A798" i="8"/>
  <c r="F797" i="8"/>
  <c r="A797" i="8"/>
  <c r="F796" i="8"/>
  <c r="A796" i="8"/>
  <c r="F795" i="8"/>
  <c r="A795" i="8"/>
  <c r="F794" i="8"/>
  <c r="A794" i="8"/>
  <c r="F793" i="8"/>
  <c r="A793" i="8"/>
  <c r="F792" i="8"/>
  <c r="A792" i="8"/>
  <c r="F791" i="8"/>
  <c r="A791" i="8"/>
  <c r="F790" i="8"/>
  <c r="A790" i="8"/>
  <c r="F789" i="8"/>
  <c r="A789" i="8"/>
  <c r="F788" i="8"/>
  <c r="A788" i="8"/>
  <c r="F787" i="8"/>
  <c r="A787" i="8"/>
  <c r="F786" i="8"/>
  <c r="A786" i="8"/>
  <c r="F785" i="8"/>
  <c r="A785" i="8"/>
  <c r="F784" i="8"/>
  <c r="A784" i="8"/>
  <c r="F783" i="8"/>
  <c r="A783" i="8"/>
  <c r="F782" i="8"/>
  <c r="A782" i="8"/>
  <c r="F781" i="8"/>
  <c r="A781" i="8"/>
  <c r="F780" i="8"/>
  <c r="A780" i="8"/>
  <c r="F779" i="8"/>
  <c r="A779" i="8"/>
  <c r="F778" i="8"/>
  <c r="A778" i="8"/>
  <c r="F777" i="8"/>
  <c r="A777" i="8"/>
  <c r="F776" i="8"/>
  <c r="A776" i="8"/>
  <c r="F775" i="8"/>
  <c r="A775" i="8"/>
  <c r="F774" i="8"/>
  <c r="A774" i="8"/>
  <c r="F773" i="8"/>
  <c r="A773" i="8"/>
  <c r="F772" i="8"/>
  <c r="A772" i="8"/>
  <c r="F771" i="8"/>
  <c r="A771" i="8"/>
  <c r="F770" i="8"/>
  <c r="A770" i="8"/>
  <c r="F769" i="8"/>
  <c r="A769" i="8"/>
  <c r="F768" i="8"/>
  <c r="A768" i="8"/>
  <c r="F767" i="8"/>
  <c r="A767" i="8"/>
  <c r="F766" i="8"/>
  <c r="A766" i="8"/>
  <c r="F765" i="8"/>
  <c r="A765" i="8"/>
  <c r="F764" i="8"/>
  <c r="A764" i="8"/>
  <c r="F763" i="8"/>
  <c r="A763" i="8"/>
  <c r="F762" i="8"/>
  <c r="A762" i="8"/>
  <c r="F761" i="8"/>
  <c r="A761" i="8"/>
  <c r="F760" i="8"/>
  <c r="A760" i="8"/>
  <c r="F759" i="8"/>
  <c r="A759" i="8"/>
  <c r="F758" i="8"/>
  <c r="A758" i="8"/>
  <c r="F757" i="8"/>
  <c r="A757" i="8"/>
  <c r="F756" i="8"/>
  <c r="A756" i="8"/>
  <c r="F755" i="8"/>
  <c r="A755" i="8"/>
  <c r="F754" i="8"/>
  <c r="A754" i="8"/>
  <c r="F753" i="8"/>
  <c r="A753" i="8"/>
  <c r="F752" i="8"/>
  <c r="A752" i="8"/>
  <c r="F751" i="8"/>
  <c r="A751" i="8"/>
  <c r="F750" i="8"/>
  <c r="A750" i="8"/>
  <c r="F749" i="8"/>
  <c r="A749" i="8"/>
  <c r="F748" i="8"/>
  <c r="A748" i="8"/>
  <c r="F747" i="8"/>
  <c r="A747" i="8"/>
  <c r="F746" i="8"/>
  <c r="A746" i="8"/>
  <c r="F745" i="8"/>
  <c r="A745" i="8"/>
  <c r="F744" i="8"/>
  <c r="A744" i="8"/>
  <c r="F743" i="8"/>
  <c r="A743" i="8"/>
  <c r="F742" i="8"/>
  <c r="A742" i="8"/>
  <c r="F741" i="8"/>
  <c r="A741" i="8"/>
  <c r="F740" i="8"/>
  <c r="A740" i="8"/>
  <c r="F739" i="8"/>
  <c r="A739" i="8"/>
  <c r="F738" i="8"/>
  <c r="A738" i="8"/>
  <c r="F737" i="8"/>
  <c r="A737" i="8"/>
  <c r="F736" i="8"/>
  <c r="A736" i="8"/>
  <c r="F735" i="8"/>
  <c r="A735" i="8"/>
  <c r="F734" i="8"/>
  <c r="A734" i="8"/>
  <c r="F733" i="8"/>
  <c r="A733" i="8"/>
  <c r="F732" i="8"/>
  <c r="A732" i="8"/>
  <c r="F731" i="8"/>
  <c r="A731" i="8"/>
  <c r="F730" i="8"/>
  <c r="A730" i="8"/>
  <c r="F729" i="8"/>
  <c r="A729" i="8"/>
  <c r="F728" i="8"/>
  <c r="A728" i="8"/>
  <c r="F727" i="8"/>
  <c r="A727" i="8"/>
  <c r="F726" i="8"/>
  <c r="A726" i="8"/>
  <c r="F725" i="8"/>
  <c r="A725" i="8"/>
  <c r="F724" i="8"/>
  <c r="A724" i="8"/>
  <c r="F723" i="8"/>
  <c r="A723" i="8"/>
  <c r="F722" i="8"/>
  <c r="A722" i="8"/>
  <c r="F721" i="8"/>
  <c r="A721" i="8"/>
  <c r="F720" i="8"/>
  <c r="A720" i="8"/>
  <c r="F719" i="8"/>
  <c r="A719" i="8"/>
  <c r="F718" i="8"/>
  <c r="A718" i="8"/>
  <c r="F717" i="8"/>
  <c r="A717" i="8"/>
  <c r="F716" i="8"/>
  <c r="A716" i="8"/>
  <c r="F715" i="8"/>
  <c r="A715" i="8"/>
  <c r="F714" i="8"/>
  <c r="A714" i="8"/>
  <c r="F713" i="8"/>
  <c r="A713" i="8"/>
  <c r="F712" i="8"/>
  <c r="A712" i="8"/>
  <c r="F711" i="8"/>
  <c r="A711" i="8"/>
  <c r="F710" i="8"/>
  <c r="A710" i="8"/>
  <c r="F709" i="8"/>
  <c r="A709" i="8"/>
  <c r="F708" i="8"/>
  <c r="A708" i="8"/>
  <c r="F707" i="8"/>
  <c r="A707" i="8"/>
  <c r="F706" i="8"/>
  <c r="A706" i="8"/>
  <c r="F705" i="8"/>
  <c r="A705" i="8"/>
  <c r="F704" i="8"/>
  <c r="A704" i="8"/>
  <c r="F703" i="8"/>
  <c r="A703" i="8"/>
  <c r="F702" i="8"/>
  <c r="A702" i="8"/>
  <c r="F701" i="8"/>
  <c r="A701" i="8"/>
  <c r="F700" i="8"/>
  <c r="A700" i="8"/>
  <c r="F699" i="8"/>
  <c r="A699" i="8"/>
  <c r="F698" i="8"/>
  <c r="A698" i="8"/>
  <c r="F697" i="8"/>
  <c r="A697" i="8"/>
  <c r="F696" i="8"/>
  <c r="A696" i="8"/>
  <c r="F695" i="8"/>
  <c r="A695" i="8"/>
  <c r="F694" i="8"/>
  <c r="A694" i="8"/>
  <c r="F693" i="8"/>
  <c r="A693" i="8"/>
  <c r="F692" i="8"/>
  <c r="A692" i="8"/>
  <c r="F691" i="8"/>
  <c r="A691" i="8"/>
  <c r="F690" i="8"/>
  <c r="A690" i="8"/>
  <c r="F689" i="8"/>
  <c r="A689" i="8"/>
  <c r="F688" i="8"/>
  <c r="A688" i="8"/>
  <c r="F687" i="8"/>
  <c r="A687" i="8"/>
  <c r="F686" i="8"/>
  <c r="A686" i="8"/>
  <c r="F685" i="8"/>
  <c r="A685" i="8"/>
  <c r="F684" i="8"/>
  <c r="A684" i="8"/>
  <c r="F683" i="8"/>
  <c r="A683" i="8"/>
  <c r="F682" i="8"/>
  <c r="A682" i="8"/>
  <c r="F681" i="8"/>
  <c r="A681" i="8"/>
  <c r="F680" i="8"/>
  <c r="A680" i="8"/>
  <c r="F679" i="8"/>
  <c r="A679" i="8"/>
  <c r="F678" i="8"/>
  <c r="A678" i="8"/>
  <c r="F677" i="8"/>
  <c r="A677" i="8"/>
  <c r="F676" i="8"/>
  <c r="A676" i="8"/>
  <c r="F675" i="8"/>
  <c r="A675" i="8"/>
  <c r="F674" i="8"/>
  <c r="A674" i="8"/>
  <c r="F673" i="8"/>
  <c r="A673" i="8"/>
  <c r="F672" i="8"/>
  <c r="A672" i="8"/>
  <c r="F671" i="8"/>
  <c r="A671" i="8"/>
  <c r="F670" i="8"/>
  <c r="A670" i="8"/>
  <c r="F669" i="8"/>
  <c r="A669" i="8"/>
  <c r="F668" i="8"/>
  <c r="A668" i="8"/>
  <c r="F667" i="8"/>
  <c r="A667" i="8"/>
  <c r="F666" i="8"/>
  <c r="A666" i="8"/>
  <c r="F665" i="8"/>
  <c r="A665" i="8"/>
  <c r="F664" i="8"/>
  <c r="A664" i="8"/>
  <c r="F663" i="8"/>
  <c r="A663" i="8"/>
  <c r="F662" i="8"/>
  <c r="A662" i="8"/>
  <c r="F661" i="8"/>
  <c r="A661" i="8"/>
  <c r="F660" i="8"/>
  <c r="A660" i="8"/>
  <c r="F659" i="8"/>
  <c r="A659" i="8"/>
  <c r="F658" i="8"/>
  <c r="A658" i="8"/>
  <c r="F657" i="8"/>
  <c r="A657" i="8"/>
  <c r="F656" i="8"/>
  <c r="A656" i="8"/>
  <c r="F655" i="8"/>
  <c r="A655" i="8"/>
  <c r="F654" i="8"/>
  <c r="A654" i="8"/>
  <c r="F653" i="8"/>
  <c r="A653" i="8"/>
  <c r="F652" i="8"/>
  <c r="A652" i="8"/>
  <c r="F651" i="8"/>
  <c r="A651" i="8"/>
  <c r="F650" i="8"/>
  <c r="A650" i="8"/>
  <c r="F649" i="8"/>
  <c r="A649" i="8"/>
  <c r="F648" i="8"/>
  <c r="A648" i="8"/>
  <c r="F647" i="8"/>
  <c r="A647" i="8"/>
  <c r="F646" i="8"/>
  <c r="A646" i="8"/>
  <c r="F645" i="8"/>
  <c r="A645" i="8"/>
  <c r="F644" i="8"/>
  <c r="A644" i="8"/>
  <c r="F643" i="8"/>
  <c r="A643" i="8"/>
  <c r="F642" i="8"/>
  <c r="A642" i="8"/>
  <c r="F641" i="8"/>
  <c r="A641" i="8"/>
  <c r="F640" i="8"/>
  <c r="A640" i="8"/>
  <c r="F639" i="8"/>
  <c r="A639" i="8"/>
  <c r="F638" i="8"/>
  <c r="A638" i="8"/>
  <c r="F637" i="8"/>
  <c r="A637" i="8"/>
  <c r="F636" i="8"/>
  <c r="A636" i="8"/>
  <c r="F635" i="8"/>
  <c r="A635" i="8"/>
  <c r="F634" i="8"/>
  <c r="A634" i="8"/>
  <c r="F633" i="8"/>
  <c r="A633" i="8"/>
  <c r="F632" i="8"/>
  <c r="A632" i="8"/>
  <c r="F631" i="8"/>
  <c r="A631" i="8"/>
  <c r="F630" i="8"/>
  <c r="A630" i="8"/>
  <c r="F629" i="8"/>
  <c r="A629" i="8"/>
  <c r="F628" i="8"/>
  <c r="A628" i="8"/>
  <c r="F627" i="8"/>
  <c r="A627" i="8"/>
  <c r="F626" i="8"/>
  <c r="A626" i="8"/>
  <c r="F625" i="8"/>
  <c r="A625" i="8"/>
  <c r="F624" i="8"/>
  <c r="A624" i="8"/>
  <c r="F623" i="8"/>
  <c r="A623" i="8"/>
  <c r="F622" i="8"/>
  <c r="A622" i="8"/>
  <c r="F621" i="8"/>
  <c r="A621" i="8"/>
  <c r="F620" i="8"/>
  <c r="A620" i="8"/>
  <c r="F619" i="8"/>
  <c r="A619" i="8"/>
  <c r="F618" i="8"/>
  <c r="A618" i="8"/>
  <c r="F617" i="8"/>
  <c r="A617" i="8"/>
  <c r="F616" i="8"/>
  <c r="A616" i="8"/>
  <c r="F615" i="8"/>
  <c r="A615" i="8"/>
  <c r="F614" i="8"/>
  <c r="A614" i="8"/>
  <c r="F613" i="8"/>
  <c r="A613" i="8"/>
  <c r="F612" i="8"/>
  <c r="A612" i="8"/>
  <c r="F611" i="8"/>
  <c r="A611" i="8"/>
  <c r="F610" i="8"/>
  <c r="A610" i="8"/>
  <c r="F609" i="8"/>
  <c r="A609" i="8"/>
  <c r="F608" i="8"/>
  <c r="A608" i="8"/>
  <c r="F607" i="8"/>
  <c r="A607" i="8"/>
  <c r="F606" i="8"/>
  <c r="A606" i="8"/>
  <c r="F605" i="8"/>
  <c r="A605" i="8"/>
  <c r="F604" i="8"/>
  <c r="A604" i="8"/>
  <c r="F603" i="8"/>
  <c r="A603" i="8"/>
  <c r="F602" i="8"/>
  <c r="A602" i="8"/>
  <c r="F601" i="8"/>
  <c r="A601" i="8"/>
  <c r="F600" i="8"/>
  <c r="A600" i="8"/>
  <c r="F599" i="8"/>
  <c r="A599" i="8"/>
  <c r="F598" i="8"/>
  <c r="A598" i="8"/>
  <c r="F597" i="8"/>
  <c r="A597" i="8"/>
  <c r="F596" i="8"/>
  <c r="A596" i="8"/>
  <c r="F595" i="8"/>
  <c r="A595" i="8"/>
  <c r="F594" i="8"/>
  <c r="A594" i="8"/>
  <c r="F593" i="8"/>
  <c r="A593" i="8"/>
  <c r="F592" i="8"/>
  <c r="A592" i="8"/>
  <c r="F591" i="8"/>
  <c r="A591" i="8"/>
  <c r="F590" i="8"/>
  <c r="A590" i="8"/>
  <c r="F589" i="8"/>
  <c r="A589" i="8"/>
  <c r="F588" i="8"/>
  <c r="A588" i="8"/>
  <c r="F587" i="8"/>
  <c r="A587" i="8"/>
  <c r="F586" i="8"/>
  <c r="A586" i="8"/>
  <c r="F585" i="8"/>
  <c r="A585" i="8"/>
  <c r="F584" i="8"/>
  <c r="A584" i="8"/>
  <c r="F583" i="8"/>
  <c r="A583" i="8"/>
  <c r="F582" i="8"/>
  <c r="A582" i="8"/>
  <c r="F581" i="8"/>
  <c r="A581" i="8"/>
  <c r="F580" i="8"/>
  <c r="A580" i="8"/>
  <c r="F579" i="8"/>
  <c r="A579" i="8"/>
  <c r="F578" i="8"/>
  <c r="A578" i="8"/>
  <c r="F577" i="8"/>
  <c r="A577" i="8"/>
  <c r="F576" i="8"/>
  <c r="A576" i="8"/>
  <c r="F575" i="8"/>
  <c r="A575" i="8"/>
  <c r="F574" i="8"/>
  <c r="A574" i="8"/>
  <c r="F573" i="8"/>
  <c r="A573" i="8"/>
  <c r="F572" i="8"/>
  <c r="A572" i="8"/>
  <c r="F571" i="8"/>
  <c r="A571" i="8"/>
  <c r="F570" i="8"/>
  <c r="A570" i="8"/>
  <c r="F569" i="8"/>
  <c r="A569" i="8"/>
  <c r="F568" i="8"/>
  <c r="A568" i="8"/>
  <c r="F567" i="8"/>
  <c r="A567" i="8"/>
  <c r="F566" i="8"/>
  <c r="A566" i="8"/>
  <c r="F565" i="8"/>
  <c r="A565" i="8"/>
  <c r="F564" i="8"/>
  <c r="A564" i="8"/>
  <c r="F563" i="8"/>
  <c r="A563" i="8"/>
  <c r="F562" i="8"/>
  <c r="A562" i="8"/>
  <c r="F561" i="8"/>
  <c r="A561" i="8"/>
  <c r="F560" i="8"/>
  <c r="A560" i="8"/>
  <c r="F559" i="8"/>
  <c r="A559" i="8"/>
  <c r="F558" i="8"/>
  <c r="A558" i="8"/>
  <c r="F557" i="8"/>
  <c r="A557" i="8"/>
  <c r="F556" i="8"/>
  <c r="A556" i="8"/>
  <c r="F555" i="8"/>
  <c r="A555" i="8"/>
  <c r="F554" i="8"/>
  <c r="A554" i="8"/>
  <c r="F553" i="8"/>
  <c r="A553" i="8"/>
  <c r="F552" i="8"/>
  <c r="A552" i="8"/>
  <c r="F551" i="8"/>
  <c r="A551" i="8"/>
  <c r="F550" i="8"/>
  <c r="A550" i="8"/>
  <c r="F549" i="8"/>
  <c r="A549" i="8"/>
  <c r="F548" i="8"/>
  <c r="A548" i="8"/>
  <c r="F547" i="8"/>
  <c r="A547" i="8"/>
  <c r="F546" i="8"/>
  <c r="A546" i="8"/>
  <c r="F545" i="8"/>
  <c r="A545" i="8"/>
  <c r="F544" i="8"/>
  <c r="A544" i="8"/>
  <c r="F543" i="8"/>
  <c r="A543" i="8"/>
  <c r="F542" i="8"/>
  <c r="A542" i="8"/>
  <c r="F541" i="8"/>
  <c r="A541" i="8"/>
  <c r="F540" i="8"/>
  <c r="A540" i="8"/>
  <c r="F539" i="8"/>
  <c r="A539" i="8"/>
  <c r="F538" i="8"/>
  <c r="A538" i="8"/>
  <c r="F537" i="8"/>
  <c r="A537" i="8"/>
  <c r="F536" i="8"/>
  <c r="A536" i="8"/>
  <c r="F535" i="8"/>
  <c r="A535" i="8"/>
  <c r="F534" i="8"/>
  <c r="A534" i="8"/>
  <c r="F533" i="8"/>
  <c r="A533" i="8"/>
  <c r="F532" i="8"/>
  <c r="A532" i="8"/>
  <c r="F531" i="8"/>
  <c r="A531" i="8"/>
  <c r="F530" i="8"/>
  <c r="A530" i="8"/>
  <c r="F529" i="8"/>
  <c r="A529" i="8"/>
  <c r="F528" i="8"/>
  <c r="A528" i="8"/>
  <c r="F527" i="8"/>
  <c r="A527" i="8"/>
  <c r="F526" i="8"/>
  <c r="A526" i="8"/>
  <c r="F525" i="8"/>
  <c r="A525" i="8"/>
  <c r="F524" i="8"/>
  <c r="A524" i="8"/>
  <c r="F523" i="8"/>
  <c r="A523" i="8"/>
  <c r="F522" i="8"/>
  <c r="A522" i="8"/>
  <c r="F521" i="8"/>
  <c r="A521" i="8"/>
  <c r="F520" i="8"/>
  <c r="A520" i="8"/>
  <c r="F519" i="8"/>
  <c r="A519" i="8"/>
  <c r="F518" i="8"/>
  <c r="A518" i="8"/>
  <c r="F517" i="8"/>
  <c r="A517" i="8"/>
  <c r="F516" i="8"/>
  <c r="A516" i="8"/>
  <c r="F515" i="8"/>
  <c r="A515" i="8"/>
  <c r="F514" i="8"/>
  <c r="A514" i="8"/>
  <c r="F513" i="8"/>
  <c r="A513" i="8"/>
  <c r="F512" i="8"/>
  <c r="A512" i="8"/>
  <c r="F511" i="8"/>
  <c r="A511" i="8"/>
  <c r="F510" i="8"/>
  <c r="A510" i="8"/>
  <c r="F509" i="8"/>
  <c r="A509" i="8"/>
  <c r="F508" i="8"/>
  <c r="A508" i="8"/>
  <c r="F507" i="8"/>
  <c r="A507" i="8"/>
  <c r="F506" i="8"/>
  <c r="A506" i="8"/>
  <c r="F505" i="8"/>
  <c r="A505" i="8"/>
  <c r="F504" i="8"/>
  <c r="A504" i="8"/>
  <c r="F503" i="8"/>
  <c r="A503" i="8"/>
  <c r="F502" i="8"/>
  <c r="A502" i="8"/>
  <c r="F501" i="8"/>
  <c r="A501" i="8"/>
  <c r="F500" i="8"/>
  <c r="A500" i="8"/>
  <c r="F499" i="8"/>
  <c r="A499" i="8"/>
  <c r="F498" i="8"/>
  <c r="A498" i="8"/>
  <c r="F497" i="8"/>
  <c r="A497" i="8"/>
  <c r="F496" i="8"/>
  <c r="A496" i="8"/>
  <c r="F495" i="8"/>
  <c r="A495" i="8"/>
  <c r="F494" i="8"/>
  <c r="A494" i="8"/>
  <c r="F493" i="8"/>
  <c r="A493" i="8"/>
  <c r="F492" i="8"/>
  <c r="A492" i="8"/>
  <c r="F491" i="8"/>
  <c r="A491" i="8"/>
  <c r="F490" i="8"/>
  <c r="A490" i="8"/>
  <c r="F489" i="8"/>
  <c r="A489" i="8"/>
  <c r="F488" i="8"/>
  <c r="A488" i="8"/>
  <c r="F487" i="8"/>
  <c r="A487" i="8"/>
  <c r="F486" i="8"/>
  <c r="A486" i="8"/>
  <c r="F485" i="8"/>
  <c r="A485" i="8"/>
  <c r="F484" i="8"/>
  <c r="A484" i="8"/>
  <c r="F483" i="8"/>
  <c r="A483" i="8"/>
  <c r="F482" i="8"/>
  <c r="A482" i="8"/>
  <c r="F481" i="8"/>
  <c r="A481" i="8"/>
  <c r="F480" i="8"/>
  <c r="A480" i="8"/>
  <c r="F479" i="8"/>
  <c r="A479" i="8"/>
  <c r="F478" i="8"/>
  <c r="A478" i="8"/>
  <c r="F477" i="8"/>
  <c r="A477" i="8"/>
  <c r="F476" i="8"/>
  <c r="A476" i="8"/>
  <c r="F475" i="8"/>
  <c r="A475" i="8"/>
  <c r="F474" i="8"/>
  <c r="A474" i="8"/>
  <c r="F473" i="8"/>
  <c r="A473" i="8"/>
  <c r="F472" i="8"/>
  <c r="A472" i="8"/>
  <c r="F471" i="8"/>
  <c r="A471" i="8"/>
  <c r="F470" i="8"/>
  <c r="A470" i="8"/>
  <c r="F469" i="8"/>
  <c r="A469" i="8"/>
  <c r="F468" i="8"/>
  <c r="A468" i="8"/>
  <c r="F467" i="8"/>
  <c r="A467" i="8"/>
  <c r="F466" i="8"/>
  <c r="A466" i="8"/>
  <c r="F465" i="8"/>
  <c r="A465" i="8"/>
  <c r="F464" i="8"/>
  <c r="A464" i="8"/>
  <c r="F463" i="8"/>
  <c r="A463" i="8"/>
  <c r="F462" i="8"/>
  <c r="A462" i="8"/>
  <c r="F461" i="8"/>
  <c r="A461" i="8"/>
  <c r="F460" i="8"/>
  <c r="A460" i="8"/>
  <c r="F459" i="8"/>
  <c r="A459" i="8"/>
  <c r="F458" i="8"/>
  <c r="A458" i="8"/>
  <c r="F457" i="8"/>
  <c r="A457" i="8"/>
  <c r="F456" i="8"/>
  <c r="A456" i="8"/>
  <c r="F455" i="8"/>
  <c r="A455" i="8"/>
  <c r="F454" i="8"/>
  <c r="A454" i="8"/>
  <c r="F453" i="8"/>
  <c r="A453" i="8"/>
  <c r="F452" i="8"/>
  <c r="A452" i="8"/>
  <c r="F451" i="8"/>
  <c r="A451" i="8"/>
  <c r="F450" i="8"/>
  <c r="A450" i="8"/>
  <c r="F449" i="8"/>
  <c r="A449" i="8"/>
  <c r="F448" i="8"/>
  <c r="A448" i="8"/>
  <c r="F447" i="8"/>
  <c r="A447" i="8"/>
  <c r="F446" i="8"/>
  <c r="A446" i="8"/>
  <c r="F445" i="8"/>
  <c r="A445" i="8"/>
  <c r="F444" i="8"/>
  <c r="A444" i="8"/>
  <c r="F443" i="8"/>
  <c r="A443" i="8"/>
  <c r="F442" i="8"/>
  <c r="A442" i="8"/>
  <c r="F441" i="8"/>
  <c r="A441" i="8"/>
  <c r="F440" i="8"/>
  <c r="A440" i="8"/>
  <c r="F439" i="8"/>
  <c r="A439" i="8"/>
  <c r="F438" i="8"/>
  <c r="A438" i="8"/>
  <c r="F437" i="8"/>
  <c r="A437" i="8"/>
  <c r="F436" i="8"/>
  <c r="A436" i="8"/>
  <c r="F435" i="8"/>
  <c r="A435" i="8"/>
  <c r="F434" i="8"/>
  <c r="A434" i="8"/>
  <c r="F433" i="8"/>
  <c r="A433" i="8"/>
  <c r="F432" i="8"/>
  <c r="A432" i="8"/>
  <c r="F431" i="8"/>
  <c r="A431" i="8"/>
  <c r="F430" i="8"/>
  <c r="A430" i="8"/>
  <c r="F429" i="8"/>
  <c r="A429" i="8"/>
  <c r="F428" i="8"/>
  <c r="A428" i="8"/>
  <c r="F427" i="8"/>
  <c r="A427" i="8"/>
  <c r="F426" i="8"/>
  <c r="A426" i="8"/>
  <c r="F425" i="8"/>
  <c r="A425" i="8"/>
  <c r="F424" i="8"/>
  <c r="A424" i="8"/>
  <c r="F423" i="8"/>
  <c r="A423" i="8"/>
  <c r="F422" i="8"/>
  <c r="A422" i="8"/>
  <c r="F421" i="8"/>
  <c r="A421" i="8"/>
  <c r="F420" i="8"/>
  <c r="A420" i="8"/>
  <c r="F419" i="8"/>
  <c r="A419" i="8"/>
  <c r="F418" i="8"/>
  <c r="A418" i="8"/>
  <c r="F417" i="8"/>
  <c r="A417" i="8"/>
  <c r="F416" i="8"/>
  <c r="A416" i="8"/>
  <c r="F415" i="8"/>
  <c r="A415" i="8"/>
  <c r="F414" i="8"/>
  <c r="A414" i="8"/>
  <c r="F413" i="8"/>
  <c r="A413" i="8"/>
  <c r="F412" i="8"/>
  <c r="A412" i="8"/>
  <c r="F411" i="8"/>
  <c r="A411" i="8"/>
  <c r="F410" i="8"/>
  <c r="A410" i="8"/>
  <c r="F409" i="8"/>
  <c r="A409" i="8"/>
  <c r="F408" i="8"/>
  <c r="A408" i="8"/>
  <c r="F407" i="8"/>
  <c r="A407" i="8"/>
  <c r="F406" i="8"/>
  <c r="A406" i="8"/>
  <c r="F405" i="8"/>
  <c r="A405" i="8"/>
  <c r="F404" i="8"/>
  <c r="A404" i="8"/>
  <c r="F403" i="8"/>
  <c r="A403" i="8"/>
  <c r="F402" i="8"/>
  <c r="A402" i="8"/>
  <c r="F401" i="8"/>
  <c r="A401" i="8"/>
  <c r="F400" i="8"/>
  <c r="A400" i="8"/>
  <c r="F399" i="8"/>
  <c r="A399" i="8"/>
  <c r="F398" i="8"/>
  <c r="A398" i="8"/>
  <c r="F397" i="8"/>
  <c r="A397" i="8"/>
  <c r="F396" i="8"/>
  <c r="A396" i="8"/>
  <c r="F395" i="8"/>
  <c r="A395" i="8"/>
  <c r="F394" i="8"/>
  <c r="A394" i="8"/>
  <c r="F393" i="8"/>
  <c r="A393" i="8"/>
  <c r="F392" i="8"/>
  <c r="A392" i="8"/>
  <c r="F391" i="8"/>
  <c r="A391" i="8"/>
  <c r="F390" i="8"/>
  <c r="A390" i="8"/>
  <c r="F389" i="8"/>
  <c r="A389" i="8"/>
  <c r="F388" i="8"/>
  <c r="A388" i="8"/>
  <c r="F387" i="8"/>
  <c r="A387" i="8"/>
  <c r="F386" i="8"/>
  <c r="A386" i="8"/>
  <c r="F385" i="8"/>
  <c r="A385" i="8"/>
  <c r="F384" i="8"/>
  <c r="A384" i="8"/>
  <c r="F383" i="8"/>
  <c r="A383" i="8"/>
  <c r="F382" i="8"/>
  <c r="A382" i="8"/>
  <c r="F381" i="8"/>
  <c r="A381" i="8"/>
  <c r="F380" i="8"/>
  <c r="A380" i="8"/>
  <c r="F379" i="8"/>
  <c r="A379" i="8"/>
  <c r="F378" i="8"/>
  <c r="A378" i="8"/>
  <c r="F377" i="8"/>
  <c r="A377" i="8"/>
  <c r="F376" i="8"/>
  <c r="A376" i="8"/>
  <c r="F375" i="8"/>
  <c r="A375" i="8"/>
  <c r="F374" i="8"/>
  <c r="A374" i="8"/>
  <c r="F373" i="8"/>
  <c r="A373" i="8"/>
  <c r="F372" i="8"/>
  <c r="A372" i="8"/>
  <c r="F371" i="8"/>
  <c r="A371" i="8"/>
  <c r="F370" i="8"/>
  <c r="A370" i="8"/>
  <c r="F369" i="8"/>
  <c r="A369" i="8"/>
  <c r="F368" i="8"/>
  <c r="A368" i="8"/>
  <c r="F367" i="8"/>
  <c r="A367" i="8"/>
  <c r="F366" i="8"/>
  <c r="A366" i="8"/>
  <c r="F365" i="8"/>
  <c r="A365" i="8"/>
  <c r="F364" i="8"/>
  <c r="A364" i="8"/>
  <c r="F363" i="8"/>
  <c r="A363" i="8"/>
  <c r="F362" i="8"/>
  <c r="A362" i="8"/>
  <c r="F361" i="8"/>
  <c r="A361" i="8"/>
  <c r="F360" i="8"/>
  <c r="A360" i="8"/>
  <c r="F359" i="8"/>
  <c r="A359" i="8"/>
  <c r="F358" i="8"/>
  <c r="A358" i="8"/>
  <c r="F357" i="8"/>
  <c r="A357" i="8"/>
  <c r="F356" i="8"/>
  <c r="A356" i="8"/>
  <c r="F355" i="8"/>
  <c r="A355" i="8"/>
  <c r="F354" i="8"/>
  <c r="A354" i="8"/>
  <c r="F353" i="8"/>
  <c r="A353" i="8"/>
  <c r="F352" i="8"/>
  <c r="A352" i="8"/>
  <c r="F351" i="8"/>
  <c r="A351" i="8"/>
  <c r="F350" i="8"/>
  <c r="A350" i="8"/>
  <c r="F349" i="8"/>
  <c r="A349" i="8"/>
  <c r="F348" i="8"/>
  <c r="A348" i="8"/>
  <c r="F347" i="8"/>
  <c r="A347" i="8"/>
  <c r="F346" i="8"/>
  <c r="A346" i="8"/>
  <c r="F345" i="8"/>
  <c r="A345" i="8"/>
  <c r="F344" i="8"/>
  <c r="A344" i="8"/>
  <c r="F343" i="8"/>
  <c r="A343" i="8"/>
  <c r="F342" i="8"/>
  <c r="A342" i="8"/>
  <c r="F341" i="8"/>
  <c r="A341" i="8"/>
  <c r="F340" i="8"/>
  <c r="A340" i="8"/>
  <c r="F339" i="8"/>
  <c r="A339" i="8"/>
  <c r="F338" i="8"/>
  <c r="A338" i="8"/>
  <c r="F337" i="8"/>
  <c r="A337" i="8"/>
  <c r="F336" i="8"/>
  <c r="A336" i="8"/>
  <c r="F335" i="8"/>
  <c r="A335" i="8"/>
  <c r="F334" i="8"/>
  <c r="A334" i="8"/>
  <c r="F333" i="8"/>
  <c r="A333" i="8"/>
  <c r="F332" i="8"/>
  <c r="A332" i="8"/>
  <c r="F331" i="8"/>
  <c r="A331" i="8"/>
  <c r="F330" i="8"/>
  <c r="A330" i="8"/>
  <c r="F329" i="8"/>
  <c r="A329" i="8"/>
  <c r="F328" i="8"/>
  <c r="A328" i="8"/>
  <c r="F327" i="8"/>
  <c r="A327" i="8"/>
  <c r="F326" i="8"/>
  <c r="A326" i="8"/>
  <c r="F325" i="8"/>
  <c r="A325" i="8"/>
  <c r="F324" i="8"/>
  <c r="A324" i="8"/>
  <c r="F323" i="8"/>
  <c r="A323" i="8"/>
  <c r="F322" i="8"/>
  <c r="A322" i="8"/>
  <c r="F321" i="8"/>
  <c r="A321" i="8"/>
  <c r="F320" i="8"/>
  <c r="A320" i="8"/>
  <c r="F319" i="8"/>
  <c r="A319" i="8"/>
  <c r="F318" i="8"/>
  <c r="A318" i="8"/>
  <c r="F317" i="8"/>
  <c r="A317" i="8"/>
  <c r="F316" i="8"/>
  <c r="A316" i="8"/>
  <c r="F315" i="8"/>
  <c r="A315" i="8"/>
  <c r="F314" i="8"/>
  <c r="A314" i="8"/>
  <c r="F313" i="8"/>
  <c r="A313" i="8"/>
  <c r="F312" i="8"/>
  <c r="A312" i="8"/>
  <c r="F311" i="8"/>
  <c r="A311" i="8"/>
  <c r="F310" i="8"/>
  <c r="A310" i="8"/>
  <c r="F309" i="8"/>
  <c r="A309" i="8"/>
  <c r="F308" i="8"/>
  <c r="A308" i="8"/>
  <c r="F307" i="8"/>
  <c r="A307" i="8"/>
  <c r="F306" i="8"/>
  <c r="A306" i="8"/>
  <c r="F305" i="8"/>
  <c r="A305" i="8"/>
  <c r="F304" i="8"/>
  <c r="A304" i="8"/>
  <c r="F303" i="8"/>
  <c r="A303" i="8"/>
  <c r="F302" i="8"/>
  <c r="A302" i="8"/>
  <c r="F301" i="8"/>
  <c r="A301" i="8"/>
  <c r="F300" i="8"/>
  <c r="A300" i="8"/>
  <c r="F299" i="8"/>
  <c r="A299" i="8"/>
  <c r="F298" i="8"/>
  <c r="A298" i="8"/>
  <c r="F297" i="8"/>
  <c r="A297" i="8"/>
  <c r="F296" i="8"/>
  <c r="A296" i="8"/>
  <c r="F295" i="8"/>
  <c r="A295" i="8"/>
  <c r="F294" i="8"/>
  <c r="A294" i="8"/>
  <c r="F293" i="8"/>
  <c r="A293" i="8"/>
  <c r="F292" i="8"/>
  <c r="A292" i="8"/>
  <c r="F291" i="8"/>
  <c r="A291" i="8"/>
  <c r="F290" i="8"/>
  <c r="A290" i="8"/>
  <c r="F289" i="8"/>
  <c r="A289" i="8"/>
  <c r="F288" i="8"/>
  <c r="A288" i="8"/>
  <c r="F287" i="8"/>
  <c r="A287" i="8"/>
  <c r="F286" i="8"/>
  <c r="A286" i="8"/>
  <c r="F285" i="8"/>
  <c r="A285" i="8"/>
  <c r="F284" i="8"/>
  <c r="A284" i="8"/>
  <c r="F283" i="8"/>
  <c r="A283" i="8"/>
  <c r="F282" i="8"/>
  <c r="A282" i="8"/>
  <c r="F281" i="8"/>
  <c r="A281" i="8"/>
  <c r="F280" i="8"/>
  <c r="A280" i="8"/>
  <c r="F279" i="8"/>
  <c r="A279" i="8"/>
  <c r="F278" i="8"/>
  <c r="A278" i="8"/>
  <c r="F277" i="8"/>
  <c r="A277" i="8"/>
  <c r="F276" i="8"/>
  <c r="A276" i="8"/>
  <c r="F275" i="8"/>
  <c r="A275" i="8"/>
  <c r="F274" i="8"/>
  <c r="A274" i="8"/>
  <c r="F273" i="8"/>
  <c r="A273" i="8"/>
  <c r="F272" i="8"/>
  <c r="A272" i="8"/>
  <c r="F271" i="8"/>
  <c r="A271" i="8"/>
  <c r="F270" i="8"/>
  <c r="A270" i="8"/>
  <c r="F269" i="8"/>
  <c r="A269" i="8"/>
  <c r="F268" i="8"/>
  <c r="A268" i="8"/>
  <c r="F267" i="8"/>
  <c r="A267" i="8"/>
  <c r="F266" i="8"/>
  <c r="A266" i="8"/>
  <c r="F265" i="8"/>
  <c r="A265" i="8"/>
  <c r="F264" i="8"/>
  <c r="A264" i="8"/>
  <c r="F263" i="8"/>
  <c r="A263" i="8"/>
  <c r="F262" i="8"/>
  <c r="A262" i="8"/>
  <c r="F261" i="8"/>
  <c r="A261" i="8"/>
  <c r="F260" i="8"/>
  <c r="A260" i="8"/>
  <c r="F259" i="8"/>
  <c r="A259" i="8"/>
  <c r="F258" i="8"/>
  <c r="A258" i="8"/>
  <c r="F257" i="8"/>
  <c r="A257" i="8"/>
  <c r="F256" i="8"/>
  <c r="A256" i="8"/>
  <c r="F255" i="8"/>
  <c r="A255" i="8"/>
  <c r="F254" i="8"/>
  <c r="A254" i="8"/>
  <c r="F253" i="8"/>
  <c r="A253" i="8"/>
  <c r="F252" i="8"/>
  <c r="A252" i="8"/>
  <c r="F251" i="8"/>
  <c r="A251" i="8"/>
  <c r="F250" i="8"/>
  <c r="A250" i="8"/>
  <c r="F249" i="8"/>
  <c r="A249" i="8"/>
  <c r="F248" i="8"/>
  <c r="A248" i="8"/>
  <c r="F247" i="8"/>
  <c r="A247" i="8"/>
  <c r="F246" i="8"/>
  <c r="A246" i="8"/>
  <c r="F245" i="8"/>
  <c r="A245" i="8"/>
  <c r="F244" i="8"/>
  <c r="A244" i="8"/>
  <c r="F243" i="8"/>
  <c r="A243" i="8"/>
  <c r="F242" i="8"/>
  <c r="A242" i="8"/>
  <c r="F241" i="8"/>
  <c r="A241" i="8"/>
  <c r="F240" i="8"/>
  <c r="A240" i="8"/>
  <c r="F239" i="8"/>
  <c r="A239" i="8"/>
  <c r="F238" i="8"/>
  <c r="A238" i="8"/>
  <c r="F237" i="8"/>
  <c r="A237" i="8"/>
  <c r="F236" i="8"/>
  <c r="A236" i="8"/>
  <c r="F235" i="8"/>
  <c r="A235" i="8"/>
  <c r="F234" i="8"/>
  <c r="A234" i="8"/>
  <c r="F233" i="8"/>
  <c r="A233" i="8"/>
  <c r="F232" i="8"/>
  <c r="A232" i="8"/>
  <c r="F231" i="8"/>
  <c r="A231" i="8"/>
  <c r="F230" i="8"/>
  <c r="A230" i="8"/>
  <c r="F229" i="8"/>
  <c r="A229" i="8"/>
  <c r="F228" i="8"/>
  <c r="A228" i="8"/>
  <c r="F227" i="8"/>
  <c r="A227" i="8"/>
  <c r="F226" i="8"/>
  <c r="A226" i="8"/>
  <c r="F225" i="8"/>
  <c r="A225" i="8"/>
  <c r="F224" i="8"/>
  <c r="A224" i="8"/>
  <c r="F223" i="8"/>
  <c r="A223" i="8"/>
  <c r="F222" i="8"/>
  <c r="A222" i="8"/>
  <c r="F221" i="8"/>
  <c r="A221" i="8"/>
  <c r="F220" i="8"/>
  <c r="A220" i="8"/>
  <c r="F219" i="8"/>
  <c r="A219" i="8"/>
  <c r="F218" i="8"/>
  <c r="A218" i="8"/>
  <c r="F217" i="8"/>
  <c r="A217" i="8"/>
  <c r="F216" i="8"/>
  <c r="A216" i="8"/>
  <c r="F215" i="8"/>
  <c r="A215" i="8"/>
  <c r="F214" i="8"/>
  <c r="A214" i="8"/>
  <c r="F213" i="8"/>
  <c r="A213" i="8"/>
  <c r="F212" i="8"/>
  <c r="A212" i="8"/>
  <c r="F211" i="8"/>
  <c r="A211" i="8"/>
  <c r="F210" i="8"/>
  <c r="A210" i="8"/>
  <c r="F209" i="8"/>
  <c r="A209" i="8"/>
  <c r="F208" i="8"/>
  <c r="A208" i="8"/>
  <c r="F207" i="8"/>
  <c r="A207" i="8"/>
  <c r="F206" i="8"/>
  <c r="A206" i="8"/>
  <c r="F205" i="8"/>
  <c r="A205" i="8"/>
  <c r="F204" i="8"/>
  <c r="A204" i="8"/>
  <c r="F203" i="8"/>
  <c r="A203" i="8"/>
  <c r="F202" i="8"/>
  <c r="A202" i="8"/>
  <c r="F201" i="8"/>
  <c r="A201" i="8"/>
  <c r="F200" i="8"/>
  <c r="A200" i="8"/>
  <c r="F199" i="8"/>
  <c r="A199" i="8"/>
  <c r="F198" i="8"/>
  <c r="A198" i="8"/>
  <c r="F197" i="8"/>
  <c r="A197" i="8"/>
  <c r="F196" i="8"/>
  <c r="A196" i="8"/>
  <c r="F195" i="8"/>
  <c r="A195" i="8"/>
  <c r="F194" i="8"/>
  <c r="A194" i="8"/>
  <c r="F193" i="8"/>
  <c r="A193" i="8"/>
  <c r="F192" i="8"/>
  <c r="A192" i="8"/>
  <c r="F191" i="8"/>
  <c r="A191" i="8"/>
  <c r="F190" i="8"/>
  <c r="A190" i="8"/>
  <c r="F189" i="8"/>
  <c r="A189" i="8"/>
  <c r="F188" i="8"/>
  <c r="A188" i="8"/>
  <c r="F187" i="8"/>
  <c r="A187" i="8"/>
  <c r="F186" i="8"/>
  <c r="A186" i="8"/>
  <c r="F185" i="8"/>
  <c r="A185" i="8"/>
  <c r="F184" i="8"/>
  <c r="A184" i="8"/>
  <c r="F183" i="8"/>
  <c r="A183" i="8"/>
  <c r="F182" i="8"/>
  <c r="A182" i="8"/>
  <c r="F181" i="8"/>
  <c r="A181" i="8"/>
  <c r="F180" i="8"/>
  <c r="A180" i="8"/>
  <c r="F179" i="8"/>
  <c r="A179" i="8"/>
  <c r="F178" i="8"/>
  <c r="A178" i="8"/>
  <c r="F177" i="8"/>
  <c r="A177" i="8"/>
  <c r="F176" i="8"/>
  <c r="A176" i="8"/>
  <c r="F175" i="8"/>
  <c r="A175" i="8"/>
  <c r="F174" i="8"/>
  <c r="A174" i="8"/>
  <c r="F173" i="8"/>
  <c r="A173" i="8"/>
  <c r="F172" i="8"/>
  <c r="A172" i="8"/>
  <c r="F171" i="8"/>
  <c r="A171" i="8"/>
  <c r="F170" i="8"/>
  <c r="A170" i="8"/>
  <c r="F169" i="8"/>
  <c r="A169" i="8"/>
  <c r="F168" i="8"/>
  <c r="A168" i="8"/>
  <c r="F167" i="8"/>
  <c r="A167" i="8"/>
  <c r="F166" i="8"/>
  <c r="A166" i="8"/>
  <c r="F165" i="8"/>
  <c r="A165" i="8"/>
  <c r="F164" i="8"/>
  <c r="A164" i="8"/>
  <c r="F163" i="8"/>
  <c r="A163" i="8"/>
  <c r="F162" i="8"/>
  <c r="A162" i="8"/>
  <c r="F161" i="8"/>
  <c r="A161" i="8"/>
  <c r="F160" i="8"/>
  <c r="A160" i="8"/>
  <c r="F159" i="8"/>
  <c r="A159" i="8"/>
  <c r="F158" i="8"/>
  <c r="A158" i="8"/>
  <c r="F157" i="8"/>
  <c r="A157" i="8"/>
  <c r="F156" i="8"/>
  <c r="A156" i="8"/>
  <c r="F155" i="8"/>
  <c r="A155" i="8"/>
  <c r="F154" i="8"/>
  <c r="A154" i="8"/>
  <c r="F153" i="8"/>
  <c r="A153" i="8"/>
  <c r="F152" i="8"/>
  <c r="A152" i="8"/>
  <c r="F151" i="8"/>
  <c r="A151" i="8"/>
  <c r="F150" i="8"/>
  <c r="A150" i="8"/>
  <c r="F149" i="8"/>
  <c r="A149" i="8"/>
  <c r="F148" i="8"/>
  <c r="A148" i="8"/>
  <c r="F147" i="8"/>
  <c r="A147" i="8"/>
  <c r="F146" i="8"/>
  <c r="A146" i="8"/>
  <c r="F145" i="8"/>
  <c r="A145" i="8"/>
  <c r="F144" i="8"/>
  <c r="A144" i="8"/>
  <c r="F143" i="8"/>
  <c r="A143" i="8"/>
  <c r="F142" i="8"/>
  <c r="A142" i="8"/>
  <c r="F141" i="8"/>
  <c r="A141" i="8"/>
  <c r="F140" i="8"/>
  <c r="A140" i="8"/>
  <c r="F139" i="8"/>
  <c r="A139" i="8"/>
  <c r="F138" i="8"/>
  <c r="A138" i="8"/>
  <c r="F137" i="8"/>
  <c r="A137" i="8"/>
  <c r="F136" i="8"/>
  <c r="A136" i="8"/>
  <c r="F135" i="8"/>
  <c r="A135" i="8"/>
  <c r="F134" i="8"/>
  <c r="A134" i="8"/>
  <c r="F133" i="8"/>
  <c r="A133" i="8"/>
  <c r="F132" i="8"/>
  <c r="A132" i="8"/>
  <c r="F131" i="8"/>
  <c r="A131" i="8"/>
  <c r="F130" i="8"/>
  <c r="A130" i="8"/>
  <c r="F129" i="8"/>
  <c r="A129" i="8"/>
  <c r="F128" i="8"/>
  <c r="A128" i="8"/>
  <c r="F127" i="8"/>
  <c r="A127" i="8"/>
  <c r="F126" i="8"/>
  <c r="A126" i="8"/>
  <c r="F125" i="8"/>
  <c r="A125" i="8"/>
  <c r="F124" i="8"/>
  <c r="A124" i="8"/>
  <c r="F123" i="8"/>
  <c r="A123" i="8"/>
  <c r="F122" i="8"/>
  <c r="A122" i="8"/>
  <c r="F121" i="8"/>
  <c r="A121" i="8"/>
  <c r="F120" i="8"/>
  <c r="A120" i="8"/>
  <c r="F119" i="8"/>
  <c r="A119" i="8"/>
  <c r="F118" i="8"/>
  <c r="A118" i="8"/>
  <c r="F117" i="8"/>
  <c r="A117" i="8"/>
  <c r="F116" i="8"/>
  <c r="A116" i="8"/>
  <c r="F115" i="8"/>
  <c r="A115" i="8"/>
  <c r="F114" i="8"/>
  <c r="A114" i="8"/>
  <c r="F113" i="8"/>
  <c r="A113" i="8"/>
  <c r="F112" i="8"/>
  <c r="A112" i="8"/>
  <c r="F111" i="8"/>
  <c r="A111" i="8"/>
  <c r="F110" i="8"/>
  <c r="A110" i="8"/>
  <c r="F109" i="8"/>
  <c r="A109" i="8"/>
  <c r="F108" i="8"/>
  <c r="A108" i="8"/>
  <c r="F107" i="8"/>
  <c r="A107" i="8"/>
  <c r="F106" i="8"/>
  <c r="A106" i="8"/>
  <c r="F105" i="8"/>
  <c r="A105" i="8"/>
  <c r="F104" i="8"/>
  <c r="A104" i="8"/>
  <c r="F103" i="8"/>
  <c r="A103" i="8"/>
  <c r="F102" i="8"/>
  <c r="A102" i="8"/>
  <c r="F101" i="8"/>
  <c r="A101" i="8"/>
  <c r="F100" i="8"/>
  <c r="A100" i="8"/>
  <c r="F99" i="8"/>
  <c r="A99" i="8"/>
  <c r="F98" i="8"/>
  <c r="A98" i="8"/>
  <c r="F97" i="8"/>
  <c r="A97" i="8"/>
  <c r="F96" i="8"/>
  <c r="A96" i="8"/>
  <c r="F95" i="8"/>
  <c r="A95" i="8"/>
  <c r="F94" i="8"/>
  <c r="A94" i="8"/>
  <c r="F93" i="8"/>
  <c r="A93" i="8"/>
  <c r="F92" i="8"/>
  <c r="A92" i="8"/>
  <c r="F91" i="8"/>
  <c r="A91" i="8"/>
  <c r="F90" i="8"/>
  <c r="A90" i="8"/>
  <c r="F89" i="8"/>
  <c r="A89" i="8"/>
  <c r="F88" i="8"/>
  <c r="A88" i="8"/>
  <c r="F87" i="8"/>
  <c r="A87" i="8"/>
  <c r="F86" i="8"/>
  <c r="A86" i="8"/>
  <c r="F85" i="8"/>
  <c r="A85" i="8"/>
  <c r="F84" i="8"/>
  <c r="A84" i="8"/>
  <c r="F83" i="8"/>
  <c r="A83" i="8"/>
  <c r="F82" i="8"/>
  <c r="A82" i="8"/>
  <c r="F81" i="8"/>
  <c r="A81" i="8"/>
  <c r="F80" i="8"/>
  <c r="A80" i="8"/>
  <c r="F79" i="8"/>
  <c r="A79" i="8"/>
  <c r="F78" i="8"/>
  <c r="A78" i="8"/>
  <c r="F77" i="8"/>
  <c r="A77" i="8"/>
  <c r="F76" i="8"/>
  <c r="A76" i="8"/>
  <c r="F75" i="8"/>
  <c r="A75" i="8"/>
  <c r="F74" i="8"/>
  <c r="A74" i="8"/>
  <c r="F73" i="8"/>
  <c r="A73" i="8"/>
  <c r="F72" i="8"/>
  <c r="A72" i="8"/>
  <c r="F71" i="8"/>
  <c r="A71" i="8"/>
  <c r="F70" i="8"/>
  <c r="A70" i="8"/>
  <c r="F69" i="8"/>
  <c r="A69" i="8"/>
  <c r="F68" i="8"/>
  <c r="A68" i="8"/>
  <c r="F67" i="8"/>
  <c r="A67" i="8"/>
  <c r="F66" i="8"/>
  <c r="A66" i="8"/>
  <c r="F65" i="8"/>
  <c r="A65" i="8"/>
  <c r="F64" i="8"/>
  <c r="A64" i="8"/>
  <c r="F63" i="8"/>
  <c r="A63" i="8"/>
  <c r="F62" i="8"/>
  <c r="A62" i="8"/>
  <c r="F61" i="8"/>
  <c r="A61" i="8"/>
  <c r="F60" i="8"/>
  <c r="A60" i="8"/>
  <c r="F59" i="8"/>
  <c r="A59" i="8"/>
  <c r="F58" i="8"/>
  <c r="A58" i="8"/>
  <c r="F57" i="8"/>
  <c r="A57" i="8"/>
  <c r="F56" i="8"/>
  <c r="A56" i="8"/>
  <c r="F55" i="8"/>
  <c r="A55" i="8"/>
  <c r="F54" i="8"/>
  <c r="A54" i="8"/>
  <c r="F53" i="8"/>
  <c r="A53" i="8"/>
  <c r="F52" i="8"/>
  <c r="A52" i="8"/>
  <c r="F51" i="8"/>
  <c r="A51" i="8"/>
  <c r="F50" i="8"/>
  <c r="A50" i="8"/>
  <c r="F49" i="8"/>
  <c r="A49" i="8"/>
  <c r="F48" i="8"/>
  <c r="A48" i="8"/>
  <c r="F47" i="8"/>
  <c r="A47" i="8"/>
  <c r="F46" i="8"/>
  <c r="A46" i="8"/>
  <c r="F45" i="8"/>
  <c r="A45" i="8"/>
  <c r="F44" i="8"/>
  <c r="A44" i="8"/>
  <c r="F43" i="8"/>
  <c r="A43" i="8"/>
  <c r="F42" i="8"/>
  <c r="A42" i="8"/>
  <c r="F41" i="8"/>
  <c r="A41" i="8"/>
  <c r="F40" i="8"/>
  <c r="A40" i="8"/>
  <c r="F39" i="8"/>
  <c r="A39" i="8"/>
  <c r="F38" i="8"/>
  <c r="A38" i="8"/>
  <c r="F37" i="8"/>
  <c r="A37" i="8"/>
  <c r="F36" i="8"/>
  <c r="A36" i="8"/>
  <c r="F35" i="8"/>
  <c r="A35" i="8"/>
  <c r="F34" i="8"/>
  <c r="A34" i="8"/>
  <c r="F33" i="8"/>
  <c r="A33" i="8"/>
  <c r="F32" i="8"/>
  <c r="A32" i="8"/>
  <c r="F31" i="8"/>
  <c r="A31" i="8"/>
  <c r="F30" i="8"/>
  <c r="A30" i="8"/>
  <c r="F29" i="8"/>
  <c r="A29" i="8"/>
  <c r="F28" i="8"/>
  <c r="A28" i="8"/>
  <c r="F27" i="8"/>
  <c r="A27" i="8"/>
  <c r="F26" i="8"/>
  <c r="A26" i="8"/>
  <c r="F25" i="8"/>
  <c r="A25" i="8"/>
  <c r="F24" i="8"/>
  <c r="A24" i="8"/>
  <c r="F23" i="8"/>
  <c r="A23" i="8"/>
  <c r="F22" i="8"/>
  <c r="A22" i="8"/>
  <c r="F21" i="8"/>
  <c r="A21" i="8"/>
  <c r="F20" i="8"/>
  <c r="A20" i="8"/>
  <c r="F19" i="8"/>
  <c r="A19" i="8"/>
  <c r="F18" i="8"/>
  <c r="A18" i="8"/>
  <c r="F17" i="8"/>
  <c r="A17" i="8"/>
  <c r="F16" i="8"/>
  <c r="A16" i="8"/>
  <c r="F15" i="8"/>
  <c r="A15" i="8"/>
  <c r="F14" i="8"/>
  <c r="A14" i="8"/>
  <c r="F13" i="8"/>
  <c r="A13" i="8"/>
  <c r="F12" i="8"/>
  <c r="A12" i="8"/>
  <c r="F11" i="8"/>
  <c r="A11" i="8"/>
  <c r="F10" i="8"/>
  <c r="A10" i="8"/>
  <c r="F9" i="8"/>
  <c r="A9" i="8"/>
  <c r="F8" i="8"/>
  <c r="A8" i="8"/>
  <c r="F7" i="8"/>
  <c r="A7" i="8"/>
  <c r="F6" i="8"/>
  <c r="A6" i="8"/>
  <c r="F5" i="8"/>
  <c r="A5" i="8"/>
  <c r="F4" i="8"/>
  <c r="A4" i="8"/>
  <c r="F3" i="8"/>
  <c r="A3" i="8"/>
  <c r="D62" i="7"/>
  <c r="E62" i="7" s="1"/>
  <c r="C62" i="7"/>
  <c r="A62" i="7" s="1"/>
  <c r="D61" i="7"/>
  <c r="E61" i="7" s="1"/>
  <c r="C61" i="7"/>
  <c r="A61" i="7" s="1"/>
  <c r="D57" i="7"/>
  <c r="E57" i="7" s="1"/>
  <c r="C57" i="7"/>
  <c r="A57" i="7"/>
  <c r="E56" i="7"/>
  <c r="D56" i="7"/>
  <c r="C56" i="7"/>
  <c r="A56" i="7"/>
  <c r="D55" i="7"/>
  <c r="E55" i="7" s="1"/>
  <c r="C55" i="7"/>
  <c r="A55" i="7" s="1"/>
  <c r="E50" i="7"/>
  <c r="A50" i="7"/>
  <c r="E49" i="7"/>
  <c r="A49" i="7"/>
  <c r="E48" i="7"/>
  <c r="A48" i="7"/>
  <c r="E47" i="7"/>
  <c r="D47" i="7"/>
  <c r="C47" i="7"/>
  <c r="A47" i="7"/>
  <c r="E46" i="7"/>
  <c r="A46" i="7"/>
  <c r="E45" i="7"/>
  <c r="A45" i="7"/>
  <c r="E44" i="7"/>
  <c r="A44" i="7"/>
  <c r="E43" i="7"/>
  <c r="D43" i="7"/>
  <c r="C43" i="7"/>
  <c r="A43" i="7"/>
  <c r="D42" i="7"/>
  <c r="D63" i="7" s="1"/>
  <c r="C42" i="7"/>
  <c r="A42" i="7" s="1"/>
  <c r="E41" i="7"/>
  <c r="A41" i="7"/>
  <c r="E40" i="7"/>
  <c r="A40" i="7"/>
  <c r="E39" i="7"/>
  <c r="A39" i="7"/>
  <c r="E38" i="7"/>
  <c r="A38" i="7"/>
  <c r="E37" i="7"/>
  <c r="D37" i="7"/>
  <c r="C37" i="7"/>
  <c r="A37" i="7"/>
  <c r="E36" i="7"/>
  <c r="A36" i="7"/>
  <c r="E35" i="7"/>
  <c r="A35" i="7"/>
  <c r="E34" i="7"/>
  <c r="D34" i="7"/>
  <c r="C34" i="7"/>
  <c r="A34" i="7"/>
  <c r="D33" i="7"/>
  <c r="A33" i="7" s="1"/>
  <c r="C33" i="7"/>
  <c r="C32" i="7" s="1"/>
  <c r="E31" i="7"/>
  <c r="A31" i="7"/>
  <c r="E30" i="7"/>
  <c r="A30" i="7"/>
  <c r="E29" i="7"/>
  <c r="A29" i="7"/>
  <c r="E28" i="7"/>
  <c r="A28" i="7"/>
  <c r="E27" i="7"/>
  <c r="D27" i="7"/>
  <c r="C27" i="7"/>
  <c r="A27" i="7"/>
  <c r="E26" i="7"/>
  <c r="A26" i="7"/>
  <c r="E25" i="7"/>
  <c r="A25" i="7"/>
  <c r="E24" i="7"/>
  <c r="A24" i="7"/>
  <c r="E23" i="7"/>
  <c r="D23" i="7"/>
  <c r="C23" i="7"/>
  <c r="A23" i="7"/>
  <c r="D22" i="7"/>
  <c r="C22" i="7"/>
  <c r="E22" i="7" s="1"/>
  <c r="E20" i="7"/>
  <c r="A20" i="7"/>
  <c r="E19" i="7"/>
  <c r="D19" i="7"/>
  <c r="C19" i="7"/>
  <c r="A19" i="7"/>
  <c r="E18" i="7"/>
  <c r="D18" i="7"/>
  <c r="C18" i="7"/>
  <c r="A18" i="7"/>
  <c r="E16" i="7"/>
  <c r="A16" i="7"/>
  <c r="E15" i="7"/>
  <c r="D15" i="7"/>
  <c r="C15" i="7"/>
  <c r="A15" i="7"/>
  <c r="E14" i="7"/>
  <c r="D14" i="7"/>
  <c r="C14" i="7"/>
  <c r="A14" i="7"/>
  <c r="E13" i="7"/>
  <c r="A13" i="7"/>
  <c r="E12" i="7"/>
  <c r="D12" i="7"/>
  <c r="C12" i="7"/>
  <c r="A12" i="7"/>
  <c r="E11" i="7"/>
  <c r="D11" i="7"/>
  <c r="C11" i="7"/>
  <c r="A11" i="7"/>
  <c r="E10" i="7"/>
  <c r="D10" i="7"/>
  <c r="C10" i="7"/>
  <c r="A10" i="7"/>
  <c r="E9" i="7"/>
  <c r="D9" i="7"/>
  <c r="C9" i="7"/>
  <c r="A9" i="7"/>
  <c r="E8" i="7"/>
  <c r="D8" i="7"/>
  <c r="C8" i="7"/>
  <c r="A8" i="7"/>
  <c r="D7" i="7"/>
  <c r="D17" i="7" s="1"/>
  <c r="C7" i="7"/>
  <c r="C60" i="7" s="1"/>
  <c r="E6" i="7"/>
  <c r="A6" i="7"/>
  <c r="E5" i="7"/>
  <c r="A5" i="7"/>
  <c r="E4" i="7"/>
  <c r="A4" i="7"/>
  <c r="E3" i="7"/>
  <c r="D3" i="7"/>
  <c r="C3" i="7"/>
  <c r="A3" i="7"/>
  <c r="D21" i="7" l="1"/>
  <c r="H3" i="9"/>
  <c r="G3" i="9"/>
  <c r="I17" i="9"/>
  <c r="I87" i="9"/>
  <c r="I4" i="9"/>
  <c r="I50" i="9"/>
  <c r="I56" i="9"/>
  <c r="I22" i="9"/>
  <c r="I70" i="9"/>
  <c r="I76" i="9"/>
  <c r="I3" i="9"/>
  <c r="I28" i="9"/>
  <c r="E63" i="7"/>
  <c r="A32" i="7"/>
  <c r="A7" i="7"/>
  <c r="C17" i="7"/>
  <c r="C29" i="10"/>
  <c r="A29" i="10" s="1"/>
  <c r="E7" i="7"/>
  <c r="E33" i="7"/>
  <c r="E42" i="7"/>
  <c r="C63" i="7"/>
  <c r="A63" i="7" s="1"/>
  <c r="G59" i="9"/>
  <c r="D60" i="7"/>
  <c r="H59" i="9"/>
  <c r="F3" i="16"/>
  <c r="I59" i="9"/>
  <c r="A22" i="7"/>
  <c r="C58" i="7"/>
  <c r="H4" i="9"/>
  <c r="D58" i="7"/>
  <c r="E58" i="7" s="1"/>
  <c r="D32" i="7"/>
  <c r="E32" i="7" s="1"/>
  <c r="G1329" i="2"/>
  <c r="G179" i="2"/>
  <c r="G824" i="2"/>
  <c r="G947" i="2"/>
  <c r="G1457" i="2"/>
  <c r="A58" i="7" l="1"/>
  <c r="A17" i="7"/>
  <c r="C21" i="7"/>
  <c r="D59" i="7"/>
  <c r="E60" i="7"/>
  <c r="D54" i="7"/>
  <c r="A60" i="7"/>
  <c r="C59" i="7"/>
  <c r="A59" i="7" s="1"/>
  <c r="E17" i="7"/>
  <c r="C54" i="7"/>
  <c r="E21" i="7"/>
  <c r="D51" i="7"/>
  <c r="D64" i="7" l="1"/>
  <c r="E64" i="7" s="1"/>
  <c r="E54" i="7"/>
  <c r="E59" i="7"/>
  <c r="C51" i="7"/>
  <c r="A21" i="7"/>
  <c r="C64" i="7"/>
  <c r="A54" i="7"/>
</calcChain>
</file>

<file path=xl/sharedStrings.xml><?xml version="1.0" encoding="utf-8"?>
<sst xmlns="http://schemas.openxmlformats.org/spreadsheetml/2006/main" count="26682" uniqueCount="2852">
  <si>
    <t>შემოსავლები</t>
  </si>
  <si>
    <t>გადასახადები</t>
  </si>
  <si>
    <t>გრანტები</t>
  </si>
  <si>
    <t>სხვა შემოსავლები</t>
  </si>
  <si>
    <t>არაფინანსური აქტივების კლება</t>
  </si>
  <si>
    <t>ფინანსური აქტივების კლება</t>
  </si>
  <si>
    <t>სესხები</t>
  </si>
  <si>
    <t>ვალდებულებების ზრდა</t>
  </si>
  <si>
    <t>ფასიანი ქაღალდები, გარდა აქციებისა</t>
  </si>
  <si>
    <t>სხვა კრედიტორული დავალიანებები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</si>
  <si>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</si>
  <si>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</si>
  <si>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</si>
  <si>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</si>
  <si>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</si>
  <si>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</si>
  <si>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</si>
  <si>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</si>
  <si>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</si>
  <si>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აქციები და სხვა კაპიტალი</t>
  </si>
  <si>
    <t>სხვა დებიტორული დავალიანებები</t>
  </si>
  <si>
    <t>ვალდებულებების კლება</t>
  </si>
  <si>
    <t>ვალუტა და დეპოზიტები</t>
  </si>
  <si>
    <t>შეკვეცილი</t>
  </si>
  <si>
    <t>შემოსულობები</t>
  </si>
  <si>
    <t>ფინანსური აქტივების კლება (ნაშთის გამოკლებით)</t>
  </si>
  <si>
    <t>გადასახდელები</t>
  </si>
  <si>
    <t>ფინანსური აქტივების ზრდა (ნაშთის გამოკლებით)</t>
  </si>
  <si>
    <t>ნაშთის ცვლილება</t>
  </si>
  <si>
    <t>ნაშთი პერიოდის დასაწყისისთვის</t>
  </si>
  <si>
    <t>ნაშთი პერიოდის ბოლოსთვის</t>
  </si>
  <si>
    <t>კანონმდებლობით ნებადართული სხვა (საკუთარი) შემოსავლები/გადასახდელები</t>
  </si>
  <si>
    <t>მომუშავეთა რიცხოვნება</t>
  </si>
  <si>
    <t>მ.შ. შტატით გათვალისწინებულ თანამშრომელთა რიცხოვნობა</t>
  </si>
  <si>
    <t>მ.შ. შტატგარეშე თანამშრომელთა რიცხოვნობა</t>
  </si>
  <si>
    <t>სსიპ - საჯარო აუდიტის ინსტიტუტი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</si>
  <si>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</si>
  <si>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სსიპ - საქართველოს ოპერატიულ-ტექნიკური სააგენტო</t>
  </si>
  <si>
    <t>სსიპ - შემოსავლების სამსახური</t>
  </si>
  <si>
    <t>სსიპ - ფინანსთა სამინისტროს აკადემია</t>
  </si>
  <si>
    <t>სსიპ - საფინანსო-ანალიტიკური სამსახური</t>
  </si>
  <si>
    <t>სსიპ - საზღვაო ტრანსპორტის სააგენტო</t>
  </si>
  <si>
    <t>სსიპ - სამოქალაქო ავიაციის სააგენტო</t>
  </si>
  <si>
    <t>სსიპ - აკრედიტაციის ერთიანი ეროვნული ორგანო - აკრედიტაციის ცენტრი</t>
  </si>
  <si>
    <t>სსიპ - სასწავლო უნივერსიტეტი - ბათუმის სახელმწიფო საზღვაო აკადემია</t>
  </si>
  <si>
    <t>სსიპ - მინერალური რესურსების ეროვნული სააგენტო</t>
  </si>
  <si>
    <t>სსიპ - აწარმოე საქართველოში</t>
  </si>
  <si>
    <t>სსიპ - საქართველოს სახელმწიფო ჰიდროგრაფიული სამსახური</t>
  </si>
  <si>
    <t>სსიპ - საქართველოს სტანდარტებისა და მეტროლოგიის ეროვნული სააგენტო</t>
  </si>
  <si>
    <t>სსიპ- სივრცითი და ქალაქთმშენებლობითი განვითარების სააგენტო</t>
  </si>
  <si>
    <t>სსიპ - სახელმწიფო ქონების ეროვნული სააგენტო</t>
  </si>
  <si>
    <t>სსიპ - სახმელეთო ტრანსპორტის სააგენტო</t>
  </si>
  <si>
    <t>სსიპ - ნავთობისა და გაზის სახელმწიფო სააგენტო</t>
  </si>
  <si>
    <t>სსიპ - საქართველოს ინოვაციების და ტექნოლოგიების სააგენტო</t>
  </si>
  <si>
    <t>ა(ა)იპ - ოუფენ ნეტი</t>
  </si>
  <si>
    <t>სსიპ - საქართველოს მუნიციპალური განვითარების ფონდი</t>
  </si>
  <si>
    <t>სსიპ - ციფრული მმართველობის სააგენტო</t>
  </si>
  <si>
    <t>სსიპ - მსჯავრდებულთა პროფესიული მომზადებისა და გადამზადების ცენტრი</t>
  </si>
  <si>
    <t>სსიპ - აღსრულების ეროვნული ბიურო</t>
  </si>
  <si>
    <t>სსიპ - საქართველოს იუსტიციის სასწავლო ცენტრი</t>
  </si>
  <si>
    <t>სსიპ - იუსტიციის სახლი</t>
  </si>
  <si>
    <t>სსიპ - საქართველოს საკანონმდებლო მაცნე</t>
  </si>
  <si>
    <t>სსიპ - საჯარო რეესტრის ეროვნული სააგენტო</t>
  </si>
  <si>
    <t>სსიპ - დანაშაულის პრევენციის,არასაპატიმრო სასჯელთა აღსრულებისა და პრობაციის ეროვნული სააგენტო</t>
  </si>
  <si>
    <t>სსიპ - საქართველოს ეროვნული არქივი</t>
  </si>
  <si>
    <t>სსიპ - სახელმწიფო სერვისების განვითარების სააგენტო</t>
  </si>
  <si>
    <t>სსიპ - სახელმწიფო ზრუნვისა და ტრეფიკინგის მსხვერპლთა, დაზარალებულთა დახმარების სააგენტო</t>
  </si>
  <si>
    <t>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</t>
  </si>
  <si>
    <t>სსიპ - ჯანმრთელობის ეროვნული სააგენტო</t>
  </si>
  <si>
    <t>სსიპ - სამედიცინო და ფარმაცევტული საქმიანობის რეგულირების სააგენტო</t>
  </si>
  <si>
    <t>სსიპ - საგანგებო სიტუაციების კოორდინაციისა და გადაუდებელი დახმარების ცენტრი</t>
  </si>
  <si>
    <t>ა(ა)იპ - საქართველოს სამედიცინო ჰოლდინგი</t>
  </si>
  <si>
    <t>ა(ა)იპ - საქართველოს სოლიდარობის ფონდი</t>
  </si>
  <si>
    <t>სსიპ-ინფორმაციული ტექნოლოგიების სააგენტო</t>
  </si>
  <si>
    <t>სსიპ - საქართველოს საერთაშორისო ხელშეკრულებათა თარგმნის ბიურო</t>
  </si>
  <si>
    <t>სსიპ - გენერალ გიორგი კვინიტაძის სახელობის კადეტთა სამხედრო ლიცეუმი</t>
  </si>
  <si>
    <t>სსიპ - გიორგი აბრამიშვილის სახელობის საქართველოს თავდაცვის სამინისტროს სამხედრო ჰოსპიტალი</t>
  </si>
  <si>
    <t>სსიპ - სოხუმის ილია ვეკუას ფიზიკა-ტექნიკის ინსტიტუტი</t>
  </si>
  <si>
    <t>სსიპ - გრიგოლ წულუკიძის სამთო ინსტიტუტი</t>
  </si>
  <si>
    <t>სსიპ - მიკრო და ნანო ელექტრონიკის ინსტიტუტი</t>
  </si>
  <si>
    <t>სსიპ - რაფიელ დვალის მანქანათა მექანიკის ინსტიტუტი</t>
  </si>
  <si>
    <t>სსიპ - ფერდინანდ თავაძის მეტალურგიისა და მასალათმცოდნეობის ინსტიტუტი</t>
  </si>
  <si>
    <t>სსიპ - დავით აღმაშენებლის სახელობის საქართველოს ეროვნული თავდაცვის აკადემია</t>
  </si>
  <si>
    <t>სსიპ - სახელმწიფო სამხედრო სამეცნიერო-ტექნიკური ცენტრი "დელტა"</t>
  </si>
  <si>
    <t>სსიპ - ინსტიტუტი ოპტიკა</t>
  </si>
  <si>
    <t>სსიპ - საქართველოს შინაგან საქმეთა სამინისტროს ჯანმრთელობის დაცვის სამსახური</t>
  </si>
  <si>
    <t>სსიპ - დაცვის პოლიციის დეპარტამენტი</t>
  </si>
  <si>
    <t>ა(ა)იპ - შინაგან საქმეთა სამინისტროს ძიუდოს სპორტული კლუბი</t>
  </si>
  <si>
    <t>ა(ა)იპ -  "მია ფორს"</t>
  </si>
  <si>
    <t>სსიპ - შსს მომსახურების სააგენტო</t>
  </si>
  <si>
    <t>სსიპ - საქართველოს შინაგან საქმეთა სამინისტროს აკადემია</t>
  </si>
  <si>
    <t>სსიპ - სახელმწიფო რეზერვებისა და სამოქალაქო უსაფრთხოების სერვისების სააგენტო</t>
  </si>
  <si>
    <t>სსიპ -  საზოგადოებრივი უსაფრთხოების მართვის ცენტრი "112"</t>
  </si>
  <si>
    <t>სსიპ - გარემოს ეროვნული სააგენტო</t>
  </si>
  <si>
    <t>სსიპ - ეროვნული სატყეო სააგენტო</t>
  </si>
  <si>
    <t>სსიპ - სურსათის ეროვნული სააგენტო</t>
  </si>
  <si>
    <t>სსიპ - ღვინის ეროვნული სააგენტო</t>
  </si>
  <si>
    <t>სსიპ - გარემოსდაცვითი ინფორმაციისა და განათლების ცენტრი</t>
  </si>
  <si>
    <t>ა(ა)იპ - სოფლის განვითარების სააგენტო</t>
  </si>
  <si>
    <t>სსიპ - ბირთვული და რადიაციული უსაფრთხოების სააგენტო</t>
  </si>
  <si>
    <t>სსიპ - სოფლის მეურნეობის სამეცნიერო-კვლევითი ცენტრი</t>
  </si>
  <si>
    <t>სსიპ - ველური ბუნების ეროვნული სააგენტო</t>
  </si>
  <si>
    <t>სსიპ - სოფლის მეურნეობის სახელმწიფო ლაბორატორია</t>
  </si>
  <si>
    <t>სსიპ - დაცული ტერიტორიების სააგენტო</t>
  </si>
  <si>
    <t>სსიპ - ქ. გორის სულხან ცინცაძის სახელობის სამუსიკო კოლეჯი</t>
  </si>
  <si>
    <t>სსიპ - კოლეჯი "ლაკადა"</t>
  </si>
  <si>
    <t>სსიპ - ივანე ჯავახიშვილის სახელობის თბილისის სახელმწიფო უნივერსიტეტი</t>
  </si>
  <si>
    <t>სსიპ - კოლეჯი "ბლექსი"</t>
  </si>
  <si>
    <t>სსიპ - თბილისის აპოლონ ქუთათელაძის სახელობის სახელმწიფო სამხატვრო აკადემია</t>
  </si>
  <si>
    <t>ა(ა)იპ - სასწავლო-კვლევითი სამეცნიერო ცენტრი</t>
  </si>
  <si>
    <t>სსიპ - კოლეჯი "მერმისი"</t>
  </si>
  <si>
    <t>სსიპ - განათლების მართვის საინფორმაციო სისტემა</t>
  </si>
  <si>
    <t>სსიპ - სოხუმის სახელმწიფო უნივერსიტეტი</t>
  </si>
  <si>
    <t>სსიპ - ბათუმის ხელოვნების სასწავლო უნივერსიტეტი</t>
  </si>
  <si>
    <t>სსიპ - საქართველოს ტექნიკური უნივერსიტეტი</t>
  </si>
  <si>
    <t>სსიპ - ბათუმის შოთა რუსთაველის სახელმწიფო უნივერსიტეტი</t>
  </si>
  <si>
    <t>სსიპ - თბილისის ვანო სარაჯიშვილის სახელობის სახელმწიფო კონსერვატორია</t>
  </si>
  <si>
    <t>სსიპ - აკაკი წერეთლის სახელმწიფო უნივერსიტეტი</t>
  </si>
  <si>
    <t>სსიპ - ილია წინამძღვრიშვილის სახელობის კოლეჯი</t>
  </si>
  <si>
    <t>სსიპ - გიორგი ელიავას სახელეობის ბაქტერიოფაგიის, მიკრობიოლოგიისა და ვირუსოლოგიის ინსტიტუტი</t>
  </si>
  <si>
    <t>ა(ა)იპ - კოლეჯი "იკაროსი"</t>
  </si>
  <si>
    <t>სსიპ - საქართველოს ევგენი ხარაძის ეროვნული ასტროფიზიკური ობსერვატორია</t>
  </si>
  <si>
    <t>სსიპ - კოლეჯი "მოდუსი"</t>
  </si>
  <si>
    <t>სსიპ - კორნელი კეკელიძის სახელობის ხელნაწერთა ეროვნული ცენტრი</t>
  </si>
  <si>
    <t>სსიპ - განათლების ხარისხის განვითარების ეროვნული ცენტრი</t>
  </si>
  <si>
    <t>სსიპ - კოლეჯი "იბერია"</t>
  </si>
  <si>
    <t>სსიპ - საქართველოს შოთა რუსთაველის თეატრისა და კინოს სახელმწიფო უნივერსიტეტი</t>
  </si>
  <si>
    <t>სსიპ - ზურაბ ჟვანიას სახელობის სახელმწიფო ადმინისტრირების სკოლა</t>
  </si>
  <si>
    <t>ა(ა)იპ - სათავგადასავლო ტურიზმის სკოლა</t>
  </si>
  <si>
    <t>სსიპ - კოლეჯი ქართლი</t>
  </si>
  <si>
    <t>სსიპ - ილიას სახელმწიფო უნივერსიტეტი</t>
  </si>
  <si>
    <t>სსიპ- კასპის კოლეჯი</t>
  </si>
  <si>
    <t>სსიპ - თბილისის სახელმწიფო სამედიცინო უნივერსიტეტი</t>
  </si>
  <si>
    <t>სსიპ - შეფასებისა და გამოცდების ეროვნული ცენტრი</t>
  </si>
  <si>
    <t>სსიპ - კოლეჯი "გლდანის პროფესიული მომზადების ცენტრი"</t>
  </si>
  <si>
    <t>ა(ა)იპ - კოლეჯი "პრესტიჟი"</t>
  </si>
  <si>
    <t>სსიპ - კოლეჯი "ფაზისი"</t>
  </si>
  <si>
    <t>სსიპ - ივანე ჯავახიშვილის სახელობის თბილისის სახელმწიფო უნივერსიტეტისმედიისა და ტელეხელოვნების კოლეჯი</t>
  </si>
  <si>
    <t>სსიპ - კოლეჯი "თეთნულდი"</t>
  </si>
  <si>
    <t>სსიპ – შოთა რუსთაველის საქართველოს ეროვნული სამეცნიერო ფონდი</t>
  </si>
  <si>
    <t>სსიპ - სამცხე - ჯავახეთის სახელმწიფო უნივერსიტეტი</t>
  </si>
  <si>
    <t>სსიპ - შოთა მესხიას ზუგდიდის სახელმწიფო სასწავლო უნივერსიტეტი</t>
  </si>
  <si>
    <t>სსიპ - კოლეჯი "ახალი ტალღა"</t>
  </si>
  <si>
    <t>ა(ა)იპ - კოლეჯი "ჰორიზონტი"</t>
  </si>
  <si>
    <t>სსიპ - კოლეჯი "ინფორმაციული ტექნოლოგიების აკადემია"</t>
  </si>
  <si>
    <t>სსიპ - იაკობ გოგებაშვილის სახელობის თელავის სახელმწიფო უნივერსიტეტი</t>
  </si>
  <si>
    <t>ა(ა)იპ - სამშენებლო კოლეჯი "კონსტრუქტ2"</t>
  </si>
  <si>
    <t>სსიპ - კოლეჯი "აისი"</t>
  </si>
  <si>
    <t>ა(ა)იპ - პროფესიული უნარების სააგენტო</t>
  </si>
  <si>
    <t>სსიპ - საგანმანათლებლო დაწესებულების მანდატურის სამსახური</t>
  </si>
  <si>
    <t>ა(ა)იპ - სარკინიგზო ტრანსპორტის კოლეჯი</t>
  </si>
  <si>
    <t>სსიპ - კოლეჯი "სპექტრი"</t>
  </si>
  <si>
    <t>ა(ა)იპ "სსიპ ივანე ჯავახიშვილის სახელობის თბილისის სახელმწიფო უნივერსიტეტის საკალათბურთო კლუბი - ს.კ. თსუ"</t>
  </si>
  <si>
    <t>სსიპ - კოლეჯი "ოპიზარი"</t>
  </si>
  <si>
    <t>სსიპ - ივანე ბერიტაშვილის ექსპერიმენტალური ბიომედიცინის ცენტრი</t>
  </si>
  <si>
    <t>სსიპ - საქართველოს ფიზიკური აღზრდისა და სპორტის სახელმწიფო სასწავლო უნივერსიტეტი</t>
  </si>
  <si>
    <t>ა(ა)იპ - აღმოსავლეთ პარტნიორობის ევროპული სკოლა</t>
  </si>
  <si>
    <t>სსიპ - კოლეჯი "ერქვანი"</t>
  </si>
  <si>
    <t>სსიპ - გორის სახელმწიფო სასწავლო უნივერსიტეტი</t>
  </si>
  <si>
    <t>ა(ა)იპ - კოლეჯი "განთიადი"</t>
  </si>
  <si>
    <t>სსიპ - ქ. ზუგდიდის შალვა დადიანის სახელობის პროფესიული სახელმწიფო დრამატული თეატრი</t>
  </si>
  <si>
    <t>სსიპ - დადიანების სასახლეთა ისტორიულ-არქიტექტურული მუზეუმი</t>
  </si>
  <si>
    <t>სსიპ - ვახტანგ ჭაბუკიანის სახელობის თბილისის საბალეტო ხელოვნების სახელმწიფო სასწავლებელი</t>
  </si>
  <si>
    <t>სსიპ - გორის ქალთა კამერული გუნდი</t>
  </si>
  <si>
    <t>სსიპ - ჩერქეზული (ადიღეური) კულტურის ცენტრი</t>
  </si>
  <si>
    <t>სსიპ - სმირნოვების მუზეუმი</t>
  </si>
  <si>
    <t>სსიპ -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</si>
  <si>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სსიპ - ანსამბლი "ბასიანი"</t>
  </si>
  <si>
    <t>სსიპ - თბილისის კოტე მარჯანიშვილის სახელობის პროფესიული სახელმწიფო დრამატული თეატრი</t>
  </si>
  <si>
    <t>ა(ა)იპ - ზევსი</t>
  </si>
  <si>
    <t>სსიპ - თბილისის სახლემწიფო კამერული ორკესტრი</t>
  </si>
  <si>
    <t>სსიპ - შემოქმედებითი საქართველო</t>
  </si>
  <si>
    <t>სსიპ - თელავის ისტორიული მუზეუმი</t>
  </si>
  <si>
    <t>სსიპ - საქართველოს ეროვნული მუსიკალური ცენტრი</t>
  </si>
  <si>
    <t>სსიპ - თბილისის პეტროს ადამიანის სახელობის სომხური პროფესიული სახელმწიფო დრამატული თეატრი</t>
  </si>
  <si>
    <t>სსიპ - ქ. სენაკის აკაკი ხორავას სახელობის პროფესიული სახელმწიფო დრამატული თეატრი</t>
  </si>
  <si>
    <t>სსიპ - ქ. თბილისის ზაქარია ფალიაშვილის სახელობის ოპერისა და ბალეტის პროფესიული სახელმწიფო თეატრი</t>
  </si>
  <si>
    <t>სსიპ - საქართველოს ოლიმპიური რეზერვების მზადების ეროვნული ცენტრი</t>
  </si>
  <si>
    <t>სსიპ - სკოლისგარეშე სახელოვნებო საგანმანათლებლო დაწესებულება - ქ.სოხუმის დიმიტრი არაყიშვილის სახელობის სამუსიკო სასწავლებელი</t>
  </si>
  <si>
    <t>სსიპ -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</si>
  <si>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სსიპ - სკოლისგარეშე სახელოვნებო საგანმანათლებლო დაწესებულება - ქ. თბილისის ზ. ფალიაშვილის სახელობის ცენტრალური სამუსიკო სკოლის "ნიჭიერთა ათწლედი"</t>
  </si>
  <si>
    <t>სსიპ - საქართველოს ხელოვნების სასახლე - კულტურის ისტორიის მუზეუმი</t>
  </si>
  <si>
    <t>სსიპ - საქართველოს ეროვნული მუზეუმი</t>
  </si>
  <si>
    <t>სსიპ - თბილისის მარიონეტების პროფესიული სახელმწიფო თეატრი</t>
  </si>
  <si>
    <t>სსიპ - შოთა რუსთაველის სახელობის ეროვნული თეატრი</t>
  </si>
  <si>
    <t>სსიპ - ალ. გრიბოედოვის სახელობის რუსული პროფესიული სახელმწიფო დრამატული თეატრი</t>
  </si>
  <si>
    <t>სსიპ - გორის გ. ერისთავის სახელობის პროფესიული სახელმწიფო დრამატული თეატრი</t>
  </si>
  <si>
    <t>სსიპ -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</si>
  <si>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</si>
  <si>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სსიპ - ანზორ ერქომაიშვილის სახელობის საქართველოს ხალხური სიმღერების ანსამბლი "მართვე"</t>
  </si>
  <si>
    <t>სსიპ - ნიკო ბერძენიშვილის სახელობის ქუთაისის სახელმწიფო ისტორიული მუზეუმი</t>
  </si>
  <si>
    <t>სსიპ - კლასიკური მუსიკის დაცვის, განვითარებისა და პოპულარიზაციის ცენტრი</t>
  </si>
  <si>
    <t>სსიპ - ზინაიდა კვერენჩხილაძის სახელობის დმანისის პროფესუილი სახელმწიფო დრამატული თეატრი</t>
  </si>
  <si>
    <t>სსიპ - ცხინვალის ივანე მაჩაბლის სახელობის სახელმწიფო დრამატული თეატრი</t>
  </si>
  <si>
    <t>სსიპ - გალაკტიონ და ტიციან ტაბიძეების სახლ-მუზეუმი</t>
  </si>
  <si>
    <t>სსიპ - ქ. ფოთის ვალერიან გუნიას სახელობის პროფესიული სახელმწიფო თეატრი</t>
  </si>
  <si>
    <t>სსიპ - გიორგი ჩუბინაშვილის სახელობის ქართული ხელოვნების ისტორიისა და ძეგლთა დაცვის ეროვნული კვლევითი ცენტრი</t>
  </si>
  <si>
    <t>ა(ა)იპ - ქართული ფეხბურთის განვითარების ფონდი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</si>
  <si>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</si>
  <si>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სსიპ - ილია ჭავჭავაძის ყვარლის სახელმწიფო მუზეუმი</t>
  </si>
  <si>
    <t>სსიპ -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</si>
  <si>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ა(ა)იპ - თანამედროვე თეატრალური ხელოვნების განვითარების ცენტრი</t>
  </si>
  <si>
    <t>სსიპ - ილია ჭავჭავაძის საგურამოს სახელმწიფო მუზეუმი</t>
  </si>
  <si>
    <t>სსიპ ქ.ჭიათურის აკაკი წერეთლის სახელობის პროფესიული სახელმწიფო დრამატული თეატრი`</t>
  </si>
  <si>
    <t>სსიპ - საქართველოს ხალხური სიმღერისა და ცეკვის სახელმწიფო აკადემიური ანსამბლი "რუსთავი"</t>
  </si>
  <si>
    <t>სსიპ - ი.ბ. სტალინის სახელმწიფო მუზეუმი</t>
  </si>
  <si>
    <t>სსიპ - იაკობ გოგებაშვილის სახლ-მუზეუმი</t>
  </si>
  <si>
    <t>სსიპ - მიხეილ თუმანიშვილის სახელობის კინომსახიობთა პროფესიული სახელმწიფო თეატრი</t>
  </si>
  <si>
    <t>სსიპ - გიორგი ლეონიძის სახელობის ქართული ლიტერატურის სახელმწიფო მუზეუმი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</si>
  <si>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</si>
  <si>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სსიპ - მესხეთის (ახალციხის) პროფესიული სახელმწიფო დრამატული თეატრი</t>
  </si>
  <si>
    <t>სსიპ - ქ. თელავის ვაჟა-ფშაველას სახელობის პროფესიული სახელმწიფო დრამატული თეატრი</t>
  </si>
  <si>
    <t>სსიპ -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</si>
  <si>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სსიპ - საქართველოს კულტურული მემკვიდრეობის დაცვის ეროვნული სააგენტო</t>
  </si>
  <si>
    <t>სსიპ - აკაკი წერეთლის სახელმწიფო მუზეუმი</t>
  </si>
  <si>
    <t>სსიპ - აბრეშუმის სახელმწიფო მუზეუმი</t>
  </si>
  <si>
    <t>სსიპ - მწერალთა სახლი</t>
  </si>
  <si>
    <t>სსიპ - საქართველოს თოჯინების პროფესიული სახელმწიფო თეატრების გაერთიანება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</si>
  <si>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</si>
  <si>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სსიპ - ჯ. კახიძის სახელობის თბილისის მუსიკალურ-კულტურული ცენტრი</t>
  </si>
  <si>
    <t>სსიპ - საქართველოს ფიზიკური აღზრდისა და სპორტის სახელმწიფო კოლეჯი</t>
  </si>
  <si>
    <t>სსიპ - ანზორ ერქომაიშვილის სახელობის ფოლკლორის სახელმწიფო ცენტრი</t>
  </si>
  <si>
    <t>სსიპ - ახალგაზრდობის სააგენტო</t>
  </si>
  <si>
    <t>სსიპ - ნოდარ დუმბაძის სახელობის მოზარდ მაყურებელთა პროფესიული სახელმწიფო თეატრი</t>
  </si>
  <si>
    <t>სსიპ - საქართველოს ხალხური სიმღერისა და ცეკვის სახელმწიფო აკადემიური ანსამბლი "ერისიონი"</t>
  </si>
  <si>
    <t>სსიპ - ჩრდილების პროფესიული სახელმწიფო თეატრი "აფხაზეთი"</t>
  </si>
  <si>
    <t>ა(ა)იპ სპორტული კლუბი არმია</t>
  </si>
  <si>
    <t>სსიპ - ვეტერანების საქმეთა სახელმწიფო სამსახური</t>
  </si>
  <si>
    <t>სსიპ – საქართველოს ფინანსური მონიტორინგის სამსახური</t>
  </si>
  <si>
    <t>სსიპ - სახელისუფლებო სპეციალური კავშირების სააგენტო</t>
  </si>
  <si>
    <t>სსიპ - საზოგადოებრივი მაუწყებლის აჭარის ტელევიზია და რადიო</t>
  </si>
  <si>
    <t>სსიპ - საზოგადოებრივი მაუწყებელი</t>
  </si>
  <si>
    <t>სსიპ - საქართველოს კონკურენციის ეროვნული სააგენტო</t>
  </si>
  <si>
    <t>ა(ა)იპ ხალხური სიმღერისა და ცეკვის ანსამბლი "ნართები"</t>
  </si>
  <si>
    <t>სსიპ - ლევან სამხარაულის სახელობის სასამართლო ექსპერტიზის ეროვნული ბიურო</t>
  </si>
  <si>
    <t>სსიპ - საქართველოს სტატისტიკის ეროვნული სამსახური - საქსტატი</t>
  </si>
  <si>
    <t>სსიპ - საქართველოს მეცნიერებათა ეროვნული აკადემია</t>
  </si>
  <si>
    <t>ა(ა)იპ - საქართველოს კულტურის პალატა</t>
  </si>
  <si>
    <t>სსიპ - საქართველოს სავაჭრო - სამრეწველო პალატა</t>
  </si>
  <si>
    <t>სსიპ - რელიგიის საკითხთა სახელმწიფო სააგენტო</t>
  </si>
  <si>
    <t>სსიპ - სახელმწიფო ენის დეპარტამენტი</t>
  </si>
  <si>
    <t>სსიპ - ქუთაისის საერთაშორისო უნივერსიტეტი</t>
  </si>
  <si>
    <t>სსიპ - საპენსიო სააგენტო</t>
  </si>
  <si>
    <t>ა(ა)იპ - ათასწლეულის ფონდი</t>
  </si>
  <si>
    <t>სსიპ - ინტელექტუალური საკუთრების ეროვნული ცენტრი "საქპატენტი"</t>
  </si>
  <si>
    <t>ა(ა)იპ - ორიჯინ-საქართველო</t>
  </si>
  <si>
    <t>სსიპ - სახელმწიფო შესყიდვების სააგენტო</t>
  </si>
  <si>
    <t>სსიპ - საქართველოს დაზღვევის სახელმწიფო ზედამხედველობის სამსახური</t>
  </si>
  <si>
    <t>სსიპ - დეპოზიტების დაზღვევის სააგენტო</t>
  </si>
  <si>
    <t>ა(ა)იპ - მშვიდობის ფონდი უკეთესი მომავლისთვის</t>
  </si>
  <si>
    <t>დასახელება</t>
  </si>
  <si>
    <t>2023 წლის 3 თვის ანგარიში</t>
  </si>
  <si>
    <t>კოდი</t>
  </si>
  <si>
    <t>2023 წლის 3 თვის ცენტრალური ბიუჯეტი ფაქტი</t>
  </si>
  <si>
    <t xml:space="preserve">მათ შორის სახელმწიფო ბიუჯეტი </t>
  </si>
  <si>
    <t>მათ შორის სსიპების/ა(ა)იპების კანონმდებლობით ნებადართული შემოსავლები</t>
  </si>
  <si>
    <t>00 00</t>
  </si>
  <si>
    <t>სულ ჯამი</t>
  </si>
  <si>
    <t/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</si>
  <si>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</si>
  <si>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</si>
  <si>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</si>
  <si>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</si>
  <si>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</si>
  <si>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</si>
  <si>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</si>
  <si>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</si>
  <si>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</si>
  <si>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</si>
  <si>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</si>
  <si>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</si>
  <si>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</si>
  <si>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გენდერულ საკითხებზე სისტემური და კოორდინირებული მუშაობის უზრუნველყოფა, გენდერული თანასწორობის შესახებ ცნობიერების ამაღლების ხელშეწყობა და ქალთა გაძლიერების მხარდამჭერი ღონისძიებების განხორციელება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</si>
  <si>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</si>
  <si>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</si>
  <si>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</si>
  <si>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</si>
  <si>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</si>
  <si>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</si>
  <si>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</si>
  <si>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</si>
  <si>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</si>
  <si>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</si>
  <si>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</si>
  <si>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</si>
  <si>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04 01</t>
  </si>
  <si>
    <t>05 00</t>
  </si>
  <si>
    <t>სახელმწიფო აუდიტის სამსახური</t>
  </si>
  <si>
    <t>05 01</t>
  </si>
  <si>
    <t>სახელმწიფო აუდიტის სამსახურის აპარატი</t>
  </si>
  <si>
    <t>05 02</t>
  </si>
  <si>
    <t>საჯარო სექტორის აუდიტორთა სეტრიფიცირების პროგრამა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</si>
  <si>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</si>
  <si>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</si>
  <si>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</si>
  <si>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</si>
  <si>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</si>
  <si>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</si>
  <si>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</si>
  <si>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 დაფინანსება</t>
  </si>
  <si>
    <t>06 03 01</t>
  </si>
  <si>
    <t>06 04</t>
  </si>
  <si>
    <t>არჩევნების ჩატარების ღონისძიებები</t>
  </si>
  <si>
    <t>06 04 02</t>
  </si>
  <si>
    <t>06 04 03</t>
  </si>
  <si>
    <t>არჩევნებისთვის მოხელეთა მომზადება-გადამზადება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</si>
  <si>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</si>
  <si>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</si>
  <si>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</si>
  <si>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</si>
  <si>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</si>
  <si>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</si>
  <si>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</si>
  <si>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</si>
  <si>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09 01 01</t>
  </si>
  <si>
    <t>09 01 02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</si>
  <si>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</si>
  <si>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</si>
  <si>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</si>
  <si>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</si>
  <si>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</si>
  <si>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</si>
  <si>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</si>
  <si>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</si>
  <si>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</si>
  <si>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</si>
  <si>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</si>
  <si>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</si>
  <si>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</si>
  <si>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</si>
  <si>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</si>
  <si>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</si>
  <si>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</si>
  <si>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</si>
  <si>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</si>
  <si>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</si>
  <si>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</si>
  <si>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</si>
  <si>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</si>
  <si>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</si>
  <si>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</si>
  <si>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</si>
  <si>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</si>
  <si>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</si>
  <si>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</si>
  <si>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</si>
  <si>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</si>
  <si>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>საქართველოს პროკურატურა</t>
  </si>
  <si>
    <t>21 01</t>
  </si>
  <si>
    <t>საქართველოს გენერალური პროკურატურა</t>
  </si>
  <si>
    <t>21 02</t>
  </si>
  <si>
    <t>აჭარის ავტონომიური რესპუბლიკის პროკურატურა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</si>
  <si>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</si>
  <si>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</si>
  <si>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22 01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</si>
  <si>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</si>
  <si>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</si>
  <si>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</si>
  <si>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</si>
  <si>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23 01 01</t>
  </si>
  <si>
    <t>23 01 02</t>
  </si>
  <si>
    <t>სუვერენული რეიტინგი</t>
  </si>
  <si>
    <t>23 01 03</t>
  </si>
  <si>
    <t>საქართველოს ფინანსთა სამინისტროს სახაზინო სამსახური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</si>
  <si>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</si>
  <si>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</si>
  <si>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</si>
  <si>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</si>
  <si>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</si>
  <si>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</si>
  <si>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</si>
  <si>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</si>
  <si>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</si>
  <si>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</si>
  <si>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</si>
  <si>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</si>
  <si>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</si>
  <si>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</si>
  <si>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24 01 01</t>
  </si>
  <si>
    <t>24 01 02</t>
  </si>
  <si>
    <t>ქვეყნის ბრენდის განვითარების ღონისძიებები</t>
  </si>
  <si>
    <t>24 01 04</t>
  </si>
  <si>
    <t>მარკეტინგული და იურიდიული კონსულტაციების ხარჯი</t>
  </si>
  <si>
    <t>24 01 05</t>
  </si>
  <si>
    <t>შრომის ბაზრის ანალიზი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</si>
  <si>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</si>
  <si>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</si>
  <si>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</si>
  <si>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</si>
  <si>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</si>
  <si>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ბაზარზე ზედამხედველობის სფეროს რეგულირება და განხორციელების ღონისძიებები</t>
  </si>
  <si>
    <t>24 05</t>
  </si>
  <si>
    <t>ტურიზმის განვითარების ხელშეწყობა</t>
  </si>
  <si>
    <t>24 05 01</t>
  </si>
  <si>
    <t>სსიპ - ტურიზმის ეროვნული ადმინისტრაცია</t>
  </si>
  <si>
    <t>24 05 02</t>
  </si>
  <si>
    <t>შიდა ტურიზმი და მარკეტინგული ღონისძიებები საერთაშორისო ბაზარზე</t>
  </si>
  <si>
    <t>24 06</t>
  </si>
  <si>
    <t>სახელმწიფო ქონების მართვა</t>
  </si>
  <si>
    <t>24 06 01</t>
  </si>
  <si>
    <t>სახელმწიფო საპრივატიზაციო ობიექტების აღრიცხვისა და შეფასების ხარჯი</t>
  </si>
  <si>
    <t>24 06 02</t>
  </si>
  <si>
    <t>სახელმწიფო საკუთრებაში არსებული უძრავი ქონების დაცვის ღონისძიებები</t>
  </si>
  <si>
    <t>24 06 03</t>
  </si>
  <si>
    <t>ინვესტორთა საბჭოს ხელშემწყობი ღონისძიებები</t>
  </si>
  <si>
    <t>24 06 05</t>
  </si>
  <si>
    <t>სახელმწიფო ქონების ადმინისტრირება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</si>
  <si>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</si>
  <si>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</si>
  <si>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</si>
  <si>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</si>
  <si>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</si>
  <si>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</si>
  <si>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24 07 02 01</t>
  </si>
  <si>
    <t>მეწარმეობის განვითარების ხელშეწყობის პროგრამები</t>
  </si>
  <si>
    <t>24 07 02 01 01</t>
  </si>
  <si>
    <t>მეწარმეობის პროგრამები</t>
  </si>
  <si>
    <t>24 07 02 01 02</t>
  </si>
  <si>
    <t>მეწარმეობის განვითარების ხელშეწყობის პროგრამები საპილოტე რეგიონებში</t>
  </si>
  <si>
    <t>24 07 02 01 02 01</t>
  </si>
  <si>
    <t>მეწარმეობის განვითარების ხელშეწყობის პროგრამები საპილოტე რეგიონებში (სუბსიდია)</t>
  </si>
  <si>
    <t>24 07 02 03</t>
  </si>
  <si>
    <t>საქართველოს მიკრო, მცირე და საშუალო ზომის საწარმოების დახმარებისა და აღდგენის პროექტი</t>
  </si>
  <si>
    <t>24 07 02 03 01</t>
  </si>
  <si>
    <t>მიკრო, მცირე და საშუალო საწარმოების დახმარებისა და კრიზისიდან გამოყვანის პროექტი - პროგრამები (WB)</t>
  </si>
  <si>
    <t>24 08</t>
  </si>
  <si>
    <t>საქართველოში ინოვაციებისა და ტექნოლოგიების განვითარება</t>
  </si>
  <si>
    <t>24 08 01</t>
  </si>
  <si>
    <t>24 08 02</t>
  </si>
  <si>
    <t>საქართველოში ინოვაციებისა და ტექნოლოგიების განვითარების ხელშეწყობა</t>
  </si>
  <si>
    <t>24 08 03</t>
  </si>
  <si>
    <t>Log-In Georgia</t>
  </si>
  <si>
    <t>24 08 03 01</t>
  </si>
  <si>
    <t>Log-in Georgia (EIB, WB)</t>
  </si>
  <si>
    <t>24 08 04</t>
  </si>
  <si>
    <t>საქართველოში ინოვაციებისა და ტექნოლოგიების განვითარების ხელშეწყობა (ა(ა)იპ - ოუფენ ნეტი)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</si>
  <si>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</si>
  <si>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</si>
  <si>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</si>
  <si>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</si>
  <si>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</si>
  <si>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</si>
  <si>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</si>
  <si>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საქართველოს ეროვნული ინოვაციების ეკოსისტემის პროექტი (WB)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</si>
  <si>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</si>
  <si>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</si>
  <si>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</si>
  <si>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რეგიონალური ელექტროგადაცემის გაუმჯობესების პროექტი</t>
  </si>
  <si>
    <t>24 14 01 01</t>
  </si>
  <si>
    <t>500 კვ ეგხ "წყალტუბო-ახალციხე-თორთუმი" (EU-NIF, KfW)</t>
  </si>
  <si>
    <t>24 14 01 03</t>
  </si>
  <si>
    <t>500 კვ ეგხ ჯვარი-წყალტუბო (WB)</t>
  </si>
  <si>
    <t>24 14 01 05</t>
  </si>
  <si>
    <t>კახეთის ინფრასტრუქტურის გაძლიერება (KfW)</t>
  </si>
  <si>
    <t>24 14 03</t>
  </si>
  <si>
    <t>საქართველოს ელექტროგადამცემი ქსელის გაფართოების ღია პროგრამა</t>
  </si>
  <si>
    <t>24 14 03 01</t>
  </si>
  <si>
    <t>500 კვ ეგხ-ის "ქსანი-სტეფანწმინდა" მშენებლობა (EBRD, EU, KfW)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</si>
  <si>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</si>
  <si>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</si>
  <si>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</si>
  <si>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</si>
  <si>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</si>
  <si>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ნავსადგურის განვითარება</t>
  </si>
  <si>
    <t>24 19</t>
  </si>
  <si>
    <t>ვარდნილისა და ენგურის ჰიდროელექტროსადგურების რეაბილიტაციის პროექტი (EBRD, EIB, EU)</t>
  </si>
  <si>
    <t>24 20</t>
  </si>
  <si>
    <t>სივრცითი და ქალაქთმშენებლობითი განვითარება</t>
  </si>
  <si>
    <t>24 21</t>
  </si>
  <si>
    <t>კურორტების განვითარების ხელშეწყობა</t>
  </si>
  <si>
    <t>24 23</t>
  </si>
  <si>
    <t>აკრედიტაციის პროცესის მართვა და განვითარება</t>
  </si>
  <si>
    <t>24 24</t>
  </si>
  <si>
    <t>სასარგებლო წიაღის მართვა და კოორდინაცია</t>
  </si>
  <si>
    <t>24 25</t>
  </si>
  <si>
    <t>სამოქალაქო ავიაციის სფეროს რეგულირება და მართვა</t>
  </si>
  <si>
    <t>24 26</t>
  </si>
  <si>
    <t>საზღვაო ტრანსპორტის რეგულირება, მართვა და განვითარება</t>
  </si>
  <si>
    <t>24 27</t>
  </si>
  <si>
    <t>სახმელეთო ტრანსპორტის რეგულირება, მართვა და განვითარება</t>
  </si>
  <si>
    <t>24 28</t>
  </si>
  <si>
    <t>შავ ზღვაში საქართველოს შიდა საზღვაო წყლებსა და  ტერიტორიულ ზღვაზე (წყლებზე) უსაფრთხო ნაოსნობის უზრუნველყოფა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</si>
  <si>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</si>
  <si>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</si>
  <si>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</si>
  <si>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</si>
  <si>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</si>
  <si>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</si>
  <si>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</si>
  <si>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</si>
  <si>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</si>
  <si>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</si>
  <si>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25 02 02 01</t>
  </si>
  <si>
    <t>საავტომობილო გზების პერიოდული შეკეთება და რეაბილიტაცია</t>
  </si>
  <si>
    <t>25 02 02 02</t>
  </si>
  <si>
    <t>საავტომობილო გზების მიმდინარე შეკეთება და შენახვა ზამთრის პერიოდში</t>
  </si>
  <si>
    <t>25 02 02 03</t>
  </si>
  <si>
    <t>25 02 02 04</t>
  </si>
  <si>
    <t>წინა წლებში შესრულებული საგზაო სამუშაოების აუნაზღაურებელი ნაწილის გადახდა</t>
  </si>
  <si>
    <t>25 02 02 05</t>
  </si>
  <si>
    <t>სტიქიური მოვლენების სალიკვიდაციოდ და პრევენციის მიზნით ჩასატარებელი სამუშაოები</t>
  </si>
  <si>
    <t>25 02 02 06</t>
  </si>
  <si>
    <t>კრედიტებისა და გრანტების მომსახურების ხარჯები</t>
  </si>
  <si>
    <t>25 02 02 07</t>
  </si>
  <si>
    <t>სანაპირო ზონების ნაპირსამაგრი სამუშაოები</t>
  </si>
  <si>
    <t>25 02 02 08</t>
  </si>
  <si>
    <t>ბაღდათი-აბასთუმნის საავტომობილო გზის რეკონსტრუქცია-რეაბილიტაცია</t>
  </si>
  <si>
    <t>25 02 02 09</t>
  </si>
  <si>
    <t>შიდასახელმწიფოებრივი გზების აქტივების მართვის პროექტი (WB)</t>
  </si>
  <si>
    <t>25 02 02 10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</si>
  <si>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</si>
  <si>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25 02 02 11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</si>
  <si>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</si>
  <si>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25 02 03</t>
  </si>
  <si>
    <t>ჩქაროსნული ავტომაგისტრალების მშენებლობა</t>
  </si>
  <si>
    <t>25 02 03 01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</si>
  <si>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(EIB, WB)</t>
  </si>
  <si>
    <t>25 02 03 02</t>
  </si>
  <si>
    <t>ქ. ბათუმის ახალი შემოვლითი გზა (ADB, AIIB)</t>
  </si>
  <si>
    <t>25 02 03 03</t>
  </si>
  <si>
    <t>სამტრედია-გრიგოლეთის საავტომობილო გზის კმ 0-კმ 50 მონაკვეთის მოდერნიზაცია-მშენებლობა (EIB, EU)</t>
  </si>
  <si>
    <t>25 02 03 04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</si>
  <si>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</si>
  <si>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25 02 03 05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</si>
  <si>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</si>
  <si>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25 02 03 06</t>
  </si>
  <si>
    <t>თბილისი-სენაკი-ლესელიძის საავტომობილო გზის უბისა შორაპნის მონაკვეთის რეკონსტრუქცია-მშენებლობა (EIB)</t>
  </si>
  <si>
    <t>25 02 03 07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</si>
  <si>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</si>
  <si>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25 02 03 08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</si>
  <si>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</si>
  <si>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25 02 03 09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</si>
  <si>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EBRD)</t>
  </si>
  <si>
    <t>25 02 03 10</t>
  </si>
  <si>
    <t>თბილისი-ბაკურციხე-ლაგოდეხის საავტომობილო გზის ბაკურციხე-წნორის მონაკვეთის მშენებლობა (ADB)</t>
  </si>
  <si>
    <t>25 02 03 11</t>
  </si>
  <si>
    <t>მდინარე რიონზე ფოთის ხიდის მშენებლობა (ADB)</t>
  </si>
  <si>
    <t>25 02 03 12</t>
  </si>
  <si>
    <t>თბილისი-ბაკურციხე-ლაგოდეხის საავტომობილო გზის ლოჭინი-საგარეჯოს მონაკვეთის მშენებლობა</t>
  </si>
  <si>
    <t>25 02 03 13</t>
  </si>
  <si>
    <t>თბილისი-ბაკურციხე-ლაგოდეხის საავტომობილო გზის საგარეჯო-ბადიაურის მონაკვეთის მშენებლობა (WB)</t>
  </si>
  <si>
    <t>25 02 03 14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</si>
  <si>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</si>
  <si>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25 02 03 15</t>
  </si>
  <si>
    <t>ალგეთი-სადახლოს საავტომობილო გზის მშენებლობა-მოდერნიზაცია (EIB)</t>
  </si>
  <si>
    <t>25 03</t>
  </si>
  <si>
    <t>რეგიონული და მუნიციპალური ინფრასტრუქტურის რეაბილიტაცია</t>
  </si>
  <si>
    <t>25 03 01</t>
  </si>
  <si>
    <t>საქართველოს მუნიციპალური განვითარების ფონდის მიერ განსახორციელებელი პროექტები</t>
  </si>
  <si>
    <t>25 03 02</t>
  </si>
  <si>
    <t>განახლებული რეგიონების პროგრამა</t>
  </si>
  <si>
    <t>25 03 03</t>
  </si>
  <si>
    <t>რეგიონალური განვითარების პროექტი III (მცხეთა-მთიანეთი და სამცხე-ჯავახეთი) (WB)</t>
  </si>
  <si>
    <t>25 03 04</t>
  </si>
  <si>
    <t>რეგიონალური და მუნიციპალური ინფრასტრუქტურის განვითარების პროექტი II (WB, WB-TF)</t>
  </si>
  <si>
    <t>25 03 05</t>
  </si>
  <si>
    <t>საცხოვრებლად ვარგისი ქალაქების საინვესტიციო პროგრამა</t>
  </si>
  <si>
    <t>25 03 05 01</t>
  </si>
  <si>
    <t>საცხოვრებლად ვარგისი ქალაქების საინვესტიციო პროგრამა (I ფაზა) (ADB)</t>
  </si>
  <si>
    <t>25 03 05 02</t>
  </si>
  <si>
    <t>საცხოვრებლად ვარგისი ქალაქების საინვესტიციო პროგრამა (ADB)</t>
  </si>
  <si>
    <t>25 03 06</t>
  </si>
  <si>
    <t>ბაკურიანის მუნიციპალური სერვისების გაუმჯობესების პროგრამა (EBRD)</t>
  </si>
  <si>
    <t>25 03 09</t>
  </si>
  <si>
    <t>საქართველოს ურბანული რეკონსტრუქციის და განვითარების პროექტი (EIB)</t>
  </si>
  <si>
    <t>25 03 11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</si>
  <si>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</si>
  <si>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25 03 12</t>
  </si>
  <si>
    <t>მდგრადი ურბანული ტრანსპორტის განვითარების საინვესტიციო პროგრამა (ADB)</t>
  </si>
  <si>
    <t>25 03 16</t>
  </si>
  <si>
    <t>სსიპ საქართველოს მუნიციპალური განვითარების ფონდი</t>
  </si>
  <si>
    <t>25 03 16 01</t>
  </si>
  <si>
    <t>სსიპ საქართველოს მუნიციპალური განვითარების ფონდის ადმინისტრირება</t>
  </si>
  <si>
    <t>25 03 16 03</t>
  </si>
  <si>
    <t>რეგიონალური და მუნიციპალური ინფრასტრუქტურის განვითარების პროექტი II-ის თანამონაწილეობა (WB, WB-TF)</t>
  </si>
  <si>
    <t>25 04</t>
  </si>
  <si>
    <t>წყალმომარაგების ინფრასტრუქტურის აღდგენა-რეაბილიტაცია</t>
  </si>
  <si>
    <t>25 04 01</t>
  </si>
  <si>
    <t>ურბანული მომსახურების გაუმჯობესების პროგრამა (წყალმომარაგებისა და წყალარინების სექტორი) (ADB)</t>
  </si>
  <si>
    <t>25 04 02</t>
  </si>
  <si>
    <t>მდგრადი წყალმომარაგებისა და სანიტარული სექტორის განვითარების პროგრამა (ADB, AFD)</t>
  </si>
  <si>
    <t>25 04 03</t>
  </si>
  <si>
    <t>იმერეთის და ყაზბეგის მუნიციპალიტეტებში კომუნალური ინფრასტრუქტურის გაუმჯობესება (KfW)</t>
  </si>
  <si>
    <t>25 04 04</t>
  </si>
  <si>
    <t>ქალაქ ხაშურის და მიმდებარე დასახლებების წყალმომარაგებისა და წყალარინების სისტემების გაუმჯობესება (AFD, EU)</t>
  </si>
  <si>
    <t>25 04 05</t>
  </si>
  <si>
    <t>ქუთაისის წყალარინების პროექტი (EIB, EPTATF)</t>
  </si>
  <si>
    <t>25 04 06</t>
  </si>
  <si>
    <t>რეგიონებში ინფრასტრუქტურული პროექტების მხარდაჭერის ღონისძიებები</t>
  </si>
  <si>
    <t>25 05</t>
  </si>
  <si>
    <t>მყარი ნარჩენების მართვის პროგრამა</t>
  </si>
  <si>
    <t>25 05 01</t>
  </si>
  <si>
    <t>საქართველოში მყარი ნარჩენების მართვა</t>
  </si>
  <si>
    <t>25 05 03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</si>
  <si>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</si>
  <si>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25 06</t>
  </si>
  <si>
    <t>იძულებით გადაადგილებული პირების მხარდაჭერა</t>
  </si>
  <si>
    <t>25 07</t>
  </si>
  <si>
    <t>ზოგადსაგანმანათლებლო და სკოლამდელი აღზრდის დაწესებულებების მშენებლობა-რეაბილიტაცია</t>
  </si>
  <si>
    <t>25 07 01</t>
  </si>
  <si>
    <t>საჯარო სკოლების მშენებლობა-რეაბილიტაცია</t>
  </si>
  <si>
    <t>25 07 01 01</t>
  </si>
  <si>
    <t>25 07 01 02</t>
  </si>
  <si>
    <t>თბილისის საჯარო სკოლების რეაბილიტაციისა და ენერგოეფექტურობის გაზრდის პროექტი (CEB, E5P)</t>
  </si>
  <si>
    <t>25 07 01 03</t>
  </si>
  <si>
    <t>ინოვაციის, ინკლუზიურობის და ხარისხის პროექტი - საქართველო I2Q (WB)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</si>
  <si>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</si>
  <si>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</si>
  <si>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</si>
  <si>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</si>
  <si>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26 01 01</t>
  </si>
  <si>
    <t>საქართველოს იუსტიციის სამინისტროს ცენტრალური აპარატი</t>
  </si>
  <si>
    <t>26 01 02</t>
  </si>
  <si>
    <t>არბიტრაჟებში, უცხო ქვეყნის სასამართლოებში და საერთაშორისო სასამართლოებში სახელმწიფო წარმომადგენლობა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</si>
  <si>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</si>
  <si>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</si>
  <si>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</si>
  <si>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</si>
  <si>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</si>
  <si>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</si>
  <si>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</si>
  <si>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</si>
  <si>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</si>
  <si>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</si>
  <si>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</si>
  <si>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</si>
  <si>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26 04 01</t>
  </si>
  <si>
    <t>საქართველოს იუსტიციის სამინისტროს სისტემის თანამშრომელთა გადამზადება  და სასწავლო ცენტრის განვითარება</t>
  </si>
  <si>
    <t>26 04 02</t>
  </si>
  <si>
    <t>მსჯავრდებულთა პროფესიული მომზადება და გადამზადება</t>
  </si>
  <si>
    <t>26 05</t>
  </si>
  <si>
    <t>ელექტრონული მმართველობის განვითარება</t>
  </si>
  <si>
    <t>26 05 01</t>
  </si>
  <si>
    <t>ციფრული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</si>
  <si>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</si>
  <si>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</si>
  <si>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26 06 01</t>
  </si>
  <si>
    <t>დანაშაულის პრევენციისა და სრულყოფილი პრობაციის სისტემა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</si>
  <si>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</si>
  <si>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</si>
  <si>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</si>
  <si>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</si>
  <si>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26 09</t>
  </si>
  <si>
    <t>მიწის ბაზრის განვითარება (WB)</t>
  </si>
  <si>
    <t>26 10</t>
  </si>
  <si>
    <t>სახელმწიფო სერვისების განვითარების სააგენტოს მომსახურებათა განვითარება და ხელმისაწვდომობა</t>
  </si>
  <si>
    <t>26 11</t>
  </si>
  <si>
    <t>ნორმატიული აქტების სისტემატიზაცია და მთარგმნელობითი ცენტრის განვითარება</t>
  </si>
  <si>
    <t>26 12</t>
  </si>
  <si>
    <t>სსიპ - აღსრულების ეროვნული ბიუროს მომსახურებათა ეფექტიანობის უზრუნველყოფა და ყველა დაინტერესებული პირისათვის ხელმისაწვდომობა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</si>
  <si>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</si>
  <si>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</si>
  <si>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</si>
  <si>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</si>
  <si>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</si>
  <si>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</si>
  <si>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</si>
  <si>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</si>
  <si>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27 01 02 01</t>
  </si>
  <si>
    <t>27 01 02 03</t>
  </si>
  <si>
    <t>სამკურნალო საშუალებების ხარისხის სახელმწიფო კონტროლი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</si>
  <si>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</si>
  <si>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</si>
  <si>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</si>
  <si>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</si>
  <si>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27 01 04 01</t>
  </si>
  <si>
    <t>სსიპ - სოციალური მომსახურების სააგენტო (აპარატი)</t>
  </si>
  <si>
    <t>27 01 04 02</t>
  </si>
  <si>
    <t>სსიპ - სოციალური მომსახურების სააგენტოს იმერეთის რეგიონალური სერვის ცენტრი</t>
  </si>
  <si>
    <t>27 01 04 03</t>
  </si>
  <si>
    <t>სსიპ - სოციალური მომსახურების სააგენტოს კახეთის რეგიონალური სერვის ცენტრი</t>
  </si>
  <si>
    <t>27 01 04 04</t>
  </si>
  <si>
    <t>სსიპ - სოციალური მომსახურების სააგენტოს ქვემო ქართლის რეგიონალური სერვის ცენტრი</t>
  </si>
  <si>
    <t>27 01 04 05</t>
  </si>
  <si>
    <t>სსიპ - სოციალური მომსახურების სააგენტოს შიდა ქართლის რეგიონალური სერვის ცენტრი</t>
  </si>
  <si>
    <t>27 01 04 06</t>
  </si>
  <si>
    <t>სსიპ - სოციალური მომსახურების სააგენტოს სამეგრელო-ზემო სვანეთის რეგიონალური სერვის ცენტრი</t>
  </si>
  <si>
    <t>27 01 04 07</t>
  </si>
  <si>
    <t>სსიპ - სოციალური მომსახურების სააგენტოს სამცხე-ჯავახეთის რეგიონალური სერვის ცენტრი</t>
  </si>
  <si>
    <t>27 01 04 08</t>
  </si>
  <si>
    <t>სსიპ - სოციალური მომსახურების სააგენტოს მცხეთა-მთიანეთის რეგიონალური სერვის ცენტრი</t>
  </si>
  <si>
    <t>27 01 04 09</t>
  </si>
  <si>
    <t>სსიპ - სოციალური მომსახურების სააგენტოს გურიის რეგიონალური სერვის ცენტრი</t>
  </si>
  <si>
    <t>27 01 04 10</t>
  </si>
  <si>
    <t>სსიპ - სოციალური მომსახურების სააგენტოს რაჭა-ლეჩხუმისა და ქვემო სვანეთის რეგიონალური სერვის ცენტრი</t>
  </si>
  <si>
    <t>27 01 04 11</t>
  </si>
  <si>
    <t>სსიპ - სოციალური მომსახურების სააგენტოს აჭარის ა.რ. ფილიალი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</si>
  <si>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</si>
  <si>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</si>
  <si>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</si>
  <si>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</si>
  <si>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</si>
  <si>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</si>
  <si>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</si>
  <si>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</si>
  <si>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</si>
  <si>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</si>
  <si>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27 01 10</t>
  </si>
  <si>
    <t>ინფორმაციული ტექნოლოგიების სისტემების განვითარება და მართვა</t>
  </si>
  <si>
    <t>27 01 11</t>
  </si>
  <si>
    <t>მოქალაქეთა ინდივიდუალური სამედიცინო დახმარების ხელშეწყობა და მართვა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</si>
  <si>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</si>
  <si>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</si>
  <si>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</si>
  <si>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</si>
  <si>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</si>
  <si>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</si>
  <si>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27 02 02 01</t>
  </si>
  <si>
    <t>მიზნობრივი ჯგუფების სოციალური დახმარება</t>
  </si>
  <si>
    <t>27 02 03</t>
  </si>
  <si>
    <t>სოციალური რეაბილიტაცია და ბავშვზე ზრუნვა</t>
  </si>
  <si>
    <t>27 02 03 01</t>
  </si>
  <si>
    <t>სოციალური რეაბილიტაცია</t>
  </si>
  <si>
    <t>27 02 03 01 01</t>
  </si>
  <si>
    <t>დღის ცენტრებში მომსახურებით უზრუნველყოფა (შშმ პირები)</t>
  </si>
  <si>
    <t>27 02 03 01 02</t>
  </si>
  <si>
    <t>დამხმარე საშუალებებით უზრუნველყოფა</t>
  </si>
  <si>
    <t>27 02 03 01 03</t>
  </si>
  <si>
    <t>ყრუთა კომუნიკაციის ხელშეწყობა</t>
  </si>
  <si>
    <t>27 02 03 01 04</t>
  </si>
  <si>
    <t>სათემო ორგანიზაციებში მომსახურებით უზრუნველყოფა</t>
  </si>
  <si>
    <t>27 02 03 01 05</t>
  </si>
  <si>
    <t>ომის მონაწილეთა რეაბილიტაციის ხელშეწყობა</t>
  </si>
  <si>
    <t>27 02 03 02</t>
  </si>
  <si>
    <t>ბავშვზე ზრუნვა და ახალგაზრდების მხარდაჭერა</t>
  </si>
  <si>
    <t>27 02 03 02 01</t>
  </si>
  <si>
    <t>კრიზისულ მდგომარეობაში მყოფი ბავშვიანი ოჯახების დახმარება</t>
  </si>
  <si>
    <t>27 02 03 02 02</t>
  </si>
  <si>
    <t>ბავშვთა ადრეული განვითარების ხელშეწყობა</t>
  </si>
  <si>
    <t>27 02 03 02 03</t>
  </si>
  <si>
    <t>ბავშვთა რეაბილიტაცია/აბილიტაცია</t>
  </si>
  <si>
    <t>27 02 03 02 04</t>
  </si>
  <si>
    <t>დღის ცენტრებში მომსახურებით უზრუნველყოფა (6-დან 18 წლამდე შშმ სტატუსის მქონე და არმქონე ბავშვები)</t>
  </si>
  <si>
    <t>27 02 03 02 05</t>
  </si>
  <si>
    <t>დედათა და ბავშვთა თავშესაფრით უზრუნველყოფა</t>
  </si>
  <si>
    <t>27 02 03 02 06</t>
  </si>
  <si>
    <t>მინდობით აღზრდა</t>
  </si>
  <si>
    <t>27 02 03 02 07</t>
  </si>
  <si>
    <t>მცირე საოჯახო ტიპის სახლებში მომსახურებით უზრუნველყოფა</t>
  </si>
  <si>
    <t>27 02 03 02 08</t>
  </si>
  <si>
    <t>მიუსაფარ ბავშვთა თავშესაფრით უზრუნველყოფა</t>
  </si>
  <si>
    <t>27 02 03 02 09</t>
  </si>
  <si>
    <t>განვითარების მძიმე და ღრმა შეფერხების მქონე ბავშვთა ბინაზე მოვლით უზრუნველყოფა</t>
  </si>
  <si>
    <t>27 02 03 02 10</t>
  </si>
  <si>
    <t>მძიმე და ღრმა შეზღუდული შესაძლებლობის ან ჯანმრთელობის პრობლემების მქონე ბავშვთა სპეციალიზებული საოჯახო ტიპის მომსახურება</t>
  </si>
  <si>
    <t>27 02 03 02 11</t>
  </si>
  <si>
    <t>მზრუნველობამოკლებული ბავშვების რეინტეგრაცია</t>
  </si>
  <si>
    <t>27 02 03 02 12</t>
  </si>
  <si>
    <t>სახელმწიფო ზრუნვის სისტემიდან გასული 18-21 წლამდე ახალგაზრდების მხარდაჭერა</t>
  </si>
  <si>
    <t>27 02 04</t>
  </si>
  <si>
    <t>სოციალური შეღავათები მაღალმთიან დასახლებაში</t>
  </si>
  <si>
    <t>27 02 04 01</t>
  </si>
  <si>
    <t>სოციალური შეღავათები მაღალმთიან დასახლებაში-სახელმწიფო პენსიის მიმღებ პირთა დანამატი</t>
  </si>
  <si>
    <t>27 02 04 02</t>
  </si>
  <si>
    <t>სოციალური შეღავათები მაღალმთიან დასახლებაში-სოციალური პაკეტის მიმღებ პირთა დანამატი</t>
  </si>
  <si>
    <t>27 02 04 03</t>
  </si>
  <si>
    <t>სოციალური შეღავათები მაღალმთიან დასახლებაში-სხვა დანარჩენი კატეგორიებისთვის</t>
  </si>
  <si>
    <t>27 02 04 04</t>
  </si>
  <si>
    <t>სოციალური შეღავათები მაღალმთიან დასახლებაში-მოხმარებული ელექტროენერგიის საფასური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</si>
  <si>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</si>
  <si>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</si>
  <si>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</si>
  <si>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</si>
  <si>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</si>
  <si>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</si>
  <si>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</si>
  <si>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</si>
  <si>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</si>
  <si>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</si>
  <si>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</si>
  <si>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</si>
  <si>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27 03 02 02 01</t>
  </si>
  <si>
    <t>27 03 02 02 02</t>
  </si>
  <si>
    <t>იმუნიზაცია (ახალი კორონავირუსული დაავადების - COVID 19-ის საწინააღმდეგო ვაქცინით აცრების ადმინისტრირება)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</si>
  <si>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</si>
  <si>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</si>
  <si>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</si>
  <si>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</si>
  <si>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</si>
  <si>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</si>
  <si>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</si>
  <si>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</si>
  <si>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27 03 02 06 01</t>
  </si>
  <si>
    <t>27 03 02 06 02</t>
  </si>
  <si>
    <t>ტუბერკულოზის მართვა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</si>
  <si>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27 03 02 06 03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</si>
  <si>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გაძლიერება"_ტუბერკულოზის კომპონენტი</t>
  </si>
  <si>
    <t>27 03 02 07</t>
  </si>
  <si>
    <t>აივ ინფექციის/შიდსის მართვა</t>
  </si>
  <si>
    <t>27 03 02 07 01</t>
  </si>
  <si>
    <t>აივ ინფექცია/შიდსი</t>
  </si>
  <si>
    <t>27 03 02 07 02</t>
  </si>
  <si>
    <t>აივ ინფექცია/შიდსი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</si>
  <si>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27 03 02 07 03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</si>
  <si>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გაძლიერება"_შიდსის კომპონენტი</t>
  </si>
  <si>
    <t>27 03 02 08</t>
  </si>
  <si>
    <t>დედათა და ბავშვთა ჯანმრთელობა</t>
  </si>
  <si>
    <t>27 03 02 08 01</t>
  </si>
  <si>
    <t>27 03 02 08 02</t>
  </si>
  <si>
    <t>დედათა და ბავშვთა ჯანმრთელობა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</si>
  <si>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</si>
  <si>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</si>
  <si>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</si>
  <si>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</si>
  <si>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</si>
  <si>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C ჰეპატიტის მართვა</t>
  </si>
  <si>
    <t>27 03 02 11 01</t>
  </si>
  <si>
    <t>27 03 02 11 02</t>
  </si>
  <si>
    <t>C ჰეპატიტის მართვა (სსიპ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</si>
  <si>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27 03 03</t>
  </si>
  <si>
    <t>მოსახლეობისათვის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</si>
  <si>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</si>
  <si>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</si>
  <si>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</si>
  <si>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</si>
  <si>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</si>
  <si>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ბავშვთა ონკოჰემატოლოგიური მომსახურება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</si>
  <si>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</si>
  <si>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</si>
  <si>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</si>
  <si>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</si>
  <si>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</si>
  <si>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</si>
  <si>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</si>
  <si>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</si>
  <si>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27 03 03 07 01</t>
  </si>
  <si>
    <t>პირველადი და გადაუდებელი სამედიცინო დახმარების უზრუნველყოფის ქვეპროგრამა</t>
  </si>
  <si>
    <t>27 03 03 07 02</t>
  </si>
  <si>
    <t>სპეცდაფინანსებაზე მყოფი დაწესებულებების მიერ შესაბამისი ამბულატორიული და სტაციონარული მომსახურების მიწოდება და სასწრაფო სამედიცინო დახმარება</t>
  </si>
  <si>
    <t>27 03 03 07 03</t>
  </si>
  <si>
    <t>სოფლის ექიმი - პირველადი ჯანდაცვის მომსახურება სოფლად</t>
  </si>
  <si>
    <t>27 03 03 08</t>
  </si>
  <si>
    <t>რეფერალური მომსახურება</t>
  </si>
  <si>
    <t>27 03 03 08 01</t>
  </si>
  <si>
    <t>რეფერალური მომსახურება (ა(ა)იპ-საქართველოს სოლიდარობის ფონდი)</t>
  </si>
  <si>
    <t>27 03 03 08 02</t>
  </si>
  <si>
    <t>რეფერალური მომსახურება (სსიპ-ჯანმრთელობის ეროვნული სააგენტო)</t>
  </si>
  <si>
    <t>27 03 03 09</t>
  </si>
  <si>
    <t>თავდაცვის ძალებში გასაწვევ მოქალაქეთა სამედიცინო შემოწმება</t>
  </si>
  <si>
    <t>27 03 03 10</t>
  </si>
  <si>
    <t>ახალი კორონავირუსული დაავადების  - COVID 19-ის მართვა</t>
  </si>
  <si>
    <t>27 03 03 10 01</t>
  </si>
  <si>
    <t>ახალი კორონავირუსული დაავადების - COVID 19-ის მართვა (საბიუჯეტო)</t>
  </si>
  <si>
    <t>27 03 03 10 01 01</t>
  </si>
  <si>
    <t>ახალი კორონავირუსით  (SARS-CoV-2) გამოწვეული ინფექციის (COVID-19) მართვისთვის გასატარებელი ღონისძიებები</t>
  </si>
  <si>
    <t>27 03 03 10 01 02</t>
  </si>
  <si>
    <t>COVID-19-ზე რეაგირების საგანგებო ღონისძიებების მართვა</t>
  </si>
  <si>
    <t>27 03 03 10 01 03</t>
  </si>
  <si>
    <t>ახალი კორონავირუსით (SARS-CoV-2) გამოწვეული ინფექციის (COVID-19) მართვის ხელშეწყობისთვის სამინისტროს მიერ განსახორციელებელი ღონისძიებები</t>
  </si>
  <si>
    <t>27 03 03 10 01 05</t>
  </si>
  <si>
    <t>COVID-19-ის ვაქცინაზე ხელმისაწვდომობა</t>
  </si>
  <si>
    <t>27 03 03 10 01 05 01</t>
  </si>
  <si>
    <t>27 03 03 10 01 06</t>
  </si>
  <si>
    <t>ახალი კორონავირუსით  (SARS-CoV-2) გამოწვეული ინფექციის (COVID-19) მართვის ხელშეწყობისთვის ცენტრის მიერ განსახორციელებელი ღონისძიებები</t>
  </si>
  <si>
    <t>27 03 03 10 01 08</t>
  </si>
  <si>
    <t>ახალი კორონავირუსით (SARS-CoV-2) გამოწვეული ინფექციის (COVID-19) მართვისთვის გასატარებელი ღონისძიებები (ა(ა)იპ - საქართველოს სამედიცინო ჰოლდინგი)</t>
  </si>
  <si>
    <t>27 03 03 10 02</t>
  </si>
  <si>
    <t>COVID-19-ის წინააღმდეგ სწრაფი რეაგირების პროექტის დამატებითი დაფინანსება (AIIB, KfW, WB)</t>
  </si>
  <si>
    <t>27 03 03 10 03</t>
  </si>
  <si>
    <t>COVID-19-ის ვაქცინის მხარდამჭერი პროექტი აზია-წყნარი ოკეანეთის ვაქცინის ხელმისაწვდომობის ფარგლებში (APVAX)</t>
  </si>
  <si>
    <t>27 03 03 10 03 01</t>
  </si>
  <si>
    <t>COVID-19-ის ვაქცინის მხარდამჭერი პროექტი აზია-წყნარი ოკეანეთის ვაქცინის ხელმისაწვდომობის ფარგლებში - სწრაფი რეაგირების კომპონენტი (ADB)</t>
  </si>
  <si>
    <t>27 03 03 10 03 02</t>
  </si>
  <si>
    <t>COVID-19-ის ვაქცინის მხარდამჭერი პროექტი აზია-წყნარი ოკეანეთის ვაქცინის ხელმისაწვდომობის ფარგლებში - პროექტის საინვესტიციო კომპონენტი (ADB)</t>
  </si>
  <si>
    <t>27 03 03 11</t>
  </si>
  <si>
    <t>ორგანოთა ტრანსპლანტაცია</t>
  </si>
  <si>
    <t>27 03 05</t>
  </si>
  <si>
    <t>სახელმწიფო კლინიკების მართვა</t>
  </si>
  <si>
    <t>27 03 05 02</t>
  </si>
  <si>
    <t>სახელმწიფო კლინიკების რეაბილიტაცია</t>
  </si>
  <si>
    <t>27 04</t>
  </si>
  <si>
    <t>სამედიცინო დაწესებულებათა რეაბილიტაცია და აღჭურვა</t>
  </si>
  <si>
    <t>27 04 01</t>
  </si>
  <si>
    <t xml:space="preserve">სამედიცინო დაწესებულებათა რეაბილიტაცია და აღჭურვა </t>
  </si>
  <si>
    <t>27 04 02</t>
  </si>
  <si>
    <t>COVID-19-ზე რეაგირების საგანგებო ღონისძიებების უზრუნველსაყოფად სამედიცინო დაწესებულებათა აღჭურვა/რეაბილიტაცია</t>
  </si>
  <si>
    <t>27 04 03</t>
  </si>
  <si>
    <t>საქართველოს ჯანდაცვის სისტემის მხარდაჭერა covid19-ის პირობებში (GUMIP რეპროგრამირება) (EIB)</t>
  </si>
  <si>
    <t>27 05</t>
  </si>
  <si>
    <t>შრომისა და დასაქმების სისტემის რეფორმების პროგრამა</t>
  </si>
  <si>
    <t>27 05 01</t>
  </si>
  <si>
    <t>დასაქმების ხელშეწყობის მომსახურებათა განვითარება</t>
  </si>
  <si>
    <t>27 05 02</t>
  </si>
  <si>
    <t>შრომის პირობების ინსპექტირება</t>
  </si>
  <si>
    <t>27 05 03</t>
  </si>
  <si>
    <t>სამუშაოს მაძიებელთა  პროფესიული  კვალიფიკაციის ამაღლება</t>
  </si>
  <si>
    <t>27 05 04</t>
  </si>
  <si>
    <t>საზოგადოებრივ სამუშაოებზე დასაქმების ხელშეწყობა</t>
  </si>
  <si>
    <t>27 05 04 01</t>
  </si>
  <si>
    <t>საზოგადოებრივ სამუშაოებზე დასაქმების ხელშეწყობის მართვა</t>
  </si>
  <si>
    <t>27 05 04 02</t>
  </si>
  <si>
    <t>საზოგადოებრივ სამუშაოებზე დასაქმების ხელშეწყობა (სსიპ-სოციალური მომსახურების სააგენტო)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</si>
  <si>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</si>
  <si>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</si>
  <si>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</si>
  <si>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</si>
  <si>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</si>
  <si>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</si>
  <si>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</si>
  <si>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</si>
  <si>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</si>
  <si>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</si>
  <si>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</si>
  <si>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</si>
  <si>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</si>
  <si>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</si>
  <si>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</si>
  <si>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</si>
  <si>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</si>
  <si>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</si>
  <si>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28 01 01 01</t>
  </si>
  <si>
    <t>საქართველოს საგარეო საქმეთა სამინისტროს აპარატი</t>
  </si>
  <si>
    <t>28 01 01 02</t>
  </si>
  <si>
    <t>საზღვარგარეთ საქართველოს დიპლომატიური დაწესებულებები (წარმომადგენლობები)</t>
  </si>
  <si>
    <t>28 01 01 02 02</t>
  </si>
  <si>
    <t>საქართველოს საელჩო ავსტრიის რესპუბლიკაში და საქართველოს მუდმივი წარმომადგენლობა ევროპის უსაფრთხოებისა და თანამშრომლობის ორგანიზაციასა და ქ.ვენაში განლაგებულ საერთაშორისო ორგანიზაციებში</t>
  </si>
  <si>
    <t>28 01 01 02 03</t>
  </si>
  <si>
    <t>საქართველოს საელჩო ბელგიის სამეფოში და საქართველოს წარმომადგენლობა ევროკავშირში</t>
  </si>
  <si>
    <t>28 01 01 02 04</t>
  </si>
  <si>
    <t>საქართველოს საელჩო ბულგარეთის რესპუბლიკაში</t>
  </si>
  <si>
    <t>28 01 01 02 05</t>
  </si>
  <si>
    <t>საქართველოს საელჩო გერმანიის ფედერაციულ რესპუბლიკაში</t>
  </si>
  <si>
    <t>28 01 01 02 06</t>
  </si>
  <si>
    <t>საქართველოს საელჩო დანიის სამეფოში</t>
  </si>
  <si>
    <t>28 01 01 02 07</t>
  </si>
  <si>
    <t>საქართველოს საელჩო დიდი ბრიტანეთისა და ჩრდილოეთ ირლანდიის გაერთიანებულ სამეფოში და საქართველოს მუდმივი წარმომადგენლობა საერთაშორისო საზღვაო ორგანიზაციაში</t>
  </si>
  <si>
    <t>28 01 01 02 08</t>
  </si>
  <si>
    <t>საქართველოს მუდმივი წარმომადგენლობა ევროპის საბჭოსთან</t>
  </si>
  <si>
    <t>28 01 01 02 09</t>
  </si>
  <si>
    <t>საქართველოს საელჩო ესპანეთის სამეფოში და საქართველოს მუდმივი წარმომადგენლობა ქ.მადრიდში განლაგებულ გაეროს მსოფლიო ტურიზმის ორგანიზაციაში (UNWTO)</t>
  </si>
  <si>
    <t>28 01 01 02 10</t>
  </si>
  <si>
    <t>საქართველოს საელჩო ესტონეთის რესპუბლიკაში</t>
  </si>
  <si>
    <t>28 01 01 02 11</t>
  </si>
  <si>
    <t>საქართველოს საელჩო თურქეთის რესპუბლიკაში</t>
  </si>
  <si>
    <t>28 01 01 02 12</t>
  </si>
  <si>
    <t>საქართველოს საელჩო იტალიის რესპუბლიკაში და საქართველოს მუდმივი წარმომადგენლობა ქ.რომში განლაგებულ გაეროს საერთაშორისო ორგანიზაციებში (FAO, IFAD, WEP)</t>
  </si>
  <si>
    <t>28 01 01 02 13</t>
  </si>
  <si>
    <t>საქართველოს საელჩო ირლანდიაში</t>
  </si>
  <si>
    <t>28 01 01 02 14</t>
  </si>
  <si>
    <t>საქართველოს საელჩო კვიპროსის რესპუბლიკაში</t>
  </si>
  <si>
    <t>28 01 01 02 15</t>
  </si>
  <si>
    <t>საქართველოს საელჩო ლატვიის რესპუბლიკაში</t>
  </si>
  <si>
    <t>28 01 01 02 16</t>
  </si>
  <si>
    <t>საქართველოს საელჩო ლიეტუვას რესპუბლიკაში</t>
  </si>
  <si>
    <t>28 01 01 02 17</t>
  </si>
  <si>
    <t>საქართველოს საელჩო მოლდოვას რესპუბლიკაში</t>
  </si>
  <si>
    <t>28 01 01 02 18</t>
  </si>
  <si>
    <t>საქართველოს წარმომადგენლობა ნატოსთან</t>
  </si>
  <si>
    <t>28 01 01 02 19</t>
  </si>
  <si>
    <t>საქართველოს საელჩო ნიდერლანდების სამეფოში</t>
  </si>
  <si>
    <t>28 01 01 02 20</t>
  </si>
  <si>
    <t xml:space="preserve">საქართველოს საელჩო ნორვეგიის სამეფოში. </t>
  </si>
  <si>
    <t>28 01 01 02 21</t>
  </si>
  <si>
    <t>საქართველოს საელჩო პოლონეთის რესპუბლიკაში</t>
  </si>
  <si>
    <t>28 01 01 02 22</t>
  </si>
  <si>
    <t>საქართველოს საელჩო პორტუგალიის რესპუბლიკაში</t>
  </si>
  <si>
    <t>28 01 01 02 23</t>
  </si>
  <si>
    <t>საქართველოს საელჩო რუმინეთში</t>
  </si>
  <si>
    <t>28 01 01 02 24</t>
  </si>
  <si>
    <t>საქართველოს საელჩო საბერძნეთის რესპუბლიკაში</t>
  </si>
  <si>
    <t>28 01 01 02 25</t>
  </si>
  <si>
    <t>საქართველოს საელჩო საფრანგეთის რესპუბლიკაში და საქართველოს მუდმივი წარმომადგენლობა იუნესკოში</t>
  </si>
  <si>
    <t>28 01 01 02 26</t>
  </si>
  <si>
    <t>საქართველოს საელჩო სლოვაკეთის რესპუბლიკაში</t>
  </si>
  <si>
    <t>28 01 01 02 27</t>
  </si>
  <si>
    <t>საქართველოს საელჩო სლოვენიის რესპუბლიკაში</t>
  </si>
  <si>
    <t>28 01 01 02 28</t>
  </si>
  <si>
    <t>საქართველოს საელჩო უნგრეთში</t>
  </si>
  <si>
    <t>28 01 01 02 29</t>
  </si>
  <si>
    <t>საქართველოს საელჩო შვედეთის სამეფოში</t>
  </si>
  <si>
    <t>28 01 01 02 30</t>
  </si>
  <si>
    <t>საქართველოს საელჩო შვეიცარიის კონფედერაციაში</t>
  </si>
  <si>
    <t>28 01 01 02 31</t>
  </si>
  <si>
    <t>საქართველოს საელჩო ჩეხეთის რესპუბლიკაში</t>
  </si>
  <si>
    <t>28 01 01 02 32</t>
  </si>
  <si>
    <t>საქართველოს მუდმივი წარმომადგენლობა ჟენევაში გაეროს განყოფილებებსა და სხვა საერთაშორისო ორგანიზაციებში</t>
  </si>
  <si>
    <t>28 01 01 02 33</t>
  </si>
  <si>
    <t>საქართველოს საელჩო წმინდა საყდართან (ვატიკანში)</t>
  </si>
  <si>
    <t>28 01 01 02 34</t>
  </si>
  <si>
    <t>საქართველოს გენერალური საკონსულო ქ. ბარსელონაში</t>
  </si>
  <si>
    <t>28 01 01 02 35</t>
  </si>
  <si>
    <t>საქართველოს საკონსულო ქ.ბარში</t>
  </si>
  <si>
    <t>28 01 01 02 36</t>
  </si>
  <si>
    <t>საქართველოს გენერალური საკონსულო ქ.სალონიკში</t>
  </si>
  <si>
    <t>28 01 01 02 37</t>
  </si>
  <si>
    <t>საქართველოს გენერალური საკონსულო ქ.სტამბოლში</t>
  </si>
  <si>
    <t>28 01 01 02 38</t>
  </si>
  <si>
    <t>საქართველოს გენერალური საკონსულო ქ.ტრაპიზონში</t>
  </si>
  <si>
    <t>28 01 01 02 39</t>
  </si>
  <si>
    <t>საქართველოს გენერალური საკონსულო ქ. მაინის ფრანკფურტში</t>
  </si>
  <si>
    <t>28 01 01 02 40</t>
  </si>
  <si>
    <t>საქართველოს საელჩო ავსტრალიის თანამეგობრობაში</t>
  </si>
  <si>
    <t>28 01 01 02 41</t>
  </si>
  <si>
    <t>საქართველოს საელჩო აზერბაიჯანის რესპუბლიკაში</t>
  </si>
  <si>
    <t>28 01 01 02 42</t>
  </si>
  <si>
    <t>საქართველოს საელჩო არაბთა გაერთიანებულ საამიროებში</t>
  </si>
  <si>
    <t>28 01 01 02 43</t>
  </si>
  <si>
    <t>საქართველოს საელჩო არგენტინის რესპუბლიკაში</t>
  </si>
  <si>
    <t>28 01 01 02 44</t>
  </si>
  <si>
    <t>საქართველოს საელჩო აშშ–ში</t>
  </si>
  <si>
    <t>28 01 01 02 45</t>
  </si>
  <si>
    <t>საქართველოს საელჩო ბელარუსის რესპუბლიკაში</t>
  </si>
  <si>
    <t>28 01 01 02 46</t>
  </si>
  <si>
    <t>საქართველოს საელჩო ბრაზილიის ფედერაციულ რესპუბლიკაში და საქართველოს წარმომადგენლობა კარიბის ქვეყნების გაერთიანებაში</t>
  </si>
  <si>
    <t>28 01 01 02 47</t>
  </si>
  <si>
    <t>საქართველოს მუდმივი წარმომადგენლობა გაერთიანებული ერების ორგანიზაციასთან</t>
  </si>
  <si>
    <t>28 01 01 02 48</t>
  </si>
  <si>
    <t>საქართველოს საელჩო ეგვიპტის არაბთა რესპუბლიკაში</t>
  </si>
  <si>
    <t>28 01 01 02 49</t>
  </si>
  <si>
    <t>საქართველოს საელჩო ეთიოპიის ფედერაციულ დემოკრატიულ რესპუბლიკაში</t>
  </si>
  <si>
    <t>28 01 01 02 51</t>
  </si>
  <si>
    <t>საქართველოს საელჩო თურქმენეთში</t>
  </si>
  <si>
    <t>28 01 01 02 52</t>
  </si>
  <si>
    <t>საქართველოს საელჩო იაპონიაში</t>
  </si>
  <si>
    <t>28 01 01 02 53</t>
  </si>
  <si>
    <t>საქართველოს საელჩო იორდანიის ჰაშიმიტურ სამეფოში</t>
  </si>
  <si>
    <t>28 01 01 02 54</t>
  </si>
  <si>
    <t>საქართველოს საელჩო ინდოეთის რესპუბლიკასა და საქართველოს მუდმივი წარმომადგენლობა აზიისა და წყნარი ოკეანეთისთვის გაეროს ეკონომიკურ და სოციალურ კომისიაში (ESCAP)</t>
  </si>
  <si>
    <t>28 01 01 02 55</t>
  </si>
  <si>
    <t>საქართველოს საელჩო ინდონეზიის რესპუბლიკაში და საქართველოს წარმომადგენლობა სამხრეთ-აღმოსავლეთ აზიის ერების ასოციაციაში (ASEAN)</t>
  </si>
  <si>
    <t>28 01 01 02 56</t>
  </si>
  <si>
    <t>საქართველოს საელჩო ირანის ისლამურ რესპუბლიკაში</t>
  </si>
  <si>
    <t>28 01 01 02 57</t>
  </si>
  <si>
    <t>საქართველოს საელჩო ისრაელის სახელმწიფოში</t>
  </si>
  <si>
    <t>28 01 01 02 58</t>
  </si>
  <si>
    <t>საქართველოს საელჩო კანადაში და საქართველოს მუდმივი წარმომადგენლობა საერთაშორისო სამოქალაქო ავიაციის ორგანიზაციაში (ICAO)</t>
  </si>
  <si>
    <t>28 01 01 02 59</t>
  </si>
  <si>
    <t>საქართველოს საელჩო კატარის სახელმწიფოში</t>
  </si>
  <si>
    <t>28 01 01 02 60</t>
  </si>
  <si>
    <t>საქართველოს საელჩო კუბის რესპუბლიკაში</t>
  </si>
  <si>
    <t>28 01 01 02 61</t>
  </si>
  <si>
    <t>საქართველოს საელჩო კორეის რესპუბლიკაში</t>
  </si>
  <si>
    <t>28 01 01 02 62</t>
  </si>
  <si>
    <t>საქართველოს საელჩო მალაიზიაში</t>
  </si>
  <si>
    <t>28 01 01 02 63</t>
  </si>
  <si>
    <t>საქართველოს საელჩო მექსიკის შეერთებულ შტატებში</t>
  </si>
  <si>
    <t>28 01 01 02 64</t>
  </si>
  <si>
    <t>რუსეთის ფედერაციაში შვეიცარიის კონფედერაციის საელჩოში საქართველოს ინტერესების სექცია</t>
  </si>
  <si>
    <t>28 01 01 02 65</t>
  </si>
  <si>
    <t>საქართველოს საელჩო სამხრეთ აფრიკის რესპუბლიკაში</t>
  </si>
  <si>
    <t>28 01 01 02 66</t>
  </si>
  <si>
    <t>საქართველოს საელჩო სომხეთის რესპუბლიკაში</t>
  </si>
  <si>
    <t>28 01 01 02 67</t>
  </si>
  <si>
    <t>საქართველოს საელჩო საუდის არაბეთის სამეფოში და საქართველოს წარმომადგენლობა ისლამური თანამშრომლობის ორგანიზაციაში (OIC)</t>
  </si>
  <si>
    <t>28 01 01 02 68</t>
  </si>
  <si>
    <t>საქართველოს საელჩო უზბეკეთის რესპუბლიკაში</t>
  </si>
  <si>
    <t>28 01 01 02 69</t>
  </si>
  <si>
    <t>საქართველოს საელჩო უკრაინაში და მუდმივი წარმომადგენლობა სუამში</t>
  </si>
  <si>
    <t>28 01 01 02 70</t>
  </si>
  <si>
    <t>საქართველოს საელჩო ქუვეითის სახელმწიფოში</t>
  </si>
  <si>
    <t>28 01 01 02 71</t>
  </si>
  <si>
    <t>საქართველოს საელჩო ყაზახეთის რესპუბლიკაში</t>
  </si>
  <si>
    <t>28 01 01 02 72</t>
  </si>
  <si>
    <t>საქართველოს საელჩო ჩინეთის სახალხო რესპუბლიკაში</t>
  </si>
  <si>
    <t>28 01 01 02 73</t>
  </si>
  <si>
    <t>საქართველოს გენერალური საკონსულო ქ.განჯაში</t>
  </si>
  <si>
    <t>28 01 01 02 74</t>
  </si>
  <si>
    <t>საქართველოს საკონსულო ქ.დონეცკში</t>
  </si>
  <si>
    <t>28 01 01 02 75</t>
  </si>
  <si>
    <t>საქართველოს გენერალური საკონსულო ქ.ნიუ–იორკში</t>
  </si>
  <si>
    <t>28 01 01 02 76</t>
  </si>
  <si>
    <t>საქართველოს საკონსულო ქ.ოდესაში</t>
  </si>
  <si>
    <t>28 01 01 02 77</t>
  </si>
  <si>
    <t>საქართველოს გენერალურ საკონსულო  ქ. სან-ფრანცისკოში</t>
  </si>
  <si>
    <t>28 01 01 02 80</t>
  </si>
  <si>
    <t>საქართველოს გენერალური საკონსულო ქ. შტუტგარტი</t>
  </si>
  <si>
    <t>28 01 01 02 81</t>
  </si>
  <si>
    <t>საქართველოს საელჩო ხორვატიის რესპუბლიკაში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</si>
  <si>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</si>
  <si>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</si>
  <si>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</si>
  <si>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</si>
  <si>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</si>
  <si>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</si>
  <si>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28 01 04 01</t>
  </si>
  <si>
    <t>,,დიასპორული ურთიერთობების ხელშეწყობა"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</si>
  <si>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</si>
  <si>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</si>
  <si>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</si>
  <si>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</si>
  <si>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</si>
  <si>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</si>
  <si>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</si>
  <si>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</si>
  <si>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29 02</t>
  </si>
  <si>
    <t>პროფესიული სამხედრო განათლება</t>
  </si>
  <si>
    <t>29 02 01</t>
  </si>
  <si>
    <t>დაწყებითი სამხედრო მომზადება</t>
  </si>
  <si>
    <t>29 02 02</t>
  </si>
  <si>
    <t>სამხედრო განათლება</t>
  </si>
  <si>
    <t>29 02 03</t>
  </si>
  <si>
    <t>პროფესიული განვითარება</t>
  </si>
  <si>
    <t>29 02 04</t>
  </si>
  <si>
    <t>სპეციალისტების მომზადება და შეფასება</t>
  </si>
  <si>
    <t>29 02 05</t>
  </si>
  <si>
    <t>სასწავლო კურსები</t>
  </si>
  <si>
    <t>29 03</t>
  </si>
  <si>
    <t>ჯანმრთელობის დაცვა და სოციალური უზრუნველყოფა</t>
  </si>
  <si>
    <t>29 03 01</t>
  </si>
  <si>
    <t>სამედიცინო სერვისების გაუმჯობესება</t>
  </si>
  <si>
    <t>29 03 02</t>
  </si>
  <si>
    <t>29 03 03</t>
  </si>
  <si>
    <t>ჯანდაცვა და სამედიცინო მხარდაჭერა</t>
  </si>
  <si>
    <t>29 03 04</t>
  </si>
  <si>
    <t>ფსიქოლოგიური მხარდაჭერა და რეაბილიტაცია</t>
  </si>
  <si>
    <t>29 04</t>
  </si>
  <si>
    <t>მართვის, კონტროლის, კავშირგაბმულობისა და კომპიუტერული სისტემები</t>
  </si>
  <si>
    <t>29 04 01</t>
  </si>
  <si>
    <t>კიბერუსაფრთხოების უზრუნველყოფა</t>
  </si>
  <si>
    <t>29 04 02</t>
  </si>
  <si>
    <t>კავშირგაბმულობა და საინფორმაციო ტექნოლოგიების განვითარება</t>
  </si>
  <si>
    <t>29 05</t>
  </si>
  <si>
    <t>ინფრასტრუქტურის განვითარება</t>
  </si>
  <si>
    <t>29 06</t>
  </si>
  <si>
    <t>საერთაშორისო სამშვიდობო მისიები</t>
  </si>
  <si>
    <t>29 07</t>
  </si>
  <si>
    <t>სამეცნიერო კვლევა და სამხედრო მრეწველობის განვითარება</t>
  </si>
  <si>
    <t>29 07 01</t>
  </si>
  <si>
    <t>სსიპ - სახელმწიფო სამხედრო სამეცნიერო-ტექნიკური ცენტრი დელტა</t>
  </si>
  <si>
    <t>29 07 02</t>
  </si>
  <si>
    <t>29 07 03</t>
  </si>
  <si>
    <t>29 07 04</t>
  </si>
  <si>
    <t>29 07 05</t>
  </si>
  <si>
    <t>29 07 06</t>
  </si>
  <si>
    <t>29 07 07</t>
  </si>
  <si>
    <t>29 08</t>
  </si>
  <si>
    <t>თავდაცვის შესაძლებლობების განვითარება</t>
  </si>
  <si>
    <t>29 09</t>
  </si>
  <si>
    <t>ლოჯისტიკური უზრუნველყოფა</t>
  </si>
  <si>
    <t>29 09 01</t>
  </si>
  <si>
    <t>ლოჯისტიკური მხარდაჭერა</t>
  </si>
  <si>
    <t>29 09 01 01</t>
  </si>
  <si>
    <t>თავდაცვის ძალების ლოჯისტიკური უზრუნველყოფა</t>
  </si>
  <si>
    <t>29 09 01 02</t>
  </si>
  <si>
    <t>საქართველოს თავდაცვის სამინისტროს თავდაცვის ძალების აღმოსავლეთის სარდლობა</t>
  </si>
  <si>
    <t>29 09 01 03</t>
  </si>
  <si>
    <t>საქართველოს თავდაცვის სამინისტროს თავდაცვის ძალების დასავლეთის სარდლობა</t>
  </si>
  <si>
    <t>29 09 01 04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</si>
  <si>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სარდლობა</t>
  </si>
  <si>
    <t>29 09 01 05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</si>
  <si>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სარდლობის საჰაერო თავდაცვის ბრიგადა</t>
  </si>
  <si>
    <t>29 09 01 06</t>
  </si>
  <si>
    <t>საქართველოს თავდაცვის სამინისტროს თავდაცვის ძალების აღმოსავლეთის სარდლობის პირველი ქვეითი ბრიგადა</t>
  </si>
  <si>
    <t>29 09 01 07</t>
  </si>
  <si>
    <t>საქართველოს თავდაცვის სამინისტროს თავდაცვის ძალების დასავლეთის სარდლობის მე-2 ქვეითი ბრიგადა</t>
  </si>
  <si>
    <t>29 09 01 08</t>
  </si>
  <si>
    <t>საქართველოს თავდაცვის სამინისტროს თავდაცვის ძალების დასავლეთის სარდლობის მე-3 ქვეითი ბრიგადა</t>
  </si>
  <si>
    <t>29 09 01 09</t>
  </si>
  <si>
    <t>საქართველოს თავდაცვის სამინისტროს თავდაცვის ძალების აღმოსავლეთის სარდლობის მე-4 ქვეითი ბრიგადა</t>
  </si>
  <si>
    <t>29 09 01 10</t>
  </si>
  <si>
    <t>საქართველოს თავდაცვის სამინისტროს თავდაცვის ძალების აღმოსავლეთის სარდლობის მე-5 საარტილერიო ბრიგადა</t>
  </si>
  <si>
    <t>29 09 01 11</t>
  </si>
  <si>
    <t>საქართველოს თავდაცვის სამინისტროს თავდაცვის ძალების დასავლეთის სარდლობის მე-6 საარტილერიო ბრიგადა</t>
  </si>
  <si>
    <t>29 09 01 12</t>
  </si>
  <si>
    <t>საქართველოს თავდაცვის სამინისტროს თავდაცვის ძალების აღმოსავლეთის სარდლობის საბრძოლო საინჟინრო ბატალიონი</t>
  </si>
  <si>
    <t>29 09 01 13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</si>
  <si>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სარდლობა</t>
  </si>
  <si>
    <t>29 09 01 14</t>
  </si>
  <si>
    <t>საქართველოს თავდაცვის სამინისტროს თავდაცვის ძალების წვრთნებისა და  სამხედრო განათლების სარდლობა</t>
  </si>
  <si>
    <t>29 09 01 15</t>
  </si>
  <si>
    <t>საქართველოს თავდაცვის სამინისტროს თავდაცვის ძალების სპეციალური ოპერაციების ძალები</t>
  </si>
  <si>
    <t>29 09 01 16</t>
  </si>
  <si>
    <t>საქართველოს თავდაცვის სამინისტროს თავდაცვის ძალების ეროვნული გვარდია</t>
  </si>
  <si>
    <t>29 09 01 17</t>
  </si>
  <si>
    <t>საქართველოს თავდაცვის სამინისტროს თავდაცვის ძალების სამხედრო დაზვერვის დეპარტამენტი</t>
  </si>
  <si>
    <t>29 09 01 18</t>
  </si>
  <si>
    <t>საქართველოს თავდაცვის სამინისტროს თავდაცვის ძალების სამხედრო პოლიციის დეპარტამენტი</t>
  </si>
  <si>
    <t>29 09 01 19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</si>
  <si>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ტექნიკის სარემონტო ბაზა</t>
  </si>
  <si>
    <t>29 09 01 20</t>
  </si>
  <si>
    <t>საქართველოს თავდაცვის სამინისტროს თავდაცვის ძალების გენერალური შტაბის კავშირგაბმულობისა და უზრუნველყოფის ცენტრი</t>
  </si>
  <si>
    <t>29 09 01 21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</si>
  <si>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(აღმოსავლეთი)</t>
  </si>
  <si>
    <t>29 09 01 22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</si>
  <si>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(დასავლეთი)</t>
  </si>
  <si>
    <t>29 09 01 23</t>
  </si>
  <si>
    <t>საქართველოს თავდაცვის სამინისტროს თავდაცვის ძალების დასავლეთის სარდლობის საბრძოლო საინჟინრო ბატალიონი</t>
  </si>
  <si>
    <t>29 09 01 24</t>
  </si>
  <si>
    <t>საქართველოს თავდაცვის სამინისტროს თავდაცვის ძალები</t>
  </si>
  <si>
    <t>29 09 01 25</t>
  </si>
  <si>
    <t>საქართველოს თავდაცვის სამინისტროს თავდაცვის ძალების გენერალური შტაბის სამედიცინო დეპარტამენტი</t>
  </si>
  <si>
    <t>29 09 01 26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</si>
  <si>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შეიარაღებისა და ტექნიკის სარემონტო ბაზა</t>
  </si>
  <si>
    <t>29 09 01 27</t>
  </si>
  <si>
    <t>საქართველოს თავდაცვის სამინისტროს თავდაცვის ძალების ეროვნული გვარდიის მე-10 ტერიტორიული თავდაცვის ბრიგადა</t>
  </si>
  <si>
    <t>29 09 01 28</t>
  </si>
  <si>
    <t>საქართველოს თავდაცვის სამინისტროს თავდაცვის ძალების ეროვნული გვარდიის მე-20 ტერიტორიული თავდაცვის ბრიგადა</t>
  </si>
  <si>
    <t>29 09 01 29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</si>
  <si>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ბაზა</t>
  </si>
  <si>
    <t>29 09 01 30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</si>
  <si>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უფროს სერჟანტ ზაზა ფერაძის სახელობის საწყისი საბრძოლო მომზადების ცენტრი</t>
  </si>
  <si>
    <t>29 09 01 31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</si>
  <si>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გიორგი ანწუხელიძის სახელობის სერჟანტთა აკადემია</t>
  </si>
  <si>
    <t>29 09 01 32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</si>
  <si>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პოლკოვნიკ ბესიკ ქუთათელაძის სახელობის საჩხერის სამთო მომზადების სკოლა</t>
  </si>
  <si>
    <t>29 09 01 33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</si>
  <si>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წვრთნებისა და სამხედრო განათლების მხარდამჭერი ცენტრი ,,კრწანისი"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</si>
  <si>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</si>
  <si>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</si>
  <si>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</si>
  <si>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</si>
  <si>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30 01 01</t>
  </si>
  <si>
    <t>საქართველოს შინაგან საქმეთა სამინისტროს ცენტრალური აპარატი</t>
  </si>
  <si>
    <t>30 01 02</t>
  </si>
  <si>
    <t>საქართველოს შინაგან საქმეთა სამინისტროს საპატრულო პოლიციის დეპარტამენტი</t>
  </si>
  <si>
    <t>30 01 03</t>
  </si>
  <si>
    <t>საქართველოს შინაგან საქმეთა სამინისტროს აჭარის ა/რ პოლიციის დეპარტამენტი</t>
  </si>
  <si>
    <t>30 01 04</t>
  </si>
  <si>
    <t>საქართველოს შინაგან საქმეთა სამინისტროს აფხაზეთის ა/რ პოლიციის დეპარტამენტი</t>
  </si>
  <si>
    <t>30 01 05</t>
  </si>
  <si>
    <t>საქართველოს შინაგან საქმეთა სამინისტროს ქ. თბილისის პოლიციის დეპარტამენტი</t>
  </si>
  <si>
    <t>30 01 06</t>
  </si>
  <si>
    <t>საქართველოს შინაგან საქმეთა სამინისტროს მცხეთა-მთიანეთის პოლიციის დეპარტამენტი</t>
  </si>
  <si>
    <t>30 01 07</t>
  </si>
  <si>
    <t>საქართველოს შინაგან საქმეთა სამინისტროს ქვემო ქართლის პოლიციის დეპარტამენტი</t>
  </si>
  <si>
    <t>30 01 08</t>
  </si>
  <si>
    <t>საქართველოს შინაგან საქმეთა სამინისტროს შიდა ქართლის პოლიციის დეპარტამენტი</t>
  </si>
  <si>
    <t>30 01 09</t>
  </si>
  <si>
    <t>საქართველოს შინაგან საქმეთა სამინისტროს სამცხე-ჯავახეთის პოლიციის დეპარტამენტი</t>
  </si>
  <si>
    <t>30 01 10</t>
  </si>
  <si>
    <t>საქართველოს შინაგან საქმეთა სამინისტროს კახეთის პოლიციის დეპარტამენტი</t>
  </si>
  <si>
    <t>30 01 11</t>
  </si>
  <si>
    <t>საქართველოს შინაგან საქმეთა სამინისტროს იმერეთის, რაჭა-ლეჩხუმისა და ქვემო სვანეთის პოლიციის დეპარტამენტი</t>
  </si>
  <si>
    <t>30 01 12</t>
  </si>
  <si>
    <t>საქართველოს შინაგან საქმეთა სამინისტროს გურიის პოლიციის დეპარტამენტი</t>
  </si>
  <si>
    <t>30 01 13</t>
  </si>
  <si>
    <t>საქართველოს შინაგან საქმეთა სამინისტროს სამეგრელო-ზემო სვანეთის პოლიციის დეპარტამენტი</t>
  </si>
  <si>
    <t>30 02</t>
  </si>
  <si>
    <t>სახელმწიფო საზღვრის დაცვა</t>
  </si>
  <si>
    <t>30 02 01</t>
  </si>
  <si>
    <t>საქართველოს სასაზღვრო პოლიციის ცენტრალური აპარატი</t>
  </si>
  <si>
    <t>30 02 02</t>
  </si>
  <si>
    <t>საქართველოს სასაზღვრო პოლიცია - სახმელეთო საზღვრის დაცვის დეპარტამენტის სასაზღვრო პოლიციის N2 სამმართველო (ახალციხე)</t>
  </si>
  <si>
    <t>30 02 03</t>
  </si>
  <si>
    <t>საქართველოს სასაზღვრო პოლიცია - სანაპირო დაცვის დეპარტამენტი</t>
  </si>
  <si>
    <t>30 02 04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</si>
  <si>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 სამმართველო (ბათუმი)</t>
  </si>
  <si>
    <t>30 02 05</t>
  </si>
  <si>
    <t>საქართველოს სასაზღვრო პოლიცია - სახმელეთო საზღვრის დაცვის დეპარტამენტის სასაზღვრო პოლიციის N8 სამმართველო (ჯავა-ონი)</t>
  </si>
  <si>
    <t>30 02 06</t>
  </si>
  <si>
    <t>საქართველოს სასაზღვრო პოლიცია - სახმელეთო საზღვრის დაცვის დეპარტამენტის სასაზღვრო პოლიციის N5 სამმართველო (ლაგოდეხი)</t>
  </si>
  <si>
    <t>30 02 07</t>
  </si>
  <si>
    <t>საქართველოს სასაზღვრო პოლიცია - სახმელეთო საზღვრის დაცვის დეპარტამენტის სასაზღვრო პოლიციის N6 სამმართველო (ბარისახო)</t>
  </si>
  <si>
    <t>30 02 08</t>
  </si>
  <si>
    <t>საქართველოს სასაზღვრო პოლიცია - სახმელეთო საზღვრის დაცვის დეპარტამენტის სასაზღვრო პოლიციის N7 სამმართველო (ყაზბეგი)</t>
  </si>
  <si>
    <t>30 02 09</t>
  </si>
  <si>
    <t>საქართველოს სასაზღვრო პოლიცია - სახმელეთო საზღვრის დაცვის დეპარტამენტის სასაზღვრო პოლიციის N4 სამმართველო (დედოფლის წყარო)</t>
  </si>
  <si>
    <t>30 02 10</t>
  </si>
  <si>
    <t>საქართველოს სასაზღვრო პოლიცია - სახმელეთო საზღვრის დაცვის დეპარტამენტის სასაზღვრო პოლიციის N9 სამმართველო (მესტია)</t>
  </si>
  <si>
    <t>30 02 11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</si>
  <si>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N10 სამმართველო (ზემო აფხაზეთი)</t>
  </si>
  <si>
    <t>30 02 12</t>
  </si>
  <si>
    <t>საქართველოს სასაზღვრო პოლიცია - სახმელეთო საზღვრის დაცვის დეპარტის სასაზღვრო პოლიციის N3 სამმართველო (წითელი ხიდი)</t>
  </si>
  <si>
    <t>30 03</t>
  </si>
  <si>
    <t>ფიზიკურ და იურიდიულ პირთა (მათ შორის, ქონების), დიპლომატიური წარმომადგენლობების, ეროვნული საგანძურის დაცვის და უსაფრთხოების დონის ამაღლება</t>
  </si>
  <si>
    <t>30 03 01</t>
  </si>
  <si>
    <t>საჯარო სამართლის იურიდიული პირი – დაცვის პოლიციის დეპარტამენტი</t>
  </si>
  <si>
    <t>30 03 01 01</t>
  </si>
  <si>
    <t>დაცვის პოლიციის ცენტრალური აპარატი</t>
  </si>
  <si>
    <t>30 03 01 02</t>
  </si>
  <si>
    <t>მცხეთა-მთიანეთის რეგიონალური სამმართველო</t>
  </si>
  <si>
    <t>30 03 01 03</t>
  </si>
  <si>
    <t>რკინიგზის ობიექტების დაცვის სამმართველო</t>
  </si>
  <si>
    <t>30 03 01 04</t>
  </si>
  <si>
    <t>სამეგრელო-ზემო სვანეთის რეგიონალური სამმართველო</t>
  </si>
  <si>
    <t>30 03 01 05</t>
  </si>
  <si>
    <t>იმერეთი-გურიის რეგიონალური სამმართველო</t>
  </si>
  <si>
    <t>30 03 01 06</t>
  </si>
  <si>
    <t>აჭარის დაცვის პოლიციის სამმართველო</t>
  </si>
  <si>
    <t>30 03 01 07</t>
  </si>
  <si>
    <t>სამცხე-ჯავახეთის რეგიონალური სამმართველო</t>
  </si>
  <si>
    <t>30 03 01 08</t>
  </si>
  <si>
    <t>შიდა ქართლის რეგიონალური სამმართველო</t>
  </si>
  <si>
    <t>30 03 01 09</t>
  </si>
  <si>
    <t>კახეთის რეგიონალური სამმართველო</t>
  </si>
  <si>
    <t>30 03 01 10</t>
  </si>
  <si>
    <t>ქვემო ქართლის რეგიონალური სამმართველო</t>
  </si>
  <si>
    <t>30 03 01 11</t>
  </si>
  <si>
    <t>ქ. თბილისის სამმართველო</t>
  </si>
  <si>
    <t>30 03 02</t>
  </si>
  <si>
    <t>არასამეწარმეო (არაკომერციული) იურიდიული პირი "შინაგან საქმეთა სამინისტროს ძიუდოს სპორტული კლუბი"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</si>
  <si>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</si>
  <si>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</si>
  <si>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</si>
  <si>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</si>
  <si>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</si>
  <si>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</si>
  <si>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30 06 01</t>
  </si>
  <si>
    <t>სამოქალაქო უსაფრთხოების დონის ამაღლება</t>
  </si>
  <si>
    <t>30 06 02</t>
  </si>
  <si>
    <t>სახელმწიფო მატერიალური რეზერვების შექმნა და მართვა</t>
  </si>
  <si>
    <t>30 07</t>
  </si>
  <si>
    <t>სსიპ - საქართველოს შინაგან საქმეთა სამინისტროს მომსახურების სააგენტოს მომსახურების ეფექტიანობის უზრუნველყოფა და ყველა დაინტერესებული პირისთვის ხელმისაწვდომობა</t>
  </si>
  <si>
    <t>30 07 01</t>
  </si>
  <si>
    <t>სსიპ - საქართველოს შინაგან საქმეთა სამინისტროს მომსახურების სააგენტო</t>
  </si>
  <si>
    <t>30 07 02</t>
  </si>
  <si>
    <t>არასამეწარმეო (არაკომერციული) იურიდიული პირი "მია ფორს”</t>
  </si>
  <si>
    <t>30 08</t>
  </si>
  <si>
    <t>საგანგებო და გადაუდებელი დახმარების ეფექტური სისტემის ფუნქციონირება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</si>
  <si>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</si>
  <si>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</si>
  <si>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</si>
  <si>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</si>
  <si>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</si>
  <si>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</si>
  <si>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31 01 01 01</t>
  </si>
  <si>
    <t>31 01 01 02</t>
  </si>
  <si>
    <t>გადავარჩინოთ ბუნება - საქართველო (SIDA)</t>
  </si>
  <si>
    <t>31 01 03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</si>
  <si>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</si>
  <si>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</si>
  <si>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</si>
  <si>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</si>
  <si>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</si>
  <si>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</si>
  <si>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</si>
  <si>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</si>
  <si>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დაცვის სახელმწიფო პროგრამა</t>
  </si>
  <si>
    <t>31 02 04</t>
  </si>
  <si>
    <t>მცენარეთა დაცვა და ფიტოსანიტარიული კეთილსაიმედოობა</t>
  </si>
  <si>
    <t>31 02 05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</si>
  <si>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</si>
  <si>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</si>
  <si>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</si>
  <si>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</si>
  <si>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</si>
  <si>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</si>
  <si>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</si>
  <si>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</si>
  <si>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</si>
  <si>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</si>
  <si>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</si>
  <si>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31 03 06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</si>
  <si>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</si>
  <si>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31 03 07</t>
  </si>
  <si>
    <t>ქართული ვაზის წარმოშობის პოპულარიზაცია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</si>
  <si>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</si>
  <si>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</si>
  <si>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</si>
  <si>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</si>
  <si>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</si>
  <si>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</si>
  <si>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</si>
  <si>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</si>
  <si>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</si>
  <si>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</si>
  <si>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</si>
  <si>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</si>
  <si>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</si>
  <si>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</si>
  <si>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</si>
  <si>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</si>
  <si>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</si>
  <si>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</si>
  <si>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31 05 02 01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</si>
  <si>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</si>
  <si>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</si>
  <si>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</si>
  <si>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</si>
  <si>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</si>
  <si>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</si>
  <si>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</si>
  <si>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</si>
  <si>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</si>
  <si>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</si>
  <si>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</si>
  <si>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</si>
  <si>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</si>
  <si>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</si>
  <si>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</si>
  <si>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მოსავლის ამღები ტექნიკის თანადაფინანსების პროექტი</t>
  </si>
  <si>
    <t>31 05 11</t>
  </si>
  <si>
    <t>ქართული აგროსასურსათო პროდუქციის პოპულარიზაცია</t>
  </si>
  <si>
    <t>31 05 12</t>
  </si>
  <si>
    <t>იმერეთის აგროზონა</t>
  </si>
  <si>
    <t>31 05 13</t>
  </si>
  <si>
    <t>ბიოწარმოების ხელშეწყობის პროგრამა</t>
  </si>
  <si>
    <t>31 05 14</t>
  </si>
  <si>
    <t>საპილოტე პროგრამა ქალებისთვის</t>
  </si>
  <si>
    <t>31 05 15</t>
  </si>
  <si>
    <t>აგროსექტორის განვითარების ხელშეწყობა</t>
  </si>
  <si>
    <t>31 05 15 01</t>
  </si>
  <si>
    <t>მერძევეობის დარგის მოდერნიზაციის და ბაზარზე წვდომის პროგრამა (DiMMA)</t>
  </si>
  <si>
    <t>31 05 15 01 01</t>
  </si>
  <si>
    <t>მერძევეობის დარგის მოდერნიზაციის და ბაზარზე წვდომის პროგრამა (DiMMA) (IFAD)</t>
  </si>
  <si>
    <t>31 05 15 01 02</t>
  </si>
  <si>
    <t>მერძევეობის დარგის მოდერნიზაციის და ბაზარზე წვდომის პროგრამის საგრანტო კომპონენტი (DiMMA) (IFAD)</t>
  </si>
  <si>
    <t>31 05 18</t>
  </si>
  <si>
    <t>თხილის წარმოების ხელშეწყობის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</si>
  <si>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</si>
  <si>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</si>
  <si>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</si>
  <si>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</si>
  <si>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</si>
  <si>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</si>
  <si>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</si>
  <si>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</si>
  <si>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</si>
  <si>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</si>
  <si>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</si>
  <si>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</si>
  <si>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</si>
  <si>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</si>
  <si>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31 08 03</t>
  </si>
  <si>
    <t>ეკოტურიზმის განვითარება და საზოგადოებასთან ეფექტური კომუნიკაცია</t>
  </si>
  <si>
    <t>31 08 04</t>
  </si>
  <si>
    <t>დაცული ტერიტორიების განვითარება (CNF)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</si>
  <si>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</si>
  <si>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</si>
  <si>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</si>
  <si>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</si>
  <si>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</si>
  <si>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</si>
  <si>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</si>
  <si>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</si>
  <si>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</si>
  <si>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</si>
  <si>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</si>
  <si>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</si>
  <si>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</si>
  <si>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</si>
  <si>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</si>
  <si>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</si>
  <si>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</si>
  <si>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31 11 01</t>
  </si>
  <si>
    <t>გარემოს დაცვისა და სოფლის მეურნეობის მიმართულებით ინფორმაციაზე ხელმისაწვდომობა, საზიგადოების ჩართულობა და განათლების ხელშეწყობა</t>
  </si>
  <si>
    <t>31 12</t>
  </si>
  <si>
    <t>ბირთვული და რადიაციული უსაფრთხოების დაცვა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</si>
  <si>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</si>
  <si>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</si>
  <si>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31 13 01</t>
  </si>
  <si>
    <t>გარემოს დაცვის სფეროში მონიტორინგი, პროგნოზირება და პრევენცია</t>
  </si>
  <si>
    <t>31 13 02</t>
  </si>
  <si>
    <t>სააგენტოს მართვა და ადმინისტრირება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</si>
  <si>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</si>
  <si>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</si>
  <si>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</si>
  <si>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</si>
  <si>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31 15 01</t>
  </si>
  <si>
    <t>მიწის მდგრადი მართვისა და მიწათსარგებლობის მონიტორინგის სახელმწიფო პროგრამის მარჭვა და ადმინისტრირება</t>
  </si>
  <si>
    <t>32 00</t>
  </si>
  <si>
    <t>საქართველოს განათლებისა და მეცნიერების სამინისტრო</t>
  </si>
  <si>
    <t>32 01</t>
  </si>
  <si>
    <t>განათლებისა და მეცნიერების სფეროებში სახელმწიფო პოლიტიკის შემუშავება და პროგრამების მართვა</t>
  </si>
  <si>
    <t>32 01 01</t>
  </si>
  <si>
    <t>32 01 02</t>
  </si>
  <si>
    <t>განათლების სფეროში სამინისტროს პოლიტიკის განხორციელების ხელშეწყობა</t>
  </si>
  <si>
    <t>32 01 02 01</t>
  </si>
  <si>
    <t>ქ. თბილისის ისანი–სამგორის რაიონის საგანმანათლებლო რესურს–ცენტრი</t>
  </si>
  <si>
    <t>32 01 02 02</t>
  </si>
  <si>
    <t>ძველი თბილისის რაიონის საგანმანათლებლო რესურს–ცენტრი</t>
  </si>
  <si>
    <t>32 01 02 03</t>
  </si>
  <si>
    <t>ქ. თბილისის დიდუბე–ჩუღურეთის რაიონის საგანმანათლებლო რესურს–ცენტრი</t>
  </si>
  <si>
    <t>32 01 02 04</t>
  </si>
  <si>
    <t>ქ. თბილისის ვაკე–საბურთალოს რაიონის საგანმანათლებლო რესურს–ცენტრი</t>
  </si>
  <si>
    <t>32 01 02 05</t>
  </si>
  <si>
    <t>ქ. თბილისის გლდანი–ნაძალადევის რაიონის საგანმანათლებლო რესურს–ცენტრი</t>
  </si>
  <si>
    <t>32 01 02 06</t>
  </si>
  <si>
    <t>ქუთაისის საგანმანათლებლო რესურს–ცენტრი</t>
  </si>
  <si>
    <t>32 01 02 07</t>
  </si>
  <si>
    <t>ზესტაფონის საგანმანათლებლო რესურს–ცენტრი</t>
  </si>
  <si>
    <t>32 01 02 08</t>
  </si>
  <si>
    <t>ხარაგაულის საგანმანათლებლო რესურს–ცენტრი</t>
  </si>
  <si>
    <t>32 01 02 09</t>
  </si>
  <si>
    <t>ბაღდათის საგანმანათლებლო რესურს–ცენტრი</t>
  </si>
  <si>
    <t>32 01 02 10</t>
  </si>
  <si>
    <t>ვანის საგანმანათლებლო რესურს–ცენტრი</t>
  </si>
  <si>
    <t>32 01 02 11</t>
  </si>
  <si>
    <t>თერჯოლის საგანმანათლებლო რესურს–ცენტრი</t>
  </si>
  <si>
    <t>32 01 02 12</t>
  </si>
  <si>
    <t>ტყიბულის საგანმანათლებლო რესურს–ცენტრი</t>
  </si>
  <si>
    <t>32 01 02 13</t>
  </si>
  <si>
    <t>ხონის საგანმანათლებლო რესურს–ცენტრი</t>
  </si>
  <si>
    <t>32 01 02 14</t>
  </si>
  <si>
    <t>წყალტუბოს საგანმანათლებლო რესურს–ცენტრი</t>
  </si>
  <si>
    <t>32 01 02 15</t>
  </si>
  <si>
    <t>საჩხერის საგანმანათლებლო რესურს–ცენტრი</t>
  </si>
  <si>
    <t>32 01 02 16</t>
  </si>
  <si>
    <t>სამტრედიის საგანმანათლებლო რესურს–ცენტრი</t>
  </si>
  <si>
    <t>32 01 02 17</t>
  </si>
  <si>
    <t>ჭიათურის საგანმანათლებლო რესურს–ცენტრი</t>
  </si>
  <si>
    <t>32 01 02 18</t>
  </si>
  <si>
    <t>ამბროლაურის საგანმანათლებლო რესურს–ცენტრი</t>
  </si>
  <si>
    <t>32 01 02 19</t>
  </si>
  <si>
    <t>ცაგერის საგანმანათლებლო რესურს–ცენტრი</t>
  </si>
  <si>
    <t>32 01 02 20</t>
  </si>
  <si>
    <t>ონის საგანმანათლებლო რესურს–ცენტრი</t>
  </si>
  <si>
    <t>32 01 02 21</t>
  </si>
  <si>
    <t>ლენტეხის საგანმანათლებლო რესურს–ცენტრი</t>
  </si>
  <si>
    <t>32 01 02 22</t>
  </si>
  <si>
    <t>ნინოწმინდის საგანმანათლებლო რესურს–ცენტრი</t>
  </si>
  <si>
    <t>32 01 02 23</t>
  </si>
  <si>
    <t>ახალქალაქის საგანმანათლებლო რესურს–ცენტრი</t>
  </si>
  <si>
    <t>32 01 02 24</t>
  </si>
  <si>
    <t>ადიგენის საგანმანათლებლო რესურს–ცენტრი</t>
  </si>
  <si>
    <t>32 01 02 25</t>
  </si>
  <si>
    <t>ახალციხის საგანმანათლებლო რესურს–ცენტრი</t>
  </si>
  <si>
    <t>32 01 02 26</t>
  </si>
  <si>
    <t>ასპინძის საგანმანათლებლო რესურს–ცენტრი</t>
  </si>
  <si>
    <t>32 01 02 27</t>
  </si>
  <si>
    <t>ბორჯომის საგანმანათლებლო რესურს–ცენტრი</t>
  </si>
  <si>
    <t>32 01 02 28</t>
  </si>
  <si>
    <t>ახმეტის საგანმანათლებლო რესურს–ცენტრი</t>
  </si>
  <si>
    <t>32 01 02 29</t>
  </si>
  <si>
    <t>დედოფლისწყაროს საგანმანათლებლო რესურს–ცენტრი</t>
  </si>
  <si>
    <t>32 01 02 30</t>
  </si>
  <si>
    <t>სიღნაღის საგანმანათლებლო რესურს–ცენტრი</t>
  </si>
  <si>
    <t>32 01 02 31</t>
  </si>
  <si>
    <t>ლაგოდეხის საგანმანათლებლო რესურს–ცენტრი</t>
  </si>
  <si>
    <t>32 01 02 32</t>
  </si>
  <si>
    <t>გურჯაანის საგანმანათლებლო რესურს–ცენტრი</t>
  </si>
  <si>
    <t>32 01 02 33</t>
  </si>
  <si>
    <t>თელავის საგანმანათლებლო რესურს–ცენტრი</t>
  </si>
  <si>
    <t>32 01 02 34</t>
  </si>
  <si>
    <t>ყვარლის საგანმანათლებლო რესურს–ცენტრი</t>
  </si>
  <si>
    <t>32 01 02 35</t>
  </si>
  <si>
    <t>საგარეჯოს საგანმანათლებლო რესურს–ცენტრი</t>
  </si>
  <si>
    <t>32 01 02 36</t>
  </si>
  <si>
    <t>სენაკის საგანმანათლებლო რესურს–ცენტრი</t>
  </si>
  <si>
    <t>32 01 02 37</t>
  </si>
  <si>
    <t>წალენჯიხის საგანმანათლებლო რესურს–ცენტრი</t>
  </si>
  <si>
    <t>32 01 02 38</t>
  </si>
  <si>
    <t>მარტვილის საგანმანათლებლო რესურს–ცენტრი</t>
  </si>
  <si>
    <t>32 01 02 39</t>
  </si>
  <si>
    <t>ჩხოროწყუს საგანმანათლებლო რესურს–ცენტრი</t>
  </si>
  <si>
    <t>32 01 02 40</t>
  </si>
  <si>
    <t>აბაშის საგანმანათლებლო რესურს–ცენტრი</t>
  </si>
  <si>
    <t>32 01 02 41</t>
  </si>
  <si>
    <t>ხობის საგანმანათლებლო რესურს–ცენტრი</t>
  </si>
  <si>
    <t>32 01 02 42</t>
  </si>
  <si>
    <t>მესტიის საგანმანათლებლო რესურს–ცენტრი</t>
  </si>
  <si>
    <t>32 01 02 43</t>
  </si>
  <si>
    <t>ფოთის საგანმანათლებლო რესურს–ცენტრი</t>
  </si>
  <si>
    <t>32 01 02 44</t>
  </si>
  <si>
    <t>ზუგდიდის საგანმანათლებლო რესურს–ცენტრი</t>
  </si>
  <si>
    <t>32 01 02 45</t>
  </si>
  <si>
    <t>ყაზბეგის საგანმანათლებლო რესურს–ცენტრი</t>
  </si>
  <si>
    <t>32 01 02 46</t>
  </si>
  <si>
    <t>მცხეთის საგანმანათლებლო რესურს–ცენტრი</t>
  </si>
  <si>
    <t>32 01 02 47</t>
  </si>
  <si>
    <t>თიანეთის საგანმანათლებლო რესურს–ცენტრი</t>
  </si>
  <si>
    <t>32 01 02 48</t>
  </si>
  <si>
    <t>დუშეთის საგანმანათლებლო რესურს–ცენტრი</t>
  </si>
  <si>
    <t>32 01 02 49</t>
  </si>
  <si>
    <t>გარდაბნის საგანმანათლებლო რესურს–ცენტრი</t>
  </si>
  <si>
    <t>32 01 02 50</t>
  </si>
  <si>
    <t>რუსთავის საგანმანათლებლო რესურს–ცენტრი</t>
  </si>
  <si>
    <t>32 01 02 51</t>
  </si>
  <si>
    <t>თეთრიწყაროს საგანმანათლებლო რესურს–ცენტრი</t>
  </si>
  <si>
    <t>32 01 02 52</t>
  </si>
  <si>
    <t>ბოლნისის საგანმანათლებლო რესურს–ცენტრი</t>
  </si>
  <si>
    <t>32 01 02 53</t>
  </si>
  <si>
    <t>დმანისის საგანმანათლებლო რესურს–ცენტრი</t>
  </si>
  <si>
    <t>32 01 02 54</t>
  </si>
  <si>
    <t>მარნეულის საგანმანათლებლო რესურს–ცენტრი</t>
  </si>
  <si>
    <t>32 01 02 55</t>
  </si>
  <si>
    <t>წალკის საგანმანათლებლო რესურს–ცენტრი</t>
  </si>
  <si>
    <t>32 01 02 56</t>
  </si>
  <si>
    <t>გორის საგანმანათლებლო რესურს–ცენტრი</t>
  </si>
  <si>
    <t>32 01 02 57</t>
  </si>
  <si>
    <t>ქარელის საგანმანათლებლო რესურს–ცენტრი</t>
  </si>
  <si>
    <t>32 01 02 58</t>
  </si>
  <si>
    <t>კასპის საგანმანათლებლო რესურს–ცენტრი</t>
  </si>
  <si>
    <t>32 01 02 59</t>
  </si>
  <si>
    <t>ხაშურის საგანმანათლებლო რესურს–ცენტრი</t>
  </si>
  <si>
    <t>32 01 02 60</t>
  </si>
  <si>
    <t>ლანჩხუთის საგანმანათლებლო რესურს–ცენტრი</t>
  </si>
  <si>
    <t>32 01 02 61</t>
  </si>
  <si>
    <t>ოზურგეთის საგანმანათლებლო რესურს–ცენტრი</t>
  </si>
  <si>
    <t>32 01 02 62</t>
  </si>
  <si>
    <t>ჩოხატაურის საგანმანათლებლო რესურს–ცენტრი</t>
  </si>
  <si>
    <t>32 01 03</t>
  </si>
  <si>
    <t>განათლების ხარისხის განვითარება და მართვა</t>
  </si>
  <si>
    <t>32 01 04</t>
  </si>
  <si>
    <t>განათლების მართვის საინფორმაციო სისტემა</t>
  </si>
  <si>
    <t>32 01 05</t>
  </si>
  <si>
    <t>სსიპ – საგანმანათლებლო და სამეცნიერო ინფრასტრუქტურის განვითარების სააგენტო</t>
  </si>
  <si>
    <t>32 01 06</t>
  </si>
  <si>
    <t>საერთაშორისო ურთიერთობების მხარდაჭერა</t>
  </si>
  <si>
    <t>32 01 07</t>
  </si>
  <si>
    <t>32 01 08</t>
  </si>
  <si>
    <t>საგანმანათლებლო კვლევების ეროვნული ცენტრი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</si>
  <si>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</si>
  <si>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</si>
  <si>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</si>
  <si>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</si>
  <si>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</si>
  <si>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</si>
  <si>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32 02 02 01</t>
  </si>
  <si>
    <t>სსიპ – მასწავლებელთა პროფესიული განვითარების ეროვნული ცენტრის აპარატი</t>
  </si>
  <si>
    <t>32 02 02 02</t>
  </si>
  <si>
    <t>სსიპ – მასწავლებელთა პროფესიული განვითარების ეროვნული ცენტრის პროგრამები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</si>
  <si>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</si>
  <si>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</si>
  <si>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</si>
  <si>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</si>
  <si>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</si>
  <si>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</si>
  <si>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</si>
  <si>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32 02 04 01</t>
  </si>
  <si>
    <t>წარმატებულ მოსწავლეთა წახალისება - საქართველოს განათლებისა და მეცნიერების სამინისტროს განკარგვა</t>
  </si>
  <si>
    <t>32 02 04 02</t>
  </si>
  <si>
    <t>ეროვნული სასწავლო ოლიმპიადები - სსიპ – შეფასებისა და გამოცდების ეროვნული ცენტრი</t>
  </si>
  <si>
    <t>32 02 04 04</t>
  </si>
  <si>
    <t>წარჩინებულ მოსწავლეთა მედლები - სსიპ – საგანმანათლებლო და სამეცნიერო ინფრასტრუქტურის განვითარების სააგენტო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</si>
  <si>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</si>
  <si>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</si>
  <si>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32 02 05 01</t>
  </si>
  <si>
    <t>სსიპ – ვლადიმირ კომაროვის თბილისის ფიზიკა-მათემატიკის N199 საჯარო სკოლა</t>
  </si>
  <si>
    <t>32 02 06</t>
  </si>
  <si>
    <t>მოსწავლეების სახელმძღვანელოებით უზრუნველყოფა</t>
  </si>
  <si>
    <t>32 02 06 01</t>
  </si>
  <si>
    <t>მოსწავლეების სახელმძღვანელოებით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</si>
  <si>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32 02 06 02</t>
  </si>
  <si>
    <t>მოსწავლეების სახელმძღვანელოებით უზრუნველყოფა - სსიპ - განათლების მართვის საინფორმაციო სისტემა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</si>
  <si>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</si>
  <si>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</si>
  <si>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</si>
  <si>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</si>
  <si>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32 02 09</t>
  </si>
  <si>
    <t>ეროვნული სასწავლო გეგმის განვითარება და დანერგვის ხელშეწყობა</t>
  </si>
  <si>
    <t>32 02 10</t>
  </si>
  <si>
    <t>საჯარო სკოლის მოსწავლეების ტრანსპორტით უზრუნველყოფა</t>
  </si>
  <si>
    <t>32 02 10 02</t>
  </si>
  <si>
    <t>საჯარო სკოლის მოსწავლეების ტრანსპორტით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</si>
  <si>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</si>
  <si>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</si>
  <si>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</si>
  <si>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</si>
  <si>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32 02 12 01</t>
  </si>
  <si>
    <t>ზოგადი განათლების ხელშეწყობა – საქართველოს განათლებისა და მეცნიერების სამინისტროს განკარგვა</t>
  </si>
  <si>
    <t>32 02 12 06</t>
  </si>
  <si>
    <t>„ზოგადი განათლების ხელშეწყობა - სსიპ – მასწავლებელთა პროფესიული განვითარების ეროვნული ცენტრი"</t>
  </si>
  <si>
    <t>32 02 13</t>
  </si>
  <si>
    <t>ზოგადი განათლების რეფორმის ხელშეწყობა</t>
  </si>
  <si>
    <t>32 02 13 01</t>
  </si>
  <si>
    <t>ზოგადი განათლების რეფორმის ხელშეწყობა - საქართველოს განათლებისა და მეცნიერების სამინისტროს განკარგვა</t>
  </si>
  <si>
    <t>32 02 13 02</t>
  </si>
  <si>
    <t>საჯარო სკოლების ინფორმაციულ - საკომუნიკაციო ტექნოლოგიებით უზრუნველყოფა - სსიპ - განათლების მართვის საინფორმაციო სისტემის განკარგვა</t>
  </si>
  <si>
    <t>32 02 13 03</t>
  </si>
  <si>
    <t>სკოლამდელი განათლების ხელშეწყობა</t>
  </si>
  <si>
    <t>32 02 13 04</t>
  </si>
  <si>
    <t>ზოგადი განათლების რეფორმის ხელშეწყობა - სსიპ – მასწავლებელთა პროფესიული განვითარების ეროვნული ცენტრის აპარატი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</si>
  <si>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</si>
  <si>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</si>
  <si>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</si>
  <si>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</si>
  <si>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32 03 01 01</t>
  </si>
  <si>
    <t>პროფესიული განათლების განვითარების ხელშეწყობა - საქართველოს განათლებისა და მეცნიერების სამინისტროს განკარგვა</t>
  </si>
  <si>
    <t>32 03 01 02</t>
  </si>
  <si>
    <t>სსიპ – კოლეჯი „სპექტრი"</t>
  </si>
  <si>
    <t>32 03 01 03</t>
  </si>
  <si>
    <t>სსიპ –  კოლეჯი „ახალი ტალღა"</t>
  </si>
  <si>
    <t>32 03 01 04</t>
  </si>
  <si>
    <t>სსიპ – კოლეჯი „იბერია"</t>
  </si>
  <si>
    <t>32 03 01 05</t>
  </si>
  <si>
    <t>სსიპ – კოლეჯი „ერქვანი"</t>
  </si>
  <si>
    <t>32 03 01 06</t>
  </si>
  <si>
    <t>სსიპ –  კოლეჯი „თეთნულდი"</t>
  </si>
  <si>
    <t>32 03 01 07</t>
  </si>
  <si>
    <t>სსიპ – კოლეჯი „აისი"</t>
  </si>
  <si>
    <t>32 03 01 08</t>
  </si>
  <si>
    <t>სსიპ – კოლეჯი „მოდუსი"</t>
  </si>
  <si>
    <t>32 03 01 09</t>
  </si>
  <si>
    <t>სსიპ – კოლეჯი „გლდანის პროფესიული მომზადების ცენტრი"</t>
  </si>
  <si>
    <t>32 03 01 10</t>
  </si>
  <si>
    <t>სსიპ – კოლეჯი „ბლექსი"</t>
  </si>
  <si>
    <t>32 03 01 11</t>
  </si>
  <si>
    <t>სსიპ – კოლეჯი „მერმისი"</t>
  </si>
  <si>
    <t>32 03 01 12</t>
  </si>
  <si>
    <t>სსიპ – კოლეჯი „ოპიზარი"</t>
  </si>
  <si>
    <t>32 03 01 13</t>
  </si>
  <si>
    <t>სსიპ – კოლეჯი „ფაზისი"</t>
  </si>
  <si>
    <t>32 03 01 14</t>
  </si>
  <si>
    <t>სსიპ – კოლეჯი „ლაკადა”"</t>
  </si>
  <si>
    <t>32 03 01 15</t>
  </si>
  <si>
    <t>სსიპ – ილია წინამძღვრიშვილის სახელობის კოლეჯი</t>
  </si>
  <si>
    <t>32 03 01 17</t>
  </si>
  <si>
    <t>სსიპ - კოლეჯი „ინფორმაციული ტექნოლოგიების აკადემია“</t>
  </si>
  <si>
    <t>32 03 01 18</t>
  </si>
  <si>
    <t>სსიპ – კოლეჯი „თბილისის ხელოვნების კოლეჯი"</t>
  </si>
  <si>
    <t>32 03 01 19</t>
  </si>
  <si>
    <t>სსიპ - კასპის კოლეჯი</t>
  </si>
  <si>
    <t>32 03 01 20</t>
  </si>
  <si>
    <t>სსიპ – ივანე ჯავახიშვილის სახელობის თბილისის სახელმწიფო უნივერსიტეტის მედიისა და ტელეხელოვნების კოლეჯი</t>
  </si>
  <si>
    <t>32 03 01 21</t>
  </si>
  <si>
    <t>32 03 01 22</t>
  </si>
  <si>
    <t>ა(ა)იპ – კოლეჯი „პრესტიჟი"</t>
  </si>
  <si>
    <t>32 03 01 23</t>
  </si>
  <si>
    <t>ა(ა)იპ – კოლეჯი „ჰორიზონტი"</t>
  </si>
  <si>
    <t>32 03 01 24</t>
  </si>
  <si>
    <t>ა(ა)იპ – კოლეჯი „განთიადი"</t>
  </si>
  <si>
    <t>32 03 01 25</t>
  </si>
  <si>
    <t>ა(ა)იპ – კოლეჯი „იკაროსი"</t>
  </si>
  <si>
    <t>32 03 01 26</t>
  </si>
  <si>
    <t>ა(ა)იპ – სარკინიგზო ტრანსპორტის კოლეჯი</t>
  </si>
  <si>
    <t>32 03 01 27</t>
  </si>
  <si>
    <t>ა(ა)იპ – სათავგადასავლო ტურიზმის სკოლა</t>
  </si>
  <si>
    <t>32 03 01 28</t>
  </si>
  <si>
    <t>ა(ა)იპ – სამშენებლო კოლეჯი "კონსტრუქტ2"</t>
  </si>
  <si>
    <t>32 03 01 34</t>
  </si>
  <si>
    <t>32 03 01 35</t>
  </si>
  <si>
    <t>სსიპ - წყალტუბოს კოლეჯი</t>
  </si>
  <si>
    <t>32 03 02</t>
  </si>
  <si>
    <t>პროფესიული უნარების განვითარება</t>
  </si>
  <si>
    <t>32 03 02 01</t>
  </si>
  <si>
    <t>32 03 02 02</t>
  </si>
  <si>
    <t>ა(ა)იპ - პროფესიული უნარების სააგენტოს პროგრამები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</si>
  <si>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</si>
  <si>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</si>
  <si>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</si>
  <si>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</si>
  <si>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</si>
  <si>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</si>
  <si>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32 04 01 01</t>
  </si>
  <si>
    <t>სსიპ – შეფასებისა და გამოცდების ეროვნული ცენტრის აპარატი</t>
  </si>
  <si>
    <t>32 04 01 02</t>
  </si>
  <si>
    <t>სსიპ – შეფასებისა და გამოცდების ეროვნული ცენტრის პროგრამები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</si>
  <si>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</si>
  <si>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</si>
  <si>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32 04 02 01</t>
  </si>
  <si>
    <t>სახელმწიფო სასწავლო გრანტი</t>
  </si>
  <si>
    <t>32 04 02 02</t>
  </si>
  <si>
    <t>სახელმწიფო სასწავლო სამაგისტრო გრანტი</t>
  </si>
  <si>
    <t>32 04 02 03</t>
  </si>
  <si>
    <t>გამყოფი ხაზის მიმდებარე სოფლებში მცხოვრები სტუდენტების სწავლის დაფინანსება</t>
  </si>
  <si>
    <t>32 04 02 05</t>
  </si>
  <si>
    <t>მასწავლებლის მომზადების ერთწლიანი საგანმანათლებლო პროგრამა</t>
  </si>
  <si>
    <t>32 04 02 06</t>
  </si>
  <si>
    <t>სახელმწიფო სტიპენდიები სტუდენტებს</t>
  </si>
  <si>
    <t>32 04 02 06 01</t>
  </si>
  <si>
    <t>სახელმწიფო სტიპენდიები სტუდენტებს – საქართველოს განათლებისა და მეცნიერების სამინისტროს განკარგვა</t>
  </si>
  <si>
    <t>32 04 02 06 02</t>
  </si>
  <si>
    <t>სსიპ – ივანე ჯავახიშვილის სახელობის თბილისის სახელმწიფო უნივერსიტეტი</t>
  </si>
  <si>
    <t>32 04 02 06 03</t>
  </si>
  <si>
    <t>სსიპ – საქართველოს ტექნიკური უნივერსიტეტი</t>
  </si>
  <si>
    <t>32 04 02 06 04</t>
  </si>
  <si>
    <t>სსიპ – თბილისის სახელმწიფო სამედიცინო უნივერსიტეტი</t>
  </si>
  <si>
    <t>32 04 02 06 05</t>
  </si>
  <si>
    <t>სსიპ – იაკობ გოგებაშვილის სახელობის თელავის სახელმწიფო უნივერსიტეტი</t>
  </si>
  <si>
    <t>32 04 02 06 06</t>
  </si>
  <si>
    <t>სსიპ – გორის სახელმწიფო სასწავლო უნივერსიტეტი</t>
  </si>
  <si>
    <t>32 04 02 06 07</t>
  </si>
  <si>
    <t>სსიპ – ილიას სახელმწიფო უნივერსიტეტი</t>
  </si>
  <si>
    <t>32 04 02 06 08</t>
  </si>
  <si>
    <t>სსიპ – აკაკი წერეთლის სახელმწიფო უნივერსიტეტი</t>
  </si>
  <si>
    <t>32 04 02 06 09</t>
  </si>
  <si>
    <t>სსიპ – სოხუმის სახელმწიფო უნივერსიტეტი</t>
  </si>
  <si>
    <t>32 04 02 06 10</t>
  </si>
  <si>
    <t>სსიპ – სამცხე - ჯავახეთის სახელმწიფო უნივერსიტეტი</t>
  </si>
  <si>
    <t>32 04 02 06 11</t>
  </si>
  <si>
    <t>სსიპ – შოთა მესხიას ზუგდიდის სახელმწიფო სასწავლო უნივერსიტეტი</t>
  </si>
  <si>
    <t>32 04 02 06 12</t>
  </si>
  <si>
    <t>სსიპ – ბათუმის შოთა რუსთაველის სახელმწიფო უნივერსიტეტი</t>
  </si>
  <si>
    <t>32 04 02 07</t>
  </si>
  <si>
    <t>პროგრამა "ცოდნის კარი"</t>
  </si>
  <si>
    <t>32 04 02 08</t>
  </si>
  <si>
    <t>ვისწავლოთ საქართველოში</t>
  </si>
  <si>
    <t>32 04 02 08 01</t>
  </si>
  <si>
    <t>ვისწავლოთ საქართველოში - საქართველოს განათლებისა და მეცნიერების სამინისტროს განკარგვა</t>
  </si>
  <si>
    <t>32 04 03</t>
  </si>
  <si>
    <t>უმაღლესი განათლების ხელშეწყობა</t>
  </si>
  <si>
    <t>32 04 03 01</t>
  </si>
  <si>
    <t>უმაღლესი განათლების ხელშეწყობა - საქართველოს განათლებისა და მეცნიერების სამინისტროს განკარგვა</t>
  </si>
  <si>
    <t>32 04 03 03</t>
  </si>
  <si>
    <t>სსიპ – შეფასებისა და გამოცდების ეროვნული ცენტრი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</si>
  <si>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</si>
  <si>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</si>
  <si>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</si>
  <si>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</si>
  <si>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32 04 05 01</t>
  </si>
  <si>
    <t>უმაღლესი საგანმანათლებლო დაწესებულებების ხელშეწყობა – საქართველოს განათლებისა და მეცნიერების სამინისტროს განკარგვა</t>
  </si>
  <si>
    <t>32 04 05 02</t>
  </si>
  <si>
    <t>32 04 05 02 01</t>
  </si>
  <si>
    <t xml:space="preserve">სსიპ - ივანე ჯავახიშვილის სახელობის თბილისის სახელმწიფო უნივერსიტეტი </t>
  </si>
  <si>
    <t>32 04 05 02 02</t>
  </si>
  <si>
    <t>სსიპ - ივანე ჯავახიშვილის სახელობის თბილისის სახელმწიფო უნივერსიტეტი - პროგრამული დაფინანსება</t>
  </si>
  <si>
    <t>32 04 05 02 03</t>
  </si>
  <si>
    <t>ა(ა)იპ - სასწავლო -კვლევითი სამეცნიერო ცენტრი</t>
  </si>
  <si>
    <t>32 04 05 02 04</t>
  </si>
  <si>
    <t>სსიპ - ივანე ჯავახიშვილის სახელობის თბილისის სახელმწიფო უნივერსიტეტი - სსიპ შოთა რუსთაველის საქართველოს ეროვნული სამეცნიერო ფონდის გრანტები</t>
  </si>
  <si>
    <t>32 04 05 02 05</t>
  </si>
  <si>
    <t>ა(ა)იპ "სსიპ - ივანე ჯავახიშვილის სახელობის თბილისის სახელმწიფო უნივერსიტეტის საკალათბურთო კლუბი - ს.კ თსუ"</t>
  </si>
  <si>
    <t>32 04 05 03</t>
  </si>
  <si>
    <t>32 04 05 04</t>
  </si>
  <si>
    <t>32 04 05 04 01</t>
  </si>
  <si>
    <t>სსიპ - ილიას სახელმწიფო უნივერსიტეტი - საერთაშორისო გრანტები</t>
  </si>
  <si>
    <t>32 04 05 04 02</t>
  </si>
  <si>
    <t>სსიპ - ილიას სახელმწიფო უნივერსიტეტი - ეკონომიკური საქმიანობა</t>
  </si>
  <si>
    <t>32 04 05 04 03</t>
  </si>
  <si>
    <t>სსიპ - ილიას სახელმწიფო უნივერსიტეტი - სსიპ - შოთა რუსთაველის საქართველოს ეროვნული სამეცნიერო ფონდის გრანტები</t>
  </si>
  <si>
    <t>32 04 05 04 04</t>
  </si>
  <si>
    <t>სსიპ - ილიას სახელმწიფო უნივერსიტეტი - პროგრამული დაფინანსება</t>
  </si>
  <si>
    <t>32 04 05 05</t>
  </si>
  <si>
    <t>32 04 05 05 01</t>
  </si>
  <si>
    <t>სსიპ თბილისის სახელმწიფო სამედიცინო უნივერსიტეტი - მიხეილ შენგელიას სახელობის ქართული მედიცინის ისტორიის მუზეუმი</t>
  </si>
  <si>
    <t>32 04 05 05 02</t>
  </si>
  <si>
    <t>32 04 05 05 03</t>
  </si>
  <si>
    <t>სსიპ - თბილისის სახელმწიფო სამედიცინო უნივერსიტეტი - გივი ჟვანიას სახელობის პედიატრიის აკადემიური კლინიკა</t>
  </si>
  <si>
    <t>32 04 05 05 04</t>
  </si>
  <si>
    <t>სსიპ - თბილისის სახელმწიფო სამედიცინო უნივერსიტეტი - პირველი საუნივერსიტეტო კლინიკა</t>
  </si>
  <si>
    <t>32 04 05 05 05</t>
  </si>
  <si>
    <t>სსიპ - თბილისის სახელმწიფო სამედიცინო უნივერსიტეტი - აპოლონ ურუშაძის სახელობის საუნივერსიტეტო სტომატოლოგიური კლინიკა</t>
  </si>
  <si>
    <t>32 04 05 05 06</t>
  </si>
  <si>
    <t>სსიპ - თბილისის სახელმწიფო სამედიცინო უნივერსიტეტი - N1 სტომატოლოგიური კლინიკა</t>
  </si>
  <si>
    <t>32 04 05 05 07</t>
  </si>
  <si>
    <t>სსიპ - თბილისის სახელმწიფო სამედიცინო უნივერსიტეტი - N2 სტომატოლოგიური კლინიკა</t>
  </si>
  <si>
    <t>32 04 05 05 08</t>
  </si>
  <si>
    <t>სსიპ - თბილისის სახელმწიფო სამედიცინო უნივერსიტეტი - იოველ ქუთათელაძის სახელობის ფარმაკოქიმიის ინსტიტუტი</t>
  </si>
  <si>
    <t>32 04 05 06</t>
  </si>
  <si>
    <t>32 04 05 06 01</t>
  </si>
  <si>
    <t>სსიპ - აკაკი წერეთლის სახელმწიფო უნივერსიტეტი - მუსიკალური განათლების კომპონენტი</t>
  </si>
  <si>
    <t>32 04 05 06 02</t>
  </si>
  <si>
    <t>32 04 05 06 05</t>
  </si>
  <si>
    <t>სსიპ – აკაკი წერეთლის სახელმწიფო უნივერსიტეტი - სსიპ - შოთა რუსთაველის საქართველოს ეროვნული სამეცნიერო ფონდის გრანტები</t>
  </si>
  <si>
    <t>32 04 05 07</t>
  </si>
  <si>
    <t>32 04 05 08</t>
  </si>
  <si>
    <t>32 04 05 09</t>
  </si>
  <si>
    <t>32 04 05 10</t>
  </si>
  <si>
    <t>32 04 05 11</t>
  </si>
  <si>
    <t>32 04 05 12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</si>
  <si>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</si>
  <si>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</si>
  <si>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</si>
  <si>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</si>
  <si>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32 05 01 01</t>
  </si>
  <si>
    <t>სსიპ – შოთა რუსთაველის საქართველოს ეროვნული სამეცნიერო ფონდის აპარატი</t>
  </si>
  <si>
    <t>32 05 01 02</t>
  </si>
  <si>
    <t>სსიპ –შოთა რუსთაველის საქართველოს ეროვნული სამეცნიერო ფონდის პროგრამები და გრანტები</t>
  </si>
  <si>
    <t>32 05 01 03</t>
  </si>
  <si>
    <t>საერთაშორისო პროგრამებში ქართველ მეცნიერთა ჩართულობის ხელშეწყობა</t>
  </si>
  <si>
    <t>32 05 02</t>
  </si>
  <si>
    <t>სამეცნიერო დაწესებულებების პროგრამები</t>
  </si>
  <si>
    <t>32 05 02 01</t>
  </si>
  <si>
    <t>სსიპ - ივანე ბერიტაშვილის ექსპერიმენტული ბიომედიცინის ცენტრი</t>
  </si>
  <si>
    <t>32 05 02 01 01</t>
  </si>
  <si>
    <t>32 05 02 01 02</t>
  </si>
  <si>
    <t>სსიპ - ივანე ბერიტაშვილის ექსპერიმენტული ბიომედიცინის ცენტრი - სსიპ - შოთა რუსთაველის საქართველოს ეროვნული სამეცნიერო ფონდის გრანტები</t>
  </si>
  <si>
    <t>32 05 02 02</t>
  </si>
  <si>
    <t>სსიპ – კორნელი კეკელიძის სახელობის ხელნაწერთა ეროვნული ცენტრი</t>
  </si>
  <si>
    <t>32 05 02 02 01</t>
  </si>
  <si>
    <t>32 05 02 02 02</t>
  </si>
  <si>
    <t>სსიპ – კორნელი კეკელიძის სახელობის ხელნაწერთა ეროვნული ცენტრი - სსიპ - შოთა რუსთაველის საქართველოს ეროვნული სამეცნიერო ფონდის გრანტები</t>
  </si>
  <si>
    <t>32 05 02 03</t>
  </si>
  <si>
    <t>სსიპ – გიორგი ელიავას სახელობის ბაქტერიოფაგიის, მიკრობიოლოგიისა და ვირუსოლოგიის ინსტიტუტი</t>
  </si>
  <si>
    <t>32 05 02 04</t>
  </si>
  <si>
    <t>სსიპ – საქართველოს ევგენი ხარაძის ეროვნული ასტროფიზიკური ობსერვატორია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</si>
  <si>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</si>
  <si>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</si>
  <si>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</si>
  <si>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</si>
  <si>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32 05 04 01</t>
  </si>
  <si>
    <t>სამეცნიერო კვლევების ხელშეწყობა - საქართველოს განათლებისა და მეცნიერების სამინისტროს განკარგვა</t>
  </si>
  <si>
    <t>32 05 04 02</t>
  </si>
  <si>
    <t>32 05 04 03</t>
  </si>
  <si>
    <t>32 05 04 04</t>
  </si>
  <si>
    <t>32 05 04 05</t>
  </si>
  <si>
    <t>32 05 05</t>
  </si>
  <si>
    <t>მეცნიერების პოპულარიზაცია</t>
  </si>
  <si>
    <t>32 05 05 01</t>
  </si>
  <si>
    <t>მეცნიერების პოპულარიზაცია - საქართველოს განათლებისა და მეცნიერების სამინისტროს განკარგვა</t>
  </si>
  <si>
    <t>32 06</t>
  </si>
  <si>
    <t>ინკლუზიური განათლება</t>
  </si>
  <si>
    <t>32 06 01</t>
  </si>
  <si>
    <t>ინკლუზიური სწავლების ხელშეწყობა</t>
  </si>
  <si>
    <t>32 06 01 01</t>
  </si>
  <si>
    <t>ინკლუზიური სწავლების ხელშეწყობა - საქართველოს განათლებისა და მეცნიერების სამინისტროს განკარგვა</t>
  </si>
  <si>
    <t>32 06 02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</si>
  <si>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ხელშეწყობის პროგრამა</t>
  </si>
  <si>
    <t>32 06 02 01</t>
  </si>
  <si>
    <t>სსიპ – ქალაქ თბილისის №200 საჯარო სკოლა</t>
  </si>
  <si>
    <t>32 06 02 02</t>
  </si>
  <si>
    <t>სსიპ – ქალაქ ახალციხის №7 საჯარო სკოლა</t>
  </si>
  <si>
    <t>32 06 02 03</t>
  </si>
  <si>
    <t>სსიპ – ქალაქ ჭიათურის №12 საჯარო სკოლა</t>
  </si>
  <si>
    <t>32 06 02 04</t>
  </si>
  <si>
    <t>სსიპ – ქალაქ თბილისის №202 საჯარო სკოლა</t>
  </si>
  <si>
    <t>32 06 02 05</t>
  </si>
  <si>
    <t>სსიპ – ქალაქ თბილისის №203 საჯარო სკოლა</t>
  </si>
  <si>
    <t>32 06 02 06</t>
  </si>
  <si>
    <t>სსიპ – ქალაქ ქუთაისის №45 საჯარო სკოლა</t>
  </si>
  <si>
    <t>32 06 02 07</t>
  </si>
  <si>
    <t>სსიპ – ქალაქ თბილისის №198 საჯარო სკოლა</t>
  </si>
  <si>
    <t>32 06 03</t>
  </si>
  <si>
    <t>სპეციალური საგანმანათლებლო საჭიროების მქონე მოსწავლის სწავლების ხელშეწყობა</t>
  </si>
  <si>
    <t>32 06 04</t>
  </si>
  <si>
    <t>ინკლუზიური განათლების მხარდაჭერისათვის ადამიანური რესურსების განვითარება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</si>
  <si>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</si>
  <si>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</si>
  <si>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</si>
  <si>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</si>
  <si>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</si>
  <si>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</si>
  <si>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</si>
  <si>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</si>
  <si>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</si>
  <si>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</si>
  <si>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</si>
  <si>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</si>
  <si>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ინოვაციის, ინკლუზიურობის და ხარისხის პროექტი - საქართველო I2Q (WB)</t>
  </si>
  <si>
    <t>32 09</t>
  </si>
  <si>
    <t>პროფესიული განათლება I (KfW)</t>
  </si>
  <si>
    <t>32 10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</si>
  <si>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</si>
  <si>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33 00</t>
  </si>
  <si>
    <t>საქართველოს კულტურის, სპორტისა და ახალგაზრდობის სამინისტრო</t>
  </si>
  <si>
    <t>33 01</t>
  </si>
  <si>
    <t>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</si>
  <si>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33 01 01</t>
  </si>
  <si>
    <t>საქართველოს 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</si>
  <si>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33 01 02</t>
  </si>
  <si>
    <t>33 02</t>
  </si>
  <si>
    <t>სახელოვნებო და სასპორტო სფეროში უმაღლესი განათლება</t>
  </si>
  <si>
    <t>33 02 01</t>
  </si>
  <si>
    <t>სსიპ – საქართველოს შოთა რუსთაველის თეატრისა და კინოს სახელმწიფო უნივერსიტეტი</t>
  </si>
  <si>
    <t>33 02 02</t>
  </si>
  <si>
    <t>სსიპ – თბილისის ვანო სარაჯიშვილის სახელობის სახელმწიფო კონსერვატორია</t>
  </si>
  <si>
    <t>33 02 03</t>
  </si>
  <si>
    <t>სსიპ – თბილისის აპოლონ ქუთათელაძის სახელობის სახელმწიფო სამხატვრო აკადემია</t>
  </si>
  <si>
    <t>33 02 04</t>
  </si>
  <si>
    <t>33 02 05</t>
  </si>
  <si>
    <t>სსიპ – ბათუმის ხელოვნების სასწავლო უნივერსიტეტი</t>
  </si>
  <si>
    <t>33 03</t>
  </si>
  <si>
    <t>33 03 01</t>
  </si>
  <si>
    <t>კულტურაში ინვესტიციებისა და ინფრასტრუქტურული პროექტების მხარდაჭერა</t>
  </si>
  <si>
    <t>33 03 01 01</t>
  </si>
  <si>
    <t>კულტურაში ინვესტიციებისა და ინფრასტრუქტურული პროექტების მხარდაჭერა - საქართველოს კულტურის, სპორტისა და ახალგაზრდობის სამინისტრო</t>
  </si>
  <si>
    <t>33 03 01 07</t>
  </si>
  <si>
    <t>სსიპ – ნოდარ დუმბაძის სახელობის მოზარდ მაყურებელთა პროფესიული სახელმწიფო თეატრი</t>
  </si>
  <si>
    <t>33 03 01 33</t>
  </si>
  <si>
    <t>სსიპ - საქართველოს ეროვნული მუზეუმი - შალვა ამირანაშვილის სახელობის საქართველოს ხელოვნების სახელმწიფო მუზეუმის, საქართველოს ეროვნული გალერეისა და სიღნაღის ისტორიულ-ეთნოგრაფიული მუზეუმის მუზეუმთა ჯგუფის ხელშეწყობა</t>
  </si>
  <si>
    <t>33 03 01 35</t>
  </si>
  <si>
    <t>33 03 01 37</t>
  </si>
  <si>
    <t>სსიპ - საქართველოს ეროვნული მუზეუმი - ქართული სპორტის მუზეუმი</t>
  </si>
  <si>
    <t>33 04</t>
  </si>
  <si>
    <t>სახელოვნებო და სასპორტო დაწესებულებების ხელშეწყობა</t>
  </si>
  <si>
    <t>33 04 01</t>
  </si>
  <si>
    <t>სსიპ - სკოლისგარეშე სახელოვნებო საგანმანათლებლო დაწესებულება - ქ.თბილისის ზ. ფალიაშვილის სახელობის ცენტრალური სამუსიკო სკოლა "ნიჭიერთა ათწლედი"</t>
  </si>
  <si>
    <t>33 04 02</t>
  </si>
  <si>
    <t>საქართველოს ოლიმპიური რეზერვების მზადების ეროვნული ცენტრი</t>
  </si>
  <si>
    <t>33 04 02 01</t>
  </si>
  <si>
    <t>სსიპ – საქართველოს ოლიმპიური რეზერვების მზადების ეროვნული ცენტრი</t>
  </si>
  <si>
    <t>33 04 02 02</t>
  </si>
  <si>
    <t>33 04 03</t>
  </si>
  <si>
    <t>სსიპ –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</si>
  <si>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33 04 04</t>
  </si>
  <si>
    <t>სსიპ – ვახტანგ ჭაბუკიანის სახელობის თბილისის საბალეტო ხელოვნების სახელმწიფო სასწავლებელი</t>
  </si>
  <si>
    <t>33 04 05</t>
  </si>
  <si>
    <t>სსიპ – სკოლისგარეშე სახელოვნებო საგანმანათლებლო დაწესებულება ქ. თბილისის სამხატვრო სასწავლებელი</t>
  </si>
  <si>
    <t>33 04 06</t>
  </si>
  <si>
    <t>სსიპ – სკოლისგარეშე სახელოვნებო საგანმანათლებლო დაწესებულება ქ. რუსთავის სამუსიკო სასწავლებელი</t>
  </si>
  <si>
    <t>33 04 07</t>
  </si>
  <si>
    <t>სსიპ –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</si>
  <si>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33 04 08</t>
  </si>
  <si>
    <t>33 04 09</t>
  </si>
  <si>
    <t>სსიპ – სკოლისგარეშე სახელოვნებო საგანმანათლებლო დაწესებულება - ქ. სოხუმის დიმიტრი არაყიშვილის სახელობის სამუსიკო სასწავლებელი</t>
  </si>
  <si>
    <t>33 04 10</t>
  </si>
  <si>
    <t>სსიპ - სკოლისგარეშე სახელოვნებო საგანმანათლებლო დაწესებულება - ქ. სოხუმის ალექსანდრე შერვაშიძე-ჩაჩბას სახელობის სამხატვრო სასწავლებელი</t>
  </si>
  <si>
    <t>33 04 11</t>
  </si>
  <si>
    <t>სსიპ - ქ.გორის ს.ცინცაძის სახელობის სამუსიკო საზოგადოებრივი კოლეჯი</t>
  </si>
  <si>
    <t>33 04 12</t>
  </si>
  <si>
    <t>33 05</t>
  </si>
  <si>
    <t>კულტურის განვითარების ხელშეწყობა</t>
  </si>
  <si>
    <t>33 05 01</t>
  </si>
  <si>
    <t>ხელოვნების განვითარება</t>
  </si>
  <si>
    <t>33 05 01 01</t>
  </si>
  <si>
    <t>სსიპ – ქ. თბილისის ზ. ფალიაშვილის სახელობის ოპერისა და ბალეტის პროფესიული სახელმწიფო თეატრი</t>
  </si>
  <si>
    <t>33 05 01 01 01</t>
  </si>
  <si>
    <t>სსიპ – ქ. თბილისის ზ. ფალიაშვილის სახელობის ოპერისა და ბალეტის პროფესიული სახელმწიფო თეატრის ფუნქციონირების ხელშეწყობა</t>
  </si>
  <si>
    <t>33 05 01 01 02</t>
  </si>
  <si>
    <t>საბალეტო ხელოვნების განვითარების ხელშეწყობის ქვეპროგრამა</t>
  </si>
  <si>
    <t>33 05 01 01 03</t>
  </si>
  <si>
    <t>საოპერო ხელოვნების განვითარების ხელშეწყობის ქვეპროგრამა</t>
  </si>
  <si>
    <t>33 05 01 02</t>
  </si>
  <si>
    <t>33 05 01 03</t>
  </si>
  <si>
    <t>სსიპ – თბილისის კოტე მარჯანიშვილის სახელობის პროფესიული სახელმწიფო დრამატული თეატრი</t>
  </si>
  <si>
    <t>33 05 01 04</t>
  </si>
  <si>
    <t>სსიპ – თბილისის მარიონეტების პროფესიული სახელმწიფო თეატრი</t>
  </si>
  <si>
    <t>33 05 01 05</t>
  </si>
  <si>
    <t>33 05 01 06</t>
  </si>
  <si>
    <t>სსიპ –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</si>
  <si>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33 05 01 07</t>
  </si>
  <si>
    <t>სსიპ –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</si>
  <si>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33 05 01 08</t>
  </si>
  <si>
    <t>სსიპ – საქართველოს ხალხური სიმღერისა და ცეკვის სახელმწიფო აკადემიური ანსამბლი "რუსთავი"</t>
  </si>
  <si>
    <t>33 05 01 09</t>
  </si>
  <si>
    <t>სსიპ – საქართველოს ხალხური სიმღერისა და ცეკვის სახელმწიფო აკადემიური ანსამბლი "ერისიონი"</t>
  </si>
  <si>
    <t>33 05 01 10</t>
  </si>
  <si>
    <t>სსიპ – ანზორ ერქომაიშვილის სახელობის ფოლკლორის სახელმწიფო ცენტრი</t>
  </si>
  <si>
    <t>33 05 01 11</t>
  </si>
  <si>
    <t>სსიპ – საქართველოს ეროვნული მუსიკალური ცენტრი</t>
  </si>
  <si>
    <t>33 05 01 12</t>
  </si>
  <si>
    <t>სსიპ – ჯ.კახიძის სახელობის თბილისის მუსიკალურ–კულტურული ცენტრი</t>
  </si>
  <si>
    <t>33 05 01 13</t>
  </si>
  <si>
    <t>სსიპ – საქართველოს კინემატოგრაფიის ეროვნული ცენტრი</t>
  </si>
  <si>
    <t>33 05 01 14</t>
  </si>
  <si>
    <t>სსიპ – გორის ქალთა კამერული გუნდი</t>
  </si>
  <si>
    <t>33 05 01 15</t>
  </si>
  <si>
    <t>სსიპ – მესხეთის (ახალციხის) პროფესიული სახელმწიფო დრამატული თეატრი</t>
  </si>
  <si>
    <t>33 05 01 16</t>
  </si>
  <si>
    <t>სსიპ – ალ. გრიბოედოვის სახელობის რუსული პროფესიული სახელმწიფო დრამატული თეატრი</t>
  </si>
  <si>
    <t>33 05 01 17</t>
  </si>
  <si>
    <t>სსიპ – მიხეილ თუმანიშვილის სახელობის კინომსახიობთა პროფესიული სახელმწიფო თეატრი</t>
  </si>
  <si>
    <t>33 05 01 18</t>
  </si>
  <si>
    <t>სსიპ – თბილისის პეტროს ადამიანის სახელობის სომხური პროფესიული სახელმწიფო დრამატული თეატრი</t>
  </si>
  <si>
    <t>33 05 01 19</t>
  </si>
  <si>
    <t>სსიპ – ჰეიდარ ალიევის სახელობის თბილისის აზერბაიჯანული პროფესიული სახელმწიფო დრამატული თეატრი</t>
  </si>
  <si>
    <t>33 05 01 20</t>
  </si>
  <si>
    <t>33 05 01 21</t>
  </si>
  <si>
    <t>სსიპ – კლასიკური მუსიკის დაცვის, განვითარებისა და პოპულარიზაციის ცენტრი</t>
  </si>
  <si>
    <t>33 05 01 22</t>
  </si>
  <si>
    <t>სსიპ – თბილისის სახელმწიფო კამერული ორკესტრი</t>
  </si>
  <si>
    <t>33 05 01 23</t>
  </si>
  <si>
    <t>სსიპ – ჩრდილების პროფესიული სახელმწიფო თეატრი "აფხაზეთი"</t>
  </si>
  <si>
    <t>33 05 01 24</t>
  </si>
  <si>
    <t>33 05 01 25</t>
  </si>
  <si>
    <t>სსიპ - ანსამბლი ბასიანი</t>
  </si>
  <si>
    <t>33 05 01 26</t>
  </si>
  <si>
    <t>33 05 01 27</t>
  </si>
  <si>
    <t>სსიპ - ზინაიდა კვერენჩხილაძის სახელობის დმანისის პროფესიული სახელმწიფო დრამატული თეატრი</t>
  </si>
  <si>
    <t>33 05 01 28</t>
  </si>
  <si>
    <t>სსიპ - ქ. ჭიათურის აკაკი წერეთლის სახელობის პროფესიული სახელმწიფო დრამატული თეატრი</t>
  </si>
  <si>
    <t>33 05 01 29</t>
  </si>
  <si>
    <t>33 05 01 30</t>
  </si>
  <si>
    <t>33 05 01 31</t>
  </si>
  <si>
    <t>33 05 01 33</t>
  </si>
  <si>
    <t>33 05 01 34</t>
  </si>
  <si>
    <t>სსიპ - ქ. გორის გიორგი ერისთავის სახელობის პროფესიული სახელმწიფო დრამატული თეატრი</t>
  </si>
  <si>
    <t>33 05 01 35</t>
  </si>
  <si>
    <t>33 05 01 36</t>
  </si>
  <si>
    <t>33 05 01 37</t>
  </si>
  <si>
    <t>33 05 01 38</t>
  </si>
  <si>
    <t>33 05 01 39</t>
  </si>
  <si>
    <t>33 05 01 40</t>
  </si>
  <si>
    <t>სსიპ – საქართველოს თოჯინების პროფესიული სახელმწიფო თეატრების გაერთიანება</t>
  </si>
  <si>
    <t>33 05 01 40 01</t>
  </si>
  <si>
    <t>სსიპ – საქართველოს თოჯინების პროფესიული სახელმწიფო თეატრების გაერთიანება - ქ. თბილისის გიორგი მიქელაძის სახელობის თოჯინების პროფესიული სახელმწიფო თეატრის ხელშეწყობა</t>
  </si>
  <si>
    <t>33 05 01 40 02</t>
  </si>
  <si>
    <t>სსიპ – საქართველოს თოჯინების პროფესიული სახელმწიფო თეატრების გაერთიანება - ახალციხის თოჯინების პროფესიული სახელმწიფო თეატრის ხელშეწყობა</t>
  </si>
  <si>
    <t>33 05 01 40 03</t>
  </si>
  <si>
    <t>სსიპ – საქართველოს თოჯინების პროფესიული სახელმწიფო თეატრების გაერთიანება - ქ. ქუთაისის იაკობ გოგებაშვილის სახელობის თოჯინების პროფესიული სახელმწიფო თეატრის ხელშეწყობა</t>
  </si>
  <si>
    <t>33 05 01 40 04</t>
  </si>
  <si>
    <t>სსიპ – საქართველოს თოჯინების პროფესიული სახელმწიფო თეატრების გაერთიანება - სსიპ - ბორჯომის თოჯინების პროფესიული სახელმწიფო თეატრი</t>
  </si>
  <si>
    <t>33 05 01 40 05</t>
  </si>
  <si>
    <t>სსიპ - საქართველოს თოჯინების პროფესიული სახელმწიფო თეატრების გაერთიანება - ქ. გურჯაანის თოჯინების პროფესიული სახელმწიფო თეატრი</t>
  </si>
  <si>
    <t>33 05 01 41</t>
  </si>
  <si>
    <t>სსიპ - ანზორ ერქომაიშვილის სახელობის ხალხური სიმღერის ანსამბლი "მართვე"</t>
  </si>
  <si>
    <t>33 05 01 47</t>
  </si>
  <si>
    <t>სსიპ - საქართველოს სახელმწიფო კამერული გუნდი</t>
  </si>
  <si>
    <t>33 05 02</t>
  </si>
  <si>
    <t>კულტურის ხელშეწყობა</t>
  </si>
  <si>
    <t>33 05 02 01</t>
  </si>
  <si>
    <t>კულტურის ხელშეწყობა - საქართველოს კულტურის, სპორტისა და ახალგაზრდობის სამინისტროს განკარგვა</t>
  </si>
  <si>
    <t>33 05 02 02</t>
  </si>
  <si>
    <t>33 05 02 04</t>
  </si>
  <si>
    <t>33 05 02 05</t>
  </si>
  <si>
    <t>სსიპ – ქალაქ თბილისის ზაქარია ფალიაშვილის სახელობის ოპერისა და ბალეტის პროფესიული სახელმწიფო თეატრი</t>
  </si>
  <si>
    <t>33 05 02 08</t>
  </si>
  <si>
    <t>33 05 02 15</t>
  </si>
  <si>
    <t>33 05 02 28</t>
  </si>
  <si>
    <t>33 05 02 35</t>
  </si>
  <si>
    <t>33 05 02 52</t>
  </si>
  <si>
    <t>33 05 02 73</t>
  </si>
  <si>
    <t>33 05 03</t>
  </si>
  <si>
    <t>საერთაშორისო კულტურული ურთიერთობების მხარდაჭერა</t>
  </si>
  <si>
    <t>33 05 03 01</t>
  </si>
  <si>
    <t>საერთაშორისო კულტურული ურთიერთობების მხარდაჭერა - საქართველოს კულტურის, სპორტისა და ახალგაზრდობის სამინისტროს განკარგვა</t>
  </si>
  <si>
    <t>33 05 03 11</t>
  </si>
  <si>
    <t>33 05 03 24</t>
  </si>
  <si>
    <t>33 05 03 25</t>
  </si>
  <si>
    <t>სსიპ – ანსამბლი ბასიანი</t>
  </si>
  <si>
    <t>33 05 03 26</t>
  </si>
  <si>
    <t>სსიპ - სკოლისგარეშე სახელოვნებო საგანმანათლებლო დაწესებულება - ქ. თბილისის ზ. ფალიაშვილის სახელობის ცენტრალური სამუსიკო სკოლა „ნიჭიერთა ათწლედი“</t>
  </si>
  <si>
    <t>33 06</t>
  </si>
  <si>
    <t>კულტურული მემკვიდრეობის დაცვა და სამუზეუმო სისტემის სრულყოფა</t>
  </si>
  <si>
    <t>33 06 01</t>
  </si>
  <si>
    <t>მუზეუმების განვითარების ხელშეწყობა</t>
  </si>
  <si>
    <t>33 06 01 01</t>
  </si>
  <si>
    <t>მუზეუმების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</si>
  <si>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33 06 01 03</t>
  </si>
  <si>
    <t>სსიპ – საქართველოს ხელოვნების სასახლე - კულტურის ისტორიის მუზეუმი</t>
  </si>
  <si>
    <t>33 06 02</t>
  </si>
  <si>
    <t>სამუზეუმო სისტემის ხელშეწყობა</t>
  </si>
  <si>
    <t>33 06 02 01</t>
  </si>
  <si>
    <t>სსიპ – საქართველოს ეროვნული მუზეუმი</t>
  </si>
  <si>
    <t>33 06 02 01 01</t>
  </si>
  <si>
    <t>სსიპ - საქართველოს ეროვნული მუზეუმი - სიმონ ჯანაშიას სახელობის საქართველოს სახელმწიფო მუზეუმის ხელშეწყობა</t>
  </si>
  <si>
    <t>33 06 02 01 02</t>
  </si>
  <si>
    <t>33 06 02 01 03</t>
  </si>
  <si>
    <t>სსიპ - საქართველოს ეროვნული მუზეუმი - გიორგი ჩიტაიას სახელობის საქართველოს ხალხური ხუროთმოძღვრებისა და ყოფის მუზეუმი, იოსებ გრიშაშვილის სახელობის თბილისის ისტორიის მუზეუმის ხელშეწყობა</t>
  </si>
  <si>
    <t>33 06 02 01 04</t>
  </si>
  <si>
    <t>სსიპ - საქართველოს ეროვნული მუზეუმი - ქართული სპორტის მუზეუმის ხელშეწყობა</t>
  </si>
  <si>
    <t>33 06 02 01 05</t>
  </si>
  <si>
    <t>სსიპ - საქართველოს ეროვნული მუზეუმი - სვანეთის ისტორიულ-ეთნოგრაფიული მუზეუმის ხელშეწყობა</t>
  </si>
  <si>
    <t>33 06 02 02</t>
  </si>
  <si>
    <t>33 06 02 03</t>
  </si>
  <si>
    <t>სსიპ – გიორგი ლეონიძის სახელობის ქართული ლიტერატურის სახელმწიფო მუზეუმი</t>
  </si>
  <si>
    <t>33 06 02 04</t>
  </si>
  <si>
    <t>სსიპ – გიორგი ჩუბინაშვილის სახელობის ქართული ხელოვნების, ისტორიისა და ძეგლთა დაცვის ეროვნული კვლევითი ცენტრი</t>
  </si>
  <si>
    <t>33 06 02 05</t>
  </si>
  <si>
    <t>სსიპ – დადიანების სასახლეთა ისტორიულ-არქიტექტურული მუზეუმი</t>
  </si>
  <si>
    <t>33 06 02 06</t>
  </si>
  <si>
    <t>სსიპ – აბრეშუმის სახელმწიფო მუზეუმი</t>
  </si>
  <si>
    <t>33 06 02 07</t>
  </si>
  <si>
    <t>სსიპ – ნიკო ბერძენიშვილის სახელობის ქუთაისის სახელმწიფო ისტორიული მუზეუმი</t>
  </si>
  <si>
    <t>33 06 02 08</t>
  </si>
  <si>
    <t>სსიპ – თელავის ისტორიული მუზეუმი</t>
  </si>
  <si>
    <t>33 06 02 09</t>
  </si>
  <si>
    <t>სსიპ – ივანე მაჩაბლის მუზეუმი</t>
  </si>
  <si>
    <t>33 06 02 10</t>
  </si>
  <si>
    <t>სსიპ – ილია ჭავჭავაძის საგურამოს სახელმწიფო მუზეუმი</t>
  </si>
  <si>
    <t>33 06 02 11</t>
  </si>
  <si>
    <t>სსიპ  – ილია ჭავჭავაძის ყვარლის სახელმწიფო მუზეუმი</t>
  </si>
  <si>
    <t>33 06 02 12</t>
  </si>
  <si>
    <t>სსიპ – აკაკი წერეთლის სახელმწიფო მუზეუმი</t>
  </si>
  <si>
    <t>33 06 02 13</t>
  </si>
  <si>
    <t>სსიპ – ვაჟა-ფშაველას სახლ-მუზეუმი</t>
  </si>
  <si>
    <t>33 06 02 14</t>
  </si>
  <si>
    <t>სსიპ – გალაკტიონ და ტიციან ტაბიძეების სახლ-მუზეუმი</t>
  </si>
  <si>
    <t>33 06 02 15</t>
  </si>
  <si>
    <t>სსიპ – იაკობ გოგებაშვილის სახლ-მუზეუმი</t>
  </si>
  <si>
    <t>33 06 02 16</t>
  </si>
  <si>
    <t>სსიპ – ი.ბ. სტალინის სახელმწიფო მუზეუმი</t>
  </si>
  <si>
    <t>33 06 02 17</t>
  </si>
  <si>
    <t>33 06 02 18</t>
  </si>
  <si>
    <t>სსიპ –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</si>
  <si>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33 06 02 19</t>
  </si>
  <si>
    <t>სსიპ – მირზა ფათალი ახუნდოვის აზერბაიჯანული კულტურის მუზეუმი</t>
  </si>
  <si>
    <t>33 06 03</t>
  </si>
  <si>
    <t>კულტურული მემკვიდრეობის დაცვა</t>
  </si>
  <si>
    <t>33 06 03 01</t>
  </si>
  <si>
    <t>კულტურული მემკვიდრეობის დაცვის ეროვნული სააგენტო</t>
  </si>
  <si>
    <t>33 06 03 02</t>
  </si>
  <si>
    <t>კულტურული მემკვიდრეობის დაცვის ხელშეწყობა</t>
  </si>
  <si>
    <t>33 06 04</t>
  </si>
  <si>
    <t>საქართველოს პირველი დემოკრატიული რესპუბლიკის მთავრობის მიერ საფრანგეთში შეძენილი ლევილის მამულის (Leuville-sur-Orge) რეაბილიტაცია-რეკონსტრუქციასთან დაკავშირებული ხარჯები</t>
  </si>
  <si>
    <t>33 07</t>
  </si>
  <si>
    <t>მასობრივი და მაღალი მიღწევების სპორტის განვითარება და პოპულარიზაცია</t>
  </si>
  <si>
    <t>33 07 01</t>
  </si>
  <si>
    <t>რაგბის სახელმწიფო მხარდაჭერა</t>
  </si>
  <si>
    <t>33 07 02</t>
  </si>
  <si>
    <t>კალათბურთის სახელმწიფო მხარდაჭერა</t>
  </si>
  <si>
    <t>33 07 03</t>
  </si>
  <si>
    <t>სპორტულ სახეობათა განვითარება</t>
  </si>
  <si>
    <t>33 07 04</t>
  </si>
  <si>
    <t>ოლიმპიური მოძრაობის სახელმწიფო მხარდაჭერა</t>
  </si>
  <si>
    <t>33 07 05</t>
  </si>
  <si>
    <t>მასობრივი სპორტის განვითარება და პოპულარიზაცია</t>
  </si>
  <si>
    <t>33 07 06</t>
  </si>
  <si>
    <t>ქვეყნის ტერიტორიაზე საერთაშორისო სპორტული ღონისძიებების სახელმწიფო მხარდაჭერა</t>
  </si>
  <si>
    <t>33 07 07</t>
  </si>
  <si>
    <t>პარალიმპიური მოძრაობის სახელმწიფო მხარდაჭერა</t>
  </si>
  <si>
    <t>33 07 08</t>
  </si>
  <si>
    <t>ფარიკაობის სახელმწიფო მხარდაჭერა</t>
  </si>
  <si>
    <t>33 07 09</t>
  </si>
  <si>
    <t>ჭადრაკის სახელმწიფო მხარდაჭერა</t>
  </si>
  <si>
    <t>33 07 10</t>
  </si>
  <si>
    <t>ხელბურთის სახელმწიფო მხარდაჭერა</t>
  </si>
  <si>
    <t>33 07 11</t>
  </si>
  <si>
    <t>ძიუდოს სახელმწიფო მხარდაჭერა</t>
  </si>
  <si>
    <t>33 07 12</t>
  </si>
  <si>
    <t>ჭიდაობის სახელმწიფო მხარდაჭერა</t>
  </si>
  <si>
    <t>33 07 13</t>
  </si>
  <si>
    <t>ქართული ჭიდაობის სახელმწიფო მხარდაჭერა</t>
  </si>
  <si>
    <t>33 07 14</t>
  </si>
  <si>
    <t>მძლეოსნობის სახელმწიფო მხარდაჭერა</t>
  </si>
  <si>
    <t>33 07 15</t>
  </si>
  <si>
    <t>ტანვარჯიშის სახეობათა სახელმწიფო მხარდაჭერა</t>
  </si>
  <si>
    <t>33 07 16</t>
  </si>
  <si>
    <t>სპორტის საწყლოსნო სახეობათა სახელმწიფო მხარდაჭერა</t>
  </si>
  <si>
    <t>33 07 17</t>
  </si>
  <si>
    <t>33 07 18</t>
  </si>
  <si>
    <t>სათხილამურო სპორტის სახელმწიფო მხარდაჭერა - 2023</t>
  </si>
  <si>
    <t>33 07 19</t>
  </si>
  <si>
    <t>ოლიმპიადასთან დაკავშირებული ღონისძიებების დაფინანსება</t>
  </si>
  <si>
    <t>33 08</t>
  </si>
  <si>
    <t>კულტურისა და სპორტის მოღვაწეთა სოციალური დაცვის ღონისძიებები</t>
  </si>
  <si>
    <t>33 08 01</t>
  </si>
  <si>
    <t>ოლიმპიური და პარალიმპიური თამაშების ჩემპიონებისა და პრიზიორების, საჭადრაკო ოლიმპიადებში გამარჯვებულების, მსოფლიოსა და ევროპის ჩემპიონების სტიპენდიები</t>
  </si>
  <si>
    <t>33 08 02</t>
  </si>
  <si>
    <t>ვეტერან სპორტსმენთა და სპორტის მუშაკთა სოციალური დახმარება</t>
  </si>
  <si>
    <t>33 08 03</t>
  </si>
  <si>
    <t>საქართველოს ეროვნული, ოლიმპიური და ასაკობრივი ნაკრებების წევრთა, მწვრთნელთა, ადმინისტრაციული და საექიმო პერსონალის და პერსპექტიულ სპორტსმენთა სტიპენდიები</t>
  </si>
  <si>
    <t>33 08 04</t>
  </si>
  <si>
    <t>მაღალმთიან დასახლებებში სპორტის სფეროში დასაქმებული მწვრთნელებისათვის ფინანსური დახმარება</t>
  </si>
  <si>
    <t>33 08 05</t>
  </si>
  <si>
    <t>სახალხო არტისტების, სახალხო მხატვრებისა და ლაურეატების სტიპენდიები და სოციალური დახმარება</t>
  </si>
  <si>
    <t>33 09</t>
  </si>
  <si>
    <t>ახალგაზრდობის ხელშეწყობა</t>
  </si>
  <si>
    <t>33 09 01</t>
  </si>
  <si>
    <t>ახალგაზრდობის სფეროში ადმინისტრირება  და მართვა</t>
  </si>
  <si>
    <t>33 09 02</t>
  </si>
  <si>
    <t>ახალგაზრდული ღონისძიებების ხელშეწყობა</t>
  </si>
  <si>
    <t>34 00</t>
  </si>
  <si>
    <t>საქართველოს დაზვერვის სამსახური</t>
  </si>
  <si>
    <t>35 00</t>
  </si>
  <si>
    <t>სსიპ - საჯარო სამსახურის ბიურო</t>
  </si>
  <si>
    <t>36 00</t>
  </si>
  <si>
    <t>სსიპ - იურიდიული დახმარების სამსახური</t>
  </si>
  <si>
    <t>37 00</t>
  </si>
  <si>
    <t>37 01</t>
  </si>
  <si>
    <t>37 02</t>
  </si>
  <si>
    <t>ა(ა)იპ - სპორტული კლუბი „არმია“</t>
  </si>
  <si>
    <t>38 00</t>
  </si>
  <si>
    <t>39 00</t>
  </si>
  <si>
    <t>პერსონალურ მონაცემთა დაცვის სამსახური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</si>
  <si>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</si>
  <si>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</si>
  <si>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</si>
  <si>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</si>
  <si>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</si>
  <si>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</si>
  <si>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40 03</t>
  </si>
  <si>
    <t>სსიპ სახელისუფლებო სპეციალური კავშირგაბმულობის სააგენტო</t>
  </si>
  <si>
    <t>41 00</t>
  </si>
  <si>
    <t>საქართველოს სახალხო დამცველის აპარატი</t>
  </si>
  <si>
    <t>41 01</t>
  </si>
  <si>
    <t>საქართველოს სახალხო დამცველის აპარატის ფუნქციონირების გაძლიერების ღონისძიებები (საქართველოს სახალხო დამცველის აპარატი)</t>
  </si>
  <si>
    <t>42 00</t>
  </si>
  <si>
    <t>სსიპ – საზოგადოებრივი მაუწყებელი</t>
  </si>
  <si>
    <t>42 01</t>
  </si>
  <si>
    <t>მაუწყებლობის ხელშეწყობა</t>
  </si>
  <si>
    <t>42 01 01</t>
  </si>
  <si>
    <t>42 01 02</t>
  </si>
  <si>
    <t>43 00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</si>
  <si>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</si>
  <si>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</si>
  <si>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44 01</t>
  </si>
  <si>
    <t>44 02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</si>
  <si>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</si>
  <si>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</si>
  <si>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</si>
  <si>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</si>
  <si>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45 01 01</t>
  </si>
  <si>
    <t>ა(ა)იპ – მართლმადიდებლური საღვთისმეტყველო უმაღლესი საგანმანათლებლო დაწესებულება - საქართველოს სამოციქულო ავტოკეფალური მართლმადიდებელი ეკლესიის გელათის სასულიერო აკადემია და სემინარია</t>
  </si>
  <si>
    <t>45 01 02</t>
  </si>
  <si>
    <t>ა(ა)იპ – საქართველოს საპატრიარქოს ახალციხის წმინდა გრიგოლ ხანძთელის სახელობის სასულიერო სემინარია</t>
  </si>
  <si>
    <t>45 01 03</t>
  </si>
  <si>
    <t>გელათის მეცნიერებათა აკადემია</t>
  </si>
  <si>
    <t>45 01 04</t>
  </si>
  <si>
    <t>ა(ა)იპ –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</si>
  <si>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45 01 05</t>
  </si>
  <si>
    <t>საქართველოს საპატრიარქოს წმ.ილია მართლის სახ. თბილისის სკოლა</t>
  </si>
  <si>
    <t>45 01 06</t>
  </si>
  <si>
    <t>ა(ა)იპ – მესტიის ქრისტიანული განათლების ცენტრი</t>
  </si>
  <si>
    <t>45 01 07</t>
  </si>
  <si>
    <t>საქ. ნიკო ბაგრატიონის (ნიკო ბურის) კავშირი (ნიკო ბაგრატიონის სახელობის თავად-აზნაურთა სკოლა-ლიცეუმი)</t>
  </si>
  <si>
    <t>45 01 08</t>
  </si>
  <si>
    <t>ა(ა)იპ – საქართველოს საპატრიარქოს წმ. მიტროპოლიტ ნაზარი ლეჟავას სახელობის სამტრედიის მართლმადიდებლური სკოლა</t>
  </si>
  <si>
    <t>45 01 09</t>
  </si>
  <si>
    <t>ა(ა)იპ - საქართველოს საპატრიარქოს წმიდა თამარ მეფის სახელობის გიმნაზია</t>
  </si>
  <si>
    <t>45 01 10</t>
  </si>
  <si>
    <t>ა(ა)იპ – ალავერდის ეპარქიასთან არსებული წმიდა ბიძინა, შალვა და ელიზბარის სახელობის ზოგადსაგანმანათლებლო სკოლა</t>
  </si>
  <si>
    <t>45 01 11</t>
  </si>
  <si>
    <t>ა(ა)იპ – საქართველოს საპატრიარქოს წმიდა ამბროსი ხელაიას სახ. ზოგადსაგანმანათლებლო სკოლა</t>
  </si>
  <si>
    <t>45 01 12</t>
  </si>
  <si>
    <t>ა(ა)იპ – წმიდა გაბრიელ ეპისკოპოსის სახ. წყალტუბოს სასულიერო გიმნაზია</t>
  </si>
  <si>
    <t>45 01 13</t>
  </si>
  <si>
    <t>ა(ა)იპ – ჩოხატაურის ყოვლადწმიდა ღვთისმშობლის სახ. სამრევლო სკოლა</t>
  </si>
  <si>
    <t>45 01 14</t>
  </si>
  <si>
    <t>ა(ა)იპ – საქართველოს საპატრიარქოს წმიდა იოანე ბოლნელის სახ. სკოლა</t>
  </si>
  <si>
    <t>45 01 15</t>
  </si>
  <si>
    <t>ა(ა)იპ – წმინდა ექვთიმე და გიორგი მთაწმიდელების სახ. მართლმადიდებლური ზოგადსაგანმანათლებლო საშ. სკოლა</t>
  </si>
  <si>
    <t>45 01 16</t>
  </si>
  <si>
    <t>ა(ა)იპ – საქართველოს საპატრიარქოს ახალგაზრდული მოძრაობა დავითიანნი</t>
  </si>
  <si>
    <t>45 01 17</t>
  </si>
  <si>
    <t>ა(ა)იპ – წმინდა ნინოს სახელობის საირხის მართმადიდებლური გიმნაზია</t>
  </si>
  <si>
    <t>45 01 18</t>
  </si>
  <si>
    <t>ა(ა)იპ –"წმინდა ანდრია პირველწოდებულის სახელობის ჭიათურის მართლმადიდებლური სკოლა”</t>
  </si>
  <si>
    <t>45 01 19</t>
  </si>
  <si>
    <t>ა(ა)იპ – წმინდა ილია მართლის სახელობის ყვარლის გიმნაზია</t>
  </si>
  <si>
    <t>45 01 20</t>
  </si>
  <si>
    <t>ა(ა)იპ – საქართველოს საპატრიარქოს წმიდა ნინოს სახ. სამრევლო სკოლა</t>
  </si>
  <si>
    <t>45 01 21</t>
  </si>
  <si>
    <t>ა(ა)იპ – საქართველოს საპატრიარქოს ლანჩხუთის წმიდა იოანე ნათლისმცემლის სახელობის სასულიერო გიმნაზია</t>
  </si>
  <si>
    <t>45 01 22</t>
  </si>
  <si>
    <t>ა(ა)იპ – საქართველოს საპატრიარქოს ზუგდიდის წმ.გიორგის სახ. გიმნაზია</t>
  </si>
  <si>
    <t>45 01 23</t>
  </si>
  <si>
    <t>ა(ა)იპ – სტეფანწმიდის წმინდა ილია მართლის სახ. გიმნაზია-პანსიონი</t>
  </si>
  <si>
    <t>45 01 24</t>
  </si>
  <si>
    <t>ა(ა)იპ – საქართველოს საპატრიარქო გრემის სასულიერო სემინარია</t>
  </si>
  <si>
    <t>45 01 25</t>
  </si>
  <si>
    <t>ა(ა)იპ – საქართველოს საპატრიარქოს წმინდა თამარ მეფის სახელობის  უნივერსიტეტი</t>
  </si>
  <si>
    <t>45 01 26</t>
  </si>
  <si>
    <t>ა(ა)იპ – საქართველოს საპატრიარქოს წმინდა ნინოს სახ. მართლმადიდებლური სკოლა</t>
  </si>
  <si>
    <t>45 01 27</t>
  </si>
  <si>
    <t>ა(ა)იპ – საქართველოს საპატრიარქოს საქველმოქმედო ფონდი ლაზარე</t>
  </si>
  <si>
    <t>45 01 28</t>
  </si>
  <si>
    <t>ა(ა)იპ – წმინდა ალექსანდრე ოქროპირიძის სახ. სკოლა</t>
  </si>
  <si>
    <t>45 01 29</t>
  </si>
  <si>
    <t>ა(ა)იპ – ცაგერისა და ლენტეხის საგანმანათლებლო და კულტურულ-გამაჯანსაღებელი ცენტრი</t>
  </si>
  <si>
    <t>45 01 30</t>
  </si>
  <si>
    <t>ა(ა)იპ – მცხეთის წმინდა ათორმეტ მოციქულთა სახელობის მართლმადიდებლური საშუალო სკოლა</t>
  </si>
  <si>
    <t>45 01 31</t>
  </si>
  <si>
    <t>ა(ა)იპ –კულტურისა და სულიერების ცენტრი</t>
  </si>
  <si>
    <t>45 01 32</t>
  </si>
  <si>
    <t>ა(ა)იპ – წმინდა მეფე ვახტანგ გორგასლის სახელობის სკოლა-ინტერნატი</t>
  </si>
  <si>
    <t>45 01 33</t>
  </si>
  <si>
    <t>ა(ა)იპ – საქართველოს საპატრიარქოს წმიდა გაბრიელ ეპისკოპოსის სახელობის სამრევლო სკოლა</t>
  </si>
  <si>
    <t>45 01 34</t>
  </si>
  <si>
    <t>ა(ა)იპ – წმინდა ალექსი შუშანიას სახელობის მართლმადიდებლური სკოლა-გიმნაზია</t>
  </si>
  <si>
    <t>45 01 35</t>
  </si>
  <si>
    <t>ა(ა)იპ – რუსთავისა და მარნეულის ეპარქიასთან არსებული სახელობო სკოლა</t>
  </si>
  <si>
    <t>45 01 36</t>
  </si>
  <si>
    <t>ა(ა)იპ – ახალი პროფესიული კოლეჯი</t>
  </si>
  <si>
    <t>45 01 37</t>
  </si>
  <si>
    <t>ა(ა)იპ – საქართველოს საპატრიარქოს ურბნისისა და რუისის ეპარქიის ქარელის წმ.გიორგი მთაწმინდელის სახ. გიმნაზია</t>
  </si>
  <si>
    <t>45 01 38</t>
  </si>
  <si>
    <t>ა(ა)იპ – საქართველოს საპატრიარქოს დიმიტრი ყიფიანის სახელობის სკოლა-პანსიონი</t>
  </si>
  <si>
    <t>45 01 39</t>
  </si>
  <si>
    <t>ა(ა)იპ – საქართველოს საპატრიაროსთან არსებული წმ. კვირიკესა და ივლიტას სახელობის დედათა და ბავშვთა თავშესაფარი</t>
  </si>
  <si>
    <t>45 01 40</t>
  </si>
  <si>
    <t>ა(ა)იპ – საქართველოს საპატრიარქოს ვანისა და ბაღდათის ეპარქიის კულტურულ-საგანმანათლებლო ცენტრი</t>
  </si>
  <si>
    <t>45 01 41</t>
  </si>
  <si>
    <t>ა(ა)იპ – თიანეთისა და ფშავ-ხევსურეთის ეპარქიის განვითარების ფონდი</t>
  </si>
  <si>
    <t>45 01 42</t>
  </si>
  <si>
    <t>სრულიად საქართველოს საპატრიარქო</t>
  </si>
  <si>
    <t>45 01 43</t>
  </si>
  <si>
    <t>ა(ა)იპ –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</si>
  <si>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45 01 44</t>
  </si>
  <si>
    <t>ა(ა)იპ – საქართველოს საპატრიარქოს დეკორატიული მებაღეობის საზოგადოებრივი კოლეჯი</t>
  </si>
  <si>
    <t>45 01 45</t>
  </si>
  <si>
    <t>ა(ა)იპ – საქართველოს საპატრიარქოსთან არსებული ახალგაზრდობის სულიერი და ინტელექტუალური განვითარების ცენტრი</t>
  </si>
  <si>
    <t>45 01 46</t>
  </si>
  <si>
    <t>ა(ა)იპ – საქართველოს საპატრიარქოს ფერისცვალების დედათა მონასტერთან არსებული მოწყალების ცენტრი</t>
  </si>
  <si>
    <t>45 01 47</t>
  </si>
  <si>
    <t>ა(ა)იპ – საქართველოს საპატრიარქოს კახათის წმიდა გიორგის სახელობის სასულიერო გიმნაზია</t>
  </si>
  <si>
    <t>45 01 48</t>
  </si>
  <si>
    <t>ა(ა)იპ – საქართველოს მართლმადიდებელ ეკლესიასთან არსებული ქრისტიანული კვლევის საერთაშორისო ცენტრი</t>
  </si>
  <si>
    <t>45 01 49</t>
  </si>
  <si>
    <t>ა(ა)იპ – საქართველოს საპატრიარქოს წმიდა იოანე ღვთისმეტყველის სახელობის ბათუმის სასულიერო სემინარია</t>
  </si>
  <si>
    <t>45 01 50</t>
  </si>
  <si>
    <t>ა(ა)იპ – საქართველოს საპატრიარქოს საეკლესიო გალობის სასწავლო-კვლევითი ცენტრი</t>
  </si>
  <si>
    <t>45 01 51</t>
  </si>
  <si>
    <t>ა(ა)იპ – პროფესიული მომზადებისა და გადამზადების ცენტრი ფერმერთა სკოლა</t>
  </si>
  <si>
    <t>45 01 52</t>
  </si>
  <si>
    <t>ა(ა)იპ – საქართველოს საპატრიარქოს რადიო-ივერია</t>
  </si>
  <si>
    <t>45 01 53</t>
  </si>
  <si>
    <t>ა(ა)იპ – საპატრიარქოს უწყებანი</t>
  </si>
  <si>
    <t>45 01 54</t>
  </si>
  <si>
    <t>ა(ა)იპ  – ყოვლადწმიდა სამების საკათედრო ტაძრის სამგალობლო სკოლა</t>
  </si>
  <si>
    <t>45 01 55</t>
  </si>
  <si>
    <t>ა(ა)იპ – საპატრიარქოს უწყებათა ელექტრონული მომსახურება</t>
  </si>
  <si>
    <t>45 01 56</t>
  </si>
  <si>
    <t>ა(ა)იპ – კავკასიელი ხალხების ეთნოგენეზისის სამეცნიერო-კვლევითი ცენტრი</t>
  </si>
  <si>
    <t>45 01 57</t>
  </si>
  <si>
    <t>ა(ა)იპ - საქართველოს საპატრიარქოს წმიდა თამარ მეფის სახელობის პროფესიული კოლეჯი</t>
  </si>
  <si>
    <t>45 01 58</t>
  </si>
  <si>
    <t>ა(ა)იპ - საქართველოს საპატრიატქოს ქართველოლოგიური კვლევის ცენტრი</t>
  </si>
  <si>
    <t>45 01 59</t>
  </si>
  <si>
    <t>ა(ა)იპ - მესტიის წმინდა ილარიონ ქართველის სახელობის მართლმადიდებლური ზოგადსაგანმანათლებლო საშუალო სკოლა</t>
  </si>
  <si>
    <t>45 01 60</t>
  </si>
  <si>
    <t>ა(ა) იპ - საქართველოს საპატრიარქოს წმიდა თამარ მეფის სახელობის სკოლა - პანსიონი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</si>
  <si>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</si>
  <si>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</si>
  <si>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</si>
  <si>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</si>
  <si>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</si>
  <si>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</si>
  <si>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</si>
  <si>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</si>
  <si>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</si>
  <si>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</si>
  <si>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</si>
  <si>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</si>
  <si>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</si>
  <si>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</si>
  <si>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</si>
  <si>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</si>
  <si>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</si>
  <si>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</si>
  <si>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</si>
  <si>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</si>
  <si>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</si>
  <si>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ცენტრისათვის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</si>
  <si>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</si>
  <si>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</si>
  <si>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</si>
  <si>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</si>
  <si>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</si>
  <si>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</si>
  <si>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</si>
  <si>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</si>
  <si>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</si>
  <si>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</si>
  <si>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</si>
  <si>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</si>
  <si>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</si>
  <si>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49 00</t>
  </si>
  <si>
    <t>საქართველოს სავაჭრო-სამრეწველო პალატა</t>
  </si>
  <si>
    <t>49 01</t>
  </si>
  <si>
    <t>49 02</t>
  </si>
  <si>
    <t>საქართველოს კულტურის პალატა</t>
  </si>
  <si>
    <t>50 00</t>
  </si>
  <si>
    <t>50 01</t>
  </si>
  <si>
    <t>სსიპ – რელიგიის საკითხთა სახელმწიფო სააგენტო</t>
  </si>
  <si>
    <t>50 02</t>
  </si>
  <si>
    <t>რელიგიური გაერთიანებების დაფინანსება</t>
  </si>
  <si>
    <t>51 00</t>
  </si>
  <si>
    <t>სპეციალური საგამოძიებო სამსახური</t>
  </si>
  <si>
    <t>52 00</t>
  </si>
  <si>
    <t>52 01</t>
  </si>
  <si>
    <t>სახელმწიფო ენის დეპარტამენტის ადმინისტრირება</t>
  </si>
  <si>
    <t>53 00</t>
  </si>
  <si>
    <t>სსიპ - საჯარო  და  კერძო თანამშრომლობის სააგენტო</t>
  </si>
  <si>
    <t>54 00</t>
  </si>
  <si>
    <t>ეროვნული უსაფრთხოების საბჭოს აპარატი</t>
  </si>
  <si>
    <t>55 00</t>
  </si>
  <si>
    <t>საერთო-სახელმწიფოებრივი მნიშვნელობის გადასახდელები</t>
  </si>
  <si>
    <t>55 01</t>
  </si>
  <si>
    <t>საგარეო სახელმწიფო ვალდებულებების მომსახურება და დაფარვა</t>
  </si>
  <si>
    <t>55 02</t>
  </si>
  <si>
    <t>საშინაო სახელმწიფო ვალდებულებების მომსახურება და დაფარვა</t>
  </si>
  <si>
    <t>55 04</t>
  </si>
  <si>
    <t>ავტონომიური რესპუბლიკებისა და მუნიციპალიტეტებისათვის გადასაცემი ტრანსფერები</t>
  </si>
  <si>
    <t>55 04 01</t>
  </si>
  <si>
    <t>ავტონომიური რესპუბლიკებისათვის გადასაცემი ტრანსფერები</t>
  </si>
  <si>
    <t>55 04 01 01</t>
  </si>
  <si>
    <t>აფხაზეთის ავტონომიური რესპუბლიკისათვის გადასაცემი ტრანსფერი</t>
  </si>
  <si>
    <t>55 04 02</t>
  </si>
  <si>
    <t>მუნიციპალიტეტებისათვის გადასაცემი ტრანსფერები</t>
  </si>
  <si>
    <t>55 06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</si>
  <si>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</si>
  <si>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55 06 01</t>
  </si>
  <si>
    <t>55 09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</si>
  <si>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</si>
  <si>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55 11</t>
  </si>
  <si>
    <t>დაგროვებითი საპენსიო სქემის თანადაფინანსება</t>
  </si>
  <si>
    <t>55 12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</si>
  <si>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</si>
  <si>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55 12 01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</si>
  <si>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 - საქართველოს ფინანსთა სამინისტრო</t>
  </si>
  <si>
    <t>55 13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</si>
  <si>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</si>
  <si>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55 13 02</t>
  </si>
  <si>
    <t>ბათუმის ავტობუსების პროექტი (E5P, EBRD)</t>
  </si>
  <si>
    <t>55 13 05</t>
  </si>
  <si>
    <t>55 13 05 01</t>
  </si>
  <si>
    <t>55 13 05 01 01</t>
  </si>
  <si>
    <t>საცხოვრებლად ვარგისი ქალაქების საინვესტიციო პროგრამა - ქალაქ თბილისის მუნიციპალიტეტის მერია (ADB)</t>
  </si>
  <si>
    <t>55 13 05 02</t>
  </si>
  <si>
    <t>55 13 05 02 01</t>
  </si>
  <si>
    <t>საცხოვრებლად ვარგისი ქალაქების საინვესტიციო პროექტი თანაბარი განვითარებისთვის -  ქალაქ თბილისის მუნიციპალიტეტის მერია (ADB)</t>
  </si>
  <si>
    <t>56 00</t>
  </si>
  <si>
    <t>57 00</t>
  </si>
  <si>
    <t xml:space="preserve"> სსიპ - საპენსიო სააგენტო</t>
  </si>
  <si>
    <t>58 00</t>
  </si>
  <si>
    <t>58 01</t>
  </si>
  <si>
    <t>ფონდის ადმინისტრირება (GRDF)</t>
  </si>
  <si>
    <t>58 02</t>
  </si>
  <si>
    <t>ათასწლეულის ინოვაციის კონკურსი</t>
  </si>
  <si>
    <t>58 03</t>
  </si>
  <si>
    <t>პროფესიული განათლების ეროვნული ჯილდო</t>
  </si>
  <si>
    <t>59 00</t>
  </si>
  <si>
    <t>სსიპ - საქართველოს ინტელექტუალური საკუთრების ეროვნული ცენტრი - "საქპატენტი"</t>
  </si>
  <si>
    <t>59 01</t>
  </si>
  <si>
    <t>59 02</t>
  </si>
  <si>
    <t>60 00</t>
  </si>
  <si>
    <t>61 00</t>
  </si>
  <si>
    <t>62 00</t>
  </si>
  <si>
    <t>63 00</t>
  </si>
  <si>
    <t>მ.შ. კაპიტალური</t>
  </si>
  <si>
    <t>მ.შ. კაპიტალური ტრანსფერები, რომელიც სხვაგან არ არის კლასიფიცირებული</t>
  </si>
  <si>
    <t>საოპერაციო სალდო</t>
  </si>
  <si>
    <t>არაფინანსური აქტივების ცვლილება</t>
  </si>
  <si>
    <t>ზრდა</t>
  </si>
  <si>
    <t>კლება</t>
  </si>
  <si>
    <t>მთლიანი სალდო</t>
  </si>
  <si>
    <t>ფინანსური აქტივების ცვლილება</t>
  </si>
  <si>
    <t>მ.შ. ვალუტა და დეპოზიტები (ნაშთი)</t>
  </si>
  <si>
    <t>ვალდებულებების ცვლილება</t>
  </si>
  <si>
    <t>საშინაო</t>
  </si>
  <si>
    <t>საგარეო</t>
  </si>
  <si>
    <t>ბალანსი</t>
  </si>
  <si>
    <t>a</t>
  </si>
  <si>
    <t xml:space="preserve">დასახელება
</t>
  </si>
  <si>
    <t>3 თვის დაზუსტებული გეგმა</t>
  </si>
  <si>
    <t>3 თვის ფაქტი</t>
  </si>
  <si>
    <t>შესრულება %-ში</t>
  </si>
  <si>
    <t>მათ შორის, კაპიტალური</t>
  </si>
  <si>
    <t xml:space="preserve">    მათ შორის,  კაპიტალური </t>
  </si>
  <si>
    <t>ფინასური აქტივების ცვლილება</t>
  </si>
  <si>
    <t>აქციები და სხვა კაპიტალი (მხოლოდ
სახელმწიფო საწარმოები და ორგანიზაციები)</t>
  </si>
  <si>
    <t xml:space="preserve">შესრულება
% </t>
  </si>
  <si>
    <t>22 02</t>
  </si>
  <si>
    <t>შერიგებისა და სამოქალაქო თანასწორობის საკითხებში საქართველოს სახელმწიფო მინისტრის აპარატის მიერ განსახორციელებელი პროგრამები</t>
  </si>
  <si>
    <t>24 08 03 02</t>
  </si>
  <si>
    <t>ბოჭკოვანი ქსელი საქართველოს სოფლებისთვის (EIB, WB)</t>
  </si>
  <si>
    <t>24 13</t>
  </si>
  <si>
    <t>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(EU-NIF, KfW)</t>
  </si>
  <si>
    <t>24 14 01 02</t>
  </si>
  <si>
    <t>ჩრდილოეთის რგოლი (EBRD), ნამახვანი - წყალტუბო - ლაჯანური (EBRD, KfW)</t>
  </si>
  <si>
    <t>24 14 01 04</t>
  </si>
  <si>
    <t>გურიის ელგადაცემის ხაზების ინფრასტრუქტურის გაძლიერება (KfW)</t>
  </si>
  <si>
    <t>24 14 01 06</t>
  </si>
  <si>
    <t>ხელედულა-ლაჯანური-ონი (KfW)</t>
  </si>
  <si>
    <t>27 02 03 01 06</t>
  </si>
  <si>
    <t>პერსონალური ასისტენტის მომსახურებით უზრუნველყოფა</t>
  </si>
  <si>
    <t>27 02 03 01 07</t>
  </si>
  <si>
    <t>შინ მოვლის მომსახურებით უზრუნველყოფა</t>
  </si>
  <si>
    <t>27 02 03 02 13</t>
  </si>
  <si>
    <t>სახელმწიფო ზრუნვის სისტემიდან გასული 18-21 წლამდე ახალგაზრდების საკვები პროდუქტებით უზრუნველყოფა</t>
  </si>
  <si>
    <t>27 03 04</t>
  </si>
  <si>
    <t>დიპლომისშემდგომი სამედიცინო განათლება</t>
  </si>
  <si>
    <t>28 01 01 02 01</t>
  </si>
  <si>
    <t>დიპლომატიური დაწესებულებების დაკომპლექტებისა და მატერიალურ–ტექნიკური ბაზით უზრუნველყოფის ხარჯები</t>
  </si>
  <si>
    <t>28 01 01 02 50</t>
  </si>
  <si>
    <t>საქართველოს საელჩო ვიეტნამის სოციალისტურ რესპუბლიკაში</t>
  </si>
  <si>
    <t>32 01 02 63</t>
  </si>
  <si>
    <t>განათლების სფეროში სამინისტროს პოლიტიკის განხორციელების ხელშეწყობა – საქართველოს განათლებისა და მეცნიერების სამინისტროს განკარგვა</t>
  </si>
  <si>
    <t>33 03 01 36</t>
  </si>
  <si>
    <t>33 03 01 39</t>
  </si>
  <si>
    <t>სსიპ - საქართველოს ეროვნული მუზეუმი - სიმონ ჯანაშიას სახელობის საქართველოს სახელმწიფო მუზეუმი</t>
  </si>
  <si>
    <t>33 04 13</t>
  </si>
  <si>
    <t>სახელოვნებო და სასპორტო დაწესებულებების ხელშეწყობა - საქართველოს კულტურის, სპორტისა და ახალგაზრდობის სამინისტროს განკარგვა</t>
  </si>
  <si>
    <t>33 05 01 42</t>
  </si>
  <si>
    <t>ხელოვნების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</si>
  <si>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33 05 02 20</t>
  </si>
  <si>
    <t>33 05 02 32</t>
  </si>
  <si>
    <t>33 05 02 69</t>
  </si>
  <si>
    <t>52 02</t>
  </si>
  <si>
    <t>სახელმწიფო ენის ერთიანი პროგრამა</t>
  </si>
  <si>
    <t>55 05</t>
  </si>
  <si>
    <t>საქართველოს მთავრობის სარეზერვო ფონდი</t>
  </si>
  <si>
    <t>55 07</t>
  </si>
  <si>
    <t>საქართველოს რეგიონებში განსახორციელებელი პროექტების ფონდი</t>
  </si>
  <si>
    <t>55 08</t>
  </si>
  <si>
    <t>მაღალმთიანი დასახლებების განვითარების ფონდი</t>
  </si>
  <si>
    <t>55 10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</si>
  <si>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</si>
  <si>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55 13 04</t>
  </si>
  <si>
    <t>აჭარის სოფლების წყალმომარაგებისა და წყალარინების პროგრამა, საქართველო (EU, KfW)</t>
  </si>
  <si>
    <t xml:space="preserve">ფუნქც.
 კოდი   </t>
  </si>
  <si>
    <t>დ ა ს ა ხ ე ლ ე ბ ა</t>
  </si>
  <si>
    <t>12 თვის გეგმა</t>
  </si>
  <si>
    <t>3 თვის გეგმა</t>
  </si>
  <si>
    <t>% კვარტალური შესრულება</t>
  </si>
  <si>
    <t>% წლიური შესრულება</t>
  </si>
  <si>
    <t>% სულ ხარჯთან</t>
  </si>
  <si>
    <t>7</t>
  </si>
  <si>
    <t>მთლიანი ხარჯები</t>
  </si>
  <si>
    <t>7.1</t>
  </si>
  <si>
    <t>საერთო დანიშნულების სახელმწიფო მომსახურება</t>
  </si>
  <si>
    <t>7.1.1</t>
  </si>
  <si>
    <t>აღმასრულებელი და წარმომადგენლობითი ორგანოების საქმიანობის უზრუნველყოფა, ფინანსური და ფისკალური საქმიანობა, საგარეო ურთიერთობები</t>
  </si>
  <si>
    <t>7.1.1.1</t>
  </si>
  <si>
    <t>აღმასრულებელი და წარმომადგენლობითი ორგანოების საქმიანობის უზრუნველყოფა</t>
  </si>
  <si>
    <t>7.1.1.2</t>
  </si>
  <si>
    <t>ფინანსური და ფისკალური საქმიანობა</t>
  </si>
  <si>
    <t>7.1.1.3</t>
  </si>
  <si>
    <t>საგარეო ურთიერთობები</t>
  </si>
  <si>
    <t>7.1.3</t>
  </si>
  <si>
    <t>საერთო დანიშნულების მომსახურება</t>
  </si>
  <si>
    <t>7.1.3.1</t>
  </si>
  <si>
    <t>საერთო საკადრო მომსახურება</t>
  </si>
  <si>
    <t>7.1.3.2</t>
  </si>
  <si>
    <t>საერთო დანიშნულების დაგეგმვა და სტატისტიკური მომსახურება</t>
  </si>
  <si>
    <t>7.1.3.3</t>
  </si>
  <si>
    <t>საერთო დანიშნულების სხვა მომსახურება</t>
  </si>
  <si>
    <t>7.1.4</t>
  </si>
  <si>
    <t>ფუნდამენტური სამეცნიერო კვლევები</t>
  </si>
  <si>
    <t>7.1.6</t>
  </si>
  <si>
    <t>ვალთან დაკავშირებული ოპერაციები</t>
  </si>
  <si>
    <t>7.1.7</t>
  </si>
  <si>
    <t>საერთო დანიშნულების ფულადი ნაკადები მთავრობის სხვადასხვა დონეს შორის</t>
  </si>
  <si>
    <t>7.1.8</t>
  </si>
  <si>
    <t>სხვა არაკლასიფიცირებული საქმიანობა საერთო დანიშნულების სახელმწიფო მომსახურებაში</t>
  </si>
  <si>
    <t>7.2</t>
  </si>
  <si>
    <t>თავდაცვა</t>
  </si>
  <si>
    <t>7.2.1</t>
  </si>
  <si>
    <t>შეიარაღებული ძალები</t>
  </si>
  <si>
    <t>7.2.3</t>
  </si>
  <si>
    <t>საგარეო სამხედრო დახმარება</t>
  </si>
  <si>
    <t>7.2.4</t>
  </si>
  <si>
    <t>გამოყენებითი კვლევები თავდაცვის სფეროში</t>
  </si>
  <si>
    <t>7.2.5</t>
  </si>
  <si>
    <t>სხვა არაკლასიფიცირებული საქმიანობა თავდაცვის სფეროში</t>
  </si>
  <si>
    <t>7.3</t>
  </si>
  <si>
    <t>საზოგადოებრივი წესრიგი და უსაფრთხოება</t>
  </si>
  <si>
    <t>7.3.1</t>
  </si>
  <si>
    <t>პოლიციის სამსახური და სახელმწიფო დაცვა</t>
  </si>
  <si>
    <t>7.3.2</t>
  </si>
  <si>
    <t>სახანძრო-სამაშველო სამსახური</t>
  </si>
  <si>
    <t>7.3.3</t>
  </si>
  <si>
    <t>სასამართლოები და პროკურატურა</t>
  </si>
  <si>
    <t>7.3.4</t>
  </si>
  <si>
    <t>სასჯელაღსრულების დაწესებულებები</t>
  </si>
  <si>
    <t>7.3.6</t>
  </si>
  <si>
    <t>სხვა არაკლასიფიცირებული საქმიანობა საზოგადოებრივი წესრიგისა და უსაფრთხოების სფეროში</t>
  </si>
  <si>
    <t>7.4</t>
  </si>
  <si>
    <t>ეკონომიკური საქმიანობა</t>
  </si>
  <si>
    <t>7.4.1</t>
  </si>
  <si>
    <t>საერთო ეკონომიკური, კომერციული და შრომით რესურსებთან დაკავშირებული საქმიანობა</t>
  </si>
  <si>
    <t>7.4.1.1</t>
  </si>
  <si>
    <t>საერთო ეკონომიკური და კომერციული საქმიანობა</t>
  </si>
  <si>
    <t>7.4.1.2</t>
  </si>
  <si>
    <t>შრომით რესურსებთან დაკავშირებული საქმიანობა</t>
  </si>
  <si>
    <t>7.4.2</t>
  </si>
  <si>
    <t>სოფლის მეურნეობა, სატყეო მეურნეობა, მეთევზეობა და მონადირეობა</t>
  </si>
  <si>
    <t>7.4.2.1</t>
  </si>
  <si>
    <t>სოფლის მეურნეობა</t>
  </si>
  <si>
    <t>7.4.3</t>
  </si>
  <si>
    <t>სათბობი და ენერგეტიკა</t>
  </si>
  <si>
    <t>7.4.3.2</t>
  </si>
  <si>
    <t>ნავთობი და ბუნებრივი აირი</t>
  </si>
  <si>
    <t>7.4.3.5</t>
  </si>
  <si>
    <t>ელექტროენერგეტიკა</t>
  </si>
  <si>
    <t>7.4.4</t>
  </si>
  <si>
    <t>სამთომომპოვებელი და გადამამუშავებელი მრეწველობა, მშენებლობა</t>
  </si>
  <si>
    <t>7.4.4.3</t>
  </si>
  <si>
    <t>მშენებლობა</t>
  </si>
  <si>
    <t>7.4.5</t>
  </si>
  <si>
    <t>ტრანსპორტი</t>
  </si>
  <si>
    <t>7.4.5.1</t>
  </si>
  <si>
    <t>საავტომობილო ტრანსპორტი და გზები</t>
  </si>
  <si>
    <t>7.4.5.3</t>
  </si>
  <si>
    <t>სარკინიგზო ტრანსპორტი</t>
  </si>
  <si>
    <t>7.4.5.4</t>
  </si>
  <si>
    <t>საჰაერო ტრანსპორტი</t>
  </si>
  <si>
    <t>7.4.5.5</t>
  </si>
  <si>
    <t>მილსადენები და სხვა სახის სატრანსპორტო საშუალებები</t>
  </si>
  <si>
    <t>7.4.6</t>
  </si>
  <si>
    <t>კავშირგაბმულობა</t>
  </si>
  <si>
    <t>7.4.7</t>
  </si>
  <si>
    <t>ეკონომიკის სხვა დარგები</t>
  </si>
  <si>
    <t>7.4.7.1</t>
  </si>
  <si>
    <t>ვაჭრობა, მარაგების შექმნა, შენახვა და დასაწყობება</t>
  </si>
  <si>
    <t>7.4.7.3</t>
  </si>
  <si>
    <t>ტურიზმი</t>
  </si>
  <si>
    <t>7.4.7.4</t>
  </si>
  <si>
    <t>მრავალმიზნობრივი განვითარების პროექტი</t>
  </si>
  <si>
    <t>7.4.9</t>
  </si>
  <si>
    <t>სხვა არაკლასიფიცირებული საქმიანობა ეკონომიკის სფეროში</t>
  </si>
  <si>
    <t>7.5</t>
  </si>
  <si>
    <t>გარემოს დაცვა</t>
  </si>
  <si>
    <t>7.5.1</t>
  </si>
  <si>
    <t>ნარჩენების შეგროვება, გადამუშავება და განადგურება</t>
  </si>
  <si>
    <t>7.5.2</t>
  </si>
  <si>
    <t>ჩამდინარე წყლების მართვა</t>
  </si>
  <si>
    <t>7.5.3</t>
  </si>
  <si>
    <t>გარემოს დაბინძურების წინააღმდეგ ბრძოლა</t>
  </si>
  <si>
    <t>7.5.4</t>
  </si>
  <si>
    <t>ბიომრავალფეროვნებისა და ლანდშაფტების დაცვა</t>
  </si>
  <si>
    <t>7.5.6</t>
  </si>
  <si>
    <t>სხვა არაკლასიფიცირებული საქმიანობა გარემოს დაცვის სფეროში</t>
  </si>
  <si>
    <t>7.6</t>
  </si>
  <si>
    <t>საბინაო-კომუნალური მეურნეობა</t>
  </si>
  <si>
    <t>7.6.2</t>
  </si>
  <si>
    <t>კომუნალური მეურნეობის განვითარება</t>
  </si>
  <si>
    <t>7.6.3</t>
  </si>
  <si>
    <t>წყალმომარაგება</t>
  </si>
  <si>
    <t>7.7</t>
  </si>
  <si>
    <t>ჯანმრთელობის დაცვა</t>
  </si>
  <si>
    <t>7.7.1</t>
  </si>
  <si>
    <t>სამედიცინო პროდუქცია, მოწყობილობები და აპარატები</t>
  </si>
  <si>
    <t>7.7.1.1</t>
  </si>
  <si>
    <t>ფარმაცევტული პროდუქცია</t>
  </si>
  <si>
    <t>7.7.2</t>
  </si>
  <si>
    <t>ამბულატორიული მომსახურება</t>
  </si>
  <si>
    <t>7.7.2.1</t>
  </si>
  <si>
    <t>ზოგადი პროფილის ამბულატორიული მომსახურება</t>
  </si>
  <si>
    <t>7.7.2.2</t>
  </si>
  <si>
    <t>სპეციალიზირებული ამბულატორიული მომსახურება</t>
  </si>
  <si>
    <t>7.7.3</t>
  </si>
  <si>
    <t>საავადმყოფოების მომსახურება</t>
  </si>
  <si>
    <t>7.7.3.2</t>
  </si>
  <si>
    <t>სპეციალიზებული საავადმყოფოების მომსახურება</t>
  </si>
  <si>
    <t>7.7.3.3</t>
  </si>
  <si>
    <t>სამედიცინო ცენტრებისა და სამშობიარო სახლების მომსახურება</t>
  </si>
  <si>
    <t>7.7.4</t>
  </si>
  <si>
    <t>საზოგადოებრივი ჯანდაცვის მომსახურება</t>
  </si>
  <si>
    <t>7.7.6</t>
  </si>
  <si>
    <t>სხვა არაკლასიფიცირებული საქმიანობა ჯანმრთელობის დაცვის სფეროში</t>
  </si>
  <si>
    <t>7.8</t>
  </si>
  <si>
    <t>დასვენება, კულტურა და რელიგია</t>
  </si>
  <si>
    <t>7.8.1</t>
  </si>
  <si>
    <t>მომსახურება დასვენებისა და სპორტის სფეროში</t>
  </si>
  <si>
    <t>7.8.2</t>
  </si>
  <si>
    <t>მომსახურება კულტურის სფეროში</t>
  </si>
  <si>
    <t>7.8.3</t>
  </si>
  <si>
    <t>ტელერადიომაუწყებლობა და საგამომცემლო საქმიანობა</t>
  </si>
  <si>
    <t>7.8.4</t>
  </si>
  <si>
    <t>რელიგიური და სხვა სახის საზოგადოებრივი საქმიანობა</t>
  </si>
  <si>
    <t>7.8.6</t>
  </si>
  <si>
    <t>სხვა არაკლასიფიცირებული საქმიანობა დასვენების, კულტურისა და რელიგიის სფეროში</t>
  </si>
  <si>
    <t>7.9</t>
  </si>
  <si>
    <t>განათლება</t>
  </si>
  <si>
    <t>7.9.1</t>
  </si>
  <si>
    <t>სკოლამდელი აღზრდა</t>
  </si>
  <si>
    <t>7.9.2</t>
  </si>
  <si>
    <t>ზოგადი განათლება</t>
  </si>
  <si>
    <t>7.9.2.3</t>
  </si>
  <si>
    <t>საშუალო ზოგადი განათლება</t>
  </si>
  <si>
    <t>7.9.3</t>
  </si>
  <si>
    <t>პროფესიული განათლება</t>
  </si>
  <si>
    <t>7.9.4</t>
  </si>
  <si>
    <t>7.9.4.2</t>
  </si>
  <si>
    <t>უმაღლესი აკადემიური განათლება</t>
  </si>
  <si>
    <t>7.9.5</t>
  </si>
  <si>
    <t>უმაღლესისშემდგომი განათლება</t>
  </si>
  <si>
    <t>7.9.6</t>
  </si>
  <si>
    <t>განათლების სფეროს დამხმარე მომსახურება</t>
  </si>
  <si>
    <t>7.9.7</t>
  </si>
  <si>
    <t>გამოყენებითი კვლევები განათლების სფეროში</t>
  </si>
  <si>
    <t>7.9.8</t>
  </si>
  <si>
    <t>სხვა არაკლასიფიცირებული საქმიანობა განათლების სფეროში</t>
  </si>
  <si>
    <t>7.10</t>
  </si>
  <si>
    <t>სოციალური დაცვა</t>
  </si>
  <si>
    <t>7.10.1</t>
  </si>
  <si>
    <t>ავადმყოფთა და შეზღუდული შესაძლებლობების მქონე პირთა სოციალური დაცვა</t>
  </si>
  <si>
    <t>7.10.1.1</t>
  </si>
  <si>
    <t>ავადმყოფთა სოციალური დაცვა</t>
  </si>
  <si>
    <t>7.10.1.2</t>
  </si>
  <si>
    <t>შეზღუდული შესაძლებლობების მქონე პირთა სოციალური დაცვა</t>
  </si>
  <si>
    <t>7.10.2</t>
  </si>
  <si>
    <t>ხანდაზმულთა სოციალური დაცვა</t>
  </si>
  <si>
    <t>7.10.4</t>
  </si>
  <si>
    <t>ოჯახებისა და ბავშვების სოციალური დაცვა</t>
  </si>
  <si>
    <t>7.10.5</t>
  </si>
  <si>
    <t>უმუშევართა სოციალური დაცვა</t>
  </si>
  <si>
    <t>7.10.6</t>
  </si>
  <si>
    <t>საცხოვრებლით უზრუნველყოფა</t>
  </si>
  <si>
    <t>7.10.7</t>
  </si>
  <si>
    <t>სოციალური გაუცხოების საკითხები, რომლებიც არ ექვემდებარება კლასიფიკაციას</t>
  </si>
  <si>
    <t>7.10.9</t>
  </si>
  <si>
    <t>სხვა არაკლასიფიცირებული საქმიანობა სოციალური დაცვის სფეროში</t>
  </si>
  <si>
    <t xml:space="preserve"> საანგარიშო პერიოდის  ფაქტი</t>
  </si>
  <si>
    <t>ბიუჯეტის მხარდაჭერის კრედიტები</t>
  </si>
  <si>
    <t>ევრობონდები</t>
  </si>
  <si>
    <t>WB</t>
  </si>
  <si>
    <t>AIIB</t>
  </si>
  <si>
    <t>ADB</t>
  </si>
  <si>
    <t>საფრანგეთი</t>
  </si>
  <si>
    <t>გერმანია</t>
  </si>
  <si>
    <t>საინვესტიციო, შეღავათიანი კრედიტები</t>
  </si>
  <si>
    <t xml:space="preserve">   WB</t>
  </si>
  <si>
    <t xml:space="preserve">   NEFCO</t>
  </si>
  <si>
    <t xml:space="preserve">   IFAD</t>
  </si>
  <si>
    <t xml:space="preserve">   EIB</t>
  </si>
  <si>
    <t xml:space="preserve">   EBRD</t>
  </si>
  <si>
    <t xml:space="preserve">   CEB</t>
  </si>
  <si>
    <t xml:space="preserve">   AIIB</t>
  </si>
  <si>
    <t xml:space="preserve">   ADB</t>
  </si>
  <si>
    <t xml:space="preserve">   კუვეიტი</t>
  </si>
  <si>
    <t xml:space="preserve">   საფრანგეთი</t>
  </si>
  <si>
    <t xml:space="preserve">   იაპონია</t>
  </si>
  <si>
    <t xml:space="preserve">   გერმანია</t>
  </si>
  <si>
    <t>სულ კრედიტები</t>
  </si>
  <si>
    <t>დანართი N5</t>
  </si>
  <si>
    <t xml:space="preserve"> საანგარიშო პერიოდის</t>
  </si>
  <si>
    <t>ფაქტი</t>
  </si>
  <si>
    <t>ბიუჯეტის მხარდამჭერი გრანტები</t>
  </si>
  <si>
    <t>საინვესტიციო გრანტები</t>
  </si>
  <si>
    <t>SDC</t>
  </si>
  <si>
    <t>IFAD</t>
  </si>
  <si>
    <t>GEF</t>
  </si>
  <si>
    <t>EU</t>
  </si>
  <si>
    <t>EBRD</t>
  </si>
  <si>
    <t>EPTATF</t>
  </si>
  <si>
    <t>E5P</t>
  </si>
  <si>
    <t>SIDA</t>
  </si>
  <si>
    <t>ORIO</t>
  </si>
  <si>
    <t>MCC</t>
  </si>
  <si>
    <t>KfW</t>
  </si>
  <si>
    <t>CNF</t>
  </si>
  <si>
    <t>ხაზინის ანგარიშზე რიცხული რეესტრის გრანტები</t>
  </si>
  <si>
    <t xml:space="preserve">მიმდინარე გრანტები ცენტრალური სსიპ(ებ)-დან/ა(ა)იპ(ებ)-დან </t>
  </si>
  <si>
    <t>ხაზინის ერთიან ანგარიშზე შეცდომით ჩარიცხული თანხა (აღნიშნული თანხა
დონორი ორგანიზაციის მოთხოვნის შემთხვევაში დაკორექტირდება და აისახება შესაბამის
ანგარიშზე)</t>
  </si>
  <si>
    <t>ათას ლარებში</t>
  </si>
  <si>
    <t>2023 წლის 3 თვის ფაქტი</t>
  </si>
  <si>
    <t>სს ესკო</t>
  </si>
  <si>
    <t xml:space="preserve">შპს ქ.თბილისის №3 სამკურნალო-პროფილაქტიკური ცენტრი </t>
  </si>
  <si>
    <t>შპს სენაკის საავადმყოფო-პოლიკლინიკური გაერთიანება</t>
  </si>
  <si>
    <t>შპს მარნეულის ორგანული ნარჩენების გადამამუშავებელი საწარმო</t>
  </si>
  <si>
    <t>შპს სამტრედიის მაცნე</t>
  </si>
  <si>
    <t>შპს ჭიათურის წყალი</t>
  </si>
  <si>
    <t>შპს ქედის ავტოსატრანსპორტო საწარმო</t>
  </si>
  <si>
    <t>შპს სუფთა მუნიციპალიტეტი 2018</t>
  </si>
  <si>
    <t>შპს ბავშვთა ჯანმრთელობის ცენტრი</t>
  </si>
  <si>
    <t>შპს ქუთაისის სატრანსპორტო კომპანია</t>
  </si>
  <si>
    <t>შპს ქედის კომუნალურსერვისი</t>
  </si>
  <si>
    <t>შპს საგარეჯოს მუნიციპალიტეტის საინფორმაციო გაზეთი გარეჯის მაცნე</t>
  </si>
  <si>
    <t>შპს საგარეჯო</t>
  </si>
  <si>
    <t>შპს ქედის წყალკანალი</t>
  </si>
  <si>
    <t>შპს ქედის ტურიზმის განვითარების ხელშეწყობის ცენტრი</t>
  </si>
  <si>
    <t>შპს სარაგბო კლუბი ფირალები</t>
  </si>
  <si>
    <t>შპს ქუთაისის N4 შერეული პოლიკლინიკა</t>
  </si>
  <si>
    <t>შპს სენაკის ბავშვთა საავადმყოფო</t>
  </si>
  <si>
    <t>შპს ამბულატორიულ-პოლიკლინიკური გაერთიანება</t>
  </si>
  <si>
    <t>სს  ბიზნეს ცენტრი  აგრომონტაჟი</t>
  </si>
  <si>
    <t>შპს დეზინფექციის , დეზინსექციის, დერატიზაციის და სტერილიზაციის სპეციალიზირებული ეპიდზედამხედველობის ცენტრი</t>
  </si>
  <si>
    <t>შპს საქსპეცტრანსი</t>
  </si>
  <si>
    <t>შპს ქურთის საავადმყოფო</t>
  </si>
  <si>
    <t>შპს წყალტუბოს თერმული წყლები</t>
  </si>
  <si>
    <t>შპს "რამაზ შენგელიას სახელობის სტადიონი"</t>
  </si>
  <si>
    <t>შპს გაზეთი"გურჯისტანი"</t>
  </si>
  <si>
    <t>შპს "საქწიგნი"</t>
  </si>
  <si>
    <t>შპს “ახალგორის რაიონული საავადმყოფო”</t>
  </si>
  <si>
    <t>შპს "გრიგოლ ორმოცაძის სახელობის ცენტრი ნევრონი"</t>
  </si>
  <si>
    <t>შპს "თელავის ფსიქონევროლოგიური დისპანსერი"</t>
  </si>
  <si>
    <t>შპს "ლარგვისის საექიმო ამბულატორია"</t>
  </si>
  <si>
    <t>სს  "ნ.მახვილაძის სახელობის შრომის მედიცინისა და ეკოლოგიის სამეცნიერო კვ.ინსტიტუტი"</t>
  </si>
  <si>
    <t>შპს "სენაკის ფსიქიკური ჯანმრთელობის ცენტრი"</t>
  </si>
  <si>
    <t>შპს "ქუთაისის მოზრდილთა N 5 პოლიკნინიკა"</t>
  </si>
  <si>
    <t>შპს "შიდა ქართლის პირველადი ჯანდაცვის ცენტრი"</t>
  </si>
  <si>
    <t>შპს "წინაგრის საექიმო ამბულატორია"</t>
  </si>
  <si>
    <t xml:space="preserve"> შპს წყნეთის საექიმო ამბულატორია </t>
  </si>
  <si>
    <t>შ.პ.ს. „თბილისის 25-ე მოზრდილთა პოლიკლინიკა“</t>
  </si>
  <si>
    <t>შპს თბილისის №4  საოჯახო მედიცინის ცენტრი</t>
  </si>
  <si>
    <t>შპს დელტა ტექსტილი</t>
  </si>
  <si>
    <t>შპს ,,ეკოსერვის ჯგუფი"</t>
  </si>
  <si>
    <t>შპს სისხლის გადასხმის საქალაქო სადგური</t>
  </si>
  <si>
    <t>შპს კოჯრის საექიმო ამბულატორია</t>
  </si>
  <si>
    <t>შპს "დასტაქარი"</t>
  </si>
  <si>
    <t>შპს ავტოპარკინგი 2011</t>
  </si>
  <si>
    <t>სს"ბორის პაიჭაძის სახელობის ეროვნული სტადიონი"</t>
  </si>
  <si>
    <t xml:space="preserve"> შპს სახელმწიფო კვებითი უზრუნველყოფა</t>
  </si>
  <si>
    <t xml:space="preserve">შპს რუსთავის ფსიქიკური ჯანმრთელობის ცენტრი </t>
  </si>
  <si>
    <t xml:space="preserve">შპს "სამედიცინო რეაბილიტაციის ამბულატორიული ცენტრი" </t>
  </si>
  <si>
    <t>შპს "ქალაქ თბილისის ფსიქიკური ჯანმრთელობის ცენტრი"</t>
  </si>
  <si>
    <t>შპს "ქუთაისის დ.ნაზარიშვილის სახ. საოჯახო მედიცინისა და საოჯახო მედიცინის რეგიონალური სასწავლო ცენტრი"</t>
  </si>
  <si>
    <t>შპს ,,სახელმწიფო სამშენებლო კომპანია"</t>
  </si>
  <si>
    <t>შპს საქართველოს ტელერადიოცენტრი</t>
  </si>
  <si>
    <t xml:space="preserve"> შპს თბილსერვის ჯგუფი </t>
  </si>
  <si>
    <t>სს საქართველოს ენერგეტიკის განვითარების ფონდი</t>
  </si>
  <si>
    <t xml:space="preserve"> შპს აქტივების მართვისა და განვითარების კომპანია</t>
  </si>
  <si>
    <t>შპს საქართველოს მელიორაცია</t>
  </si>
  <si>
    <t xml:space="preserve"> შპს თბილისის სატრანსპორტო კომპანია </t>
  </si>
  <si>
    <t>შპს ემ თი ეი</t>
  </si>
  <si>
    <t xml:space="preserve">შპს "აღმოსავლეთ საქ.ფსიქიკური ჯანმრთელობის ცენტრი" </t>
  </si>
  <si>
    <t xml:space="preserve">შპს ქუთაისის რეგიონალური სისხლის ბანკი       </t>
  </si>
  <si>
    <t>შპს საქართველოს გაერთიანებული წყალმომარაგების კომპანია</t>
  </si>
  <si>
    <t>2023 წლის დამტკიცებული გეგმა</t>
  </si>
  <si>
    <t>2023 წლის 3 თვის დაზუსტებული გეგმა</t>
  </si>
  <si>
    <t>შესრულება წლიურ გეგმასთან</t>
  </si>
  <si>
    <t>შესრულება კვარტალურ გეგმასთან</t>
  </si>
  <si>
    <t>სამინისტროები</t>
  </si>
  <si>
    <t>სხვა უწყებები</t>
  </si>
  <si>
    <t>ავტონომიური რესპუბლიკებისა და მუნიციპალიტეტებისთვის გადასაცემი ტრანსფერები</t>
  </si>
  <si>
    <t>დონორების მიერ დაფინანსებული საერთო-სახელმწიფოებრივი გადასახდელები</t>
  </si>
  <si>
    <t>სხვა დანარჩენი ხარჯები</t>
  </si>
  <si>
    <t xml:space="preserve">დასახელება           </t>
  </si>
  <si>
    <t>01.01.2023</t>
  </si>
  <si>
    <t>01.04.2023</t>
  </si>
  <si>
    <t>სულ</t>
  </si>
  <si>
    <t>სახელმწიფო ბიუჯეტის ნაშთი</t>
  </si>
  <si>
    <t>ზედმეტად გადახდილი გადასახადების დაბრუნების
ქვეანგარიში</t>
  </si>
  <si>
    <t>მიზნობრივი გრანტები</t>
  </si>
  <si>
    <t>ხაზინის ერთიან ანგარიშზე რიცხული დეპოზიტური
ნაშთი</t>
  </si>
  <si>
    <t>სახაზინო სამსახურის სავალუტო ანგარიშებზე
რიცხული ნაშთი</t>
  </si>
  <si>
    <t>ავტონომიური რესპუბლიკების და
მუნიციპალიტეტების ბიუჯეტების ნაშთები</t>
  </si>
  <si>
    <t>სსიპ-ების და ა(ა)იპ-ების ნაშთები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</si>
</sst>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_(* #,##0.0_);_(* \(#,##0.0\);_(* &quot;-&quot;?_);_(@_)"/>
    <numFmt numFmtId="167" formatCode="0.0%"/>
    <numFmt numFmtId="168" formatCode="#,##0.000000"/>
    <numFmt numFmtId="169" formatCode="0.000000E+00"/>
    <numFmt numFmtId="170" formatCode="[$-10409]#,##0.0;\-#,##0.0"/>
    <numFmt numFmtId="171" formatCode="0.0"/>
    <numFmt numFmtId="172" formatCode="#,##0.0\ _G_E_L"/>
  </numFmts>
  <fonts count="42" x14ac:knownFonts="1">
    <font>
      <sz val="10"/>
      <name val="Arial"/>
    </font>
    <font>
      <b/>
      <sz val="10"/>
      <color indexed="8"/>
      <name val="Sylfaen"/>
    </font>
    <font>
      <sz val="10"/>
      <name val="Arial"/>
    </font>
    <font>
      <sz val="10"/>
      <color theme="1"/>
      <name val="Arial"/>
      <family val="2"/>
    </font>
    <font>
      <b/>
      <sz val="18"/>
      <name val="Sylfaen"/>
      <family val="1"/>
    </font>
    <font>
      <b/>
      <sz val="10"/>
      <name val="Sylfaen"/>
      <family val="1"/>
    </font>
    <font>
      <b/>
      <sz val="8"/>
      <name val="Sylfaen"/>
      <family val="1"/>
    </font>
    <font>
      <sz val="10"/>
      <name val="Sylfaen"/>
      <family val="1"/>
    </font>
    <font>
      <sz val="10"/>
      <color indexed="12"/>
      <name val="Sylfaen"/>
      <family val="1"/>
    </font>
    <font>
      <b/>
      <sz val="10"/>
      <color indexed="11"/>
      <name val="Sylfaen"/>
      <family val="1"/>
    </font>
    <font>
      <sz val="10"/>
      <color theme="1"/>
      <name val="Sylfaen"/>
      <family val="1"/>
    </font>
    <font>
      <sz val="10"/>
      <color indexed="11"/>
      <name val="Sylfaen"/>
      <family val="1"/>
    </font>
    <font>
      <sz val="10"/>
      <color rgb="FFE26B0A"/>
      <name val="Sylfae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Sylfaen"/>
      <family val="1"/>
    </font>
    <font>
      <b/>
      <sz val="12"/>
      <color rgb="FF000000"/>
      <name val="Sylfaen"/>
      <family val="1"/>
    </font>
    <font>
      <sz val="10"/>
      <color rgb="FF1E1E96"/>
      <name val="Sylfaen"/>
      <family val="1"/>
    </font>
    <font>
      <sz val="10"/>
      <color rgb="FF86008A"/>
      <name val="Sylfaen"/>
      <family val="1"/>
    </font>
    <font>
      <b/>
      <sz val="10"/>
      <color rgb="FF1E1E96"/>
      <name val="Arial"/>
      <family val="2"/>
    </font>
    <font>
      <sz val="10"/>
      <color rgb="FF1E1E96"/>
      <name val="Sylfaen"/>
      <family val="2"/>
    </font>
    <font>
      <b/>
      <sz val="10"/>
      <color rgb="FF86008A"/>
      <name val="Arial"/>
      <family val="2"/>
    </font>
    <font>
      <sz val="10"/>
      <color rgb="FF86008A"/>
      <name val="Sylfaen"/>
      <family val="2"/>
    </font>
    <font>
      <b/>
      <sz val="11"/>
      <name val="Calibri"/>
      <family val="2"/>
    </font>
    <font>
      <b/>
      <sz val="9"/>
      <color rgb="FF000000"/>
      <name val="Sylfaen"/>
      <family val="1"/>
    </font>
    <font>
      <sz val="9"/>
      <color rgb="FF86008A"/>
      <name val="Sylfaen"/>
      <family val="1"/>
    </font>
    <font>
      <sz val="8"/>
      <color rgb="FF000000"/>
      <name val="Sylfaen"/>
      <family val="1"/>
    </font>
    <font>
      <sz val="9"/>
      <color rgb="FF000000"/>
      <name val="Sylfaen"/>
      <family val="1"/>
    </font>
    <font>
      <i/>
      <sz val="10"/>
      <color rgb="FF86008A"/>
      <name val="Sylfaen"/>
      <family val="1"/>
    </font>
    <font>
      <b/>
      <sz val="6"/>
      <color rgb="FF000000"/>
      <name val="Sylfaen"/>
      <family val="1"/>
    </font>
    <font>
      <b/>
      <sz val="12"/>
      <name val="Sylfaen"/>
      <family val="1"/>
    </font>
    <font>
      <sz val="10"/>
      <name val="Arial"/>
      <family val="2"/>
      <charset val="204"/>
    </font>
    <font>
      <b/>
      <sz val="12"/>
      <color theme="1"/>
      <name val="Sylfaen"/>
      <family val="1"/>
    </font>
    <font>
      <b/>
      <sz val="12"/>
      <color theme="3" tint="0.39997558519241921"/>
      <name val="Sylfaen"/>
      <family val="1"/>
    </font>
    <font>
      <b/>
      <sz val="12"/>
      <color rgb="FF00B050"/>
      <name val="Sylfaen"/>
      <family val="1"/>
    </font>
    <font>
      <sz val="10"/>
      <name val="Times New Roma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  <font>
      <sz val="11"/>
      <color theme="1"/>
      <name val="Calibri"/>
      <scheme val="minor"/>
    </font>
    <font>
      <sz val="12"/>
      <color rgb="FF000000"/>
      <name val="Sylfaen"/>
      <family val="1"/>
    </font>
    <font>
      <i/>
      <sz val="12"/>
      <color rgb="FF00000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9"/>
      </bottom>
      <diagonal/>
    </border>
    <border>
      <left/>
      <right/>
      <top style="thin">
        <color indexed="10"/>
      </top>
      <bottom style="thin">
        <color indexed="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/>
      <right/>
      <top style="medium">
        <color rgb="FFD3D3D3"/>
      </top>
      <bottom style="medium">
        <color rgb="FFD3D3D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14996795556505021"/>
      </left>
      <right style="thin">
        <color theme="2" tint="-0.14996795556505021"/>
      </right>
      <top style="thin">
        <color theme="2" tint="-0.14996795556505021"/>
      </top>
      <bottom style="thin">
        <color theme="2" tint="-0.14996795556505021"/>
      </bottom>
      <diagonal/>
    </border>
    <border>
      <left style="thin">
        <color theme="2" tint="-0.14996795556505021"/>
      </left>
      <right/>
      <top style="thin">
        <color theme="2" tint="-0.14996795556505021"/>
      </top>
      <bottom style="thin">
        <color theme="2" tint="-0.14996795556505021"/>
      </bottom>
      <diagonal/>
    </border>
    <border>
      <left/>
      <right style="thin">
        <color theme="2" tint="-0.14996795556505021"/>
      </right>
      <top style="thin">
        <color theme="2" tint="-0.14996795556505021"/>
      </top>
      <bottom style="thin">
        <color theme="2" tint="-0.149967955565050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3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43" fontId="32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39" fillId="0" borderId="0"/>
  </cellStyleXfs>
  <cellXfs count="230">
    <xf numFmtId="0" fontId="0" fillId="0" borderId="0" xfId="0" applyAlignment="1"/>
    <xf numFmtId="43" fontId="0" fillId="0" borderId="0" xfId="0" applyNumberFormat="1" applyAlignment="1"/>
    <xf numFmtId="2" fontId="0" fillId="0" borderId="0" xfId="0" applyNumberFormat="1" applyAlignment="1"/>
    <xf numFmtId="164" fontId="0" fillId="0" borderId="0" xfId="0" applyNumberFormat="1" applyAlignment="1"/>
    <xf numFmtId="164" fontId="5" fillId="0" borderId="1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Fill="1" applyBorder="1" applyAlignment="1">
      <alignment horizontal="center" vertical="center" wrapText="1" readingOrder="1"/>
    </xf>
    <xf numFmtId="164" fontId="0" fillId="0" borderId="0" xfId="0" applyNumberFormat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7" fillId="0" borderId="1" xfId="0" applyFont="1" applyFill="1" applyBorder="1" applyAlignment="1">
      <alignment vertical="top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vertical="top" wrapText="1" indent="1" readingOrder="1"/>
    </xf>
    <xf numFmtId="164" fontId="8" fillId="0" borderId="1" xfId="0" applyNumberFormat="1" applyFont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vertical="top" wrapText="1" readingOrder="1"/>
    </xf>
    <xf numFmtId="164" fontId="9" fillId="0" borderId="1" xfId="0" applyNumberFormat="1" applyFont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vertical="top" wrapText="1" readingOrder="1"/>
    </xf>
    <xf numFmtId="0" fontId="10" fillId="0" borderId="1" xfId="0" applyFont="1" applyFill="1" applyBorder="1" applyAlignment="1">
      <alignment vertical="top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1" fillId="0" borderId="1" xfId="0" applyNumberFormat="1" applyFont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vertical="top" wrapText="1" indent="1" readingOrder="1"/>
    </xf>
    <xf numFmtId="0" fontId="7" fillId="0" borderId="1" xfId="0" applyFont="1" applyFill="1" applyBorder="1" applyAlignment="1">
      <alignment horizontal="left" vertical="top" wrapText="1" indent="1" readingOrder="1"/>
    </xf>
    <xf numFmtId="0" fontId="11" fillId="0" borderId="1" xfId="0" applyFont="1" applyFill="1" applyBorder="1" applyAlignment="1">
      <alignment horizontal="left" vertical="top" wrapText="1" indent="1" readingOrder="1"/>
    </xf>
    <xf numFmtId="0" fontId="12" fillId="0" borderId="1" xfId="0" applyFont="1" applyFill="1" applyBorder="1" applyAlignment="1">
      <alignment horizontal="left" vertical="top" wrapText="1" readingOrder="1"/>
    </xf>
    <xf numFmtId="164" fontId="12" fillId="0" borderId="1" xfId="0" applyNumberFormat="1" applyFont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left" vertical="top" wrapText="1" readingOrder="1"/>
    </xf>
    <xf numFmtId="0" fontId="10" fillId="0" borderId="1" xfId="0" applyFont="1" applyFill="1" applyBorder="1" applyAlignment="1">
      <alignment horizontal="left" vertical="top" wrapText="1" indent="1" readingOrder="1"/>
    </xf>
    <xf numFmtId="0" fontId="10" fillId="0" borderId="1" xfId="0" applyFont="1" applyFill="1" applyBorder="1" applyAlignment="1">
      <alignment vertical="top" wrapText="1" indent="1" readingOrder="1"/>
    </xf>
    <xf numFmtId="0" fontId="12" fillId="0" borderId="1" xfId="0" applyFont="1" applyFill="1" applyBorder="1" applyAlignment="1">
      <alignment vertical="top" wrapText="1" readingOrder="1"/>
    </xf>
    <xf numFmtId="164" fontId="0" fillId="0" borderId="0" xfId="1" applyNumberFormat="1" applyFont="1" applyAlignment="1">
      <alignment horizontal="center" vertical="center"/>
    </xf>
    <xf numFmtId="0" fontId="15" fillId="0" borderId="0" xfId="6" applyFont="1" applyFill="1" applyBorder="1"/>
    <xf numFmtId="0" fontId="16" fillId="0" borderId="6" xfId="6" applyFont="1" applyBorder="1" applyAlignment="1">
      <alignment horizontal="center" vertical="center" wrapText="1" readingOrder="1"/>
    </xf>
    <xf numFmtId="0" fontId="15" fillId="0" borderId="0" xfId="6" applyFont="1" applyAlignment="1">
      <alignment horizontal="center" vertical="center"/>
    </xf>
    <xf numFmtId="0" fontId="17" fillId="0" borderId="7" xfId="6" applyFont="1" applyBorder="1" applyAlignment="1">
      <alignment horizontal="center" vertical="center" wrapText="1" readingOrder="1"/>
    </xf>
    <xf numFmtId="0" fontId="17" fillId="0" borderId="7" xfId="6" applyFont="1" applyBorder="1" applyAlignment="1">
      <alignment vertical="center" wrapText="1" readingOrder="1"/>
    </xf>
    <xf numFmtId="164" fontId="17" fillId="0" borderId="7" xfId="6" applyNumberFormat="1" applyFont="1" applyBorder="1" applyAlignment="1">
      <alignment horizontal="center" vertical="center" wrapText="1" readingOrder="1"/>
    </xf>
    <xf numFmtId="164" fontId="18" fillId="0" borderId="8" xfId="6" applyNumberFormat="1" applyFont="1" applyBorder="1" applyAlignment="1">
      <alignment horizontal="left" vertical="center" wrapText="1" indent="1" readingOrder="1"/>
    </xf>
    <xf numFmtId="164" fontId="18" fillId="0" borderId="8" xfId="6" applyNumberFormat="1" applyFont="1" applyBorder="1" applyAlignment="1">
      <alignment vertical="center" wrapText="1" readingOrder="1"/>
    </xf>
    <xf numFmtId="164" fontId="18" fillId="0" borderId="8" xfId="6" applyNumberFormat="1" applyFont="1" applyBorder="1" applyAlignment="1">
      <alignment horizontal="center" vertical="center" wrapText="1" readingOrder="1"/>
    </xf>
    <xf numFmtId="0" fontId="19" fillId="0" borderId="8" xfId="6" applyFont="1" applyBorder="1" applyAlignment="1">
      <alignment vertical="center" wrapText="1" indent="2" readingOrder="1"/>
    </xf>
    <xf numFmtId="0" fontId="19" fillId="0" borderId="8" xfId="6" applyFont="1" applyBorder="1" applyAlignment="1">
      <alignment horizontal="left" vertical="center" wrapText="1" indent="1" readingOrder="1"/>
    </xf>
    <xf numFmtId="164" fontId="19" fillId="0" borderId="8" xfId="6" applyNumberFormat="1" applyFont="1" applyBorder="1" applyAlignment="1">
      <alignment horizontal="center" vertical="center" wrapText="1" readingOrder="1"/>
    </xf>
    <xf numFmtId="164" fontId="15" fillId="0" borderId="0" xfId="7" applyNumberFormat="1" applyFont="1" applyFill="1" applyBorder="1" applyAlignment="1">
      <alignment horizontal="center" vertical="center"/>
    </xf>
    <xf numFmtId="0" fontId="17" fillId="0" borderId="7" xfId="6" applyNumberFormat="1" applyFont="1" applyFill="1" applyBorder="1" applyAlignment="1">
      <alignment horizontal="center" vertical="center" wrapText="1" readingOrder="1"/>
    </xf>
    <xf numFmtId="0" fontId="17" fillId="0" borderId="7" xfId="6" applyNumberFormat="1" applyFont="1" applyFill="1" applyBorder="1" applyAlignment="1">
      <alignment vertical="center" wrapText="1" readingOrder="1"/>
    </xf>
    <xf numFmtId="164" fontId="17" fillId="0" borderId="7" xfId="6" applyNumberFormat="1" applyFont="1" applyFill="1" applyBorder="1" applyAlignment="1">
      <alignment horizontal="center" vertical="center" wrapText="1" readingOrder="1"/>
    </xf>
    <xf numFmtId="0" fontId="20" fillId="0" borderId="8" xfId="6" applyNumberFormat="1" applyFont="1" applyFill="1" applyBorder="1" applyAlignment="1">
      <alignment horizontal="center" vertical="center" wrapText="1" readingOrder="1"/>
    </xf>
    <xf numFmtId="0" fontId="21" fillId="0" borderId="8" xfId="6" applyNumberFormat="1" applyFont="1" applyFill="1" applyBorder="1" applyAlignment="1">
      <alignment vertical="center" wrapText="1" readingOrder="1"/>
    </xf>
    <xf numFmtId="164" fontId="21" fillId="0" borderId="8" xfId="6" applyNumberFormat="1" applyFont="1" applyFill="1" applyBorder="1" applyAlignment="1">
      <alignment horizontal="center" vertical="center" wrapText="1" readingOrder="1"/>
    </xf>
    <xf numFmtId="0" fontId="22" fillId="0" borderId="8" xfId="6" applyNumberFormat="1" applyFont="1" applyFill="1" applyBorder="1" applyAlignment="1">
      <alignment horizontal="center" vertical="center" wrapText="1" readingOrder="1"/>
    </xf>
    <xf numFmtId="0" fontId="23" fillId="0" borderId="8" xfId="6" applyNumberFormat="1" applyFont="1" applyFill="1" applyBorder="1" applyAlignment="1">
      <alignment horizontal="left" vertical="center" wrapText="1" indent="1" readingOrder="1"/>
    </xf>
    <xf numFmtId="164" fontId="23" fillId="0" borderId="8" xfId="6" applyNumberFormat="1" applyFont="1" applyFill="1" applyBorder="1" applyAlignment="1">
      <alignment horizontal="center" vertical="center" wrapText="1" readingOrder="1"/>
    </xf>
    <xf numFmtId="0" fontId="15" fillId="3" borderId="0" xfId="6" applyFont="1" applyFill="1" applyAlignment="1">
      <alignment horizontal="center" vertical="center"/>
    </xf>
    <xf numFmtId="0" fontId="17" fillId="3" borderId="7" xfId="6" applyNumberFormat="1" applyFont="1" applyFill="1" applyBorder="1" applyAlignment="1">
      <alignment horizontal="center" vertical="center" wrapText="1" readingOrder="1"/>
    </xf>
    <xf numFmtId="0" fontId="17" fillId="3" borderId="7" xfId="6" applyNumberFormat="1" applyFont="1" applyFill="1" applyBorder="1" applyAlignment="1">
      <alignment vertical="center" wrapText="1" readingOrder="1"/>
    </xf>
    <xf numFmtId="164" fontId="17" fillId="3" borderId="7" xfId="6" applyNumberFormat="1" applyFont="1" applyFill="1" applyBorder="1" applyAlignment="1">
      <alignment horizontal="center" vertical="center" wrapText="1" readingOrder="1"/>
    </xf>
    <xf numFmtId="0" fontId="15" fillId="3" borderId="0" xfId="6" applyFont="1" applyFill="1" applyBorder="1"/>
    <xf numFmtId="0" fontId="20" fillId="3" borderId="8" xfId="6" applyNumberFormat="1" applyFont="1" applyFill="1" applyBorder="1" applyAlignment="1">
      <alignment horizontal="center" vertical="center" wrapText="1" readingOrder="1"/>
    </xf>
    <xf numFmtId="0" fontId="21" fillId="3" borderId="8" xfId="6" applyNumberFormat="1" applyFont="1" applyFill="1" applyBorder="1" applyAlignment="1">
      <alignment vertical="center" wrapText="1" readingOrder="1"/>
    </xf>
    <xf numFmtId="164" fontId="21" fillId="3" borderId="8" xfId="6" applyNumberFormat="1" applyFont="1" applyFill="1" applyBorder="1" applyAlignment="1">
      <alignment horizontal="center" vertical="center" wrapText="1" readingOrder="1"/>
    </xf>
    <xf numFmtId="0" fontId="22" fillId="3" borderId="8" xfId="6" applyNumberFormat="1" applyFont="1" applyFill="1" applyBorder="1" applyAlignment="1">
      <alignment horizontal="center" vertical="center" wrapText="1" readingOrder="1"/>
    </xf>
    <xf numFmtId="0" fontId="23" fillId="3" borderId="8" xfId="6" applyNumberFormat="1" applyFont="1" applyFill="1" applyBorder="1" applyAlignment="1">
      <alignment horizontal="left" vertical="center" wrapText="1" indent="1" readingOrder="1"/>
    </xf>
    <xf numFmtId="164" fontId="23" fillId="3" borderId="8" xfId="6" applyNumberFormat="1" applyFont="1" applyFill="1" applyBorder="1" applyAlignment="1">
      <alignment horizontal="center" vertical="center" wrapText="1" readingOrder="1"/>
    </xf>
    <xf numFmtId="0" fontId="24" fillId="0" borderId="0" xfId="6" applyFont="1" applyFill="1" applyBorder="1"/>
    <xf numFmtId="0" fontId="15" fillId="0" borderId="0" xfId="6" applyFont="1"/>
    <xf numFmtId="0" fontId="25" fillId="0" borderId="9" xfId="6" applyFont="1" applyBorder="1" applyAlignment="1">
      <alignment horizontal="center" vertical="center" wrapText="1"/>
    </xf>
    <xf numFmtId="164" fontId="25" fillId="0" borderId="10" xfId="6" applyNumberFormat="1" applyFont="1" applyBorder="1" applyAlignment="1">
      <alignment horizontal="center" vertical="center" wrapText="1"/>
    </xf>
    <xf numFmtId="0" fontId="25" fillId="0" borderId="11" xfId="6" applyFont="1" applyBorder="1" applyAlignment="1">
      <alignment vertical="center" wrapText="1"/>
    </xf>
    <xf numFmtId="164" fontId="25" fillId="0" borderId="12" xfId="6" applyNumberFormat="1" applyFont="1" applyBorder="1" applyAlignment="1">
      <alignment horizontal="center" vertical="center" wrapText="1"/>
    </xf>
    <xf numFmtId="0" fontId="26" fillId="0" borderId="11" xfId="6" applyFont="1" applyBorder="1" applyAlignment="1">
      <alignment horizontal="left" vertical="center" wrapText="1" indent="1"/>
    </xf>
    <xf numFmtId="164" fontId="26" fillId="0" borderId="12" xfId="6" applyNumberFormat="1" applyFont="1" applyBorder="1" applyAlignment="1">
      <alignment horizontal="center" vertical="center" wrapText="1"/>
    </xf>
    <xf numFmtId="164" fontId="15" fillId="0" borderId="0" xfId="6" applyNumberFormat="1" applyFont="1"/>
    <xf numFmtId="165" fontId="15" fillId="0" borderId="0" xfId="7" applyNumberFormat="1" applyFont="1" applyFill="1" applyBorder="1"/>
    <xf numFmtId="43" fontId="15" fillId="0" borderId="0" xfId="6" applyNumberFormat="1" applyFont="1"/>
    <xf numFmtId="0" fontId="27" fillId="0" borderId="11" xfId="6" applyFont="1" applyBorder="1" applyAlignment="1">
      <alignment horizontal="left" vertical="center" wrapText="1" indent="3"/>
    </xf>
    <xf numFmtId="164" fontId="28" fillId="0" borderId="12" xfId="6" applyNumberFormat="1" applyFont="1" applyBorder="1" applyAlignment="1">
      <alignment horizontal="center" vertical="center" wrapText="1"/>
    </xf>
    <xf numFmtId="0" fontId="28" fillId="0" borderId="11" xfId="6" applyFont="1" applyBorder="1" applyAlignment="1">
      <alignment horizontal="left" vertical="center" wrapText="1" indent="3"/>
    </xf>
    <xf numFmtId="0" fontId="25" fillId="0" borderId="10" xfId="6" applyFont="1" applyBorder="1" applyAlignment="1">
      <alignment horizontal="center" vertical="center" wrapText="1"/>
    </xf>
    <xf numFmtId="165" fontId="15" fillId="0" borderId="0" xfId="6" applyNumberFormat="1" applyFont="1"/>
    <xf numFmtId="166" fontId="15" fillId="0" borderId="0" xfId="6" applyNumberFormat="1" applyFont="1"/>
    <xf numFmtId="0" fontId="13" fillId="0" borderId="0" xfId="8"/>
    <xf numFmtId="0" fontId="13" fillId="0" borderId="0" xfId="8" applyAlignment="1">
      <alignment horizontal="center" vertical="center"/>
    </xf>
    <xf numFmtId="0" fontId="13" fillId="0" borderId="0" xfId="8" applyAlignment="1">
      <alignment horizontal="center"/>
    </xf>
    <xf numFmtId="0" fontId="7" fillId="0" borderId="15" xfId="8" applyFont="1" applyBorder="1" applyAlignment="1" applyProtection="1">
      <alignment horizontal="center" vertical="center" wrapText="1" readingOrder="1"/>
      <protection locked="0"/>
    </xf>
    <xf numFmtId="0" fontId="7" fillId="0" borderId="16" xfId="8" applyFont="1" applyBorder="1" applyAlignment="1" applyProtection="1">
      <alignment horizontal="left" vertical="center" wrapText="1" readingOrder="1"/>
      <protection locked="0"/>
    </xf>
    <xf numFmtId="164" fontId="7" fillId="0" borderId="16" xfId="8" applyNumberFormat="1" applyFont="1" applyBorder="1" applyAlignment="1" applyProtection="1">
      <alignment horizontal="center" vertical="center" wrapText="1" readingOrder="1"/>
      <protection locked="0"/>
    </xf>
    <xf numFmtId="167" fontId="7" fillId="0" borderId="16" xfId="9" applyNumberFormat="1" applyFont="1" applyBorder="1" applyAlignment="1" applyProtection="1">
      <alignment horizontal="center" vertical="center" wrapText="1" readingOrder="1"/>
      <protection locked="0"/>
    </xf>
    <xf numFmtId="0" fontId="19" fillId="0" borderId="17" xfId="8" applyFont="1" applyBorder="1" applyAlignment="1" applyProtection="1">
      <alignment horizontal="left" vertical="center" wrapText="1" indent="1" readingOrder="1"/>
      <protection locked="0"/>
    </xf>
    <xf numFmtId="167" fontId="19" fillId="0" borderId="8" xfId="9" applyNumberFormat="1" applyFont="1" applyFill="1" applyBorder="1" applyAlignment="1">
      <alignment horizontal="center" vertical="center" wrapText="1" readingOrder="1"/>
    </xf>
    <xf numFmtId="4" fontId="13" fillId="0" borderId="0" xfId="8" applyNumberFormat="1"/>
    <xf numFmtId="0" fontId="29" fillId="0" borderId="17" xfId="8" applyFont="1" applyBorder="1" applyAlignment="1" applyProtection="1">
      <alignment horizontal="left" vertical="center" wrapText="1" indent="2" readingOrder="1"/>
      <protection locked="0"/>
    </xf>
    <xf numFmtId="167" fontId="13" fillId="0" borderId="0" xfId="10" applyNumberFormat="1" applyFont="1"/>
    <xf numFmtId="164" fontId="13" fillId="0" borderId="0" xfId="10" applyNumberFormat="1" applyFont="1"/>
    <xf numFmtId="164" fontId="13" fillId="0" borderId="0" xfId="8" applyNumberFormat="1"/>
    <xf numFmtId="0" fontId="7" fillId="0" borderId="16" xfId="8" applyFont="1" applyBorder="1" applyAlignment="1" applyProtection="1">
      <alignment horizontal="left" vertical="center" wrapText="1" indent="1" readingOrder="1"/>
      <protection locked="0"/>
    </xf>
    <xf numFmtId="168" fontId="13" fillId="0" borderId="0" xfId="8" applyNumberFormat="1"/>
    <xf numFmtId="0" fontId="7" fillId="0" borderId="16" xfId="8" applyFont="1" applyBorder="1" applyAlignment="1" applyProtection="1">
      <alignment horizontal="left" vertical="center" wrapText="1" indent="2" readingOrder="1"/>
      <protection locked="0"/>
    </xf>
    <xf numFmtId="0" fontId="19" fillId="0" borderId="17" xfId="8" applyFont="1" applyBorder="1" applyAlignment="1" applyProtection="1">
      <alignment horizontal="left" vertical="center" wrapText="1" indent="3" readingOrder="1"/>
      <protection locked="0"/>
    </xf>
    <xf numFmtId="0" fontId="19" fillId="0" borderId="17" xfId="8" applyFont="1" applyFill="1" applyBorder="1" applyAlignment="1" applyProtection="1">
      <alignment horizontal="left" vertical="center" wrapText="1" indent="3" readingOrder="1"/>
      <protection locked="0"/>
    </xf>
    <xf numFmtId="164" fontId="19" fillId="0" borderId="8" xfId="6" applyNumberFormat="1" applyFont="1" applyFill="1" applyBorder="1" applyAlignment="1">
      <alignment horizontal="center" vertical="center" wrapText="1" readingOrder="1"/>
    </xf>
    <xf numFmtId="0" fontId="7" fillId="0" borderId="15" xfId="8" applyFont="1" applyBorder="1" applyAlignment="1" applyProtection="1">
      <alignment horizontal="left" vertical="center" wrapText="1" readingOrder="1"/>
      <protection locked="0"/>
    </xf>
    <xf numFmtId="164" fontId="7" fillId="0" borderId="15" xfId="8" applyNumberFormat="1" applyFont="1" applyBorder="1" applyAlignment="1" applyProtection="1">
      <alignment horizontal="center" vertical="center" wrapText="1" readingOrder="1"/>
      <protection locked="0"/>
    </xf>
    <xf numFmtId="167" fontId="7" fillId="0" borderId="15" xfId="9" applyNumberFormat="1" applyFont="1" applyBorder="1" applyAlignment="1" applyProtection="1">
      <alignment horizontal="center" vertical="center" wrapText="1" readingOrder="1"/>
      <protection locked="0"/>
    </xf>
    <xf numFmtId="167" fontId="7" fillId="0" borderId="16" xfId="11" applyNumberFormat="1" applyFont="1" applyBorder="1" applyAlignment="1" applyProtection="1">
      <alignment horizontal="center" vertical="center" wrapText="1" readingOrder="1"/>
      <protection locked="0"/>
    </xf>
    <xf numFmtId="164" fontId="19" fillId="0" borderId="17" xfId="8" applyNumberFormat="1" applyFont="1" applyBorder="1" applyAlignment="1" applyProtection="1">
      <alignment horizontal="center" vertical="center" wrapText="1" readingOrder="1"/>
      <protection locked="0"/>
    </xf>
    <xf numFmtId="167" fontId="19" fillId="0" borderId="17" xfId="11" applyNumberFormat="1" applyFont="1" applyFill="1" applyBorder="1" applyAlignment="1" applyProtection="1">
      <alignment horizontal="center" vertical="center" wrapText="1" readingOrder="1"/>
      <protection locked="0"/>
    </xf>
    <xf numFmtId="169" fontId="13" fillId="0" borderId="0" xfId="8" applyNumberFormat="1"/>
    <xf numFmtId="164" fontId="13" fillId="0" borderId="0" xfId="8" applyNumberFormat="1" applyAlignment="1">
      <alignment horizontal="center" vertical="center"/>
    </xf>
    <xf numFmtId="0" fontId="30" fillId="0" borderId="6" xfId="6" applyFont="1" applyFill="1" applyBorder="1" applyAlignment="1">
      <alignment horizontal="center" vertical="center" wrapText="1" readingOrder="1"/>
    </xf>
    <xf numFmtId="0" fontId="16" fillId="0" borderId="6" xfId="6" applyFont="1" applyFill="1" applyBorder="1" applyAlignment="1">
      <alignment horizontal="center" vertical="center" wrapText="1" readingOrder="1"/>
    </xf>
    <xf numFmtId="0" fontId="16" fillId="0" borderId="6" xfId="6" applyFont="1" applyFill="1" applyBorder="1" applyAlignment="1">
      <alignment horizontal="center" vertical="center" wrapText="1"/>
    </xf>
    <xf numFmtId="0" fontId="15" fillId="0" borderId="0" xfId="6" applyFont="1" applyFill="1" applyAlignment="1">
      <alignment horizontal="center" vertical="center"/>
    </xf>
    <xf numFmtId="0" fontId="17" fillId="0" borderId="7" xfId="6" applyFont="1" applyFill="1" applyBorder="1" applyAlignment="1">
      <alignment horizontal="center" vertical="center" wrapText="1" readingOrder="1"/>
    </xf>
    <xf numFmtId="170" fontId="17" fillId="0" borderId="7" xfId="6" applyNumberFormat="1" applyFont="1" applyFill="1" applyBorder="1" applyAlignment="1">
      <alignment horizontal="center" vertical="center" wrapText="1" readingOrder="1"/>
    </xf>
    <xf numFmtId="167" fontId="17" fillId="0" borderId="7" xfId="10" applyNumberFormat="1" applyFont="1" applyFill="1" applyBorder="1" applyAlignment="1">
      <alignment horizontal="center" vertical="center" wrapText="1" readingOrder="1"/>
    </xf>
    <xf numFmtId="164" fontId="18" fillId="0" borderId="8" xfId="6" applyNumberFormat="1" applyFont="1" applyFill="1" applyBorder="1" applyAlignment="1">
      <alignment vertical="center" wrapText="1" readingOrder="1"/>
    </xf>
    <xf numFmtId="164" fontId="18" fillId="0" borderId="8" xfId="6" applyNumberFormat="1" applyFont="1" applyFill="1" applyBorder="1" applyAlignment="1">
      <alignment horizontal="center" vertical="center" wrapText="1" readingOrder="1"/>
    </xf>
    <xf numFmtId="167" fontId="18" fillId="0" borderId="8" xfId="10" applyNumberFormat="1" applyFont="1" applyFill="1" applyBorder="1" applyAlignment="1">
      <alignment horizontal="center" vertical="center" wrapText="1" readingOrder="1"/>
    </xf>
    <xf numFmtId="0" fontId="19" fillId="0" borderId="8" xfId="6" applyFont="1" applyFill="1" applyBorder="1" applyAlignment="1">
      <alignment vertical="center" wrapText="1" readingOrder="1"/>
    </xf>
    <xf numFmtId="0" fontId="19" fillId="0" borderId="8" xfId="6" applyFont="1" applyFill="1" applyBorder="1" applyAlignment="1">
      <alignment horizontal="left" vertical="center" wrapText="1" indent="1" readingOrder="1"/>
    </xf>
    <xf numFmtId="167" fontId="19" fillId="0" borderId="8" xfId="10" applyNumberFormat="1" applyFont="1" applyFill="1" applyBorder="1" applyAlignment="1">
      <alignment horizontal="center" vertical="center" wrapText="1" readingOrder="1"/>
    </xf>
    <xf numFmtId="0" fontId="17" fillId="0" borderId="7" xfId="6" applyNumberFormat="1" applyFont="1" applyFill="1" applyBorder="1" applyAlignment="1">
      <alignment horizontal="left" vertical="center" wrapText="1" readingOrder="1"/>
    </xf>
    <xf numFmtId="0" fontId="20" fillId="0" borderId="8" xfId="6" applyNumberFormat="1" applyFont="1" applyFill="1" applyBorder="1" applyAlignment="1">
      <alignment vertical="center" wrapText="1" readingOrder="1"/>
    </xf>
    <xf numFmtId="167" fontId="21" fillId="0" borderId="8" xfId="10" applyNumberFormat="1" applyFont="1" applyFill="1" applyBorder="1" applyAlignment="1">
      <alignment horizontal="center" vertical="center" wrapText="1" readingOrder="1"/>
    </xf>
    <xf numFmtId="0" fontId="22" fillId="0" borderId="8" xfId="6" applyNumberFormat="1" applyFont="1" applyFill="1" applyBorder="1" applyAlignment="1">
      <alignment vertical="center" wrapText="1" readingOrder="1"/>
    </xf>
    <xf numFmtId="167" fontId="23" fillId="0" borderId="8" xfId="10" applyNumberFormat="1" applyFont="1" applyFill="1" applyBorder="1" applyAlignment="1">
      <alignment horizontal="center" vertical="center" wrapText="1" readingOrder="1"/>
    </xf>
    <xf numFmtId="0" fontId="17" fillId="3" borderId="7" xfId="6" applyNumberFormat="1" applyFont="1" applyFill="1" applyBorder="1" applyAlignment="1">
      <alignment horizontal="left" vertical="center" wrapText="1" readingOrder="1"/>
    </xf>
    <xf numFmtId="167" fontId="17" fillId="3" borderId="7" xfId="10" applyNumberFormat="1" applyFont="1" applyFill="1" applyBorder="1" applyAlignment="1">
      <alignment horizontal="center" vertical="center" wrapText="1" readingOrder="1"/>
    </xf>
    <xf numFmtId="0" fontId="20" fillId="3" borderId="8" xfId="6" applyNumberFormat="1" applyFont="1" applyFill="1" applyBorder="1" applyAlignment="1">
      <alignment vertical="center" wrapText="1" readingOrder="1"/>
    </xf>
    <xf numFmtId="167" fontId="21" fillId="3" borderId="8" xfId="10" applyNumberFormat="1" applyFont="1" applyFill="1" applyBorder="1" applyAlignment="1">
      <alignment horizontal="center" vertical="center" wrapText="1" readingOrder="1"/>
    </xf>
    <xf numFmtId="0" fontId="22" fillId="3" borderId="8" xfId="6" applyNumberFormat="1" applyFont="1" applyFill="1" applyBorder="1" applyAlignment="1">
      <alignment vertical="center" wrapText="1" readingOrder="1"/>
    </xf>
    <xf numFmtId="167" fontId="23" fillId="3" borderId="8" xfId="10" applyNumberFormat="1" applyFont="1" applyFill="1" applyBorder="1" applyAlignment="1">
      <alignment horizontal="center" vertical="center" wrapText="1" readingOrder="1"/>
    </xf>
    <xf numFmtId="171" fontId="15" fillId="0" borderId="0" xfId="6" applyNumberFormat="1" applyFont="1" applyFill="1" applyBorder="1"/>
    <xf numFmtId="0" fontId="15" fillId="0" borderId="0" xfId="6" applyFont="1" applyFill="1" applyBorder="1" applyAlignment="1">
      <alignment horizontal="center" vertical="center"/>
    </xf>
    <xf numFmtId="0" fontId="15" fillId="0" borderId="0" xfId="12" applyFont="1"/>
    <xf numFmtId="0" fontId="17" fillId="0" borderId="18" xfId="12" applyFont="1" applyBorder="1" applyAlignment="1">
      <alignment horizontal="center" vertical="center" wrapText="1" readingOrder="1"/>
    </xf>
    <xf numFmtId="0" fontId="17" fillId="0" borderId="18" xfId="12" applyFont="1" applyBorder="1" applyAlignment="1">
      <alignment horizontal="center" vertical="top" wrapText="1" readingOrder="1"/>
    </xf>
    <xf numFmtId="167" fontId="17" fillId="0" borderId="18" xfId="10" applyNumberFormat="1" applyFont="1" applyBorder="1" applyAlignment="1">
      <alignment horizontal="center" vertical="center" wrapText="1" readingOrder="1"/>
    </xf>
    <xf numFmtId="0" fontId="15" fillId="0" borderId="0" xfId="12" applyFont="1" applyAlignment="1">
      <alignment horizontal="center" vertical="center"/>
    </xf>
    <xf numFmtId="0" fontId="31" fillId="0" borderId="19" xfId="12" applyFont="1" applyBorder="1" applyAlignment="1">
      <alignment horizontal="center" vertical="center" wrapText="1"/>
    </xf>
    <xf numFmtId="172" fontId="33" fillId="0" borderId="19" xfId="13" applyNumberFormat="1" applyFont="1" applyFill="1" applyBorder="1" applyAlignment="1">
      <alignment horizontal="center" vertical="center" wrapText="1"/>
    </xf>
    <xf numFmtId="167" fontId="31" fillId="0" borderId="20" xfId="9" applyNumberFormat="1" applyFont="1" applyFill="1" applyBorder="1" applyAlignment="1">
      <alignment horizontal="center" vertical="center" wrapText="1"/>
    </xf>
    <xf numFmtId="167" fontId="33" fillId="0" borderId="19" xfId="10" applyNumberFormat="1" applyFont="1" applyFill="1" applyBorder="1" applyAlignment="1">
      <alignment horizontal="center" vertical="center" wrapText="1"/>
    </xf>
    <xf numFmtId="0" fontId="31" fillId="0" borderId="19" xfId="12" applyFont="1" applyBorder="1" applyAlignment="1">
      <alignment horizontal="left" vertical="center" wrapText="1"/>
    </xf>
    <xf numFmtId="0" fontId="34" fillId="0" borderId="19" xfId="12" applyFont="1" applyBorder="1" applyAlignment="1">
      <alignment horizontal="center" vertical="center" wrapText="1"/>
    </xf>
    <xf numFmtId="0" fontId="34" fillId="0" borderId="19" xfId="12" applyFont="1" applyBorder="1" applyAlignment="1">
      <alignment horizontal="left" vertical="center" wrapText="1" indent="2"/>
    </xf>
    <xf numFmtId="172" fontId="34" fillId="0" borderId="19" xfId="13" applyNumberFormat="1" applyFont="1" applyFill="1" applyBorder="1" applyAlignment="1">
      <alignment horizontal="center" vertical="center" wrapText="1"/>
    </xf>
    <xf numFmtId="167" fontId="34" fillId="0" borderId="20" xfId="9" applyNumberFormat="1" applyFont="1" applyFill="1" applyBorder="1" applyAlignment="1">
      <alignment horizontal="center" vertical="center" wrapText="1"/>
    </xf>
    <xf numFmtId="167" fontId="34" fillId="0" borderId="19" xfId="10" applyNumberFormat="1" applyFont="1" applyFill="1" applyBorder="1" applyAlignment="1">
      <alignment horizontal="center" vertical="center" wrapText="1"/>
    </xf>
    <xf numFmtId="0" fontId="35" fillId="0" borderId="19" xfId="12" applyFont="1" applyBorder="1" applyAlignment="1">
      <alignment horizontal="center" vertical="center" wrapText="1"/>
    </xf>
    <xf numFmtId="0" fontId="35" fillId="0" borderId="19" xfId="12" applyFont="1" applyBorder="1" applyAlignment="1">
      <alignment horizontal="left" vertical="center" wrapText="1" indent="4"/>
    </xf>
    <xf numFmtId="172" fontId="35" fillId="0" borderId="19" xfId="13" applyNumberFormat="1" applyFont="1" applyFill="1" applyBorder="1" applyAlignment="1">
      <alignment horizontal="center" vertical="center" wrapText="1"/>
    </xf>
    <xf numFmtId="167" fontId="35" fillId="0" borderId="20" xfId="9" applyNumberFormat="1" applyFont="1" applyFill="1" applyBorder="1" applyAlignment="1">
      <alignment horizontal="center" vertical="center" wrapText="1"/>
    </xf>
    <xf numFmtId="167" fontId="35" fillId="0" borderId="19" xfId="10" applyNumberFormat="1" applyFont="1" applyFill="1" applyBorder="1" applyAlignment="1">
      <alignment horizontal="center" vertical="center" wrapText="1"/>
    </xf>
    <xf numFmtId="167" fontId="15" fillId="0" borderId="0" xfId="10" applyNumberFormat="1" applyFont="1"/>
    <xf numFmtId="0" fontId="3" fillId="0" borderId="0" xfId="8" applyFont="1"/>
    <xf numFmtId="0" fontId="10" fillId="0" borderId="21" xfId="8" applyFont="1" applyBorder="1" applyAlignment="1" applyProtection="1">
      <alignment horizontal="center" vertical="center" wrapText="1" readingOrder="1"/>
      <protection locked="0"/>
    </xf>
    <xf numFmtId="164" fontId="10" fillId="0" borderId="21" xfId="8" applyNumberFormat="1" applyFont="1" applyBorder="1" applyAlignment="1" applyProtection="1">
      <alignment horizontal="right" vertical="center" wrapText="1" readingOrder="1"/>
      <protection locked="0"/>
    </xf>
    <xf numFmtId="0" fontId="10" fillId="0" borderId="21" xfId="8" applyFont="1" applyBorder="1" applyAlignment="1" applyProtection="1">
      <alignment horizontal="left" vertical="center" wrapText="1" indent="2" readingOrder="1"/>
      <protection locked="0"/>
    </xf>
    <xf numFmtId="164" fontId="3" fillId="0" borderId="0" xfId="8" applyNumberFormat="1" applyFont="1"/>
    <xf numFmtId="0" fontId="10" fillId="0" borderId="21" xfId="8" applyFont="1" applyBorder="1" applyAlignment="1" applyProtection="1">
      <alignment horizontal="left" vertical="center" wrapText="1" indent="1" readingOrder="1"/>
      <protection locked="0"/>
    </xf>
    <xf numFmtId="0" fontId="13" fillId="0" borderId="0" xfId="14"/>
    <xf numFmtId="0" fontId="36" fillId="0" borderId="0" xfId="14" applyFont="1" applyAlignment="1">
      <alignment vertical="center" wrapText="1"/>
    </xf>
    <xf numFmtId="0" fontId="37" fillId="0" borderId="22" xfId="14" applyFont="1" applyBorder="1" applyAlignment="1">
      <alignment vertical="center" wrapText="1"/>
    </xf>
    <xf numFmtId="164" fontId="37" fillId="0" borderId="23" xfId="14" applyNumberFormat="1" applyFont="1" applyBorder="1" applyAlignment="1">
      <alignment horizontal="center" vertical="center" wrapText="1"/>
    </xf>
    <xf numFmtId="0" fontId="37" fillId="0" borderId="24" xfId="14" applyFont="1" applyBorder="1" applyAlignment="1">
      <alignment vertical="center" wrapText="1"/>
    </xf>
    <xf numFmtId="164" fontId="37" fillId="0" borderId="25" xfId="14" applyNumberFormat="1" applyFont="1" applyBorder="1" applyAlignment="1">
      <alignment horizontal="center" vertical="center" wrapText="1"/>
    </xf>
    <xf numFmtId="4" fontId="36" fillId="0" borderId="0" xfId="14" applyNumberFormat="1" applyFont="1" applyAlignment="1">
      <alignment vertical="center" wrapText="1"/>
    </xf>
    <xf numFmtId="0" fontId="38" fillId="0" borderId="24" xfId="14" applyFont="1" applyBorder="1" applyAlignment="1">
      <alignment horizontal="left" vertical="center" wrapText="1" indent="1"/>
    </xf>
    <xf numFmtId="164" fontId="38" fillId="0" borderId="25" xfId="14" applyNumberFormat="1" applyFont="1" applyBorder="1" applyAlignment="1">
      <alignment horizontal="center" vertical="center" wrapText="1"/>
    </xf>
    <xf numFmtId="4" fontId="13" fillId="0" borderId="0" xfId="14" applyNumberFormat="1"/>
    <xf numFmtId="164" fontId="13" fillId="0" borderId="0" xfId="14" applyNumberFormat="1"/>
    <xf numFmtId="0" fontId="38" fillId="0" borderId="24" xfId="14" applyFont="1" applyBorder="1" applyAlignment="1">
      <alignment vertical="center" wrapText="1"/>
    </xf>
    <xf numFmtId="0" fontId="37" fillId="0" borderId="27" xfId="6" applyFont="1" applyBorder="1" applyAlignment="1">
      <alignment horizontal="center" vertical="center" wrapText="1"/>
    </xf>
    <xf numFmtId="0" fontId="37" fillId="0" borderId="29" xfId="6" applyFont="1" applyBorder="1" applyAlignment="1">
      <alignment horizontal="center" vertical="center" wrapText="1"/>
    </xf>
    <xf numFmtId="0" fontId="37" fillId="0" borderId="28" xfId="6" applyFont="1" applyBorder="1" applyAlignment="1">
      <alignment vertical="center" wrapText="1"/>
    </xf>
    <xf numFmtId="164" fontId="37" fillId="0" borderId="29" xfId="6" applyNumberFormat="1" applyFont="1" applyBorder="1" applyAlignment="1">
      <alignment horizontal="center" vertical="center" wrapText="1"/>
    </xf>
    <xf numFmtId="4" fontId="13" fillId="0" borderId="0" xfId="8" applyNumberFormat="1" applyAlignment="1">
      <alignment horizontal="center" vertical="center"/>
    </xf>
    <xf numFmtId="165" fontId="0" fillId="0" borderId="0" xfId="15" applyNumberFormat="1" applyFont="1"/>
    <xf numFmtId="0" fontId="38" fillId="0" borderId="28" xfId="6" applyFont="1" applyBorder="1" applyAlignment="1">
      <alignment horizontal="left" vertical="center" wrapText="1" indent="3"/>
    </xf>
    <xf numFmtId="164" fontId="38" fillId="0" borderId="29" xfId="6" applyNumberFormat="1" applyFont="1" applyBorder="1" applyAlignment="1">
      <alignment horizontal="center" vertical="center" wrapText="1"/>
    </xf>
    <xf numFmtId="43" fontId="13" fillId="0" borderId="0" xfId="8" applyNumberFormat="1"/>
    <xf numFmtId="0" fontId="39" fillId="0" borderId="0" xfId="16" applyBorder="1"/>
    <xf numFmtId="164" fontId="5" fillId="4" borderId="32" xfId="16" applyNumberFormat="1" applyFont="1" applyFill="1" applyBorder="1" applyAlignment="1">
      <alignment horizontal="center" vertical="center" wrapText="1" readingOrder="1"/>
    </xf>
    <xf numFmtId="0" fontId="7" fillId="0" borderId="32" xfId="16" applyFont="1" applyFill="1" applyBorder="1" applyAlignment="1">
      <alignment vertical="top" wrapText="1" readingOrder="1"/>
    </xf>
    <xf numFmtId="164" fontId="7" fillId="0" borderId="32" xfId="16" applyNumberFormat="1" applyFont="1" applyBorder="1" applyAlignment="1">
      <alignment horizontal="center" vertical="center" wrapText="1" readingOrder="1"/>
    </xf>
    <xf numFmtId="0" fontId="7" fillId="0" borderId="32" xfId="16" applyFont="1" applyFill="1" applyBorder="1" applyAlignment="1">
      <alignment vertical="top" wrapText="1" indent="1" readingOrder="1"/>
    </xf>
    <xf numFmtId="0" fontId="5" fillId="0" borderId="32" xfId="16" applyFont="1" applyFill="1" applyBorder="1" applyAlignment="1">
      <alignment vertical="top" wrapText="1" readingOrder="1"/>
    </xf>
    <xf numFmtId="164" fontId="5" fillId="0" borderId="32" xfId="16" applyNumberFormat="1" applyFont="1" applyBorder="1" applyAlignment="1">
      <alignment horizontal="center" vertical="center" wrapText="1" readingOrder="1"/>
    </xf>
    <xf numFmtId="0" fontId="8" fillId="0" borderId="32" xfId="16" applyFont="1" applyFill="1" applyBorder="1" applyAlignment="1">
      <alignment vertical="top" wrapText="1" readingOrder="1"/>
    </xf>
    <xf numFmtId="164" fontId="8" fillId="0" borderId="32" xfId="16" applyNumberFormat="1" applyFont="1" applyBorder="1" applyAlignment="1">
      <alignment horizontal="center" vertical="center" wrapText="1" readingOrder="1"/>
    </xf>
    <xf numFmtId="0" fontId="10" fillId="0" borderId="32" xfId="16" applyFont="1" applyFill="1" applyBorder="1" applyAlignment="1">
      <alignment vertical="top" wrapText="1" readingOrder="1"/>
    </xf>
    <xf numFmtId="164" fontId="10" fillId="0" borderId="32" xfId="16" applyNumberFormat="1" applyFont="1" applyBorder="1" applyAlignment="1">
      <alignment horizontal="center" vertical="center" wrapText="1" readingOrder="1"/>
    </xf>
    <xf numFmtId="0" fontId="7" fillId="0" borderId="32" xfId="16" applyFont="1" applyFill="1" applyBorder="1" applyAlignment="1">
      <alignment horizontal="left" vertical="top" wrapText="1" indent="1" readingOrder="1"/>
    </xf>
    <xf numFmtId="0" fontId="12" fillId="0" borderId="32" xfId="16" applyFont="1" applyFill="1" applyBorder="1" applyAlignment="1">
      <alignment horizontal="left" vertical="top" wrapText="1" readingOrder="1"/>
    </xf>
    <xf numFmtId="164" fontId="12" fillId="0" borderId="32" xfId="16" applyNumberFormat="1" applyFont="1" applyBorder="1" applyAlignment="1">
      <alignment horizontal="center" vertical="center" wrapText="1" readingOrder="1"/>
    </xf>
    <xf numFmtId="0" fontId="16" fillId="0" borderId="35" xfId="6" applyFont="1" applyBorder="1" applyAlignment="1">
      <alignment horizontal="center" vertical="center" wrapText="1" readingOrder="1"/>
    </xf>
    <xf numFmtId="0" fontId="16" fillId="0" borderId="35" xfId="6" applyFont="1" applyBorder="1" applyAlignment="1">
      <alignment horizontal="center" vertical="center" wrapText="1"/>
    </xf>
    <xf numFmtId="170" fontId="17" fillId="0" borderId="7" xfId="6" applyNumberFormat="1" applyFont="1" applyBorder="1" applyAlignment="1">
      <alignment horizontal="center" vertical="center" wrapText="1" readingOrder="1"/>
    </xf>
    <xf numFmtId="167" fontId="17" fillId="0" borderId="7" xfId="10" applyNumberFormat="1" applyFont="1" applyBorder="1" applyAlignment="1">
      <alignment horizontal="center" vertical="center" wrapText="1" readingOrder="1"/>
    </xf>
    <xf numFmtId="0" fontId="17" fillId="5" borderId="7" xfId="6" applyFont="1" applyFill="1" applyBorder="1" applyAlignment="1">
      <alignment horizontal="center" vertical="center" wrapText="1" readingOrder="1"/>
    </xf>
    <xf numFmtId="170" fontId="17" fillId="5" borderId="7" xfId="6" applyNumberFormat="1" applyFont="1" applyFill="1" applyBorder="1" applyAlignment="1">
      <alignment horizontal="center" vertical="center" wrapText="1" readingOrder="1"/>
    </xf>
    <xf numFmtId="167" fontId="17" fillId="5" borderId="7" xfId="10" applyNumberFormat="1" applyFont="1" applyFill="1" applyBorder="1" applyAlignment="1">
      <alignment horizontal="center" vertical="center" wrapText="1" readingOrder="1"/>
    </xf>
    <xf numFmtId="0" fontId="40" fillId="0" borderId="7" xfId="6" applyFont="1" applyBorder="1" applyAlignment="1">
      <alignment vertical="center" wrapText="1" readingOrder="1"/>
    </xf>
    <xf numFmtId="170" fontId="40" fillId="0" borderId="7" xfId="6" applyNumberFormat="1" applyFont="1" applyBorder="1" applyAlignment="1">
      <alignment horizontal="center" vertical="center" wrapText="1" readingOrder="1"/>
    </xf>
    <xf numFmtId="167" fontId="40" fillId="0" borderId="7" xfId="6" applyNumberFormat="1" applyFont="1" applyBorder="1" applyAlignment="1">
      <alignment horizontal="center" vertical="center" wrapText="1" readingOrder="1"/>
    </xf>
    <xf numFmtId="167" fontId="17" fillId="5" borderId="7" xfId="6" applyNumberFormat="1" applyFont="1" applyFill="1" applyBorder="1" applyAlignment="1">
      <alignment horizontal="center" vertical="center" wrapText="1" readingOrder="1"/>
    </xf>
    <xf numFmtId="0" fontId="41" fillId="0" borderId="7" xfId="6" applyFont="1" applyBorder="1" applyAlignment="1">
      <alignment horizontal="left" vertical="center" wrapText="1" indent="3" readingOrder="1"/>
    </xf>
    <xf numFmtId="0" fontId="37" fillId="0" borderId="36" xfId="6" applyFont="1" applyBorder="1" applyAlignment="1">
      <alignment horizontal="center" vertical="center" wrapText="1"/>
    </xf>
    <xf numFmtId="0" fontId="37" fillId="0" borderId="37" xfId="6" applyFont="1" applyBorder="1" applyAlignment="1">
      <alignment horizontal="center" vertical="center" wrapText="1"/>
    </xf>
    <xf numFmtId="0" fontId="37" fillId="0" borderId="28" xfId="6" applyFont="1" applyBorder="1" applyAlignment="1">
      <alignment horizontal="center" vertical="center" wrapText="1"/>
    </xf>
    <xf numFmtId="164" fontId="15" fillId="0" borderId="0" xfId="6" applyNumberFormat="1" applyFont="1" applyAlignment="1">
      <alignment horizontal="center" vertical="center"/>
    </xf>
    <xf numFmtId="0" fontId="38" fillId="0" borderId="28" xfId="6" applyFont="1" applyBorder="1" applyAlignment="1">
      <alignment vertical="center" wrapText="1"/>
    </xf>
    <xf numFmtId="3" fontId="15" fillId="0" borderId="0" xfId="6" applyNumberFormat="1" applyFont="1"/>
    <xf numFmtId="4" fontId="15" fillId="0" borderId="0" xfId="6" applyNumberFormat="1" applyFont="1"/>
    <xf numFmtId="0" fontId="10" fillId="0" borderId="21" xfId="8" applyFont="1" applyBorder="1" applyAlignment="1" applyProtection="1">
      <alignment horizontal="center" vertical="center" wrapText="1" readingOrder="1"/>
      <protection locked="0"/>
    </xf>
    <xf numFmtId="0" fontId="37" fillId="0" borderId="26" xfId="6" applyFont="1" applyBorder="1" applyAlignment="1">
      <alignment horizontal="center" vertical="center" wrapText="1"/>
    </xf>
    <xf numFmtId="0" fontId="37" fillId="0" borderId="28" xfId="6" applyFont="1" applyBorder="1" applyAlignment="1">
      <alignment horizontal="center" vertical="center" wrapText="1"/>
    </xf>
    <xf numFmtId="0" fontId="26" fillId="0" borderId="13" xfId="6" applyFont="1" applyBorder="1" applyAlignment="1">
      <alignment horizontal="center" vertical="center" wrapText="1"/>
    </xf>
    <xf numFmtId="0" fontId="26" fillId="0" borderId="14" xfId="6" applyFont="1" applyBorder="1" applyAlignment="1">
      <alignment horizontal="center" vertical="center" wrapText="1"/>
    </xf>
    <xf numFmtId="0" fontId="26" fillId="0" borderId="10" xfId="6" applyFont="1" applyBorder="1" applyAlignment="1">
      <alignment horizontal="center" vertical="center" wrapText="1"/>
    </xf>
    <xf numFmtId="0" fontId="25" fillId="0" borderId="13" xfId="6" applyFont="1" applyBorder="1" applyAlignment="1">
      <alignment horizontal="center" vertical="center" wrapText="1"/>
    </xf>
    <xf numFmtId="0" fontId="25" fillId="0" borderId="14" xfId="6" applyFont="1" applyBorder="1" applyAlignment="1">
      <alignment horizontal="center" vertical="center" wrapText="1"/>
    </xf>
    <xf numFmtId="0" fontId="25" fillId="0" borderId="10" xfId="6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164" fontId="5" fillId="4" borderId="33" xfId="16" applyNumberFormat="1" applyFont="1" applyFill="1" applyBorder="1" applyAlignment="1">
      <alignment horizontal="center" vertical="center" wrapText="1" readingOrder="1"/>
    </xf>
    <xf numFmtId="164" fontId="5" fillId="4" borderId="34" xfId="16" applyNumberFormat="1" applyFont="1" applyFill="1" applyBorder="1" applyAlignment="1">
      <alignment horizontal="center" vertical="center" wrapText="1" readingOrder="1"/>
    </xf>
    <xf numFmtId="2" fontId="37" fillId="0" borderId="30" xfId="16" applyNumberFormat="1" applyFont="1" applyBorder="1" applyAlignment="1">
      <alignment horizontal="right" vertical="center" wrapText="1"/>
    </xf>
    <xf numFmtId="2" fontId="37" fillId="0" borderId="31" xfId="16" applyNumberFormat="1" applyFont="1" applyBorder="1" applyAlignment="1">
      <alignment horizontal="right" vertical="center" wrapText="1"/>
    </xf>
  </cellXfs>
  <cellStyles count="17">
    <cellStyle name="Comma" xfId="1"/>
    <cellStyle name="Comma [0]" xfId="2"/>
    <cellStyle name="Comma 2" xfId="7"/>
    <cellStyle name="Comma 2 2" xfId="13"/>
    <cellStyle name="Comma 2 3" xfId="15"/>
    <cellStyle name="Currency" xfId="3"/>
    <cellStyle name="Currency [0]" xfId="4"/>
    <cellStyle name="Normal" xfId="0" builtinId="0"/>
    <cellStyle name="Normal 2" xfId="6"/>
    <cellStyle name="Normal 2 2" xfId="8"/>
    <cellStyle name="Normal 2 2 2" xfId="12"/>
    <cellStyle name="Normal 3" xfId="14"/>
    <cellStyle name="Normal 4" xfId="16"/>
    <cellStyle name="Percent" xfId="5"/>
    <cellStyle name="Percent 2" xfId="9"/>
    <cellStyle name="Percent 2 2" xfId="11"/>
    <cellStyle name="Percent 3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0000"/>
      <rgbColor rgb="002C2C90"/>
      <rgbColor rgb="008A3A0C"/>
      <rgbColor rgb="0086008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lipscomb\Desktop\Georgia%20Backup%20files\Documents%20and%20Settings\LABREGO\My%20Local%20Documents\Ecuador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USERS\Irina%20Dolinskaya\FP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ocuments%20and%20Settings\LABREGO\My%20Local%20Documents\Ecuador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USERS\Irina%20Dolinskaya\FP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US\MDA\WEO\Templates\wrs9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My%20Documents\moldova\Oct2000mission\data\eff991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PA\CHL\SECTORS\BOP\Bop02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Irina%20Dolinskaya\FPmod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US\MDA\WEO\Templates\wrs9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WIN\TEMP\MFLOW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\MFLOW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bud67\LOCALS~1\Temp\Rar$DI01.562\WIN\TEMP\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Documents%20and%20Settings\llipscomb\Desktop\Georgia%20Backup%20file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g-file01\Users\ggrigolava\AppData\Local\Microsoft\Windows\Temporary%20Internet%20Files\Content.Outlook\WNWVM2ZI\Copy%20of%20CD_Issue_CalendarUPD%202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_2012\City%20Hall\Fund\Fund_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a\ZEDAMXEDVELOBA\STATISTIKA\Consolidate%20Report\2010\Consolidate_Report_09-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GEOMon%20(SBA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aluca\AppData\Local\Microsoft\Windows\Temporary%20Internet%20Files\Content.Outlook\FCXU550O\IMF%20projections%20fifth%20review%20Feb%202%2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SV\VULNERABILITIES\VULNERABILITIES%202005-09\working-files\Master%20Cross%20Country%20MS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Users\leyraud\Desktop\Eyraud%20business%20files\Georgia\REVIEWS\5%20review%20February%202010\GEO%20vulnerabilit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olombia\WEO\GEEColombiaOct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BCLEMENTS\Local%20Settings\Temporary%20Internet%20Files\OLK5\External%20DSA%20Template_countr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.%20Supervision\_Analysis\Analysis-MF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DD\FSU\FSU_DATABAS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WINDOWS\TEMP\CRI-BOP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ikosgan\REPORT_2005_Ikv\07_2005_report\CPI_By_import_and_Domestic_goods_achiko+regulirebadi%20fasebi%20(es%20aris%20bolo%20varianti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orary%20Internet%20Files\OLKA1E5\wrs915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DH\GEO\BOP\Data\FLOW2004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PERUMF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PLAZO\IMAE\PR\INF1-ALEX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ecuredtab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net\Documents%20and%20Settings\inga\Desktop\ea_sabazo_de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J87">
            <v>3035.6234321400398</v>
          </cell>
          <cell r="K87">
            <v>2975.4851809060306</v>
          </cell>
          <cell r="L87">
            <v>2842.4999999999995</v>
          </cell>
          <cell r="M87">
            <v>2686.6</v>
          </cell>
          <cell r="N87">
            <v>2742.76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J88">
            <v>-2.262789025169555</v>
          </cell>
          <cell r="K88">
            <v>-4.3665903895284961</v>
          </cell>
          <cell r="L88">
            <v>-4.9088658304071213</v>
          </cell>
          <cell r="M88">
            <v>-2.2073311801851254</v>
          </cell>
          <cell r="N88">
            <v>-3.5942403334183597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J89">
            <v>-2.1218026342702117</v>
          </cell>
          <cell r="K89">
            <v>-4.1884249660810804</v>
          </cell>
          <cell r="L89">
            <v>-4.9131650698546592</v>
          </cell>
          <cell r="M89">
            <v>-2.2225089968639038</v>
          </cell>
          <cell r="N89">
            <v>-2.721632742473318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J90">
            <v>9257.4502319880976</v>
          </cell>
          <cell r="K90">
            <v>10745.432413793103</v>
          </cell>
          <cell r="L90">
            <v>11179.771844660194</v>
          </cell>
          <cell r="M90">
            <v>10541.700653409089</v>
          </cell>
          <cell r="N90">
            <v>10437.613624442696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J91">
            <v>1.4517604564649236</v>
          </cell>
          <cell r="K91">
            <v>1.3760205607320266</v>
          </cell>
          <cell r="L91">
            <v>1.3564401943863649</v>
          </cell>
          <cell r="M91">
            <v>1.3673157631540001</v>
          </cell>
          <cell r="N91">
            <v>1.3187915192507518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J92">
            <v>2565.1806821232158</v>
          </cell>
          <cell r="K92">
            <v>2746.8790348026741</v>
          </cell>
          <cell r="L92">
            <v>3213.8732025940108</v>
          </cell>
          <cell r="M92">
            <v>2623.2918784033122</v>
          </cell>
          <cell r="N92">
            <v>2397.3497462079349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J93">
            <v>27.709365082617644</v>
          </cell>
          <cell r="K93">
            <v>25.56322471747821</v>
          </cell>
          <cell r="L93">
            <v>28.747216376594093</v>
          </cell>
          <cell r="M93">
            <v>24.884902015833315</v>
          </cell>
          <cell r="N93">
            <v>22.968370285271394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J96">
            <v>4.5999999999999996</v>
          </cell>
          <cell r="K96">
            <v>2.2999999999999998</v>
          </cell>
          <cell r="L96">
            <v>1.8</v>
          </cell>
          <cell r="M96">
            <v>1.4168819014069856</v>
          </cell>
          <cell r="N96">
            <v>-0.23683360414266108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J97">
            <v>13.641140324671031</v>
          </cell>
          <cell r="K97">
            <v>17.871910667804158</v>
          </cell>
          <cell r="L97">
            <v>10.858634594188743</v>
          </cell>
          <cell r="M97">
            <v>7.4142556069901389</v>
          </cell>
          <cell r="N97">
            <v>7.2542915148650522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J98">
            <v>8.8640874133584457</v>
          </cell>
          <cell r="K98">
            <v>11.922445604379028</v>
          </cell>
          <cell r="L98">
            <v>6.7156312147644615</v>
          </cell>
          <cell r="M98">
            <v>5.7525258552448388</v>
          </cell>
          <cell r="N98">
            <v>9.9551211797630934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J99">
            <v>2.5526002919110482</v>
          </cell>
          <cell r="K99">
            <v>1.9959283876567184</v>
          </cell>
          <cell r="L99">
            <v>-5.0164081398214506</v>
          </cell>
          <cell r="M99">
            <v>-1.2756022630734662</v>
          </cell>
          <cell r="N99">
            <v>-0.63360627126952807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J100">
            <v>10.853883310696986</v>
          </cell>
          <cell r="K100">
            <v>-10.008515917858801</v>
          </cell>
          <cell r="L100">
            <v>-2.0458540975644866</v>
          </cell>
          <cell r="M100">
            <v>-5.2154864968859727</v>
          </cell>
          <cell r="N100">
            <v>-4.925490958453608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J101">
            <v>2.1631182556494322</v>
          </cell>
          <cell r="K101">
            <v>1.3126025966192945</v>
          </cell>
          <cell r="L101">
            <v>-3.2813266921797646</v>
          </cell>
          <cell r="M101">
            <v>-7.0147068229978409</v>
          </cell>
          <cell r="N101">
            <v>6.7594945215878166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J102">
            <v>2.721209709510545</v>
          </cell>
          <cell r="K102">
            <v>2.5304396692445614</v>
          </cell>
          <cell r="L102">
            <v>2.8368476723721763</v>
          </cell>
          <cell r="M102">
            <v>2.5262956181067149</v>
          </cell>
          <cell r="N102">
            <v>2.689982935747615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J103">
            <v>8.2831143139220416</v>
          </cell>
          <cell r="K103">
            <v>-1.1346959173614124</v>
          </cell>
          <cell r="L103">
            <v>-2.3152808316990132</v>
          </cell>
          <cell r="M103">
            <v>-12.778965157313976</v>
          </cell>
          <cell r="N103">
            <v>1.0633690449054001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J104">
            <v>-2.6900409118356379</v>
          </cell>
          <cell r="K104">
            <v>9.1247166725049453</v>
          </cell>
          <cell r="L104">
            <v>1.5466386359381801</v>
          </cell>
          <cell r="M104">
            <v>-13.329037116469294</v>
          </cell>
          <cell r="N104">
            <v>14.208035374995703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J113">
            <v>0.16552540662969362</v>
          </cell>
          <cell r="K113">
            <v>-2.882238770553518</v>
          </cell>
          <cell r="L113">
            <v>-3.5859408006745905</v>
          </cell>
          <cell r="M113">
            <v>-0.6524287033271301</v>
          </cell>
          <cell r="N113">
            <v>-2.4485827300479324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J114">
            <v>-3.3193184332817038</v>
          </cell>
          <cell r="K114">
            <v>21.88143739986268</v>
          </cell>
          <cell r="L114">
            <v>-2.6103286384976498</v>
          </cell>
          <cell r="M114">
            <v>22.464327034323173</v>
          </cell>
          <cell r="N114">
            <v>24.853786075069493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J115">
            <v>854.8</v>
          </cell>
          <cell r="K115">
            <v>788</v>
          </cell>
          <cell r="L115">
            <v>783</v>
          </cell>
          <cell r="M115">
            <v>791</v>
          </cell>
          <cell r="N115">
            <v>897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J116">
            <v>55.02</v>
          </cell>
          <cell r="K116">
            <v>62.677799999999998</v>
          </cell>
          <cell r="L116">
            <v>61.79</v>
          </cell>
          <cell r="M116">
            <v>72.67</v>
          </cell>
          <cell r="N116">
            <v>78.959999999999994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J117">
            <v>0</v>
          </cell>
          <cell r="K117">
            <v>0</v>
          </cell>
          <cell r="L117" t="str">
            <v>...</v>
          </cell>
          <cell r="M117" t="str">
            <v>...</v>
          </cell>
          <cell r="N117" t="str">
            <v>…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J118">
            <v>67.341148413715615</v>
          </cell>
          <cell r="K118">
            <v>104.34114841371562</v>
          </cell>
          <cell r="L118">
            <v>25.341148413715615</v>
          </cell>
          <cell r="M118">
            <v>112.74114841371562</v>
          </cell>
          <cell r="N118">
            <v>59.301148413715616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I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16382.603231841318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5868.2306148897342</v>
          </cell>
          <cell r="E14">
            <v>6920.492387598686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2718.5</v>
          </cell>
          <cell r="E15">
            <v>2247.5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7512.2134112877302</v>
          </cell>
          <cell r="E23">
            <v>8257.7790088887741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818.26993166125908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230.6983076862231</v>
          </cell>
          <cell r="E35">
            <v>-404.64483176355873</v>
          </cell>
          <cell r="F35">
            <v>150.93949384726972</v>
          </cell>
          <cell r="G35">
            <v>515.18109501782169</v>
          </cell>
          <cell r="H35">
            <v>371.86130463096367</v>
          </cell>
          <cell r="I35">
            <v>450.83928782188462</v>
          </cell>
          <cell r="J35">
            <v>443.48827719935508</v>
          </cell>
          <cell r="K35">
            <v>441.3083239640373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473.28811396648024</v>
          </cell>
          <cell r="E37">
            <v>706.65673345238508</v>
          </cell>
          <cell r="F37">
            <v>631.14461576169379</v>
          </cell>
          <cell r="G37">
            <v>590.3651044903072</v>
          </cell>
          <cell r="H37">
            <v>783.19274806308454</v>
          </cell>
          <cell r="I37">
            <v>544.5611771021961</v>
          </cell>
          <cell r="J37">
            <v>1129.6362053538055</v>
          </cell>
          <cell r="K37">
            <v>1124.0835126960778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-240.7944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424.15053666051654</v>
          </cell>
          <cell r="G40">
            <v>211.16791885323141</v>
          </cell>
          <cell r="H40">
            <v>229.2969234994473</v>
          </cell>
          <cell r="I40">
            <v>536.8078068395605</v>
          </cell>
          <cell r="J40">
            <v>51.269220332526857</v>
          </cell>
          <cell r="K40">
            <v>51.017208028070854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2668.7500000000005</v>
          </cell>
          <cell r="E44">
            <v>2604.9999999999991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3337.1251396648045</v>
          </cell>
          <cell r="E46">
            <v>2905.0000000000005</v>
          </cell>
          <cell r="F46">
            <v>3895.7641129861672</v>
          </cell>
          <cell r="G46">
            <v>4577.8782144482111</v>
          </cell>
          <cell r="H46">
            <v>4965.2726258591802</v>
          </cell>
          <cell r="I46">
            <v>5260.3520931924177</v>
          </cell>
          <cell r="J46">
            <v>5590.3550805808536</v>
          </cell>
          <cell r="K46">
            <v>5949.8294815796862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2718.5</v>
          </cell>
          <cell r="E47">
            <v>2247.5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244.3</v>
          </cell>
          <cell r="F49">
            <v>256.51500000000004</v>
          </cell>
          <cell r="G49">
            <v>269.34075000000007</v>
          </cell>
          <cell r="H49">
            <v>282.80778750000007</v>
          </cell>
          <cell r="I49">
            <v>296.94817687500012</v>
          </cell>
          <cell r="J49">
            <v>311.79558571875015</v>
          </cell>
          <cell r="K49">
            <v>327.38536500468769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176.9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30.4</v>
          </cell>
          <cell r="E51">
            <v>30.3</v>
          </cell>
          <cell r="F51">
            <v>30.3</v>
          </cell>
          <cell r="G51">
            <v>30.3</v>
          </cell>
          <cell r="H51">
            <v>30.3</v>
          </cell>
          <cell r="I51">
            <v>30.3</v>
          </cell>
          <cell r="J51">
            <v>30.3</v>
          </cell>
          <cell r="K51">
            <v>30.3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189.04999999999944</v>
          </cell>
          <cell r="E52">
            <v>1.3642420526593924E-12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-479.32513966480457</v>
          </cell>
          <cell r="E54">
            <v>-300</v>
          </cell>
          <cell r="F54">
            <v>-402.37780361930027</v>
          </cell>
          <cell r="G54">
            <v>-514.67385680647976</v>
          </cell>
          <cell r="H54">
            <v>-524.79418231920954</v>
          </cell>
          <cell r="I54">
            <v>-461.3901635453467</v>
          </cell>
          <cell r="J54">
            <v>-388.76246435088888</v>
          </cell>
          <cell r="K54">
            <v>-397.62334957870462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-479.32513966480457</v>
          </cell>
          <cell r="E55">
            <v>-300</v>
          </cell>
          <cell r="F55">
            <v>-402.37780361930027</v>
          </cell>
          <cell r="G55">
            <v>-514.67385680647976</v>
          </cell>
          <cell r="H55">
            <v>-524.79418231920954</v>
          </cell>
          <cell r="I55">
            <v>-461.3901635453467</v>
          </cell>
          <cell r="J55">
            <v>-388.76246435088888</v>
          </cell>
          <cell r="K55">
            <v>-397.62334957870462</v>
          </cell>
        </row>
        <row r="57">
          <cell r="A57" t="str">
            <v>Total financing</v>
          </cell>
          <cell r="C57" t="str">
            <v>END</v>
          </cell>
          <cell r="D57">
            <v>449.09830768622311</v>
          </cell>
          <cell r="E57">
            <v>199.35516823644127</v>
          </cell>
          <cell r="F57">
            <v>355.67646406662271</v>
          </cell>
          <cell r="G57">
            <v>512.81447946784021</v>
          </cell>
          <cell r="H57">
            <v>488.20667080019166</v>
          </cell>
          <cell r="I57">
            <v>572.92837965252534</v>
          </cell>
          <cell r="J57">
            <v>502.91941389530962</v>
          </cell>
          <cell r="K57">
            <v>516.03411840766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230.6983076862231</v>
          </cell>
          <cell r="E58">
            <v>-404.64483176355873</v>
          </cell>
          <cell r="F58">
            <v>150.93949384726972</v>
          </cell>
          <cell r="G58">
            <v>515.18109501782169</v>
          </cell>
          <cell r="H58">
            <v>371.86130463096367</v>
          </cell>
          <cell r="I58">
            <v>450.83928782188462</v>
          </cell>
          <cell r="J58">
            <v>443.48827719935508</v>
          </cell>
          <cell r="K58">
            <v>441.3083239640373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142.1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0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76.3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424.15053666051654</v>
          </cell>
          <cell r="G64">
            <v>211.16791885323141</v>
          </cell>
          <cell r="H64">
            <v>229.2969234994473</v>
          </cell>
          <cell r="I64">
            <v>536.8078068395605</v>
          </cell>
          <cell r="J64">
            <v>51.269220332526857</v>
          </cell>
          <cell r="K64">
            <v>51.017208028070854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161.90715015889558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57.994964651609472</v>
          </cell>
          <cell r="E14">
            <v>68.37668861011116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26.866584112315568</v>
          </cell>
          <cell r="E15">
            <v>22.20602220827649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74.242234130596614</v>
          </cell>
          <cell r="E23">
            <v>81.589510150132838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8.0868559667301572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2.2799615552770902</v>
          </cell>
          <cell r="E33">
            <v>-3.9980209657868251</v>
          </cell>
          <cell r="F33">
            <v>1.1642052325277961</v>
          </cell>
          <cell r="G33">
            <v>3.5312128133449807</v>
          </cell>
          <cell r="H33">
            <v>2.3879394510129019</v>
          </cell>
          <cell r="I33">
            <v>2.6910733630837935</v>
          </cell>
          <cell r="J33">
            <v>2.439705971335532</v>
          </cell>
          <cell r="K33">
            <v>2.2461564716688418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4.6774452540885187</v>
          </cell>
          <cell r="E35">
            <v>6.9819956025235967</v>
          </cell>
          <cell r="F35">
            <v>4.8680557051225355</v>
          </cell>
          <cell r="G35">
            <v>4.0465475959590567</v>
          </cell>
          <cell r="H35">
            <v>5.0293398037288588</v>
          </cell>
          <cell r="I35">
            <v>3.2505021586500251</v>
          </cell>
          <cell r="J35">
            <v>6.2143247912720661</v>
          </cell>
          <cell r="K35">
            <v>5.7213229835752983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-2.3797399306141473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26.374911292897625</v>
          </cell>
          <cell r="E40">
            <v>25.738237086789873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32.980376405417438</v>
          </cell>
          <cell r="E42">
            <v>28.702333488339583</v>
          </cell>
          <cell r="F42">
            <v>30.048258738841295</v>
          </cell>
          <cell r="G42">
            <v>31.37821314703551</v>
          </cell>
          <cell r="H42">
            <v>31.884926559084327</v>
          </cell>
          <cell r="I42">
            <v>31.399200958779073</v>
          </cell>
          <cell r="J42">
            <v>30.753513391850419</v>
          </cell>
          <cell r="K42">
            <v>30.283244773931234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26.866584112315568</v>
          </cell>
          <cell r="E43">
            <v>22.20602220827649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2.4137625029953047</v>
          </cell>
          <cell r="F45">
            <v>1.9785153481702202</v>
          </cell>
          <cell r="G45">
            <v>1.8461459800326054</v>
          </cell>
          <cell r="H45">
            <v>1.8160746074268768</v>
          </cell>
          <cell r="I45">
            <v>1.7724926611105727</v>
          </cell>
          <cell r="J45">
            <v>1.7152416228854508</v>
          </cell>
          <cell r="K45">
            <v>1.6663151733228365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1.7478288447804722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0.30043927055890868</v>
          </cell>
          <cell r="E47">
            <v>0.29937373655651955</v>
          </cell>
          <cell r="F47">
            <v>0.233705689918943</v>
          </cell>
          <cell r="G47">
            <v>0.20768570368571385</v>
          </cell>
          <cell r="H47">
            <v>0.19457406421325776</v>
          </cell>
          <cell r="I47">
            <v>0.18086161766286257</v>
          </cell>
          <cell r="J47">
            <v>0.16668555795497839</v>
          </cell>
          <cell r="K47">
            <v>0.15421993512434196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1.868356713788208</v>
          </cell>
          <cell r="E48">
            <v>1.3479149863768264E-14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-4.7371083987316087</v>
          </cell>
          <cell r="E50">
            <v>-2.9640964015496984</v>
          </cell>
          <cell r="F50">
            <v>-3.1035637690731859</v>
          </cell>
          <cell r="G50">
            <v>-3.5277360435476592</v>
          </cell>
          <cell r="H50">
            <v>-3.3700111197796025</v>
          </cell>
          <cell r="I50">
            <v>-2.7540518598199379</v>
          </cell>
          <cell r="J50">
            <v>-2.1386497782930793</v>
          </cell>
          <cell r="K50">
            <v>-2.0238101378201772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-4.7371083987316087</v>
          </cell>
          <cell r="E51">
            <v>-2.9640964015496984</v>
          </cell>
          <cell r="F51">
            <v>-3.1035637690731859</v>
          </cell>
          <cell r="G51">
            <v>-3.5277360435476592</v>
          </cell>
          <cell r="H51">
            <v>-3.3700111197796025</v>
          </cell>
          <cell r="I51">
            <v>-2.7540518598199379</v>
          </cell>
          <cell r="J51">
            <v>-2.1386497782930793</v>
          </cell>
          <cell r="K51">
            <v>-2.0238101378201772</v>
          </cell>
        </row>
        <row r="53">
          <cell r="A53" t="str">
            <v>Total financing</v>
          </cell>
          <cell r="C53" t="str">
            <v>END</v>
          </cell>
          <cell r="D53">
            <v>4.4383805253450399</v>
          </cell>
          <cell r="E53">
            <v>1.9696931226665677</v>
          </cell>
          <cell r="F53">
            <v>2.7433535783042973</v>
          </cell>
          <cell r="G53">
            <v>3.5149912880693543</v>
          </cell>
          <cell r="H53">
            <v>3.1350612578751575</v>
          </cell>
          <cell r="I53">
            <v>3.4198268497992874</v>
          </cell>
          <cell r="J53">
            <v>2.7666469673772407</v>
          </cell>
          <cell r="K53">
            <v>2.6264933420058192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2.2799615552770902</v>
          </cell>
          <cell r="E54">
            <v>-3.9980209657868251</v>
          </cell>
          <cell r="F54">
            <v>1.1642052325277961</v>
          </cell>
          <cell r="G54">
            <v>3.5312128133449807</v>
          </cell>
          <cell r="H54">
            <v>2.3879394510129019</v>
          </cell>
          <cell r="I54">
            <v>2.6910733630837935</v>
          </cell>
          <cell r="J54">
            <v>2.439705971335532</v>
          </cell>
          <cell r="K54">
            <v>2.2461564716688418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1.4043559324480568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0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0.75406303761989246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18272.559591409597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6320.0843722362433</v>
          </cell>
          <cell r="E15">
            <v>6920.492387598686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2927.8245000000002</v>
          </cell>
          <cell r="E16">
            <v>2247.5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8090.6538439568849</v>
          </cell>
          <cell r="E24">
            <v>8257.7790088887741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177.11470382278335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49.934698633381622</v>
          </cell>
          <cell r="E17">
            <v>-75.352855077012791</v>
          </cell>
          <cell r="F17">
            <v>17.645467709659073</v>
          </cell>
          <cell r="G17">
            <v>53.777279601396437</v>
          </cell>
          <cell r="H17">
            <v>38.104512379275718</v>
          </cell>
          <cell r="I17">
            <v>45.405797419594421</v>
          </cell>
          <cell r="J17">
            <v>43.822079251131939</v>
          </cell>
          <cell r="K17">
            <v>43.822079251131939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102.44331471135936</v>
          </cell>
          <cell r="E19">
            <v>131.59343267269742</v>
          </cell>
          <cell r="F19">
            <v>73.78348538002335</v>
          </cell>
          <cell r="G19">
            <v>61.625377169526388</v>
          </cell>
          <cell r="H19">
            <v>80.25351762142941</v>
          </cell>
          <cell r="I19">
            <v>54.844897412416536</v>
          </cell>
          <cell r="J19">
            <v>111.6219071867598</v>
          </cell>
          <cell r="K19">
            <v>111.6219071867598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49.584998650193178</v>
          </cell>
          <cell r="G23">
            <v>22.042804607615466</v>
          </cell>
          <cell r="H23">
            <v>23.495984527579171</v>
          </cell>
          <cell r="I23">
            <v>54.064025006275607</v>
          </cell>
          <cell r="J23">
            <v>5.0660275638938668</v>
          </cell>
          <cell r="K23">
            <v>5.0660275638938401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218.39999999999998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-4.7371083987316084E-2</v>
          </cell>
          <cell r="E26">
            <v>-2.9640964015496984E-2</v>
          </cell>
          <cell r="F26">
            <v>-3.1035637690731858E-2</v>
          </cell>
          <cell r="G26">
            <v>-3.5277360435476593E-2</v>
          </cell>
          <cell r="H26">
            <v>-3.3700111197796027E-2</v>
          </cell>
          <cell r="I26">
            <v>-2.7540518598199379E-2</v>
          </cell>
          <cell r="J26">
            <v>-2.1386497782930794E-2</v>
          </cell>
          <cell r="K26">
            <v>-2.023810137820177E-2</v>
          </cell>
        </row>
        <row r="27">
          <cell r="A27" t="str">
            <v>Overall balance, incl. grants</v>
          </cell>
          <cell r="D27">
            <v>-4.7371083987316084E-2</v>
          </cell>
          <cell r="E27">
            <v>-2.9640964015496984E-2</v>
          </cell>
          <cell r="F27">
            <v>-3.1035637690731858E-2</v>
          </cell>
          <cell r="G27">
            <v>-3.5277360435476593E-2</v>
          </cell>
          <cell r="H27">
            <v>-3.3700111197796027E-2</v>
          </cell>
          <cell r="I27">
            <v>-2.7540518598199379E-2</v>
          </cell>
          <cell r="J27">
            <v>-2.1386497782930794E-2</v>
          </cell>
          <cell r="K27">
            <v>-2.023810137820177E-2</v>
          </cell>
        </row>
        <row r="28">
          <cell r="A28" t="str">
            <v xml:space="preserve">  Total revenue, incl. grants</v>
          </cell>
          <cell r="D28">
            <v>0.26374911292897624</v>
          </cell>
          <cell r="E28">
            <v>0.25738237086789872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0.32980376405417439</v>
          </cell>
          <cell r="E29">
            <v>0.28702333488339582</v>
          </cell>
          <cell r="F29">
            <v>0.30048258738841294</v>
          </cell>
          <cell r="G29">
            <v>0.31378213147035511</v>
          </cell>
          <cell r="H29">
            <v>0.31884926559084326</v>
          </cell>
          <cell r="I29">
            <v>0.31399200958779072</v>
          </cell>
          <cell r="J29">
            <v>0.30753513391850418</v>
          </cell>
          <cell r="K29">
            <v>0.30283244773931234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8.0868559667301568E-2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0.84861548763925043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0.57994964651609471</v>
          </cell>
          <cell r="E39">
            <v>0.68376688610111158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0.26866584112315567</v>
          </cell>
          <cell r="E40">
            <v>0.22206022208276491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6.8875917831954236E-3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0.68875917831954236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-23.236519128793411</v>
          </cell>
          <cell r="F14">
            <v>-4.6023398578835533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3.5322148785133813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5.8850743030989658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-0.6293764692623951</v>
          </cell>
          <cell r="F45">
            <v>-0.8344860803398978</v>
          </cell>
          <cell r="G45">
            <v>-1.2846783410476195</v>
          </cell>
          <cell r="H45">
            <v>-1.1400650567798445</v>
          </cell>
          <cell r="I45">
            <v>-0.53781824334366013</v>
          </cell>
          <cell r="J45">
            <v>6.340777845838716E-2</v>
          </cell>
        </row>
        <row r="46">
          <cell r="A46" t="str">
            <v xml:space="preserve">    Private</v>
          </cell>
          <cell r="E46">
            <v>20.11664501146106</v>
          </cell>
          <cell r="F46">
            <v>12.81188183237944</v>
          </cell>
          <cell r="G46">
            <v>14.557557816587012</v>
          </cell>
          <cell r="H46">
            <v>15.360690694004113</v>
          </cell>
          <cell r="I46">
            <v>15.083269447043564</v>
          </cell>
          <cell r="J46">
            <v>14.578552377302326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26.374911292897625</v>
          </cell>
          <cell r="E68">
            <v>34.627562195037427</v>
          </cell>
          <cell r="F68">
            <v>35.834020078015662</v>
          </cell>
          <cell r="G68">
            <v>36.739802211735402</v>
          </cell>
          <cell r="H68">
            <v>37.404240547552277</v>
          </cell>
          <cell r="I68">
            <v>37.534474207206685</v>
          </cell>
          <cell r="J68">
            <v>37.504188721804894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32.980376405417438</v>
          </cell>
          <cell r="E69">
            <v>37.591658596587138</v>
          </cell>
          <cell r="F69">
            <v>38.937583847088845</v>
          </cell>
          <cell r="G69">
            <v>40.267538255283064</v>
          </cell>
          <cell r="H69">
            <v>40.774251667331882</v>
          </cell>
          <cell r="I69">
            <v>40.288526067026623</v>
          </cell>
          <cell r="J69">
            <v>39.642838500097973</v>
          </cell>
          <cell r="K69">
            <v>30.283244773931234</v>
          </cell>
        </row>
        <row r="70">
          <cell r="A70" t="str">
            <v xml:space="preserve">   Overall balance, incl. grants</v>
          </cell>
          <cell r="D70">
            <v>-4.7371083987316087</v>
          </cell>
          <cell r="E70">
            <v>-2.9640964015496984</v>
          </cell>
          <cell r="F70">
            <v>-3.1035637690731859</v>
          </cell>
          <cell r="G70">
            <v>-3.5277360435476592</v>
          </cell>
          <cell r="H70">
            <v>-3.3700111197796025</v>
          </cell>
          <cell r="I70">
            <v>-2.7540518598199379</v>
          </cell>
          <cell r="J70">
            <v>-2.1386497782930793</v>
          </cell>
          <cell r="K70">
            <v>-2.0238101378201772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-52.12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 xml:space="preserve">      Private consumption</v>
          </cell>
          <cell r="D13">
            <v>0</v>
          </cell>
          <cell r="E13">
            <v>-3.5527136788005009E-15</v>
          </cell>
          <cell r="F13">
            <v>-0.4555833360963879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>
            <v>0</v>
          </cell>
          <cell r="E14">
            <v>11.410044950674369</v>
          </cell>
          <cell r="F14">
            <v>-7.9984382194248864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>
            <v>0</v>
          </cell>
        </row>
        <row r="15">
          <cell r="A15" t="str">
            <v xml:space="preserve">      Total investments (excluding stocks)</v>
          </cell>
          <cell r="D15">
            <v>0</v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>
            <v>0</v>
          </cell>
        </row>
        <row r="16">
          <cell r="A16" t="str">
            <v xml:space="preserve">      Export of goods and services</v>
          </cell>
          <cell r="D16">
            <v>0</v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>
            <v>0</v>
          </cell>
        </row>
        <row r="17">
          <cell r="A17" t="str">
            <v xml:space="preserve">      Import of goods and services</v>
          </cell>
          <cell r="D17">
            <v>0</v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>
            <v>0</v>
          </cell>
        </row>
        <row r="18">
          <cell r="A18" t="str">
            <v xml:space="preserve">  Long-term real GDP growth</v>
          </cell>
          <cell r="D18">
            <v>0</v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>
            <v>0</v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Key prices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>
            <v>0</v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>
            <v>0</v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>
            <v>0</v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Saving-investment balance (domestic)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Foreign saving</v>
          </cell>
          <cell r="D30">
            <v>0</v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 xml:space="preserve">  Domestic saving</v>
          </cell>
          <cell r="D32">
            <v>0</v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>
            <v>0</v>
          </cell>
          <cell r="E33">
            <v>6.1158133864880035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>
            <v>0</v>
          </cell>
          <cell r="E34">
            <v>-0.90909521715088459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Investment</v>
          </cell>
          <cell r="D36">
            <v>0</v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>
            <v>0</v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>
            <v>0</v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Saving-investment balance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 xml:space="preserve">  Foreign saving 1/</v>
          </cell>
          <cell r="D42">
            <v>0</v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 t="str">
            <v xml:space="preserve">  National saving</v>
          </cell>
          <cell r="D44">
            <v>0</v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>
            <v>0</v>
          </cell>
          <cell r="E45">
            <v>0.92078263552237849</v>
          </cell>
          <cell r="F45">
            <v>-0.86324998505645656</v>
          </cell>
          <cell r="G45">
            <v>-12.251240967869446</v>
          </cell>
          <cell r="H45">
            <v>-13.686903742369845</v>
          </cell>
          <cell r="I45">
            <v>-18.606840223569204</v>
          </cell>
          <cell r="J45">
            <v>-17.344349034702041</v>
          </cell>
          <cell r="K45">
            <v>0</v>
          </cell>
        </row>
        <row r="46">
          <cell r="A46" t="str">
            <v xml:space="preserve">    Private</v>
          </cell>
          <cell r="D46">
            <v>0</v>
          </cell>
          <cell r="E46">
            <v>5.4975698964671533</v>
          </cell>
          <cell r="F46">
            <v>-0.66449237116243687</v>
          </cell>
          <cell r="G46">
            <v>2.8700280432452043</v>
          </cell>
          <cell r="H46">
            <v>2.8287194050131994</v>
          </cell>
          <cell r="I46">
            <v>3.5521312405343135</v>
          </cell>
          <cell r="J46">
            <v>2.5655233160742732</v>
          </cell>
          <cell r="K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 xml:space="preserve">  Fixed investment</v>
          </cell>
          <cell r="D48">
            <v>0</v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>
            <v>0</v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>
            <v>0</v>
          </cell>
        </row>
        <row r="50">
          <cell r="A50" t="str">
            <v xml:space="preserve">    Private</v>
          </cell>
          <cell r="D50">
            <v>0</v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 xml:space="preserve">  Changes in stocks</v>
          </cell>
          <cell r="D52">
            <v>0</v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Monetary indicators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Reserve money</v>
          </cell>
          <cell r="D56">
            <v>0</v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 xml:space="preserve">      Net foreign assets</v>
          </cell>
          <cell r="D58">
            <v>0</v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>
            <v>0</v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>
            <v>0</v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>
            <v>0</v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>
            <v>0</v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>
            <v>0</v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>
            <v>0</v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>
            <v>0</v>
          </cell>
          <cell r="K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General government finances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 xml:space="preserve">   Total revenue, incl. grants</v>
          </cell>
          <cell r="D68">
            <v>0.5359570299932841</v>
          </cell>
          <cell r="E68">
            <v>4.6397242600635025</v>
          </cell>
          <cell r="F68">
            <v>4.4279184669489027</v>
          </cell>
          <cell r="G68">
            <v>-5.6100342322147156</v>
          </cell>
          <cell r="H68">
            <v>-6.494358291714633</v>
          </cell>
          <cell r="I68">
            <v>-11.877743344958482</v>
          </cell>
          <cell r="J68">
            <v>-11.147739504611963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0.53388278224601748</v>
          </cell>
          <cell r="E69">
            <v>4.8020739527706908</v>
          </cell>
          <cell r="F69">
            <v>6.2479203283835218</v>
          </cell>
          <cell r="G69">
            <v>7.5502693869005952</v>
          </cell>
          <cell r="H69">
            <v>8.0568872671824963</v>
          </cell>
          <cell r="I69">
            <v>7.5545251988273066</v>
          </cell>
          <cell r="J69">
            <v>6.9809961568094678</v>
          </cell>
          <cell r="K69">
            <v>-1.094684786905848</v>
          </cell>
        </row>
        <row r="70">
          <cell r="A70" t="str">
            <v xml:space="preserve">   Overall balance, incl. grants</v>
          </cell>
          <cell r="D70">
            <v>1.8684539948741961</v>
          </cell>
          <cell r="E70">
            <v>-0.15933381896246246</v>
          </cell>
          <cell r="F70">
            <v>-1.8200018614346167</v>
          </cell>
          <cell r="G70">
            <v>-13.160303619115307</v>
          </cell>
          <cell r="H70">
            <v>-14.551245558897126</v>
          </cell>
          <cell r="I70">
            <v>-19.432268543785788</v>
          </cell>
          <cell r="J70">
            <v>-18.12873566142143</v>
          </cell>
          <cell r="K70">
            <v>6.2394091423627973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External sector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 xml:space="preserve">  Current account</v>
          </cell>
          <cell r="D74">
            <v>0</v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>
            <v>0</v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>
            <v>0</v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>
            <v>0</v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>
            <v>0</v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-103.12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Memorandum items: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3008.9117851981414</v>
          </cell>
          <cell r="F8">
            <v>669.5456190961105</v>
          </cell>
          <cell r="G8">
            <v>811.12460067050279</v>
          </cell>
          <cell r="H8">
            <v>1029.4838634245043</v>
          </cell>
          <cell r="I8">
            <v>920.44720415113693</v>
          </cell>
          <cell r="J8">
            <v>889.12121305235871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424.15053666051654</v>
          </cell>
          <cell r="F12">
            <v>211.16791885323141</v>
          </cell>
          <cell r="G12">
            <v>229.2969234994473</v>
          </cell>
          <cell r="H12">
            <v>536.8078068395605</v>
          </cell>
          <cell r="I12">
            <v>51.269220332526857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6.160444809314379E-2</v>
          </cell>
          <cell r="F24">
            <v>6.6949938210225136E-3</v>
          </cell>
          <cell r="G24">
            <v>1.2418080301309139E-2</v>
          </cell>
          <cell r="H24">
            <v>1.2418080342170134E-2</v>
          </cell>
          <cell r="I24">
            <v>1.2418080319094943E-2</v>
          </cell>
          <cell r="J24">
            <v>1.2418080265234145E-2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47.182423369110438</v>
          </cell>
          <cell r="F25">
            <v>131.60670899306433</v>
          </cell>
          <cell r="G25">
            <v>165.95369153931915</v>
          </cell>
          <cell r="H25">
            <v>161.97390787394124</v>
          </cell>
          <cell r="I25">
            <v>158.71907348652167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377.44919710783915</v>
          </cell>
          <cell r="F28">
            <v>422.29115932187733</v>
          </cell>
          <cell r="G28">
            <v>387.56302514149911</v>
          </cell>
          <cell r="H28">
            <v>535.6887527676945</v>
          </cell>
          <cell r="I28">
            <v>538.30748620493705</v>
          </cell>
          <cell r="J28">
            <v>542.56130548947112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13.427068053011283</v>
          </cell>
          <cell r="F43">
            <v>149.94003711790413</v>
          </cell>
          <cell r="G43">
            <v>213.34465668468772</v>
          </cell>
          <cell r="H43">
            <v>210.09306365585184</v>
          </cell>
          <cell r="I43">
            <v>206.98306863273095</v>
          </cell>
          <cell r="J43">
            <v>201.15069527775313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2927.8245000000002</v>
          </cell>
          <cell r="D55">
            <v>2247.5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2668.7500000000005</v>
          </cell>
          <cell r="D58">
            <v>2604.9999999999991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150.93949384726972</v>
          </cell>
          <cell r="F97">
            <v>515.18109501782169</v>
          </cell>
          <cell r="G97">
            <v>371.86130463096367</v>
          </cell>
          <cell r="H97">
            <v>450.83928782188462</v>
          </cell>
          <cell r="I97">
            <v>443.48827719935508</v>
          </cell>
          <cell r="J97">
            <v>441.3083239640373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631.14461576169379</v>
          </cell>
          <cell r="F99">
            <v>590.3651044903072</v>
          </cell>
          <cell r="G99">
            <v>783.19274806308454</v>
          </cell>
          <cell r="H99">
            <v>544.5611771021961</v>
          </cell>
          <cell r="I99">
            <v>1129.6362053538055</v>
          </cell>
          <cell r="J99">
            <v>1124.0835126960778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0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142.1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268.14933166125934</v>
          </cell>
          <cell r="D118">
            <v>-404.64483176355873</v>
          </cell>
          <cell r="E118">
            <v>94.75616160086922</v>
          </cell>
          <cell r="F118">
            <v>288.78399145949885</v>
          </cell>
          <cell r="G118">
            <v>204.62123147671062</v>
          </cell>
          <cell r="H118">
            <v>243.82913214322204</v>
          </cell>
          <cell r="I118">
            <v>235.3245655785785</v>
          </cell>
          <cell r="J118">
            <v>235.3245655785785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550.12059999999974</v>
          </cell>
          <cell r="D119">
            <v>706.65673345238508</v>
          </cell>
          <cell r="E119">
            <v>396.21731649072541</v>
          </cell>
          <cell r="F119">
            <v>330.92827540035671</v>
          </cell>
          <cell r="G119">
            <v>430.96138962707596</v>
          </cell>
          <cell r="H119">
            <v>294.51709910467684</v>
          </cell>
          <cell r="I119">
            <v>599.40964159290013</v>
          </cell>
          <cell r="J119">
            <v>599.40964159290013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0.26866584112315567</v>
          </cell>
          <cell r="D120">
            <v>0.22206022208276491</v>
          </cell>
          <cell r="E120">
            <v>0.22206022208276491</v>
          </cell>
          <cell r="F120">
            <v>0.22206022208276491</v>
          </cell>
          <cell r="G120">
            <v>0.22206022208276491</v>
          </cell>
          <cell r="H120">
            <v>0.22206022208276491</v>
          </cell>
          <cell r="I120">
            <v>0.22206022208276491</v>
          </cell>
          <cell r="J120">
            <v>0.22206022208276491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3395.1155500469335</v>
          </cell>
          <cell r="F8">
            <v>695.30617356199537</v>
          </cell>
          <cell r="G8">
            <v>9949.0838578018011</v>
          </cell>
          <cell r="H8">
            <v>2962.4724838967354</v>
          </cell>
          <cell r="I8">
            <v>2464.3061072529554</v>
          </cell>
          <cell r="J8">
            <v>79232.269444211342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384.61067925923282</v>
          </cell>
          <cell r="F12">
            <v>164.39965359487701</v>
          </cell>
          <cell r="G12">
            <v>797.59200897785661</v>
          </cell>
          <cell r="H12">
            <v>784.37373969033683</v>
          </cell>
          <cell r="I12">
            <v>545.00110931430595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6.1604448145646501E-2</v>
          </cell>
          <cell r="F24">
            <v>6.6949938241301181E-3</v>
          </cell>
          <cell r="G24">
            <v>-7.672924643288526E-3</v>
          </cell>
          <cell r="H24">
            <v>1.4766730217720632E-2</v>
          </cell>
          <cell r="I24">
            <v>9.5749161905719499E-3</v>
          </cell>
          <cell r="J24">
            <v>3.4761740340681274E-2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182.05590185499659</v>
          </cell>
          <cell r="F28">
            <v>321.17635119154102</v>
          </cell>
          <cell r="G28">
            <v>-285.55774718195153</v>
          </cell>
          <cell r="H28">
            <v>118.05845025440067</v>
          </cell>
          <cell r="I28">
            <v>126.96257982216684</v>
          </cell>
          <cell r="J28">
            <v>503.02144808818775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0.26866584112315567</v>
          </cell>
          <cell r="D55">
            <v>0.22206022208276491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0.22206022208276491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2668.7500000000005</v>
          </cell>
          <cell r="D78">
            <v>2604.9999999999991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136.8687205083223</v>
          </cell>
          <cell r="F97">
            <v>401.08172690012429</v>
          </cell>
          <cell r="G97">
            <v>274.83826602293715</v>
          </cell>
          <cell r="H97">
            <v>339.23845873482963</v>
          </cell>
          <cell r="I97">
            <v>345.57845054748611</v>
          </cell>
          <cell r="J97">
            <v>441.3083239640373</v>
          </cell>
          <cell r="K97">
            <v>-14.070773338947419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572.30850464112837</v>
          </cell>
          <cell r="F99">
            <v>459.61441112732149</v>
          </cell>
          <cell r="G99">
            <v>578.84844203677847</v>
          </cell>
          <cell r="H99">
            <v>409.76041662091848</v>
          </cell>
          <cell r="I99">
            <v>880.24407768737672</v>
          </cell>
          <cell r="J99">
            <v>1124.0835126960778</v>
          </cell>
          <cell r="K99">
            <v>-58.83611112056542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0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142.1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268.14933166125934</v>
          </cell>
          <cell r="D119">
            <v>-404.64483176355873</v>
          </cell>
          <cell r="E119">
            <v>94.75616160086922</v>
          </cell>
          <cell r="F119">
            <v>288.78399145949885</v>
          </cell>
          <cell r="G119">
            <v>204.62123147671062</v>
          </cell>
          <cell r="H119">
            <v>243.82913214322204</v>
          </cell>
          <cell r="I119">
            <v>235.3245655785785</v>
          </cell>
          <cell r="J119">
            <v>235.3245655785785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550.12059999999974</v>
          </cell>
          <cell r="D121">
            <v>706.65673345238508</v>
          </cell>
          <cell r="E121">
            <v>396.21731649072541</v>
          </cell>
          <cell r="F121">
            <v>330.92827540035671</v>
          </cell>
          <cell r="G121">
            <v>430.96138962707596</v>
          </cell>
          <cell r="H121">
            <v>294.51709910467684</v>
          </cell>
          <cell r="I121">
            <v>599.40964159290013</v>
          </cell>
          <cell r="J121">
            <v>599.40964159290013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275.11703680354191</v>
          </cell>
          <cell r="F30">
            <v>433.66515754647702</v>
          </cell>
          <cell r="G30">
            <v>2254.5232706261349</v>
          </cell>
          <cell r="H30">
            <v>3376.9477086778124</v>
          </cell>
          <cell r="I30">
            <v>3633.7987665855426</v>
          </cell>
          <cell r="K30">
            <v>9974.0519402395075</v>
          </cell>
        </row>
        <row r="31">
          <cell r="A31" t="str">
            <v xml:space="preserve">   In percent of GDP</v>
          </cell>
          <cell r="E31">
            <v>2.2314241227734408</v>
          </cell>
          <cell r="F31">
            <v>2.9590590166362869</v>
          </cell>
          <cell r="G31">
            <v>15.087522069352932</v>
          </cell>
          <cell r="H31">
            <v>21.083545981233087</v>
          </cell>
          <cell r="I31">
            <v>20.380455257772994</v>
          </cell>
          <cell r="K31">
            <v>61.742006447768745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3008.9117851981414</v>
          </cell>
          <cell r="F38">
            <v>669.5456190961105</v>
          </cell>
          <cell r="G38">
            <v>811.12460067050279</v>
          </cell>
          <cell r="H38">
            <v>1029.4838634245043</v>
          </cell>
          <cell r="I38">
            <v>920.44720415113693</v>
          </cell>
          <cell r="J38">
            <v>889.12121305235871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3395.1155500469335</v>
          </cell>
          <cell r="F39">
            <v>695.30617356199537</v>
          </cell>
          <cell r="G39">
            <v>9949.0838578018011</v>
          </cell>
          <cell r="H39">
            <v>2962.4724838967354</v>
          </cell>
          <cell r="I39">
            <v>2464.3061072529554</v>
          </cell>
          <cell r="J39">
            <v>79232.269444211342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FF Arrangements"/>
      <sheetName val="PRGF Arrangements"/>
      <sheetName val="STBY Arrangements"/>
      <sheetName val="PERUMF97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RED47"/>
      <sheetName val="Input from HUB"/>
      <sheetName val="MSRV"/>
      <sheetName val="Annual Tables"/>
      <sheetName val="Index"/>
      <sheetName val="Annual 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Quarterly Program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  <sheetName val="BoP"/>
      <sheetName val="RES"/>
      <sheetName val="Input"/>
      <sheetName val="OUTPUT"/>
      <sheetName val="T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Imp"/>
      <sheetName val="DSA output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 11"/>
      <sheetName val="GeoBop"/>
      <sheetName val="A-II.3"/>
      <sheetName val="CY BOT CASHFLOW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\\data3\users3\Users\dsimard\Ap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წმინდა_ამოღება"/>
      <sheetName val="დაგეგმილი_ამოღება(თებერვალი)"/>
      <sheetName val="AbsorptionGraph"/>
      <sheetName val="Graphs"/>
      <sheetName val="PlannedAbsorption"/>
    </sheetNames>
    <sheetDataSet>
      <sheetData sheetId="0" refreshError="1">
        <row r="1">
          <cell r="C1" t="str">
            <v xml:space="preserve">sadepozito sertifikatebis auqcionebis dinamika da saemisio kalendari </v>
          </cell>
        </row>
        <row r="3">
          <cell r="B3" t="str">
            <v>dafarvis TariRi</v>
          </cell>
          <cell r="C3" t="str">
            <v>განთავსება (ნომინალში)</v>
          </cell>
          <cell r="D3" t="str">
            <v>saangariSsworebo fasi</v>
          </cell>
        </row>
        <row r="5">
          <cell r="B5">
            <v>39006</v>
          </cell>
          <cell r="C5">
            <v>1100000</v>
          </cell>
          <cell r="D5">
            <v>1090737.398247648</v>
          </cell>
        </row>
        <row r="6">
          <cell r="B6">
            <v>39070</v>
          </cell>
          <cell r="C6">
            <v>412000</v>
          </cell>
          <cell r="D6">
            <v>400283.8560340968</v>
          </cell>
        </row>
        <row r="7">
          <cell r="B7">
            <v>39008</v>
          </cell>
          <cell r="C7">
            <v>600000</v>
          </cell>
          <cell r="D7">
            <v>594649.13528783736</v>
          </cell>
        </row>
        <row r="8">
          <cell r="B8">
            <v>39072</v>
          </cell>
          <cell r="C8">
            <v>400000</v>
          </cell>
          <cell r="D8">
            <v>388389.90835328266</v>
          </cell>
        </row>
        <row r="9">
          <cell r="B9">
            <v>39010</v>
          </cell>
          <cell r="C9">
            <v>1600000</v>
          </cell>
          <cell r="D9">
            <v>1585453.7872798825</v>
          </cell>
        </row>
        <row r="10">
          <cell r="C10">
            <v>4112000</v>
          </cell>
          <cell r="D10">
            <v>4059514.0852027475</v>
          </cell>
        </row>
        <row r="11">
          <cell r="C11">
            <v>4112000</v>
          </cell>
          <cell r="D11">
            <v>4059514.0852027475</v>
          </cell>
        </row>
        <row r="12">
          <cell r="B12">
            <v>39013</v>
          </cell>
          <cell r="C12">
            <v>1500000</v>
          </cell>
          <cell r="D12">
            <v>1486329.0306257077</v>
          </cell>
        </row>
        <row r="13">
          <cell r="B13">
            <v>39077</v>
          </cell>
          <cell r="C13">
            <v>525000</v>
          </cell>
          <cell r="D13">
            <v>509749.41476909985</v>
          </cell>
        </row>
        <row r="14">
          <cell r="B14">
            <v>39015</v>
          </cell>
          <cell r="C14">
            <v>2000000</v>
          </cell>
          <cell r="D14">
            <v>1981787.105027115</v>
          </cell>
        </row>
        <row r="15">
          <cell r="B15">
            <v>39079</v>
          </cell>
          <cell r="C15">
            <v>1000000</v>
          </cell>
          <cell r="D15">
            <v>971586.29163613264</v>
          </cell>
        </row>
        <row r="16">
          <cell r="B16">
            <v>39017</v>
          </cell>
          <cell r="C16">
            <v>2005000</v>
          </cell>
          <cell r="D16">
            <v>1986726.4709363626</v>
          </cell>
        </row>
        <row r="17">
          <cell r="C17">
            <v>7030000</v>
          </cell>
          <cell r="D17">
            <v>6936178.3129944177</v>
          </cell>
        </row>
        <row r="18">
          <cell r="C18">
            <v>11142000</v>
          </cell>
          <cell r="D18">
            <v>10995692.398197165</v>
          </cell>
        </row>
        <row r="19">
          <cell r="B19">
            <v>38992</v>
          </cell>
        </row>
        <row r="21">
          <cell r="B21">
            <v>38994</v>
          </cell>
          <cell r="C21">
            <v>0</v>
          </cell>
          <cell r="D21">
            <v>0</v>
          </cell>
        </row>
        <row r="23">
          <cell r="B23">
            <v>38996</v>
          </cell>
        </row>
        <row r="24">
          <cell r="C24">
            <v>0</v>
          </cell>
          <cell r="D24">
            <v>0</v>
          </cell>
        </row>
        <row r="25">
          <cell r="C25">
            <v>11142000</v>
          </cell>
          <cell r="D25">
            <v>10995692.398197165</v>
          </cell>
        </row>
        <row r="26">
          <cell r="B26">
            <v>39027</v>
          </cell>
          <cell r="C26">
            <v>1000000</v>
          </cell>
          <cell r="D26">
            <v>990878.48843522638</v>
          </cell>
        </row>
        <row r="27">
          <cell r="C27">
            <v>0</v>
          </cell>
          <cell r="D27">
            <v>0</v>
          </cell>
        </row>
        <row r="28">
          <cell r="B28">
            <v>39092</v>
          </cell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B30">
            <v>39031</v>
          </cell>
          <cell r="C30">
            <v>0</v>
          </cell>
          <cell r="D30">
            <v>0</v>
          </cell>
        </row>
        <row r="31">
          <cell r="C31">
            <v>1000000</v>
          </cell>
          <cell r="D31">
            <v>990878.48843522638</v>
          </cell>
        </row>
        <row r="32">
          <cell r="C32">
            <v>12142000</v>
          </cell>
          <cell r="D32">
            <v>11986570.88663239</v>
          </cell>
        </row>
        <row r="33">
          <cell r="B33">
            <v>39034</v>
          </cell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B35">
            <v>39099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B37">
            <v>39038</v>
          </cell>
          <cell r="C37">
            <v>1000000</v>
          </cell>
          <cell r="D37">
            <v>990878.48843522638</v>
          </cell>
        </row>
        <row r="38">
          <cell r="C38">
            <v>1000000</v>
          </cell>
          <cell r="D38">
            <v>990878.48843522638</v>
          </cell>
        </row>
        <row r="39">
          <cell r="C39">
            <v>13142000</v>
          </cell>
          <cell r="D39">
            <v>12977449.375067616</v>
          </cell>
        </row>
        <row r="40">
          <cell r="B40">
            <v>39041</v>
          </cell>
          <cell r="C40">
            <v>1000000</v>
          </cell>
          <cell r="D40">
            <v>990886.02041713847</v>
          </cell>
        </row>
        <row r="41">
          <cell r="C41">
            <v>0</v>
          </cell>
          <cell r="D41">
            <v>0</v>
          </cell>
        </row>
        <row r="42">
          <cell r="B42">
            <v>39106</v>
          </cell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</row>
        <row r="44">
          <cell r="B44">
            <v>39045</v>
          </cell>
          <cell r="C44">
            <v>1000000</v>
          </cell>
          <cell r="D44">
            <v>990886.02041713847</v>
          </cell>
        </row>
        <row r="45">
          <cell r="C45">
            <v>2000000</v>
          </cell>
          <cell r="D45">
            <v>1981772.0408342769</v>
          </cell>
        </row>
        <row r="46">
          <cell r="C46">
            <v>15142000</v>
          </cell>
          <cell r="D46">
            <v>14959221.415901892</v>
          </cell>
        </row>
        <row r="47">
          <cell r="B47">
            <v>39048</v>
          </cell>
          <cell r="C47">
            <v>1000000</v>
          </cell>
          <cell r="D47">
            <v>990886.02041713847</v>
          </cell>
        </row>
        <row r="48">
          <cell r="B48">
            <v>39021</v>
          </cell>
          <cell r="C48">
            <v>0</v>
          </cell>
          <cell r="D48">
            <v>0</v>
          </cell>
        </row>
        <row r="49">
          <cell r="B49">
            <v>39113</v>
          </cell>
          <cell r="C49">
            <v>0</v>
          </cell>
          <cell r="D49">
            <v>0</v>
          </cell>
        </row>
        <row r="50">
          <cell r="B50">
            <v>39023</v>
          </cell>
          <cell r="C50">
            <v>0</v>
          </cell>
          <cell r="D50">
            <v>0</v>
          </cell>
        </row>
        <row r="51">
          <cell r="B51">
            <v>39052</v>
          </cell>
          <cell r="C51">
            <v>0</v>
          </cell>
          <cell r="D51">
            <v>0</v>
          </cell>
        </row>
        <row r="52">
          <cell r="C52">
            <v>1000000</v>
          </cell>
          <cell r="D52">
            <v>990886.02041713847</v>
          </cell>
        </row>
        <row r="53">
          <cell r="C53">
            <v>16142000</v>
          </cell>
          <cell r="D53">
            <v>15950107.436319031</v>
          </cell>
        </row>
        <row r="54">
          <cell r="B54">
            <v>39055</v>
          </cell>
          <cell r="C54">
            <v>1000000</v>
          </cell>
          <cell r="D54">
            <v>990886.02041713847</v>
          </cell>
        </row>
        <row r="55">
          <cell r="B55">
            <v>39028</v>
          </cell>
          <cell r="C55">
            <v>0</v>
          </cell>
          <cell r="D55">
            <v>0</v>
          </cell>
        </row>
        <row r="56">
          <cell r="B56">
            <v>39120</v>
          </cell>
          <cell r="C56">
            <v>0</v>
          </cell>
          <cell r="D56">
            <v>0</v>
          </cell>
        </row>
        <row r="57">
          <cell r="B57">
            <v>39030</v>
          </cell>
          <cell r="C57">
            <v>0</v>
          </cell>
          <cell r="D57">
            <v>0</v>
          </cell>
        </row>
        <row r="58">
          <cell r="B58">
            <v>39059</v>
          </cell>
          <cell r="C58">
            <v>0</v>
          </cell>
          <cell r="D58">
            <v>0</v>
          </cell>
        </row>
        <row r="59">
          <cell r="C59">
            <v>1000000</v>
          </cell>
          <cell r="D59">
            <v>990886.02041713847</v>
          </cell>
        </row>
        <row r="60">
          <cell r="C60">
            <v>17142000</v>
          </cell>
          <cell r="D60">
            <v>16940993.45673617</v>
          </cell>
        </row>
        <row r="61">
          <cell r="B61">
            <v>39062</v>
          </cell>
          <cell r="C61">
            <v>0</v>
          </cell>
          <cell r="D61">
            <v>0</v>
          </cell>
        </row>
        <row r="62">
          <cell r="B62">
            <v>39035</v>
          </cell>
          <cell r="C62">
            <v>0</v>
          </cell>
          <cell r="D62">
            <v>0</v>
          </cell>
        </row>
        <row r="63">
          <cell r="B63">
            <v>39127</v>
          </cell>
          <cell r="C63">
            <v>0</v>
          </cell>
          <cell r="D63">
            <v>0</v>
          </cell>
        </row>
        <row r="64">
          <cell r="B64">
            <v>39037</v>
          </cell>
          <cell r="C64">
            <v>0</v>
          </cell>
          <cell r="D64">
            <v>0</v>
          </cell>
        </row>
        <row r="65">
          <cell r="B65">
            <v>39066</v>
          </cell>
          <cell r="C65">
            <v>1000000</v>
          </cell>
          <cell r="D65">
            <v>990886.02041713847</v>
          </cell>
        </row>
        <row r="66">
          <cell r="C66">
            <v>1000000</v>
          </cell>
          <cell r="D66">
            <v>990886.02041713847</v>
          </cell>
        </row>
        <row r="67">
          <cell r="C67">
            <v>18142000</v>
          </cell>
          <cell r="D67">
            <v>17931879.477153309</v>
          </cell>
        </row>
        <row r="68">
          <cell r="B68">
            <v>39069</v>
          </cell>
          <cell r="C68">
            <v>1000000</v>
          </cell>
          <cell r="D68">
            <v>990886.02041713847</v>
          </cell>
        </row>
        <row r="69">
          <cell r="B69">
            <v>39042</v>
          </cell>
          <cell r="C69">
            <v>0</v>
          </cell>
          <cell r="D69">
            <v>0</v>
          </cell>
        </row>
        <row r="70">
          <cell r="B70">
            <v>39134</v>
          </cell>
          <cell r="C70">
            <v>0</v>
          </cell>
          <cell r="D70">
            <v>0</v>
          </cell>
        </row>
        <row r="71">
          <cell r="B71">
            <v>39044</v>
          </cell>
          <cell r="C71">
            <v>0</v>
          </cell>
          <cell r="D71">
            <v>0</v>
          </cell>
        </row>
        <row r="72">
          <cell r="B72">
            <v>39073</v>
          </cell>
          <cell r="C72">
            <v>1000000</v>
          </cell>
          <cell r="D72">
            <v>990886.02041713847</v>
          </cell>
        </row>
        <row r="73">
          <cell r="C73">
            <v>2000000</v>
          </cell>
          <cell r="D73">
            <v>1981772.0408342769</v>
          </cell>
        </row>
        <row r="74">
          <cell r="C74">
            <v>20142000</v>
          </cell>
          <cell r="D74">
            <v>19913651.517987587</v>
          </cell>
        </row>
        <row r="75">
          <cell r="B75">
            <v>39076</v>
          </cell>
          <cell r="C75">
            <v>1000000</v>
          </cell>
          <cell r="D75">
            <v>990893.55251355749</v>
          </cell>
        </row>
        <row r="76">
          <cell r="B76">
            <v>39049</v>
          </cell>
          <cell r="C76">
            <v>0</v>
          </cell>
          <cell r="D76">
            <v>0</v>
          </cell>
        </row>
        <row r="77">
          <cell r="B77">
            <v>39141</v>
          </cell>
          <cell r="C77">
            <v>0</v>
          </cell>
          <cell r="D77">
            <v>0</v>
          </cell>
        </row>
        <row r="78">
          <cell r="B78">
            <v>39177</v>
          </cell>
          <cell r="C78">
            <v>5000000</v>
          </cell>
          <cell r="D78">
            <v>4801115.4372303486</v>
          </cell>
        </row>
        <row r="79">
          <cell r="B79">
            <v>39206</v>
          </cell>
          <cell r="C79">
            <v>5000000</v>
          </cell>
          <cell r="D79">
            <v>4759048.7117972253</v>
          </cell>
        </row>
        <row r="80">
          <cell r="C80">
            <v>11000000</v>
          </cell>
          <cell r="D80">
            <v>10551057.701541131</v>
          </cell>
        </row>
        <row r="81">
          <cell r="C81">
            <v>31142000</v>
          </cell>
          <cell r="D81">
            <v>30464709.21952872</v>
          </cell>
        </row>
        <row r="82">
          <cell r="B82">
            <v>39086</v>
          </cell>
          <cell r="C82">
            <v>5000000</v>
          </cell>
          <cell r="D82">
            <v>4949638.4458623463</v>
          </cell>
        </row>
        <row r="83">
          <cell r="B83">
            <v>39112</v>
          </cell>
          <cell r="C83">
            <v>5000000</v>
          </cell>
          <cell r="D83">
            <v>4909609.3834068654</v>
          </cell>
        </row>
        <row r="84">
          <cell r="B84">
            <v>39148</v>
          </cell>
          <cell r="C84">
            <v>5000000</v>
          </cell>
          <cell r="D84">
            <v>4854756.3311342839</v>
          </cell>
        </row>
        <row r="85">
          <cell r="B85">
            <v>39184</v>
          </cell>
          <cell r="C85">
            <v>4800000</v>
          </cell>
          <cell r="D85">
            <v>4609070.8197411345</v>
          </cell>
        </row>
        <row r="86">
          <cell r="B86">
            <v>39213</v>
          </cell>
          <cell r="C86">
            <v>4600000</v>
          </cell>
          <cell r="D86">
            <v>4378324.8148534475</v>
          </cell>
        </row>
        <row r="87">
          <cell r="C87">
            <v>24400000</v>
          </cell>
          <cell r="D87">
            <v>23701399.79499808</v>
          </cell>
        </row>
        <row r="88">
          <cell r="C88">
            <v>55542000</v>
          </cell>
          <cell r="D88">
            <v>54166109.014526799</v>
          </cell>
        </row>
        <row r="89">
          <cell r="B89">
            <v>39090</v>
          </cell>
          <cell r="C89">
            <v>5000000</v>
          </cell>
          <cell r="D89">
            <v>4955145.7491637347</v>
          </cell>
        </row>
        <row r="90">
          <cell r="B90">
            <v>39119</v>
          </cell>
          <cell r="C90">
            <v>5000000</v>
          </cell>
          <cell r="D90">
            <v>4909609.3834068654</v>
          </cell>
        </row>
        <row r="91">
          <cell r="B91">
            <v>39155</v>
          </cell>
          <cell r="C91">
            <v>5000000</v>
          </cell>
          <cell r="D91">
            <v>4854991.3833878953</v>
          </cell>
        </row>
        <row r="92">
          <cell r="B92">
            <v>39191</v>
          </cell>
          <cell r="C92">
            <v>4800000</v>
          </cell>
          <cell r="D92">
            <v>4609070.8197411345</v>
          </cell>
        </row>
        <row r="93">
          <cell r="B93">
            <v>39220</v>
          </cell>
          <cell r="C93">
            <v>4900000</v>
          </cell>
          <cell r="D93">
            <v>4663867.7375612808</v>
          </cell>
        </row>
        <row r="94">
          <cell r="C94">
            <v>24700000</v>
          </cell>
          <cell r="D94">
            <v>23992685.073260911</v>
          </cell>
        </row>
        <row r="95">
          <cell r="C95">
            <v>80242000</v>
          </cell>
          <cell r="D95">
            <v>78158794.087787718</v>
          </cell>
        </row>
        <row r="96">
          <cell r="B96">
            <v>39097</v>
          </cell>
          <cell r="C96">
            <v>10000000</v>
          </cell>
          <cell r="D96">
            <v>9911044.9771367125</v>
          </cell>
        </row>
        <row r="97">
          <cell r="B97">
            <v>39126</v>
          </cell>
          <cell r="C97">
            <v>5000000</v>
          </cell>
          <cell r="D97">
            <v>4909609.3834068654</v>
          </cell>
        </row>
        <row r="98">
          <cell r="B98">
            <v>39162</v>
          </cell>
          <cell r="C98">
            <v>5000000</v>
          </cell>
          <cell r="D98">
            <v>4854756.3311342839</v>
          </cell>
        </row>
        <row r="99">
          <cell r="B99">
            <v>39198</v>
          </cell>
          <cell r="C99">
            <v>5000000</v>
          </cell>
          <cell r="D99">
            <v>4801115.4372303486</v>
          </cell>
        </row>
        <row r="100">
          <cell r="B100">
            <v>39227</v>
          </cell>
          <cell r="C100">
            <v>5000000</v>
          </cell>
          <cell r="D100">
            <v>4759048.7117972253</v>
          </cell>
        </row>
        <row r="101">
          <cell r="C101">
            <v>30000000</v>
          </cell>
          <cell r="D101">
            <v>29235574.840705436</v>
          </cell>
        </row>
        <row r="102">
          <cell r="C102">
            <v>110242000</v>
          </cell>
          <cell r="D102">
            <v>107394368.92849316</v>
          </cell>
        </row>
        <row r="103">
          <cell r="B103">
            <v>39090</v>
          </cell>
          <cell r="C103">
            <v>10000000</v>
          </cell>
          <cell r="D103">
            <v>9959050.5668746158</v>
          </cell>
        </row>
        <row r="104">
          <cell r="B104">
            <v>39104</v>
          </cell>
          <cell r="C104">
            <v>10000000</v>
          </cell>
          <cell r="D104">
            <v>9914135.4384981375</v>
          </cell>
        </row>
        <row r="105">
          <cell r="B105">
            <v>39091</v>
          </cell>
          <cell r="C105">
            <v>30000000</v>
          </cell>
          <cell r="D105">
            <v>29875325.763826139</v>
          </cell>
        </row>
        <row r="106">
          <cell r="B106">
            <v>39168</v>
          </cell>
          <cell r="C106">
            <v>15000000</v>
          </cell>
          <cell r="D106">
            <v>14566032.013344878</v>
          </cell>
        </row>
        <row r="107">
          <cell r="B107">
            <v>39092</v>
          </cell>
          <cell r="C107">
            <v>15000000</v>
          </cell>
          <cell r="D107">
            <v>14937206.439559286</v>
          </cell>
        </row>
        <row r="108">
          <cell r="B108">
            <v>39106</v>
          </cell>
          <cell r="C108">
            <v>15000000</v>
          </cell>
          <cell r="D108">
            <v>14863403.287703363</v>
          </cell>
        </row>
        <row r="109">
          <cell r="B109">
            <v>39086</v>
          </cell>
          <cell r="C109">
            <v>30000000</v>
          </cell>
          <cell r="D109">
            <v>29933277.494330443</v>
          </cell>
        </row>
        <row r="110">
          <cell r="B110">
            <v>39086</v>
          </cell>
          <cell r="C110">
            <v>6274000</v>
          </cell>
          <cell r="D110">
            <v>6260936.0851439852</v>
          </cell>
        </row>
        <row r="111">
          <cell r="B111">
            <v>39093</v>
          </cell>
          <cell r="C111">
            <v>5000000</v>
          </cell>
          <cell r="D111">
            <v>4979125.8673910089</v>
          </cell>
        </row>
        <row r="112">
          <cell r="B112">
            <v>39107</v>
          </cell>
          <cell r="C112">
            <v>15000000</v>
          </cell>
          <cell r="D112">
            <v>14863177.326528395</v>
          </cell>
        </row>
        <row r="113">
          <cell r="B113">
            <v>39094</v>
          </cell>
          <cell r="C113">
            <v>5000000</v>
          </cell>
          <cell r="D113">
            <v>4979144.8857497685</v>
          </cell>
        </row>
        <row r="114">
          <cell r="B114">
            <v>39108</v>
          </cell>
          <cell r="C114">
            <v>5400000</v>
          </cell>
          <cell r="D114">
            <v>5351028.5594520727</v>
          </cell>
        </row>
        <row r="115">
          <cell r="B115">
            <v>39087</v>
          </cell>
          <cell r="C115">
            <v>10900000</v>
          </cell>
          <cell r="D115">
            <v>10878073.975277774</v>
          </cell>
        </row>
        <row r="116">
          <cell r="B116">
            <v>39086</v>
          </cell>
          <cell r="C116">
            <v>15928000</v>
          </cell>
          <cell r="D116">
            <v>15904165.538220802</v>
          </cell>
        </row>
        <row r="117">
          <cell r="C117">
            <v>188502000</v>
          </cell>
          <cell r="D117">
            <v>187264083.24190068</v>
          </cell>
        </row>
        <row r="118">
          <cell r="C118">
            <v>298744000</v>
          </cell>
          <cell r="D118">
            <v>294658452.17039382</v>
          </cell>
        </row>
        <row r="119">
          <cell r="B119">
            <v>39083</v>
          </cell>
        </row>
        <row r="120">
          <cell r="B120">
            <v>39084</v>
          </cell>
        </row>
        <row r="121">
          <cell r="B121">
            <v>39085</v>
          </cell>
        </row>
        <row r="122">
          <cell r="B122">
            <v>39086</v>
          </cell>
        </row>
        <row r="123">
          <cell r="B123">
            <v>39094</v>
          </cell>
          <cell r="C123">
            <v>5000000</v>
          </cell>
          <cell r="D123">
            <v>4990257.3769675968</v>
          </cell>
        </row>
        <row r="124">
          <cell r="B124">
            <v>39115</v>
          </cell>
          <cell r="C124">
            <v>2000000</v>
          </cell>
          <cell r="D124">
            <v>1983415.3869561909</v>
          </cell>
        </row>
        <row r="125">
          <cell r="C125">
            <v>7000000</v>
          </cell>
          <cell r="D125">
            <v>6973672.7639237875</v>
          </cell>
        </row>
        <row r="127">
          <cell r="B127">
            <v>39118</v>
          </cell>
          <cell r="C127">
            <v>2000000</v>
          </cell>
          <cell r="D127">
            <v>1983822.8755974569</v>
          </cell>
        </row>
        <row r="128">
          <cell r="B128">
            <v>39098</v>
          </cell>
          <cell r="C128">
            <v>5000000</v>
          </cell>
          <cell r="D128">
            <v>4991671.4304078948</v>
          </cell>
        </row>
        <row r="129">
          <cell r="B129">
            <v>39183</v>
          </cell>
          <cell r="C129">
            <v>4000000</v>
          </cell>
          <cell r="D129">
            <v>3898527.2111858893</v>
          </cell>
        </row>
        <row r="130">
          <cell r="B130">
            <v>39100</v>
          </cell>
          <cell r="C130">
            <v>5000000</v>
          </cell>
          <cell r="D130">
            <v>4993296.670223535</v>
          </cell>
        </row>
        <row r="131">
          <cell r="B131">
            <v>39122</v>
          </cell>
          <cell r="C131">
            <v>2000000</v>
          </cell>
          <cell r="D131">
            <v>1988225.3481845597</v>
          </cell>
        </row>
        <row r="132">
          <cell r="C132">
            <v>18000000</v>
          </cell>
          <cell r="D132">
            <v>17855543.535599336</v>
          </cell>
        </row>
        <row r="133">
          <cell r="C133">
            <v>25000000</v>
          </cell>
          <cell r="D133">
            <v>24829216.299523123</v>
          </cell>
        </row>
        <row r="134">
          <cell r="B134">
            <v>39125</v>
          </cell>
          <cell r="C134">
            <v>2000000</v>
          </cell>
          <cell r="D134">
            <v>1989332.8159251269</v>
          </cell>
        </row>
        <row r="135">
          <cell r="B135">
            <v>39105</v>
          </cell>
          <cell r="C135">
            <v>5000000</v>
          </cell>
          <cell r="D135">
            <v>4994482.8069376508</v>
          </cell>
        </row>
        <row r="136">
          <cell r="B136">
            <v>39190</v>
          </cell>
          <cell r="C136">
            <v>4000000</v>
          </cell>
          <cell r="D136">
            <v>3903649.3774213986</v>
          </cell>
        </row>
        <row r="137">
          <cell r="B137">
            <v>39107</v>
          </cell>
          <cell r="C137">
            <v>5000000</v>
          </cell>
          <cell r="D137">
            <v>4995344.0656133648</v>
          </cell>
        </row>
        <row r="138">
          <cell r="B138">
            <v>39101</v>
          </cell>
          <cell r="C138">
            <v>0</v>
          </cell>
          <cell r="D138">
            <v>0</v>
          </cell>
        </row>
        <row r="139">
          <cell r="C139">
            <v>16000000</v>
          </cell>
          <cell r="D139">
            <v>15882809.065897541</v>
          </cell>
        </row>
        <row r="140">
          <cell r="C140">
            <v>41000000</v>
          </cell>
          <cell r="D140">
            <v>40712025.365420662</v>
          </cell>
        </row>
        <row r="141">
          <cell r="B141">
            <v>39132</v>
          </cell>
          <cell r="C141">
            <v>2000000</v>
          </cell>
          <cell r="D141">
            <v>1991673.1691612599</v>
          </cell>
        </row>
        <row r="142">
          <cell r="B142">
            <v>39112</v>
          </cell>
          <cell r="C142">
            <v>5000000</v>
          </cell>
          <cell r="D142">
            <v>4996665.2393087791</v>
          </cell>
        </row>
        <row r="143">
          <cell r="B143">
            <v>39197</v>
          </cell>
          <cell r="C143">
            <v>4000000</v>
          </cell>
          <cell r="D143">
            <v>3934763.7726838454</v>
          </cell>
        </row>
        <row r="144">
          <cell r="B144">
            <v>39114</v>
          </cell>
          <cell r="C144">
            <v>5000000</v>
          </cell>
          <cell r="D144">
            <v>4997134.5198493032</v>
          </cell>
        </row>
        <row r="145">
          <cell r="B145">
            <v>39136</v>
          </cell>
          <cell r="C145">
            <v>2000000</v>
          </cell>
          <cell r="D145">
            <v>1992784.4822691318</v>
          </cell>
        </row>
        <row r="146">
          <cell r="C146">
            <v>18000000</v>
          </cell>
          <cell r="D146">
            <v>17913021.183272317</v>
          </cell>
        </row>
        <row r="147">
          <cell r="C147">
            <v>59000000</v>
          </cell>
          <cell r="D147">
            <v>58625046.548692979</v>
          </cell>
        </row>
        <row r="148">
          <cell r="B148">
            <v>39139</v>
          </cell>
          <cell r="C148">
            <v>2000000</v>
          </cell>
          <cell r="D148">
            <v>1993180.5919910183</v>
          </cell>
        </row>
        <row r="149">
          <cell r="B149">
            <v>39119</v>
          </cell>
          <cell r="C149">
            <v>5000000</v>
          </cell>
          <cell r="D149">
            <v>4997517.671359404</v>
          </cell>
        </row>
        <row r="150">
          <cell r="B150">
            <v>39204</v>
          </cell>
          <cell r="C150">
            <v>2000000</v>
          </cell>
          <cell r="D150">
            <v>1969555.5279757828</v>
          </cell>
        </row>
        <row r="151">
          <cell r="B151">
            <v>39121</v>
          </cell>
          <cell r="C151">
            <v>5000000</v>
          </cell>
          <cell r="D151">
            <v>4997747.5904695</v>
          </cell>
        </row>
        <row r="152">
          <cell r="B152">
            <v>39143</v>
          </cell>
          <cell r="C152">
            <v>6000000</v>
          </cell>
          <cell r="D152">
            <v>5981050.7204025388</v>
          </cell>
        </row>
        <row r="153">
          <cell r="C153">
            <v>20000000</v>
          </cell>
          <cell r="D153">
            <v>19939052.102198243</v>
          </cell>
        </row>
        <row r="154">
          <cell r="C154">
            <v>79000000</v>
          </cell>
          <cell r="D154">
            <v>78564098.650891215</v>
          </cell>
        </row>
        <row r="155">
          <cell r="B155">
            <v>39146</v>
          </cell>
          <cell r="C155">
            <v>6000000</v>
          </cell>
          <cell r="D155">
            <v>5980913.5121671995</v>
          </cell>
        </row>
        <row r="156">
          <cell r="B156">
            <v>39210</v>
          </cell>
          <cell r="C156">
            <v>4000000</v>
          </cell>
          <cell r="D156">
            <v>3934281.3334519011</v>
          </cell>
        </row>
        <row r="157">
          <cell r="B157">
            <v>39126</v>
          </cell>
          <cell r="C157">
            <v>5000000</v>
          </cell>
          <cell r="D157">
            <v>4997642.2082513394</v>
          </cell>
        </row>
        <row r="158">
          <cell r="B158">
            <v>39148</v>
          </cell>
          <cell r="C158">
            <v>6000000</v>
          </cell>
          <cell r="D158">
            <v>5980776.3102269638</v>
          </cell>
        </row>
        <row r="159">
          <cell r="B159">
            <v>39212</v>
          </cell>
          <cell r="C159">
            <v>4000000</v>
          </cell>
          <cell r="D159">
            <v>3928212.7197142201</v>
          </cell>
        </row>
        <row r="160">
          <cell r="B160">
            <v>39128</v>
          </cell>
          <cell r="C160">
            <v>5000000</v>
          </cell>
          <cell r="D160">
            <v>4997603.888546587</v>
          </cell>
        </row>
        <row r="161">
          <cell r="B161">
            <v>39150</v>
          </cell>
          <cell r="C161">
            <v>6000000</v>
          </cell>
          <cell r="D161">
            <v>5980639.1145813996</v>
          </cell>
        </row>
        <row r="162">
          <cell r="C162">
            <v>36000000</v>
          </cell>
          <cell r="D162">
            <v>35800069.086939611</v>
          </cell>
        </row>
        <row r="163">
          <cell r="C163">
            <v>115000000</v>
          </cell>
          <cell r="D163">
            <v>114364167.73783082</v>
          </cell>
        </row>
        <row r="164">
          <cell r="B164">
            <v>39153</v>
          </cell>
          <cell r="C164">
            <v>6000000</v>
          </cell>
          <cell r="D164">
            <v>5979038.9636769285</v>
          </cell>
        </row>
        <row r="165">
          <cell r="B165">
            <v>39217</v>
          </cell>
          <cell r="C165">
            <v>1130000</v>
          </cell>
          <cell r="D165">
            <v>1107442.4590404709</v>
          </cell>
        </row>
        <row r="166">
          <cell r="B166">
            <v>39133</v>
          </cell>
          <cell r="C166">
            <v>5000000</v>
          </cell>
          <cell r="D166">
            <v>4997402.7197371665</v>
          </cell>
        </row>
        <row r="167">
          <cell r="B167">
            <v>39155</v>
          </cell>
          <cell r="C167">
            <v>4000000</v>
          </cell>
          <cell r="D167">
            <v>3981065.3985428209</v>
          </cell>
        </row>
        <row r="168">
          <cell r="B168">
            <v>39219</v>
          </cell>
          <cell r="C168">
            <v>2900000</v>
          </cell>
          <cell r="D168">
            <v>2837948.4514882406</v>
          </cell>
        </row>
        <row r="169">
          <cell r="B169">
            <v>39135</v>
          </cell>
          <cell r="C169">
            <v>5000000</v>
          </cell>
          <cell r="D169">
            <v>4997029.1634836281</v>
          </cell>
        </row>
        <row r="170">
          <cell r="B170">
            <v>39157</v>
          </cell>
          <cell r="C170">
            <v>5000000</v>
          </cell>
          <cell r="D170">
            <v>4975420.0617660917</v>
          </cell>
        </row>
        <row r="171">
          <cell r="C171">
            <v>29030000</v>
          </cell>
          <cell r="D171">
            <v>28875347.217735346</v>
          </cell>
        </row>
        <row r="172">
          <cell r="C172">
            <v>144030000</v>
          </cell>
          <cell r="D172">
            <v>143239514.95556617</v>
          </cell>
        </row>
        <row r="173">
          <cell r="B173">
            <v>39160</v>
          </cell>
          <cell r="C173">
            <v>1500000</v>
          </cell>
          <cell r="D173">
            <v>1492067.9216570319</v>
          </cell>
        </row>
        <row r="174">
          <cell r="B174">
            <v>39224</v>
          </cell>
          <cell r="C174">
            <v>750000</v>
          </cell>
          <cell r="D174">
            <v>733558.44310359936</v>
          </cell>
        </row>
        <row r="175">
          <cell r="B175">
            <v>39140</v>
          </cell>
          <cell r="C175">
            <v>5000000</v>
          </cell>
          <cell r="D175">
            <v>4996569.4785990762</v>
          </cell>
        </row>
        <row r="176">
          <cell r="B176">
            <v>39162</v>
          </cell>
          <cell r="C176">
            <v>6000000</v>
          </cell>
          <cell r="D176">
            <v>5968727.1403201418</v>
          </cell>
        </row>
        <row r="177">
          <cell r="B177">
            <v>39226</v>
          </cell>
          <cell r="C177">
            <v>2250000</v>
          </cell>
          <cell r="D177">
            <v>2200675.3293107981</v>
          </cell>
        </row>
        <row r="178">
          <cell r="B178">
            <v>39142</v>
          </cell>
          <cell r="C178">
            <v>1950000</v>
          </cell>
          <cell r="D178">
            <v>1948598.6105882756</v>
          </cell>
        </row>
        <row r="179">
          <cell r="B179">
            <v>39164</v>
          </cell>
          <cell r="C179">
            <v>6000000</v>
          </cell>
          <cell r="D179">
            <v>5968089.5246130545</v>
          </cell>
        </row>
        <row r="180">
          <cell r="C180">
            <v>23450000</v>
          </cell>
          <cell r="D180">
            <v>23308286.448191978</v>
          </cell>
        </row>
        <row r="181">
          <cell r="C181">
            <v>167480000</v>
          </cell>
          <cell r="D181">
            <v>166547801.40375814</v>
          </cell>
        </row>
        <row r="182">
          <cell r="B182">
            <v>39167</v>
          </cell>
          <cell r="C182">
            <v>6000000</v>
          </cell>
          <cell r="D182">
            <v>5968089.5246130545</v>
          </cell>
        </row>
        <row r="183">
          <cell r="B183">
            <v>39231</v>
          </cell>
          <cell r="C183">
            <v>4000000</v>
          </cell>
          <cell r="D183">
            <v>3912216.2973284386</v>
          </cell>
        </row>
        <row r="184">
          <cell r="B184">
            <v>39147</v>
          </cell>
          <cell r="C184">
            <v>5000000</v>
          </cell>
          <cell r="D184">
            <v>4995640.7901598187</v>
          </cell>
        </row>
        <row r="185">
          <cell r="B185">
            <v>39169</v>
          </cell>
          <cell r="C185">
            <v>6000000</v>
          </cell>
          <cell r="D185">
            <v>5968043.9858467421</v>
          </cell>
        </row>
        <row r="186">
          <cell r="B186">
            <v>39233</v>
          </cell>
          <cell r="C186">
            <v>4000000</v>
          </cell>
          <cell r="D186">
            <v>3912216.2973284386</v>
          </cell>
        </row>
        <row r="187">
          <cell r="B187">
            <v>39149</v>
          </cell>
          <cell r="C187">
            <v>5000000</v>
          </cell>
          <cell r="D187">
            <v>4995210.0725331875</v>
          </cell>
        </row>
        <row r="188">
          <cell r="B188">
            <v>39171</v>
          </cell>
          <cell r="C188">
            <v>9000000</v>
          </cell>
          <cell r="D188">
            <v>8951929.365598429</v>
          </cell>
        </row>
        <row r="189">
          <cell r="C189">
            <v>39000000</v>
          </cell>
          <cell r="D189">
            <v>38703346.33340811</v>
          </cell>
        </row>
        <row r="190">
          <cell r="C190">
            <v>206480000</v>
          </cell>
          <cell r="D190">
            <v>205251147.73716626</v>
          </cell>
        </row>
        <row r="191">
          <cell r="B191">
            <v>39174</v>
          </cell>
          <cell r="C191">
            <v>9000000</v>
          </cell>
          <cell r="D191">
            <v>8952065.9787701145</v>
          </cell>
        </row>
        <row r="192">
          <cell r="B192">
            <v>39238</v>
          </cell>
          <cell r="C192">
            <v>7000000</v>
          </cell>
          <cell r="D192">
            <v>6846378.5203247676</v>
          </cell>
        </row>
        <row r="193">
          <cell r="B193">
            <v>39154</v>
          </cell>
          <cell r="C193">
            <v>5000000</v>
          </cell>
          <cell r="D193">
            <v>4995267.497258761</v>
          </cell>
        </row>
        <row r="194">
          <cell r="B194">
            <v>39176</v>
          </cell>
          <cell r="C194">
            <v>9000000</v>
          </cell>
          <cell r="D194">
            <v>8951929.365598429</v>
          </cell>
        </row>
        <row r="195">
          <cell r="B195">
            <v>39149</v>
          </cell>
        </row>
        <row r="196">
          <cell r="B196">
            <v>39149</v>
          </cell>
        </row>
        <row r="197">
          <cell r="B197">
            <v>39177</v>
          </cell>
          <cell r="C197">
            <v>9000000</v>
          </cell>
          <cell r="D197">
            <v>8953769.1143209618</v>
          </cell>
        </row>
        <row r="198">
          <cell r="C198">
            <v>39000000</v>
          </cell>
          <cell r="D198">
            <v>38699410.47627303</v>
          </cell>
        </row>
        <row r="199">
          <cell r="C199">
            <v>245480000</v>
          </cell>
          <cell r="D199">
            <v>243950558.21343929</v>
          </cell>
        </row>
        <row r="200">
          <cell r="B200">
            <v>39182</v>
          </cell>
          <cell r="C200">
            <v>9000000</v>
          </cell>
          <cell r="D200">
            <v>8950292.7712967247</v>
          </cell>
        </row>
        <row r="201">
          <cell r="B201">
            <v>39245</v>
          </cell>
          <cell r="C201">
            <v>7000000</v>
          </cell>
          <cell r="D201">
            <v>6846545.4689669274</v>
          </cell>
        </row>
        <row r="202">
          <cell r="B202">
            <v>39161</v>
          </cell>
          <cell r="C202">
            <v>5000000</v>
          </cell>
          <cell r="D202">
            <v>4995219.6432290962</v>
          </cell>
        </row>
        <row r="203">
          <cell r="B203">
            <v>39183</v>
          </cell>
          <cell r="C203">
            <v>9000000</v>
          </cell>
          <cell r="D203">
            <v>8951929.365598429</v>
          </cell>
        </row>
        <row r="204">
          <cell r="B204">
            <v>39247</v>
          </cell>
          <cell r="C204">
            <v>7000000</v>
          </cell>
          <cell r="D204">
            <v>6846378.5203247676</v>
          </cell>
        </row>
        <row r="205">
          <cell r="B205">
            <v>39163</v>
          </cell>
          <cell r="C205">
            <v>5000000</v>
          </cell>
          <cell r="D205">
            <v>4995210.0725331875</v>
          </cell>
        </row>
        <row r="206">
          <cell r="B206">
            <v>39185</v>
          </cell>
          <cell r="C206">
            <v>9000000</v>
          </cell>
          <cell r="D206">
            <v>8951997.6716630701</v>
          </cell>
        </row>
        <row r="207">
          <cell r="C207">
            <v>51000000</v>
          </cell>
          <cell r="D207">
            <v>50537573.513612203</v>
          </cell>
        </row>
        <row r="208">
          <cell r="C208">
            <v>296480000</v>
          </cell>
          <cell r="D208">
            <v>294488131.7270515</v>
          </cell>
        </row>
        <row r="209">
          <cell r="B209">
            <v>39188</v>
          </cell>
          <cell r="C209">
            <v>9000000</v>
          </cell>
          <cell r="D209">
            <v>8952065.9787701145</v>
          </cell>
        </row>
        <row r="210">
          <cell r="B210">
            <v>39252</v>
          </cell>
          <cell r="C210">
            <v>7000000</v>
          </cell>
          <cell r="D210">
            <v>6846378.5203247676</v>
          </cell>
        </row>
        <row r="211">
          <cell r="B211">
            <v>39168</v>
          </cell>
          <cell r="C211">
            <v>5000000</v>
          </cell>
          <cell r="D211">
            <v>4995219.6432290962</v>
          </cell>
        </row>
        <row r="212">
          <cell r="B212">
            <v>39190</v>
          </cell>
          <cell r="C212">
            <v>9000000</v>
          </cell>
          <cell r="D212">
            <v>8951929.365598429</v>
          </cell>
        </row>
        <row r="213">
          <cell r="B213">
            <v>39254</v>
          </cell>
          <cell r="C213">
            <v>7000000</v>
          </cell>
          <cell r="D213">
            <v>6846378.5203247676</v>
          </cell>
        </row>
        <row r="214">
          <cell r="B214">
            <v>39170</v>
          </cell>
          <cell r="C214">
            <v>5000000</v>
          </cell>
          <cell r="D214">
            <v>4995219.6432290962</v>
          </cell>
        </row>
        <row r="215">
          <cell r="B215">
            <v>39192</v>
          </cell>
          <cell r="C215">
            <v>9000000</v>
          </cell>
          <cell r="D215">
            <v>8951929.365598429</v>
          </cell>
        </row>
        <row r="216">
          <cell r="C216">
            <v>51000000</v>
          </cell>
          <cell r="D216">
            <v>50539121.0370747</v>
          </cell>
        </row>
        <row r="217">
          <cell r="C217">
            <v>347480000</v>
          </cell>
          <cell r="D217">
            <v>345027252.76412618</v>
          </cell>
        </row>
        <row r="218">
          <cell r="B218">
            <v>39195</v>
          </cell>
          <cell r="C218">
            <v>9000000</v>
          </cell>
          <cell r="D218">
            <v>8951929.365598429</v>
          </cell>
        </row>
        <row r="219">
          <cell r="B219">
            <v>39259</v>
          </cell>
          <cell r="C219">
            <v>7000000</v>
          </cell>
          <cell r="D219">
            <v>6846378.5203247676</v>
          </cell>
        </row>
        <row r="220">
          <cell r="B220">
            <v>39175</v>
          </cell>
          <cell r="C220">
            <v>5000000</v>
          </cell>
          <cell r="D220">
            <v>4995210.0725331875</v>
          </cell>
        </row>
        <row r="221">
          <cell r="B221">
            <v>39182</v>
          </cell>
          <cell r="C221">
            <v>10000000</v>
          </cell>
          <cell r="D221">
            <v>9977039.1427946649</v>
          </cell>
        </row>
        <row r="222">
          <cell r="B222">
            <v>39197</v>
          </cell>
          <cell r="C222">
            <v>9000000</v>
          </cell>
          <cell r="D222">
            <v>8951929.365598429</v>
          </cell>
        </row>
        <row r="223">
          <cell r="B223">
            <v>39176</v>
          </cell>
          <cell r="C223">
            <v>1070000</v>
          </cell>
          <cell r="D223">
            <v>1068974.9555221021</v>
          </cell>
        </row>
        <row r="224">
          <cell r="B224">
            <v>39261</v>
          </cell>
          <cell r="C224">
            <v>7000000</v>
          </cell>
          <cell r="D224">
            <v>6846378.5203247676</v>
          </cell>
        </row>
        <row r="225">
          <cell r="B225">
            <v>39177</v>
          </cell>
          <cell r="C225">
            <v>2500000</v>
          </cell>
          <cell r="D225">
            <v>2497605.0362665937</v>
          </cell>
        </row>
        <row r="226">
          <cell r="B226">
            <v>39184</v>
          </cell>
          <cell r="C226">
            <v>7000000</v>
          </cell>
          <cell r="D226">
            <v>6983927.3999562655</v>
          </cell>
        </row>
        <row r="227">
          <cell r="B227">
            <v>39199</v>
          </cell>
          <cell r="C227">
            <v>9000000</v>
          </cell>
          <cell r="D227">
            <v>8951929.365598429</v>
          </cell>
        </row>
        <row r="228">
          <cell r="B228">
            <v>39171</v>
          </cell>
        </row>
        <row r="229">
          <cell r="C229">
            <v>66570000</v>
          </cell>
          <cell r="D229">
            <v>66071301.744517639</v>
          </cell>
        </row>
        <row r="230">
          <cell r="C230">
            <v>414050000</v>
          </cell>
          <cell r="D230">
            <v>411098554.50864381</v>
          </cell>
        </row>
        <row r="231">
          <cell r="B231">
            <v>39202</v>
          </cell>
          <cell r="D231">
            <v>0</v>
          </cell>
        </row>
        <row r="232">
          <cell r="B232">
            <v>39266</v>
          </cell>
          <cell r="C232">
            <v>7000000</v>
          </cell>
          <cell r="D232">
            <v>6846378.5203247676</v>
          </cell>
        </row>
        <row r="233">
          <cell r="B233">
            <v>39182</v>
          </cell>
          <cell r="C233">
            <v>1100000</v>
          </cell>
          <cell r="D233">
            <v>1098948.3215104011</v>
          </cell>
        </row>
        <row r="234">
          <cell r="B234">
            <v>39204</v>
          </cell>
          <cell r="C234">
            <v>9000000</v>
          </cell>
          <cell r="D234">
            <v>8951997.6716630701</v>
          </cell>
        </row>
        <row r="235">
          <cell r="B235">
            <v>39268</v>
          </cell>
          <cell r="C235">
            <v>7000000</v>
          </cell>
          <cell r="D235">
            <v>6846378.5203247676</v>
          </cell>
        </row>
        <row r="236">
          <cell r="B236">
            <v>39184</v>
          </cell>
          <cell r="C236">
            <v>2000000</v>
          </cell>
          <cell r="D236">
            <v>1998087.8572916384</v>
          </cell>
        </row>
        <row r="237">
          <cell r="B237">
            <v>39178</v>
          </cell>
          <cell r="D237">
            <v>0</v>
          </cell>
        </row>
        <row r="240">
          <cell r="B240">
            <v>39181</v>
          </cell>
          <cell r="D240">
            <v>0</v>
          </cell>
        </row>
        <row r="241">
          <cell r="B241">
            <v>39273</v>
          </cell>
          <cell r="C241">
            <v>7000000</v>
          </cell>
          <cell r="D241">
            <v>6846545.4689669274</v>
          </cell>
        </row>
        <row r="242">
          <cell r="B242">
            <v>39189</v>
          </cell>
          <cell r="D242">
            <v>0</v>
          </cell>
        </row>
        <row r="243">
          <cell r="B243">
            <v>39212</v>
          </cell>
          <cell r="C243">
            <v>9000000</v>
          </cell>
          <cell r="D243">
            <v>8950292.7712967247</v>
          </cell>
        </row>
        <row r="244">
          <cell r="B244">
            <v>39275</v>
          </cell>
          <cell r="C244">
            <v>7000000</v>
          </cell>
          <cell r="D244">
            <v>6846378.5203247676</v>
          </cell>
        </row>
        <row r="245">
          <cell r="B245">
            <v>39191</v>
          </cell>
          <cell r="C245">
            <v>5000000</v>
          </cell>
          <cell r="D245">
            <v>4995210.0725331875</v>
          </cell>
        </row>
        <row r="246">
          <cell r="B246">
            <v>39213</v>
          </cell>
          <cell r="C246">
            <v>9000000</v>
          </cell>
          <cell r="D246">
            <v>8951929.365598429</v>
          </cell>
        </row>
        <row r="249">
          <cell r="B249">
            <v>39216</v>
          </cell>
          <cell r="C249">
            <v>9000000</v>
          </cell>
          <cell r="D249">
            <v>8951997.6716630701</v>
          </cell>
        </row>
        <row r="250">
          <cell r="B250">
            <v>39280</v>
          </cell>
          <cell r="C250">
            <v>7000000</v>
          </cell>
          <cell r="D250">
            <v>6846378.5203247676</v>
          </cell>
        </row>
        <row r="251">
          <cell r="B251">
            <v>39196</v>
          </cell>
          <cell r="C251">
            <v>5000000</v>
          </cell>
          <cell r="D251">
            <v>4995210.0725331875</v>
          </cell>
        </row>
        <row r="252">
          <cell r="B252">
            <v>39218</v>
          </cell>
          <cell r="C252">
            <v>6115000</v>
          </cell>
          <cell r="D252">
            <v>6082338.6745149335</v>
          </cell>
        </row>
        <row r="253">
          <cell r="B253">
            <v>39282</v>
          </cell>
          <cell r="C253">
            <v>7000000</v>
          </cell>
          <cell r="D253">
            <v>6846378.5203247676</v>
          </cell>
        </row>
        <row r="254">
          <cell r="B254">
            <v>39198</v>
          </cell>
          <cell r="C254">
            <v>5000000</v>
          </cell>
          <cell r="D254">
            <v>4995305.781142652</v>
          </cell>
        </row>
        <row r="255">
          <cell r="B255">
            <v>39220</v>
          </cell>
          <cell r="C255">
            <v>9000000</v>
          </cell>
          <cell r="D255">
            <v>8954389.0408091154</v>
          </cell>
        </row>
        <row r="258">
          <cell r="B258">
            <v>39223</v>
          </cell>
          <cell r="C258">
            <v>9000000</v>
          </cell>
          <cell r="D258">
            <v>8955482.6637122203</v>
          </cell>
        </row>
        <row r="259">
          <cell r="B259">
            <v>39287</v>
          </cell>
          <cell r="C259">
            <v>7000000</v>
          </cell>
          <cell r="D259">
            <v>6846378.5203247676</v>
          </cell>
        </row>
        <row r="260">
          <cell r="B260">
            <v>39203</v>
          </cell>
          <cell r="C260">
            <v>5000000</v>
          </cell>
          <cell r="D260">
            <v>4996454.5705923736</v>
          </cell>
        </row>
        <row r="261">
          <cell r="B261">
            <v>39225</v>
          </cell>
          <cell r="C261">
            <v>9000000</v>
          </cell>
          <cell r="D261">
            <v>8953295.6849748157</v>
          </cell>
        </row>
        <row r="262">
          <cell r="B262">
            <v>39289</v>
          </cell>
          <cell r="C262">
            <v>7000000</v>
          </cell>
          <cell r="D262">
            <v>6846378.5203247676</v>
          </cell>
        </row>
        <row r="263">
          <cell r="B263">
            <v>39205</v>
          </cell>
          <cell r="C263">
            <v>5000000</v>
          </cell>
          <cell r="D263">
            <v>4996148.1750781722</v>
          </cell>
        </row>
        <row r="264">
          <cell r="B264">
            <v>39227</v>
          </cell>
          <cell r="C264">
            <v>9000000</v>
          </cell>
          <cell r="D264">
            <v>8954730.7692727074</v>
          </cell>
        </row>
        <row r="267">
          <cell r="B267">
            <v>39230</v>
          </cell>
          <cell r="C267">
            <v>9000000</v>
          </cell>
          <cell r="D267">
            <v>8951929.365598429</v>
          </cell>
        </row>
        <row r="268">
          <cell r="B268">
            <v>39294</v>
          </cell>
          <cell r="C268">
            <v>7000000</v>
          </cell>
          <cell r="D268">
            <v>6846712.4257513555</v>
          </cell>
        </row>
        <row r="269">
          <cell r="B269">
            <v>39210</v>
          </cell>
          <cell r="C269">
            <v>5000000</v>
          </cell>
          <cell r="D269">
            <v>4996253.494297564</v>
          </cell>
        </row>
        <row r="270">
          <cell r="B270">
            <v>39232</v>
          </cell>
          <cell r="C270">
            <v>9000000</v>
          </cell>
          <cell r="D270">
            <v>8952817.4257529359</v>
          </cell>
        </row>
        <row r="271">
          <cell r="B271">
            <v>39296</v>
          </cell>
          <cell r="C271">
            <v>7000000</v>
          </cell>
          <cell r="D271">
            <v>6846378.5203247676</v>
          </cell>
        </row>
        <row r="272">
          <cell r="B272">
            <v>39212</v>
          </cell>
          <cell r="C272">
            <v>5000000</v>
          </cell>
          <cell r="D272">
            <v>4996205.6213746713</v>
          </cell>
        </row>
        <row r="273">
          <cell r="B273">
            <v>39234</v>
          </cell>
          <cell r="C273">
            <v>9000000</v>
          </cell>
          <cell r="D273">
            <v>8952749.1071778983</v>
          </cell>
        </row>
        <row r="276">
          <cell r="B276">
            <v>39237</v>
          </cell>
          <cell r="C276">
            <v>9000000</v>
          </cell>
          <cell r="D276">
            <v>8951929.365598429</v>
          </cell>
        </row>
        <row r="277">
          <cell r="B277">
            <v>39301</v>
          </cell>
          <cell r="C277">
            <v>7000000</v>
          </cell>
          <cell r="D277">
            <v>6846378.5203247676</v>
          </cell>
        </row>
        <row r="278">
          <cell r="B278">
            <v>39217</v>
          </cell>
          <cell r="C278">
            <v>5000000</v>
          </cell>
          <cell r="D278">
            <v>4996358.8179573249</v>
          </cell>
        </row>
        <row r="279">
          <cell r="B279">
            <v>39211</v>
          </cell>
          <cell r="D279">
            <v>0</v>
          </cell>
        </row>
        <row r="280">
          <cell r="B280">
            <v>39303</v>
          </cell>
          <cell r="C280">
            <v>7000000</v>
          </cell>
          <cell r="D280">
            <v>6846378.5203247676</v>
          </cell>
        </row>
        <row r="281">
          <cell r="B281">
            <v>39219</v>
          </cell>
          <cell r="C281">
            <v>5000000</v>
          </cell>
          <cell r="D281">
            <v>4996502.4482861999</v>
          </cell>
        </row>
        <row r="282">
          <cell r="B282">
            <v>39241</v>
          </cell>
          <cell r="C282">
            <v>9000000</v>
          </cell>
          <cell r="D282">
            <v>8952270.9063458927</v>
          </cell>
        </row>
        <row r="285">
          <cell r="B285">
            <v>39244</v>
          </cell>
          <cell r="C285">
            <v>9000000</v>
          </cell>
          <cell r="D285">
            <v>8952202.5961115006</v>
          </cell>
        </row>
        <row r="286">
          <cell r="B286">
            <v>39308</v>
          </cell>
          <cell r="C286">
            <v>7000000</v>
          </cell>
          <cell r="D286">
            <v>6846378.5203247676</v>
          </cell>
        </row>
        <row r="287">
          <cell r="B287">
            <v>39224</v>
          </cell>
          <cell r="C287">
            <v>5000000</v>
          </cell>
          <cell r="D287">
            <v>4996655.6630726345</v>
          </cell>
        </row>
        <row r="288">
          <cell r="B288">
            <v>39246</v>
          </cell>
          <cell r="C288">
            <v>9000000</v>
          </cell>
          <cell r="D288">
            <v>8952065.9787701145</v>
          </cell>
        </row>
        <row r="289">
          <cell r="B289">
            <v>39310</v>
          </cell>
          <cell r="C289">
            <v>7000000</v>
          </cell>
          <cell r="D289">
            <v>6846378.5203247676</v>
          </cell>
        </row>
        <row r="290">
          <cell r="B290">
            <v>39226</v>
          </cell>
          <cell r="C290">
            <v>5000000</v>
          </cell>
          <cell r="D290">
            <v>4996454.5705923736</v>
          </cell>
        </row>
        <row r="291">
          <cell r="B291">
            <v>39248</v>
          </cell>
          <cell r="C291">
            <v>9000000</v>
          </cell>
          <cell r="D291">
            <v>8952065.9787701145</v>
          </cell>
        </row>
        <row r="294">
          <cell r="B294">
            <v>39251</v>
          </cell>
          <cell r="C294">
            <v>9000000</v>
          </cell>
          <cell r="D294">
            <v>8952475.8433041479</v>
          </cell>
        </row>
        <row r="295">
          <cell r="B295">
            <v>39315</v>
          </cell>
          <cell r="C295">
            <v>7000000</v>
          </cell>
          <cell r="D295">
            <v>6846545.4689669274</v>
          </cell>
        </row>
        <row r="296">
          <cell r="B296">
            <v>39231</v>
          </cell>
          <cell r="C296">
            <v>5000000</v>
          </cell>
          <cell r="D296">
            <v>4996655.6630726345</v>
          </cell>
        </row>
        <row r="297">
          <cell r="B297">
            <v>39253</v>
          </cell>
          <cell r="C297">
            <v>9000000</v>
          </cell>
          <cell r="D297">
            <v>8952270.9063458927</v>
          </cell>
        </row>
        <row r="298">
          <cell r="B298">
            <v>39317</v>
          </cell>
          <cell r="C298">
            <v>7000000</v>
          </cell>
          <cell r="D298">
            <v>6846545.4689669274</v>
          </cell>
        </row>
        <row r="299">
          <cell r="B299">
            <v>39233</v>
          </cell>
          <cell r="C299">
            <v>5000000</v>
          </cell>
          <cell r="D299">
            <v>4995411.0648491941</v>
          </cell>
        </row>
        <row r="300">
          <cell r="B300">
            <v>39255</v>
          </cell>
          <cell r="C300">
            <v>9000000</v>
          </cell>
          <cell r="D300">
            <v>8952134.2869195826</v>
          </cell>
        </row>
        <row r="303">
          <cell r="B303">
            <v>39258</v>
          </cell>
          <cell r="C303">
            <v>9000000</v>
          </cell>
          <cell r="D303">
            <v>8952134.2869195826</v>
          </cell>
        </row>
        <row r="304">
          <cell r="B304">
            <v>39321</v>
          </cell>
          <cell r="C304">
            <v>7000000</v>
          </cell>
          <cell r="D304">
            <v>6848525.6236715056</v>
          </cell>
        </row>
        <row r="305">
          <cell r="B305">
            <v>39238</v>
          </cell>
          <cell r="C305">
            <v>5000000</v>
          </cell>
          <cell r="D305">
            <v>4996761.0036891159</v>
          </cell>
        </row>
        <row r="306">
          <cell r="B306">
            <v>39260</v>
          </cell>
          <cell r="C306">
            <v>9000000</v>
          </cell>
          <cell r="D306">
            <v>8955619.3853582572</v>
          </cell>
        </row>
        <row r="307">
          <cell r="B307">
            <v>39324</v>
          </cell>
          <cell r="C307">
            <v>7000000</v>
          </cell>
          <cell r="D307">
            <v>6850220.4001440285</v>
          </cell>
        </row>
        <row r="308">
          <cell r="B308">
            <v>39240</v>
          </cell>
          <cell r="C308">
            <v>5000000</v>
          </cell>
          <cell r="D308">
            <v>4997115.3638160108</v>
          </cell>
        </row>
        <row r="309">
          <cell r="B309">
            <v>39262</v>
          </cell>
          <cell r="C309">
            <v>10000000</v>
          </cell>
          <cell r="D309">
            <v>9954715.5896846242</v>
          </cell>
        </row>
        <row r="312">
          <cell r="B312">
            <v>39265</v>
          </cell>
          <cell r="C312">
            <v>10000000</v>
          </cell>
          <cell r="D312">
            <v>9956616.4307630546</v>
          </cell>
        </row>
        <row r="313">
          <cell r="B313">
            <v>39329</v>
          </cell>
          <cell r="C313">
            <v>7000000</v>
          </cell>
          <cell r="D313">
            <v>6855405.4133822881</v>
          </cell>
        </row>
        <row r="314">
          <cell r="B314">
            <v>39245</v>
          </cell>
          <cell r="C314">
            <v>5000000</v>
          </cell>
          <cell r="D314">
            <v>4997364.4037048956</v>
          </cell>
        </row>
        <row r="315">
          <cell r="B315">
            <v>39267</v>
          </cell>
          <cell r="C315">
            <v>10000000</v>
          </cell>
          <cell r="D315">
            <v>9954107.4738166071</v>
          </cell>
        </row>
        <row r="316">
          <cell r="B316">
            <v>39331</v>
          </cell>
          <cell r="C316">
            <v>7000000</v>
          </cell>
          <cell r="D316">
            <v>6855907.6054421142</v>
          </cell>
        </row>
        <row r="317">
          <cell r="B317">
            <v>39247</v>
          </cell>
          <cell r="C317">
            <v>5000000</v>
          </cell>
          <cell r="D317">
            <v>4997172.8323564893</v>
          </cell>
        </row>
        <row r="318">
          <cell r="B318">
            <v>39269</v>
          </cell>
          <cell r="C318">
            <v>10000000</v>
          </cell>
          <cell r="D318">
            <v>9950384.3847118486</v>
          </cell>
        </row>
        <row r="321">
          <cell r="B321">
            <v>39272</v>
          </cell>
          <cell r="C321">
            <v>15000000</v>
          </cell>
          <cell r="D321">
            <v>14920679.21657032</v>
          </cell>
        </row>
        <row r="322">
          <cell r="B322">
            <v>39336</v>
          </cell>
          <cell r="C322">
            <v>8000000</v>
          </cell>
          <cell r="D322">
            <v>7825386.6799591053</v>
          </cell>
        </row>
        <row r="323">
          <cell r="B323">
            <v>39252</v>
          </cell>
          <cell r="C323">
            <v>5000000</v>
          </cell>
          <cell r="D323">
            <v>4996646.0868731951</v>
          </cell>
        </row>
        <row r="324">
          <cell r="B324">
            <v>39428</v>
          </cell>
          <cell r="C324">
            <v>8000000</v>
          </cell>
          <cell r="D324">
            <v>7620041.7536534443</v>
          </cell>
        </row>
        <row r="325">
          <cell r="B325">
            <v>39274</v>
          </cell>
          <cell r="C325">
            <v>15000000</v>
          </cell>
          <cell r="D325">
            <v>14920906.929514455</v>
          </cell>
        </row>
        <row r="326">
          <cell r="B326">
            <v>39338</v>
          </cell>
          <cell r="C326">
            <v>8000000</v>
          </cell>
          <cell r="D326">
            <v>7824432.5946568772</v>
          </cell>
        </row>
        <row r="327">
          <cell r="B327">
            <v>39254</v>
          </cell>
          <cell r="C327">
            <v>5000000</v>
          </cell>
          <cell r="D327">
            <v>4996847.194769985</v>
          </cell>
        </row>
        <row r="328">
          <cell r="B328">
            <v>39276</v>
          </cell>
          <cell r="C328">
            <v>15000000</v>
          </cell>
          <cell r="D328">
            <v>14919996.119438451</v>
          </cell>
        </row>
        <row r="331">
          <cell r="B331">
            <v>39279</v>
          </cell>
          <cell r="C331">
            <v>15000000</v>
          </cell>
          <cell r="D331">
            <v>14919882.275997384</v>
          </cell>
        </row>
        <row r="332">
          <cell r="B332">
            <v>39343</v>
          </cell>
          <cell r="C332">
            <v>8000000</v>
          </cell>
          <cell r="D332">
            <v>7824623.3931050599</v>
          </cell>
        </row>
        <row r="333">
          <cell r="B333">
            <v>39259</v>
          </cell>
          <cell r="C333">
            <v>5000000</v>
          </cell>
          <cell r="D333">
            <v>4996607.7824424943</v>
          </cell>
        </row>
        <row r="334">
          <cell r="B334">
            <v>39435</v>
          </cell>
          <cell r="C334">
            <v>8000000</v>
          </cell>
          <cell r="D334">
            <v>7620041.7536534443</v>
          </cell>
        </row>
        <row r="335">
          <cell r="B335">
            <v>39281</v>
          </cell>
          <cell r="C335">
            <v>15000000</v>
          </cell>
          <cell r="D335">
            <v>14919882.275997384</v>
          </cell>
        </row>
        <row r="336">
          <cell r="B336">
            <v>39345</v>
          </cell>
          <cell r="C336">
            <v>8000000</v>
          </cell>
          <cell r="D336">
            <v>7824623.3931050599</v>
          </cell>
        </row>
        <row r="337">
          <cell r="B337">
            <v>39261</v>
          </cell>
          <cell r="C337">
            <v>5000000</v>
          </cell>
          <cell r="D337">
            <v>4995219.6432290962</v>
          </cell>
        </row>
        <row r="338">
          <cell r="B338">
            <v>39283</v>
          </cell>
          <cell r="C338">
            <v>4650000</v>
          </cell>
          <cell r="D338">
            <v>4625198.7970259199</v>
          </cell>
        </row>
        <row r="341">
          <cell r="B341">
            <v>39286</v>
          </cell>
          <cell r="C341">
            <v>15000000</v>
          </cell>
          <cell r="D341">
            <v>14919882.275997384</v>
          </cell>
        </row>
        <row r="342">
          <cell r="B342">
            <v>39350</v>
          </cell>
          <cell r="C342">
            <v>8000000</v>
          </cell>
          <cell r="D342">
            <v>7824623.3931050599</v>
          </cell>
        </row>
        <row r="343">
          <cell r="B343">
            <v>39266</v>
          </cell>
          <cell r="C343">
            <v>5000000</v>
          </cell>
          <cell r="D343">
            <v>4995286.6391273551</v>
          </cell>
        </row>
        <row r="344">
          <cell r="B344">
            <v>39442</v>
          </cell>
          <cell r="C344">
            <v>8000000</v>
          </cell>
          <cell r="D344">
            <v>7620041.7536534443</v>
          </cell>
        </row>
        <row r="345">
          <cell r="B345">
            <v>39288</v>
          </cell>
          <cell r="C345">
            <v>15000000</v>
          </cell>
          <cell r="D345">
            <v>14919996.119438451</v>
          </cell>
        </row>
        <row r="346">
          <cell r="B346">
            <v>39352</v>
          </cell>
          <cell r="C346">
            <v>8000000</v>
          </cell>
          <cell r="D346">
            <v>7825768.3792324476</v>
          </cell>
        </row>
        <row r="347">
          <cell r="B347">
            <v>39268</v>
          </cell>
          <cell r="C347">
            <v>5000000</v>
          </cell>
          <cell r="D347">
            <v>4996014.1388568897</v>
          </cell>
        </row>
        <row r="348">
          <cell r="B348">
            <v>39290</v>
          </cell>
          <cell r="C348">
            <v>15000000</v>
          </cell>
          <cell r="D348">
            <v>14928539.33172496</v>
          </cell>
        </row>
        <row r="351">
          <cell r="B351">
            <v>39293</v>
          </cell>
          <cell r="C351">
            <v>11000000</v>
          </cell>
          <cell r="D351">
            <v>10948431.388375629</v>
          </cell>
        </row>
        <row r="352">
          <cell r="B352">
            <v>39357</v>
          </cell>
          <cell r="C352">
            <v>8000000</v>
          </cell>
          <cell r="D352">
            <v>7828059.3570643282</v>
          </cell>
        </row>
        <row r="353">
          <cell r="B353">
            <v>39273</v>
          </cell>
          <cell r="C353">
            <v>5000000</v>
          </cell>
          <cell r="D353">
            <v>4996416.2690979457</v>
          </cell>
        </row>
        <row r="354">
          <cell r="B354">
            <v>39451</v>
          </cell>
          <cell r="C354">
            <v>5000000</v>
          </cell>
          <cell r="D354">
            <v>4763699.6170246536</v>
          </cell>
        </row>
        <row r="355">
          <cell r="B355">
            <v>39295</v>
          </cell>
          <cell r="C355">
            <v>11000000</v>
          </cell>
          <cell r="D355">
            <v>10949936.291279761</v>
          </cell>
        </row>
        <row r="356">
          <cell r="B356">
            <v>39359</v>
          </cell>
          <cell r="C356">
            <v>8000000</v>
          </cell>
          <cell r="D356">
            <v>7839725.9317729063</v>
          </cell>
        </row>
        <row r="357">
          <cell r="B357">
            <v>39275</v>
          </cell>
          <cell r="C357">
            <v>5000000</v>
          </cell>
          <cell r="D357">
            <v>4996722.6974964915</v>
          </cell>
        </row>
        <row r="358">
          <cell r="B358">
            <v>39297</v>
          </cell>
          <cell r="C358">
            <v>11000000</v>
          </cell>
          <cell r="D358">
            <v>10953365.670542402</v>
          </cell>
        </row>
        <row r="361">
          <cell r="B361">
            <v>39300</v>
          </cell>
          <cell r="C361">
            <v>11000000</v>
          </cell>
          <cell r="D361">
            <v>10957048.370388079</v>
          </cell>
        </row>
        <row r="362">
          <cell r="B362">
            <v>39364</v>
          </cell>
          <cell r="C362">
            <v>8000000</v>
          </cell>
          <cell r="D362">
            <v>7849698.7006060397</v>
          </cell>
        </row>
        <row r="363">
          <cell r="B363">
            <v>39280</v>
          </cell>
          <cell r="C363">
            <v>5000000</v>
          </cell>
          <cell r="D363">
            <v>4997172.8323564893</v>
          </cell>
        </row>
        <row r="364">
          <cell r="B364">
            <v>39456</v>
          </cell>
          <cell r="C364">
            <v>5000000</v>
          </cell>
          <cell r="D364">
            <v>4782286.7244244618</v>
          </cell>
        </row>
        <row r="365">
          <cell r="B365">
            <v>39302</v>
          </cell>
          <cell r="C365">
            <v>11000000</v>
          </cell>
          <cell r="D365">
            <v>10960984.89977592</v>
          </cell>
        </row>
        <row r="366">
          <cell r="B366">
            <v>39366</v>
          </cell>
          <cell r="C366">
            <v>8000000</v>
          </cell>
          <cell r="D366">
            <v>7861429.9133331189</v>
          </cell>
        </row>
        <row r="367">
          <cell r="B367">
            <v>39282</v>
          </cell>
          <cell r="C367">
            <v>5000000</v>
          </cell>
          <cell r="D367">
            <v>4998082.9270964554</v>
          </cell>
        </row>
        <row r="368">
          <cell r="B368">
            <v>39304</v>
          </cell>
          <cell r="C368">
            <v>11000000</v>
          </cell>
          <cell r="D368">
            <v>10965343.506113281</v>
          </cell>
        </row>
        <row r="371">
          <cell r="B371">
            <v>39307</v>
          </cell>
          <cell r="C371">
            <v>11000000</v>
          </cell>
          <cell r="D371">
            <v>10967943.555657055</v>
          </cell>
        </row>
        <row r="372">
          <cell r="B372">
            <v>39371</v>
          </cell>
          <cell r="C372">
            <v>8000000</v>
          </cell>
          <cell r="D372">
            <v>7871458.0123759806</v>
          </cell>
        </row>
        <row r="373">
          <cell r="B373">
            <v>39287</v>
          </cell>
          <cell r="C373">
            <v>5000000</v>
          </cell>
          <cell r="D373">
            <v>4997891.3006567089</v>
          </cell>
        </row>
        <row r="374">
          <cell r="B374">
            <v>39463</v>
          </cell>
          <cell r="C374">
            <v>5000000</v>
          </cell>
          <cell r="D374">
            <v>4802672.0225012423</v>
          </cell>
        </row>
        <row r="375">
          <cell r="B375">
            <v>39309</v>
          </cell>
          <cell r="C375">
            <v>11000000</v>
          </cell>
          <cell r="D375">
            <v>10968363.033966685</v>
          </cell>
        </row>
        <row r="376">
          <cell r="B376">
            <v>39373</v>
          </cell>
          <cell r="C376">
            <v>8000000</v>
          </cell>
          <cell r="D376">
            <v>7880931.0078469245</v>
          </cell>
        </row>
        <row r="377">
          <cell r="B377">
            <v>39289</v>
          </cell>
          <cell r="C377">
            <v>12000000</v>
          </cell>
          <cell r="D377">
            <v>11993858.487256799</v>
          </cell>
        </row>
        <row r="378">
          <cell r="B378">
            <v>39311</v>
          </cell>
          <cell r="C378">
            <v>11000000</v>
          </cell>
          <cell r="D378">
            <v>10967440.22403626</v>
          </cell>
        </row>
        <row r="379">
          <cell r="B379">
            <v>39290</v>
          </cell>
          <cell r="C379">
            <v>12000000</v>
          </cell>
          <cell r="D379">
            <v>11993099.860354315</v>
          </cell>
        </row>
        <row r="382">
          <cell r="B382">
            <v>39314</v>
          </cell>
          <cell r="C382">
            <v>11000000</v>
          </cell>
          <cell r="D382">
            <v>10961739.025975091</v>
          </cell>
        </row>
        <row r="383">
          <cell r="B383">
            <v>39293</v>
          </cell>
          <cell r="C383">
            <v>12000000</v>
          </cell>
          <cell r="D383">
            <v>11992961.938500749</v>
          </cell>
        </row>
        <row r="384">
          <cell r="B384">
            <v>39378</v>
          </cell>
          <cell r="C384">
            <v>8000000</v>
          </cell>
          <cell r="D384">
            <v>7876288.3260999154</v>
          </cell>
        </row>
        <row r="385">
          <cell r="B385">
            <v>39294</v>
          </cell>
          <cell r="C385">
            <v>12000000</v>
          </cell>
          <cell r="D385">
            <v>11990755.620187614</v>
          </cell>
        </row>
        <row r="386">
          <cell r="B386">
            <v>39470</v>
          </cell>
          <cell r="C386">
            <v>5000000</v>
          </cell>
          <cell r="D386">
            <v>4762526.0960334027</v>
          </cell>
        </row>
        <row r="387">
          <cell r="B387">
            <v>39316</v>
          </cell>
          <cell r="C387">
            <v>11000000</v>
          </cell>
          <cell r="D387">
            <v>10941247.002398081</v>
          </cell>
        </row>
        <row r="388">
          <cell r="B388">
            <v>39295</v>
          </cell>
          <cell r="C388">
            <v>12000000</v>
          </cell>
          <cell r="D388">
            <v>11988504.174079651</v>
          </cell>
        </row>
        <row r="389">
          <cell r="B389">
            <v>39380</v>
          </cell>
          <cell r="C389">
            <v>8000000</v>
          </cell>
          <cell r="D389">
            <v>7849890.7332846392</v>
          </cell>
        </row>
        <row r="390">
          <cell r="B390">
            <v>39296</v>
          </cell>
          <cell r="C390">
            <v>0</v>
          </cell>
          <cell r="D390">
            <v>0</v>
          </cell>
        </row>
        <row r="391">
          <cell r="B391">
            <v>39318</v>
          </cell>
          <cell r="C391">
            <v>6000000</v>
          </cell>
          <cell r="D391">
            <v>5967952.9103989536</v>
          </cell>
        </row>
        <row r="392">
          <cell r="B392">
            <v>39297</v>
          </cell>
          <cell r="C392">
            <v>4000000</v>
          </cell>
          <cell r="D392">
            <v>3996168.0580265499</v>
          </cell>
        </row>
        <row r="395">
          <cell r="B395">
            <v>39321</v>
          </cell>
          <cell r="C395">
            <v>11000000</v>
          </cell>
          <cell r="D395">
            <v>10941330.487588197</v>
          </cell>
        </row>
        <row r="396">
          <cell r="B396">
            <v>39300</v>
          </cell>
          <cell r="C396">
            <v>3500000</v>
          </cell>
          <cell r="D396">
            <v>3496667.1493116566</v>
          </cell>
        </row>
        <row r="397">
          <cell r="B397">
            <v>39385</v>
          </cell>
          <cell r="C397">
            <v>8000000</v>
          </cell>
          <cell r="D397">
            <v>7825577.5249413485</v>
          </cell>
        </row>
        <row r="398">
          <cell r="B398">
            <v>39301</v>
          </cell>
          <cell r="C398">
            <v>12000000</v>
          </cell>
          <cell r="D398">
            <v>11989354.110500785</v>
          </cell>
        </row>
        <row r="399">
          <cell r="B399">
            <v>39477</v>
          </cell>
          <cell r="C399">
            <v>7000000</v>
          </cell>
          <cell r="D399">
            <v>6670704.7710551471</v>
          </cell>
        </row>
        <row r="400">
          <cell r="B400">
            <v>39323</v>
          </cell>
          <cell r="C400">
            <v>15000000</v>
          </cell>
          <cell r="D400">
            <v>14919882.275997384</v>
          </cell>
        </row>
        <row r="401">
          <cell r="B401">
            <v>39387</v>
          </cell>
          <cell r="C401">
            <v>10000000</v>
          </cell>
          <cell r="D401">
            <v>9781971.9061766863</v>
          </cell>
        </row>
        <row r="402">
          <cell r="B402">
            <v>39303</v>
          </cell>
          <cell r="C402">
            <v>2500000</v>
          </cell>
          <cell r="D402">
            <v>2497648.1050583329</v>
          </cell>
        </row>
        <row r="403">
          <cell r="B403">
            <v>39325</v>
          </cell>
          <cell r="C403">
            <v>15000000</v>
          </cell>
          <cell r="D403">
            <v>14919882.275997384</v>
          </cell>
        </row>
        <row r="404">
          <cell r="B404">
            <v>39298</v>
          </cell>
        </row>
        <row r="405">
          <cell r="B405">
            <v>39299</v>
          </cell>
        </row>
        <row r="406">
          <cell r="B406">
            <v>39328</v>
          </cell>
          <cell r="C406">
            <v>15000000</v>
          </cell>
          <cell r="D406">
            <v>14920109.964616856</v>
          </cell>
        </row>
        <row r="407">
          <cell r="B407">
            <v>39392</v>
          </cell>
          <cell r="C407">
            <v>10000000</v>
          </cell>
          <cell r="D407">
            <v>9782687.6446799207</v>
          </cell>
        </row>
        <row r="408">
          <cell r="B408">
            <v>39308</v>
          </cell>
          <cell r="C408">
            <v>16300000</v>
          </cell>
          <cell r="D408">
            <v>16284447.237515073</v>
          </cell>
        </row>
        <row r="409">
          <cell r="B409">
            <v>39484</v>
          </cell>
          <cell r="C409">
            <v>7000000</v>
          </cell>
          <cell r="D409">
            <v>6670387.8119091615</v>
          </cell>
        </row>
        <row r="410">
          <cell r="B410">
            <v>39330</v>
          </cell>
          <cell r="C410">
            <v>15000000</v>
          </cell>
          <cell r="D410">
            <v>14921362.376254894</v>
          </cell>
        </row>
        <row r="411">
          <cell r="B411">
            <v>39394</v>
          </cell>
          <cell r="C411">
            <v>10000000</v>
          </cell>
          <cell r="D411">
            <v>9781494.8053562921</v>
          </cell>
        </row>
        <row r="412">
          <cell r="B412">
            <v>39310</v>
          </cell>
          <cell r="C412">
            <v>20000000</v>
          </cell>
          <cell r="D412">
            <v>19981031.70551791</v>
          </cell>
        </row>
        <row r="413">
          <cell r="B413">
            <v>39332</v>
          </cell>
          <cell r="C413">
            <v>15000000</v>
          </cell>
          <cell r="D413">
            <v>14920679.21657032</v>
          </cell>
        </row>
        <row r="414">
          <cell r="B414">
            <v>39305</v>
          </cell>
        </row>
        <row r="415">
          <cell r="B415">
            <v>39306</v>
          </cell>
        </row>
        <row r="416">
          <cell r="B416">
            <v>39335</v>
          </cell>
          <cell r="C416">
            <v>15000000</v>
          </cell>
          <cell r="D416">
            <v>14920109.964616856</v>
          </cell>
        </row>
        <row r="417">
          <cell r="B417">
            <v>39399</v>
          </cell>
          <cell r="C417">
            <v>10000000</v>
          </cell>
          <cell r="D417">
            <v>9781733.3499488812</v>
          </cell>
        </row>
        <row r="418">
          <cell r="B418">
            <v>39315</v>
          </cell>
          <cell r="C418">
            <v>17500000</v>
          </cell>
          <cell r="D418">
            <v>17483268.751301836</v>
          </cell>
        </row>
        <row r="419">
          <cell r="B419">
            <v>39491</v>
          </cell>
          <cell r="C419">
            <v>7000000</v>
          </cell>
          <cell r="D419">
            <v>6672924.3287769407</v>
          </cell>
        </row>
        <row r="420">
          <cell r="B420">
            <v>39337</v>
          </cell>
          <cell r="C420">
            <v>1910000</v>
          </cell>
          <cell r="D420">
            <v>1899841.8320018225</v>
          </cell>
        </row>
        <row r="421">
          <cell r="B421">
            <v>39401</v>
          </cell>
          <cell r="C421">
            <v>10000000</v>
          </cell>
          <cell r="D421">
            <v>9780540.7433210965</v>
          </cell>
        </row>
        <row r="422">
          <cell r="B422">
            <v>39317</v>
          </cell>
          <cell r="C422">
            <v>5000000</v>
          </cell>
          <cell r="D422">
            <v>4995210.0725331875</v>
          </cell>
        </row>
        <row r="423">
          <cell r="B423">
            <v>39339</v>
          </cell>
          <cell r="C423">
            <v>7500000</v>
          </cell>
          <cell r="D423">
            <v>7460111.9057663186</v>
          </cell>
        </row>
        <row r="424">
          <cell r="B424">
            <v>39312</v>
          </cell>
        </row>
        <row r="425">
          <cell r="B425">
            <v>39313</v>
          </cell>
        </row>
        <row r="426">
          <cell r="B426">
            <v>39342</v>
          </cell>
          <cell r="C426">
            <v>9500000</v>
          </cell>
          <cell r="D426">
            <v>9449402.9775906764</v>
          </cell>
        </row>
        <row r="427">
          <cell r="B427">
            <v>39406</v>
          </cell>
          <cell r="C427">
            <v>5000000</v>
          </cell>
          <cell r="D427">
            <v>4890389.6206906624</v>
          </cell>
        </row>
        <row r="428">
          <cell r="B428">
            <v>39323</v>
          </cell>
          <cell r="C428">
            <v>11055000</v>
          </cell>
          <cell r="D428">
            <v>11042922.370930204</v>
          </cell>
        </row>
        <row r="429">
          <cell r="B429">
            <v>39498</v>
          </cell>
          <cell r="C429">
            <v>7000000</v>
          </cell>
          <cell r="D429">
            <v>6667853.2226739367</v>
          </cell>
        </row>
        <row r="430">
          <cell r="B430">
            <v>39344</v>
          </cell>
          <cell r="C430">
            <v>8090000</v>
          </cell>
          <cell r="D430">
            <v>8046789.8408545889</v>
          </cell>
        </row>
        <row r="431">
          <cell r="B431">
            <v>39408</v>
          </cell>
          <cell r="C431">
            <v>10000000</v>
          </cell>
          <cell r="D431">
            <v>9780540.7433210965</v>
          </cell>
        </row>
        <row r="432">
          <cell r="B432">
            <v>39324</v>
          </cell>
          <cell r="C432">
            <v>4444000</v>
          </cell>
          <cell r="D432">
            <v>4439751.2189020207</v>
          </cell>
        </row>
        <row r="433">
          <cell r="B433">
            <v>39346</v>
          </cell>
          <cell r="C433">
            <v>3000000</v>
          </cell>
          <cell r="D433">
            <v>2983999.2238876903</v>
          </cell>
        </row>
        <row r="434">
          <cell r="B434">
            <v>39319</v>
          </cell>
        </row>
        <row r="435">
          <cell r="B435">
            <v>39320</v>
          </cell>
        </row>
        <row r="436">
          <cell r="B436">
            <v>39349</v>
          </cell>
          <cell r="C436">
            <v>15000000</v>
          </cell>
          <cell r="D436">
            <v>14919882.275997384</v>
          </cell>
        </row>
        <row r="437">
          <cell r="B437">
            <v>39329</v>
          </cell>
          <cell r="C437">
            <v>3000000</v>
          </cell>
          <cell r="D437">
            <v>2996715.927750411</v>
          </cell>
        </row>
        <row r="438">
          <cell r="B438">
            <v>39413</v>
          </cell>
          <cell r="D438">
            <v>0</v>
          </cell>
        </row>
        <row r="439">
          <cell r="B439">
            <v>39329</v>
          </cell>
          <cell r="D439">
            <v>0</v>
          </cell>
        </row>
        <row r="440">
          <cell r="B440">
            <v>39505</v>
          </cell>
          <cell r="C440">
            <v>2000000</v>
          </cell>
          <cell r="D440">
            <v>1905100.920763982</v>
          </cell>
        </row>
        <row r="441">
          <cell r="B441">
            <v>39351</v>
          </cell>
          <cell r="C441">
            <v>3000000</v>
          </cell>
          <cell r="D441">
            <v>2983999.2238876903</v>
          </cell>
        </row>
        <row r="442">
          <cell r="B442">
            <v>39415</v>
          </cell>
          <cell r="C442">
            <v>10000000</v>
          </cell>
          <cell r="D442">
            <v>9780779.2413813248</v>
          </cell>
        </row>
        <row r="443">
          <cell r="B443">
            <v>39331</v>
          </cell>
          <cell r="C443">
            <v>13555000</v>
          </cell>
          <cell r="D443">
            <v>13542040.452794079</v>
          </cell>
        </row>
        <row r="444">
          <cell r="B444">
            <v>39353</v>
          </cell>
          <cell r="C444">
            <v>15000000</v>
          </cell>
          <cell r="D444">
            <v>14919996.119438451</v>
          </cell>
        </row>
        <row r="445">
          <cell r="B445">
            <v>39326</v>
          </cell>
          <cell r="D445">
            <v>0</v>
          </cell>
        </row>
        <row r="446">
          <cell r="B446">
            <v>39327</v>
          </cell>
          <cell r="D446">
            <v>0</v>
          </cell>
        </row>
        <row r="447">
          <cell r="B447">
            <v>39356</v>
          </cell>
          <cell r="C447">
            <v>12000000</v>
          </cell>
          <cell r="D447">
            <v>11936087.971693484</v>
          </cell>
        </row>
        <row r="448">
          <cell r="B448">
            <v>39420</v>
          </cell>
          <cell r="C448">
            <v>10000000</v>
          </cell>
          <cell r="D448">
            <v>9782449.0535413548</v>
          </cell>
        </row>
        <row r="449">
          <cell r="B449">
            <v>39336</v>
          </cell>
          <cell r="C449">
            <v>15000000</v>
          </cell>
          <cell r="D449">
            <v>14986204.480259268</v>
          </cell>
        </row>
        <row r="450">
          <cell r="B450">
            <v>39512</v>
          </cell>
          <cell r="C450">
            <v>12000000</v>
          </cell>
          <cell r="D450">
            <v>11447460.859092733</v>
          </cell>
        </row>
        <row r="451">
          <cell r="B451">
            <v>39358</v>
          </cell>
          <cell r="C451">
            <v>15000000</v>
          </cell>
          <cell r="D451">
            <v>14926829.906660283</v>
          </cell>
        </row>
        <row r="452">
          <cell r="B452">
            <v>39422</v>
          </cell>
          <cell r="C452">
            <v>10000000</v>
          </cell>
          <cell r="D452">
            <v>9788417.3255523015</v>
          </cell>
        </row>
        <row r="453">
          <cell r="B453">
            <v>39338</v>
          </cell>
          <cell r="C453">
            <v>15000000</v>
          </cell>
          <cell r="D453">
            <v>14986692.63812598</v>
          </cell>
        </row>
        <row r="454">
          <cell r="B454">
            <v>39360</v>
          </cell>
          <cell r="C454">
            <v>15000000</v>
          </cell>
          <cell r="D454">
            <v>14925234.796433428</v>
          </cell>
        </row>
        <row r="455">
          <cell r="B455">
            <v>39333</v>
          </cell>
        </row>
        <row r="456">
          <cell r="B456">
            <v>39334</v>
          </cell>
        </row>
        <row r="457">
          <cell r="B457">
            <v>39363</v>
          </cell>
          <cell r="C457">
            <v>15000000</v>
          </cell>
          <cell r="D457">
            <v>14925690.507424407</v>
          </cell>
        </row>
        <row r="458">
          <cell r="B458">
            <v>39427</v>
          </cell>
          <cell r="C458">
            <v>10000000</v>
          </cell>
          <cell r="D458">
            <v>9786267.9088702723</v>
          </cell>
        </row>
        <row r="459">
          <cell r="B459">
            <v>39343</v>
          </cell>
          <cell r="C459">
            <v>15000000</v>
          </cell>
          <cell r="D459">
            <v>14985630.217599563</v>
          </cell>
        </row>
        <row r="460">
          <cell r="B460">
            <v>39519</v>
          </cell>
          <cell r="C460">
            <v>12000000</v>
          </cell>
          <cell r="D460">
            <v>11437124.278716974</v>
          </cell>
        </row>
        <row r="461">
          <cell r="B461">
            <v>39365</v>
          </cell>
          <cell r="C461">
            <v>15000000</v>
          </cell>
          <cell r="D461">
            <v>14923867.830410345</v>
          </cell>
        </row>
        <row r="462">
          <cell r="B462">
            <v>39429</v>
          </cell>
          <cell r="C462">
            <v>10000000</v>
          </cell>
          <cell r="D462">
            <v>9783642.1256289333</v>
          </cell>
        </row>
        <row r="463">
          <cell r="B463">
            <v>39345</v>
          </cell>
          <cell r="C463">
            <v>11000000</v>
          </cell>
          <cell r="D463">
            <v>10989588.493969275</v>
          </cell>
        </row>
        <row r="464">
          <cell r="B464">
            <v>39367</v>
          </cell>
          <cell r="C464">
            <v>15000000</v>
          </cell>
          <cell r="D464">
            <v>14923184.441292329</v>
          </cell>
        </row>
        <row r="465">
          <cell r="B465">
            <v>39340</v>
          </cell>
        </row>
        <row r="466">
          <cell r="B466">
            <v>39341</v>
          </cell>
        </row>
        <row r="467">
          <cell r="B467">
            <v>39370</v>
          </cell>
          <cell r="C467">
            <v>15000000</v>
          </cell>
          <cell r="D467">
            <v>14921817.850800356</v>
          </cell>
        </row>
        <row r="468">
          <cell r="B468">
            <v>39434</v>
          </cell>
          <cell r="C468">
            <v>10000000</v>
          </cell>
          <cell r="D468">
            <v>9786745.4754400942</v>
          </cell>
        </row>
        <row r="469">
          <cell r="B469">
            <v>39350</v>
          </cell>
          <cell r="C469">
            <v>15000000</v>
          </cell>
          <cell r="D469">
            <v>14985716.354192814</v>
          </cell>
        </row>
        <row r="470">
          <cell r="B470">
            <v>39526</v>
          </cell>
          <cell r="C470">
            <v>12000000</v>
          </cell>
          <cell r="D470">
            <v>11430062.630480167</v>
          </cell>
        </row>
        <row r="471">
          <cell r="B471">
            <v>39372</v>
          </cell>
          <cell r="C471">
            <v>9000000</v>
          </cell>
          <cell r="D471">
            <v>8952202.5961115006</v>
          </cell>
        </row>
        <row r="472">
          <cell r="B472">
            <v>39436</v>
          </cell>
          <cell r="C472">
            <v>10000000</v>
          </cell>
          <cell r="D472">
            <v>9783403.4879307654</v>
          </cell>
        </row>
        <row r="473">
          <cell r="B473">
            <v>39352</v>
          </cell>
          <cell r="C473">
            <v>3000000</v>
          </cell>
          <cell r="D473">
            <v>2997131.7859374578</v>
          </cell>
        </row>
        <row r="474">
          <cell r="B474">
            <v>39374</v>
          </cell>
          <cell r="C474">
            <v>1500000</v>
          </cell>
          <cell r="D474">
            <v>1492113.4649409207</v>
          </cell>
        </row>
        <row r="475">
          <cell r="B475">
            <v>39347</v>
          </cell>
        </row>
        <row r="476">
          <cell r="B476">
            <v>39348</v>
          </cell>
        </row>
        <row r="477">
          <cell r="B477">
            <v>39377</v>
          </cell>
          <cell r="C477">
            <v>5000000</v>
          </cell>
          <cell r="D477">
            <v>4973369.9882056182</v>
          </cell>
        </row>
        <row r="478">
          <cell r="B478">
            <v>39441</v>
          </cell>
          <cell r="C478">
            <v>4800000</v>
          </cell>
          <cell r="D478">
            <v>4694659.5567941265</v>
          </cell>
        </row>
        <row r="479">
          <cell r="B479">
            <v>39357</v>
          </cell>
          <cell r="C479">
            <v>0</v>
          </cell>
          <cell r="D479">
            <v>0</v>
          </cell>
        </row>
        <row r="480">
          <cell r="B480">
            <v>39533</v>
          </cell>
          <cell r="C480">
            <v>10000000</v>
          </cell>
          <cell r="D480">
            <v>9525052.1920668054</v>
          </cell>
        </row>
        <row r="481">
          <cell r="B481">
            <v>39379</v>
          </cell>
          <cell r="C481">
            <v>1000000</v>
          </cell>
          <cell r="D481">
            <v>994658.8183998256</v>
          </cell>
        </row>
        <row r="482">
          <cell r="B482">
            <v>39443</v>
          </cell>
          <cell r="C482">
            <v>6900000</v>
          </cell>
          <cell r="D482">
            <v>6748902.2482406218</v>
          </cell>
        </row>
        <row r="483">
          <cell r="B483">
            <v>39359</v>
          </cell>
          <cell r="C483">
            <v>8100000</v>
          </cell>
          <cell r="D483">
            <v>8092255.8220311357</v>
          </cell>
        </row>
        <row r="484">
          <cell r="B484">
            <v>39381</v>
          </cell>
          <cell r="C484">
            <v>9500000</v>
          </cell>
          <cell r="D484">
            <v>9449475.0806373376</v>
          </cell>
        </row>
        <row r="485">
          <cell r="B485">
            <v>39354</v>
          </cell>
        </row>
        <row r="486">
          <cell r="B486">
            <v>39355</v>
          </cell>
        </row>
        <row r="487">
          <cell r="B487">
            <v>39384</v>
          </cell>
          <cell r="C487">
            <v>17000000</v>
          </cell>
          <cell r="D487">
            <v>16909716.014877278</v>
          </cell>
        </row>
        <row r="488">
          <cell r="B488">
            <v>39364</v>
          </cell>
          <cell r="C488">
            <v>15000000</v>
          </cell>
          <cell r="D488">
            <v>14986147.052012742</v>
          </cell>
        </row>
        <row r="489">
          <cell r="B489">
            <v>39540</v>
          </cell>
          <cell r="C489">
            <v>30000000</v>
          </cell>
          <cell r="D489">
            <v>28588734.733093485</v>
          </cell>
        </row>
        <row r="490">
          <cell r="B490">
            <v>39366</v>
          </cell>
          <cell r="C490">
            <v>15000000</v>
          </cell>
          <cell r="D490">
            <v>14987152.109876217</v>
          </cell>
        </row>
        <row r="491">
          <cell r="B491">
            <v>39451</v>
          </cell>
          <cell r="C491">
            <v>22750000</v>
          </cell>
          <cell r="D491">
            <v>22259957.703734741</v>
          </cell>
        </row>
        <row r="492">
          <cell r="B492">
            <v>39361</v>
          </cell>
          <cell r="C492">
            <v>0</v>
          </cell>
        </row>
        <row r="493">
          <cell r="B493">
            <v>39362</v>
          </cell>
          <cell r="C493">
            <v>0</v>
          </cell>
        </row>
        <row r="494">
          <cell r="B494">
            <v>39391</v>
          </cell>
          <cell r="C494">
            <v>20000000</v>
          </cell>
          <cell r="D494">
            <v>19896212.633277372</v>
          </cell>
        </row>
        <row r="495">
          <cell r="B495">
            <v>39371</v>
          </cell>
          <cell r="C495">
            <v>15000000</v>
          </cell>
          <cell r="D495">
            <v>14987353.137626331</v>
          </cell>
        </row>
        <row r="496">
          <cell r="B496">
            <v>39546</v>
          </cell>
          <cell r="C496">
            <v>30000000</v>
          </cell>
          <cell r="D496">
            <v>28590720.313824277</v>
          </cell>
        </row>
        <row r="497">
          <cell r="B497">
            <v>39373</v>
          </cell>
          <cell r="C497">
            <v>15000000</v>
          </cell>
          <cell r="D497">
            <v>14988473.248107551</v>
          </cell>
        </row>
        <row r="498">
          <cell r="B498">
            <v>39458</v>
          </cell>
          <cell r="C498">
            <v>40000000</v>
          </cell>
          <cell r="D498">
            <v>39128841.896162234</v>
          </cell>
        </row>
        <row r="499">
          <cell r="B499">
            <v>39368</v>
          </cell>
          <cell r="C499">
            <v>0</v>
          </cell>
          <cell r="D499">
            <v>0</v>
          </cell>
        </row>
        <row r="500">
          <cell r="B500">
            <v>39369</v>
          </cell>
          <cell r="C500">
            <v>0</v>
          </cell>
          <cell r="D500">
            <v>0</v>
          </cell>
        </row>
        <row r="501">
          <cell r="B501">
            <v>39398</v>
          </cell>
          <cell r="C501">
            <v>20000000</v>
          </cell>
          <cell r="D501">
            <v>19896516.310782496</v>
          </cell>
        </row>
        <row r="502">
          <cell r="B502">
            <v>39378</v>
          </cell>
          <cell r="C502">
            <v>15000000</v>
          </cell>
          <cell r="D502">
            <v>14989421.164679393</v>
          </cell>
        </row>
        <row r="503">
          <cell r="B503">
            <v>39554</v>
          </cell>
          <cell r="C503">
            <v>30000000</v>
          </cell>
          <cell r="D503">
            <v>28588734.733093485</v>
          </cell>
        </row>
        <row r="504">
          <cell r="B504">
            <v>39380</v>
          </cell>
          <cell r="C504">
            <v>15000000</v>
          </cell>
          <cell r="D504">
            <v>14989047.728687013</v>
          </cell>
        </row>
        <row r="505">
          <cell r="B505">
            <v>39465</v>
          </cell>
          <cell r="C505">
            <v>16500000</v>
          </cell>
          <cell r="D505">
            <v>16141828.30830423</v>
          </cell>
        </row>
        <row r="506">
          <cell r="B506">
            <v>39375</v>
          </cell>
          <cell r="C506">
            <v>0</v>
          </cell>
          <cell r="D506">
            <v>0</v>
          </cell>
        </row>
        <row r="507">
          <cell r="B507">
            <v>39376</v>
          </cell>
          <cell r="C507">
            <v>0</v>
          </cell>
          <cell r="D507">
            <v>0</v>
          </cell>
        </row>
        <row r="508">
          <cell r="B508">
            <v>39405</v>
          </cell>
          <cell r="C508">
            <v>13700000</v>
          </cell>
          <cell r="D508">
            <v>13630778.054242892</v>
          </cell>
        </row>
        <row r="509">
          <cell r="B509">
            <v>39385</v>
          </cell>
          <cell r="C509">
            <v>1300000</v>
          </cell>
          <cell r="D509">
            <v>1298963.6761027912</v>
          </cell>
        </row>
        <row r="510">
          <cell r="B510">
            <v>39561</v>
          </cell>
          <cell r="C510">
            <v>30000000</v>
          </cell>
          <cell r="D510">
            <v>28576513.811459731</v>
          </cell>
        </row>
        <row r="511">
          <cell r="B511">
            <v>39387</v>
          </cell>
          <cell r="C511">
            <v>15000000</v>
          </cell>
          <cell r="D511">
            <v>14988013.695348842</v>
          </cell>
        </row>
        <row r="512">
          <cell r="B512">
            <v>39472</v>
          </cell>
          <cell r="C512">
            <v>19000000</v>
          </cell>
          <cell r="D512">
            <v>18550007.315684211</v>
          </cell>
        </row>
        <row r="513">
          <cell r="B513">
            <v>39382</v>
          </cell>
          <cell r="C513">
            <v>0</v>
          </cell>
          <cell r="D513">
            <v>0</v>
          </cell>
        </row>
        <row r="514">
          <cell r="B514">
            <v>39383</v>
          </cell>
          <cell r="C514">
            <v>0</v>
          </cell>
          <cell r="D514">
            <v>0</v>
          </cell>
        </row>
        <row r="515">
          <cell r="B515">
            <v>39412</v>
          </cell>
          <cell r="C515">
            <v>4000000</v>
          </cell>
          <cell r="D515">
            <v>3979880.341898981</v>
          </cell>
        </row>
        <row r="516">
          <cell r="B516">
            <v>39391</v>
          </cell>
          <cell r="C516">
            <v>9000000</v>
          </cell>
          <cell r="D516">
            <v>8990913.0196905099</v>
          </cell>
        </row>
        <row r="517">
          <cell r="B517">
            <v>39392</v>
          </cell>
          <cell r="C517">
            <v>16460000</v>
          </cell>
          <cell r="D517">
            <v>16441175.979611291</v>
          </cell>
        </row>
        <row r="518">
          <cell r="B518">
            <v>39568</v>
          </cell>
          <cell r="C518">
            <v>1000000</v>
          </cell>
          <cell r="D518">
            <v>952640.95562676736</v>
          </cell>
        </row>
        <row r="519">
          <cell r="B519">
            <v>39393</v>
          </cell>
          <cell r="C519">
            <v>2500000</v>
          </cell>
          <cell r="D519">
            <v>2497126.5940561546</v>
          </cell>
        </row>
        <row r="520">
          <cell r="B520">
            <v>39394</v>
          </cell>
          <cell r="C520">
            <v>15000000</v>
          </cell>
          <cell r="D520">
            <v>14984223.460066564</v>
          </cell>
        </row>
        <row r="521">
          <cell r="B521">
            <v>39479</v>
          </cell>
          <cell r="C521">
            <v>16500000</v>
          </cell>
          <cell r="D521">
            <v>16099419.966435147</v>
          </cell>
        </row>
        <row r="522">
          <cell r="B522">
            <v>39389</v>
          </cell>
        </row>
        <row r="523">
          <cell r="B523">
            <v>39390</v>
          </cell>
          <cell r="D523">
            <v>0</v>
          </cell>
        </row>
        <row r="524">
          <cell r="B524">
            <v>39419</v>
          </cell>
          <cell r="C524">
            <v>14000000</v>
          </cell>
          <cell r="D524">
            <v>13916622.275092676</v>
          </cell>
        </row>
        <row r="525">
          <cell r="B525">
            <v>39399</v>
          </cell>
          <cell r="C525">
            <v>15000000</v>
          </cell>
          <cell r="D525">
            <v>14980463.833466493</v>
          </cell>
        </row>
        <row r="526">
          <cell r="B526">
            <v>39575</v>
          </cell>
          <cell r="C526">
            <v>1000000</v>
          </cell>
          <cell r="D526">
            <v>948002.7011583813</v>
          </cell>
        </row>
        <row r="527">
          <cell r="B527">
            <v>39401</v>
          </cell>
          <cell r="C527">
            <v>15000000</v>
          </cell>
          <cell r="D527">
            <v>14981382.041386377</v>
          </cell>
        </row>
        <row r="528">
          <cell r="B528">
            <v>39486</v>
          </cell>
          <cell r="C528">
            <v>1000000</v>
          </cell>
          <cell r="D528">
            <v>974584.43986493594</v>
          </cell>
        </row>
        <row r="529">
          <cell r="B529">
            <v>39396</v>
          </cell>
          <cell r="C529">
            <v>0</v>
          </cell>
        </row>
        <row r="530">
          <cell r="B530">
            <v>39397</v>
          </cell>
          <cell r="C530">
            <v>0</v>
          </cell>
        </row>
        <row r="531">
          <cell r="B531">
            <v>39426</v>
          </cell>
          <cell r="C531">
            <v>500000</v>
          </cell>
          <cell r="D531">
            <v>496950.22328722361</v>
          </cell>
        </row>
        <row r="532">
          <cell r="B532">
            <v>39406</v>
          </cell>
          <cell r="C532">
            <v>14777000</v>
          </cell>
          <cell r="D532">
            <v>14758715.366879718</v>
          </cell>
        </row>
        <row r="533">
          <cell r="B533">
            <v>39582</v>
          </cell>
          <cell r="C533">
            <v>0</v>
          </cell>
          <cell r="D533">
            <v>0</v>
          </cell>
        </row>
        <row r="534">
          <cell r="B534">
            <v>39408</v>
          </cell>
          <cell r="C534">
            <v>15000000</v>
          </cell>
          <cell r="D534">
            <v>14980865.535581676</v>
          </cell>
        </row>
        <row r="535">
          <cell r="B535">
            <v>39493</v>
          </cell>
          <cell r="C535">
            <v>0</v>
          </cell>
          <cell r="D535">
            <v>0</v>
          </cell>
        </row>
        <row r="536">
          <cell r="B536">
            <v>39403</v>
          </cell>
          <cell r="C536">
            <v>0</v>
          </cell>
          <cell r="D536">
            <v>0</v>
          </cell>
        </row>
        <row r="537">
          <cell r="B537">
            <v>39404</v>
          </cell>
          <cell r="C537">
            <v>0</v>
          </cell>
          <cell r="D537">
            <v>0</v>
          </cell>
        </row>
        <row r="538">
          <cell r="B538">
            <v>39433</v>
          </cell>
          <cell r="C538">
            <v>15000000</v>
          </cell>
          <cell r="D538">
            <v>14908847.713540992</v>
          </cell>
        </row>
        <row r="539">
          <cell r="B539">
            <v>39413</v>
          </cell>
          <cell r="C539">
            <v>15000000</v>
          </cell>
          <cell r="D539">
            <v>14980607.296034588</v>
          </cell>
        </row>
        <row r="540">
          <cell r="B540">
            <v>39589</v>
          </cell>
          <cell r="C540">
            <v>0</v>
          </cell>
          <cell r="D540">
            <v>0</v>
          </cell>
        </row>
        <row r="541">
          <cell r="B541">
            <v>39415</v>
          </cell>
          <cell r="C541">
            <v>15000000</v>
          </cell>
          <cell r="D541">
            <v>14981066.394718129</v>
          </cell>
        </row>
        <row r="542">
          <cell r="B542">
            <v>39499</v>
          </cell>
          <cell r="C542">
            <v>0</v>
          </cell>
          <cell r="D542">
            <v>0</v>
          </cell>
        </row>
        <row r="543">
          <cell r="B543">
            <v>39409</v>
          </cell>
        </row>
        <row r="544">
          <cell r="B544">
            <v>39410</v>
          </cell>
          <cell r="D544">
            <v>0</v>
          </cell>
        </row>
        <row r="545">
          <cell r="B545">
            <v>39411</v>
          </cell>
          <cell r="D545">
            <v>0</v>
          </cell>
        </row>
        <row r="546">
          <cell r="B546">
            <v>39440</v>
          </cell>
          <cell r="C546">
            <v>700000</v>
          </cell>
          <cell r="D546">
            <v>695730.31260211312</v>
          </cell>
        </row>
        <row r="547">
          <cell r="B547">
            <v>39420</v>
          </cell>
          <cell r="C547">
            <v>15000000</v>
          </cell>
          <cell r="D547">
            <v>14980377.75724455</v>
          </cell>
        </row>
        <row r="548">
          <cell r="B548">
            <v>39596</v>
          </cell>
          <cell r="C548">
            <v>0</v>
          </cell>
          <cell r="D548">
            <v>0</v>
          </cell>
        </row>
        <row r="549">
          <cell r="B549">
            <v>39422</v>
          </cell>
          <cell r="C549">
            <v>15000000</v>
          </cell>
          <cell r="D549">
            <v>14975788.458166674</v>
          </cell>
        </row>
        <row r="550">
          <cell r="B550">
            <v>39507</v>
          </cell>
          <cell r="C550">
            <v>5100000</v>
          </cell>
          <cell r="D550">
            <v>4939893.3205954945</v>
          </cell>
        </row>
        <row r="551">
          <cell r="B551">
            <v>39417</v>
          </cell>
          <cell r="D551">
            <v>0</v>
          </cell>
        </row>
        <row r="552">
          <cell r="B552">
            <v>39418</v>
          </cell>
          <cell r="D552">
            <v>0</v>
          </cell>
        </row>
        <row r="553">
          <cell r="B553">
            <v>39447</v>
          </cell>
          <cell r="C553">
            <v>15000000</v>
          </cell>
          <cell r="D553">
            <v>14889094.601635816</v>
          </cell>
        </row>
        <row r="554">
          <cell r="B554">
            <v>39427</v>
          </cell>
          <cell r="C554">
            <v>15000000</v>
          </cell>
          <cell r="D554">
            <v>14975960.506135495</v>
          </cell>
        </row>
        <row r="555">
          <cell r="B555">
            <v>39603</v>
          </cell>
          <cell r="C555">
            <v>1000000</v>
          </cell>
          <cell r="D555">
            <v>939124.17022590432</v>
          </cell>
        </row>
        <row r="556">
          <cell r="B556">
            <v>39429</v>
          </cell>
          <cell r="C556">
            <v>43000000</v>
          </cell>
          <cell r="D556">
            <v>42929853.795059256</v>
          </cell>
        </row>
        <row r="557">
          <cell r="B557">
            <v>39514</v>
          </cell>
          <cell r="C557">
            <v>1000000</v>
          </cell>
          <cell r="D557">
            <v>968606.53345009696</v>
          </cell>
        </row>
        <row r="558">
          <cell r="B558">
            <v>39424</v>
          </cell>
        </row>
        <row r="559">
          <cell r="B559">
            <v>39425</v>
          </cell>
          <cell r="D559">
            <v>0</v>
          </cell>
        </row>
        <row r="560">
          <cell r="B560">
            <v>39455</v>
          </cell>
          <cell r="C560">
            <v>3100000</v>
          </cell>
          <cell r="D560">
            <v>3075564.0119597721</v>
          </cell>
        </row>
        <row r="561">
          <cell r="B561">
            <v>39434</v>
          </cell>
          <cell r="C561">
            <v>50000000</v>
          </cell>
          <cell r="D561">
            <v>49914420.700070947</v>
          </cell>
        </row>
        <row r="562">
          <cell r="B562">
            <v>39610</v>
          </cell>
          <cell r="C562">
            <v>1000000</v>
          </cell>
          <cell r="D562">
            <v>939124.17022590432</v>
          </cell>
        </row>
        <row r="563">
          <cell r="B563">
            <v>39436</v>
          </cell>
          <cell r="C563">
            <v>50000000</v>
          </cell>
          <cell r="D563">
            <v>49917383.311620414</v>
          </cell>
        </row>
        <row r="564">
          <cell r="B564">
            <v>39521</v>
          </cell>
          <cell r="C564">
            <v>3500000</v>
          </cell>
          <cell r="D564">
            <v>3390122.8670753394</v>
          </cell>
        </row>
        <row r="565">
          <cell r="B565">
            <v>39431</v>
          </cell>
        </row>
        <row r="566">
          <cell r="B566">
            <v>39432</v>
          </cell>
          <cell r="D566">
            <v>0</v>
          </cell>
        </row>
        <row r="567">
          <cell r="B567">
            <v>39461</v>
          </cell>
          <cell r="C567">
            <v>12100000</v>
          </cell>
          <cell r="D567">
            <v>12007884.719956499</v>
          </cell>
        </row>
        <row r="568">
          <cell r="B568">
            <v>39441</v>
          </cell>
          <cell r="C568">
            <v>12650000</v>
          </cell>
          <cell r="D568">
            <v>12628904.539458334</v>
          </cell>
        </row>
        <row r="569">
          <cell r="B569">
            <v>39617</v>
          </cell>
          <cell r="C569">
            <v>0</v>
          </cell>
          <cell r="D569">
            <v>0</v>
          </cell>
        </row>
        <row r="570">
          <cell r="B570">
            <v>39443</v>
          </cell>
          <cell r="C570">
            <v>10750000</v>
          </cell>
          <cell r="D570">
            <v>10731641.542522872</v>
          </cell>
        </row>
        <row r="571">
          <cell r="B571">
            <v>39528</v>
          </cell>
          <cell r="C571">
            <v>2000000</v>
          </cell>
          <cell r="D571">
            <v>1937213.0669001939</v>
          </cell>
        </row>
        <row r="572">
          <cell r="B572">
            <v>39438</v>
          </cell>
        </row>
        <row r="573">
          <cell r="B573">
            <v>39439</v>
          </cell>
          <cell r="D573">
            <v>0</v>
          </cell>
        </row>
        <row r="574">
          <cell r="B574">
            <v>39468</v>
          </cell>
          <cell r="C574">
            <v>4000000</v>
          </cell>
          <cell r="D574">
            <v>3969578.887495609</v>
          </cell>
        </row>
        <row r="575">
          <cell r="B575">
            <v>39451</v>
          </cell>
          <cell r="C575">
            <v>5900000</v>
          </cell>
          <cell r="D575">
            <v>5885520.0083083268</v>
          </cell>
        </row>
        <row r="576">
          <cell r="B576">
            <v>39624</v>
          </cell>
          <cell r="C576">
            <v>0</v>
          </cell>
          <cell r="D576">
            <v>0</v>
          </cell>
        </row>
        <row r="577">
          <cell r="B577">
            <v>39451</v>
          </cell>
          <cell r="C577">
            <v>3930000</v>
          </cell>
          <cell r="D577">
            <v>3922271.5132265412</v>
          </cell>
        </row>
        <row r="578">
          <cell r="B578">
            <v>39535</v>
          </cell>
          <cell r="C578">
            <v>3400000</v>
          </cell>
          <cell r="D578">
            <v>3293262.2137303296</v>
          </cell>
        </row>
        <row r="579">
          <cell r="B579">
            <v>39445</v>
          </cell>
        </row>
        <row r="580">
          <cell r="B580">
            <v>39446</v>
          </cell>
          <cell r="D580">
            <v>0</v>
          </cell>
        </row>
        <row r="581">
          <cell r="B581">
            <v>39475</v>
          </cell>
          <cell r="C581">
            <v>1800000</v>
          </cell>
          <cell r="D581">
            <v>1786296.9004893964</v>
          </cell>
        </row>
        <row r="582">
          <cell r="B582">
            <v>39458</v>
          </cell>
          <cell r="D582">
            <v>0</v>
          </cell>
        </row>
        <row r="583">
          <cell r="B583">
            <v>39631</v>
          </cell>
          <cell r="D583">
            <v>0</v>
          </cell>
        </row>
        <row r="584">
          <cell r="B584">
            <v>39458</v>
          </cell>
          <cell r="D584">
            <v>0</v>
          </cell>
        </row>
        <row r="585">
          <cell r="B585">
            <v>39542</v>
          </cell>
          <cell r="D585">
            <v>0</v>
          </cell>
        </row>
        <row r="588">
          <cell r="B588">
            <v>39454</v>
          </cell>
          <cell r="D588">
            <v>0</v>
          </cell>
        </row>
        <row r="589">
          <cell r="B589">
            <v>39462</v>
          </cell>
          <cell r="C589">
            <v>4400000</v>
          </cell>
          <cell r="D589">
            <v>4392418.5652162014</v>
          </cell>
        </row>
        <row r="590">
          <cell r="B590">
            <v>39456</v>
          </cell>
          <cell r="D590">
            <v>0</v>
          </cell>
        </row>
        <row r="591">
          <cell r="B591">
            <v>39464</v>
          </cell>
          <cell r="C591">
            <v>12197000</v>
          </cell>
          <cell r="D591">
            <v>12175983.91816864</v>
          </cell>
        </row>
        <row r="592">
          <cell r="B592">
            <v>39548</v>
          </cell>
          <cell r="C592">
            <v>0</v>
          </cell>
          <cell r="D592">
            <v>0</v>
          </cell>
        </row>
        <row r="593">
          <cell r="B593">
            <v>39458</v>
          </cell>
          <cell r="D593">
            <v>0</v>
          </cell>
        </row>
        <row r="596">
          <cell r="B596">
            <v>39461</v>
          </cell>
          <cell r="D596">
            <v>0</v>
          </cell>
        </row>
        <row r="597">
          <cell r="B597">
            <v>39469</v>
          </cell>
          <cell r="C597">
            <v>25000000</v>
          </cell>
          <cell r="D597">
            <v>24956923.666001149</v>
          </cell>
        </row>
        <row r="598">
          <cell r="B598">
            <v>39463</v>
          </cell>
          <cell r="D598">
            <v>0</v>
          </cell>
        </row>
        <row r="599">
          <cell r="B599">
            <v>39471</v>
          </cell>
          <cell r="C599">
            <v>7625000</v>
          </cell>
          <cell r="D599">
            <v>7611861.7181303501</v>
          </cell>
        </row>
        <row r="600">
          <cell r="B600">
            <v>39555</v>
          </cell>
          <cell r="C600">
            <v>1000000</v>
          </cell>
          <cell r="D600">
            <v>968606.53345009696</v>
          </cell>
        </row>
        <row r="601">
          <cell r="B601">
            <v>39465</v>
          </cell>
          <cell r="D601">
            <v>0</v>
          </cell>
        </row>
        <row r="604">
          <cell r="B604">
            <v>39468</v>
          </cell>
          <cell r="D604">
            <v>0</v>
          </cell>
        </row>
        <row r="605">
          <cell r="B605">
            <v>39476</v>
          </cell>
          <cell r="C605">
            <v>25000000</v>
          </cell>
          <cell r="D605">
            <v>24957162.568905704</v>
          </cell>
        </row>
        <row r="606">
          <cell r="B606">
            <v>39470</v>
          </cell>
          <cell r="D606">
            <v>0</v>
          </cell>
        </row>
        <row r="607">
          <cell r="B607">
            <v>39478</v>
          </cell>
          <cell r="C607">
            <v>25000000</v>
          </cell>
          <cell r="D607">
            <v>24957927.088937473</v>
          </cell>
        </row>
        <row r="608">
          <cell r="B608">
            <v>39562</v>
          </cell>
          <cell r="C608">
            <v>13000000</v>
          </cell>
          <cell r="D608">
            <v>12593101.369025376</v>
          </cell>
        </row>
        <row r="609">
          <cell r="B609">
            <v>39472</v>
          </cell>
          <cell r="D609">
            <v>0</v>
          </cell>
        </row>
        <row r="612">
          <cell r="B612">
            <v>39475</v>
          </cell>
          <cell r="D612">
            <v>0</v>
          </cell>
        </row>
        <row r="613">
          <cell r="B613">
            <v>39483</v>
          </cell>
          <cell r="C613">
            <v>18300000</v>
          </cell>
          <cell r="D613">
            <v>18269307.563293669</v>
          </cell>
        </row>
        <row r="614">
          <cell r="B614">
            <v>39477</v>
          </cell>
          <cell r="D614">
            <v>0</v>
          </cell>
        </row>
        <row r="615">
          <cell r="B615">
            <v>39485</v>
          </cell>
          <cell r="C615">
            <v>25000000</v>
          </cell>
          <cell r="D615">
            <v>24952863.016302079</v>
          </cell>
        </row>
        <row r="616">
          <cell r="B616">
            <v>39569</v>
          </cell>
          <cell r="C616">
            <v>4000000</v>
          </cell>
          <cell r="D616">
            <v>3865092.3915921007</v>
          </cell>
        </row>
        <row r="617">
          <cell r="B617">
            <v>39479</v>
          </cell>
          <cell r="D617">
            <v>0</v>
          </cell>
        </row>
        <row r="620">
          <cell r="B620">
            <v>39482</v>
          </cell>
          <cell r="D620">
            <v>0</v>
          </cell>
        </row>
        <row r="621">
          <cell r="B621">
            <v>39490</v>
          </cell>
          <cell r="C621">
            <v>20700000</v>
          </cell>
          <cell r="D621">
            <v>20661998.904480606</v>
          </cell>
        </row>
        <row r="622">
          <cell r="B622">
            <v>39484</v>
          </cell>
          <cell r="D622">
            <v>0</v>
          </cell>
        </row>
        <row r="623">
          <cell r="B623">
            <v>39492</v>
          </cell>
          <cell r="C623">
            <v>20180000</v>
          </cell>
          <cell r="D623">
            <v>20141526.924461003</v>
          </cell>
        </row>
        <row r="624">
          <cell r="B624">
            <v>39576</v>
          </cell>
          <cell r="C624">
            <v>2500000</v>
          </cell>
          <cell r="D624">
            <v>2409877.195299089</v>
          </cell>
        </row>
        <row r="625">
          <cell r="B625">
            <v>39486</v>
          </cell>
          <cell r="D625">
            <v>0</v>
          </cell>
        </row>
        <row r="628">
          <cell r="B628">
            <v>39489</v>
          </cell>
          <cell r="D628">
            <v>0</v>
          </cell>
        </row>
        <row r="629">
          <cell r="B629">
            <v>39497</v>
          </cell>
          <cell r="C629">
            <v>20000000</v>
          </cell>
          <cell r="D629">
            <v>19962519.685642272</v>
          </cell>
        </row>
        <row r="630">
          <cell r="B630">
            <v>39491</v>
          </cell>
          <cell r="D630">
            <v>0</v>
          </cell>
        </row>
        <row r="631">
          <cell r="B631">
            <v>39499</v>
          </cell>
          <cell r="C631">
            <v>35000000</v>
          </cell>
          <cell r="D631">
            <v>34934409.449873976</v>
          </cell>
        </row>
        <row r="632">
          <cell r="B632">
            <v>39583</v>
          </cell>
          <cell r="C632">
            <v>15500000</v>
          </cell>
          <cell r="D632">
            <v>14941238.610854352</v>
          </cell>
        </row>
        <row r="633">
          <cell r="B633">
            <v>39493</v>
          </cell>
          <cell r="D633">
            <v>0</v>
          </cell>
        </row>
        <row r="636">
          <cell r="B636">
            <v>39496</v>
          </cell>
          <cell r="D636">
            <v>0</v>
          </cell>
        </row>
        <row r="637">
          <cell r="B637">
            <v>39504</v>
          </cell>
          <cell r="C637">
            <v>33300000</v>
          </cell>
          <cell r="D637">
            <v>33237658.900593571</v>
          </cell>
        </row>
        <row r="638">
          <cell r="B638">
            <v>39498</v>
          </cell>
          <cell r="D638">
            <v>0</v>
          </cell>
        </row>
        <row r="639">
          <cell r="B639">
            <v>39506</v>
          </cell>
          <cell r="C639">
            <v>30000000</v>
          </cell>
          <cell r="D639">
            <v>29943206.351350572</v>
          </cell>
        </row>
        <row r="640">
          <cell r="B640">
            <v>39590</v>
          </cell>
          <cell r="C640">
            <v>50000000</v>
          </cell>
          <cell r="D640">
            <v>47978463.585003376</v>
          </cell>
        </row>
        <row r="641">
          <cell r="B641">
            <v>39500</v>
          </cell>
          <cell r="D641">
            <v>0</v>
          </cell>
        </row>
        <row r="644">
          <cell r="B644">
            <v>39503</v>
          </cell>
          <cell r="D644">
            <v>0</v>
          </cell>
        </row>
        <row r="645">
          <cell r="B645">
            <v>39511</v>
          </cell>
          <cell r="C645">
            <v>40000000</v>
          </cell>
          <cell r="D645">
            <v>39925803.636693783</v>
          </cell>
        </row>
        <row r="646">
          <cell r="B646">
            <v>39505</v>
          </cell>
          <cell r="D646">
            <v>0</v>
          </cell>
        </row>
        <row r="647">
          <cell r="B647">
            <v>39513</v>
          </cell>
          <cell r="C647">
            <v>25000000</v>
          </cell>
          <cell r="D647">
            <v>24956875.885969095</v>
          </cell>
        </row>
        <row r="648">
          <cell r="B648">
            <v>39597</v>
          </cell>
          <cell r="C648">
            <v>50000000</v>
          </cell>
          <cell r="D648">
            <v>47968135.490401246</v>
          </cell>
        </row>
        <row r="649">
          <cell r="B649">
            <v>39507</v>
          </cell>
          <cell r="D649">
            <v>0</v>
          </cell>
        </row>
        <row r="652">
          <cell r="B652">
            <v>39510</v>
          </cell>
          <cell r="D652">
            <v>0</v>
          </cell>
        </row>
        <row r="653">
          <cell r="B653">
            <v>39518</v>
          </cell>
          <cell r="C653">
            <v>23000000</v>
          </cell>
          <cell r="D653">
            <v>22954964.246857058</v>
          </cell>
        </row>
        <row r="654">
          <cell r="B654">
            <v>39512</v>
          </cell>
          <cell r="D654">
            <v>0</v>
          </cell>
        </row>
        <row r="655">
          <cell r="B655">
            <v>39520</v>
          </cell>
          <cell r="C655">
            <v>30000000</v>
          </cell>
          <cell r="D655">
            <v>29942690.510710187</v>
          </cell>
        </row>
        <row r="656">
          <cell r="B656">
            <v>39604</v>
          </cell>
          <cell r="C656">
            <v>11500000</v>
          </cell>
          <cell r="D656">
            <v>11032407.285725549</v>
          </cell>
        </row>
        <row r="657">
          <cell r="B657">
            <v>39514</v>
          </cell>
          <cell r="D657">
            <v>0</v>
          </cell>
        </row>
        <row r="660">
          <cell r="B660">
            <v>39517</v>
          </cell>
          <cell r="D660">
            <v>0</v>
          </cell>
        </row>
        <row r="661">
          <cell r="B661">
            <v>39525</v>
          </cell>
          <cell r="C661">
            <v>27300000</v>
          </cell>
          <cell r="D661">
            <v>27245657.975325923</v>
          </cell>
        </row>
        <row r="662">
          <cell r="B662">
            <v>39519</v>
          </cell>
          <cell r="D662">
            <v>0</v>
          </cell>
        </row>
        <row r="663">
          <cell r="B663">
            <v>39527</v>
          </cell>
          <cell r="C663">
            <v>21000000</v>
          </cell>
          <cell r="D663">
            <v>20955831.99574158</v>
          </cell>
        </row>
        <row r="664">
          <cell r="B664">
            <v>39611</v>
          </cell>
          <cell r="C664">
            <v>50000000</v>
          </cell>
          <cell r="D664">
            <v>47966988.198806733</v>
          </cell>
        </row>
        <row r="665">
          <cell r="B665">
            <v>39521</v>
          </cell>
          <cell r="D665">
            <v>0</v>
          </cell>
        </row>
        <row r="668">
          <cell r="B668">
            <v>39524</v>
          </cell>
          <cell r="D668">
            <v>0</v>
          </cell>
        </row>
        <row r="669">
          <cell r="B669">
            <v>39532</v>
          </cell>
          <cell r="C669">
            <v>25000000</v>
          </cell>
          <cell r="D669">
            <v>24949758.705073349</v>
          </cell>
        </row>
        <row r="670">
          <cell r="B670">
            <v>39526</v>
          </cell>
          <cell r="D670">
            <v>0</v>
          </cell>
        </row>
        <row r="671">
          <cell r="B671">
            <v>39534</v>
          </cell>
          <cell r="C671">
            <v>24000000</v>
          </cell>
          <cell r="D671">
            <v>23949522.28084752</v>
          </cell>
        </row>
        <row r="672">
          <cell r="B672">
            <v>39618</v>
          </cell>
          <cell r="C672">
            <v>36575000</v>
          </cell>
          <cell r="D672">
            <v>35092887.93250747</v>
          </cell>
        </row>
        <row r="673">
          <cell r="B673">
            <v>39528</v>
          </cell>
          <cell r="D673">
            <v>0</v>
          </cell>
        </row>
        <row r="676">
          <cell r="B676">
            <v>39531</v>
          </cell>
          <cell r="D676">
            <v>0</v>
          </cell>
        </row>
        <row r="677">
          <cell r="B677">
            <v>39539</v>
          </cell>
          <cell r="C677">
            <v>25000000</v>
          </cell>
          <cell r="D677">
            <v>24947371.298903685</v>
          </cell>
        </row>
        <row r="678">
          <cell r="B678">
            <v>39533</v>
          </cell>
          <cell r="D678">
            <v>0</v>
          </cell>
        </row>
        <row r="679">
          <cell r="B679">
            <v>39541</v>
          </cell>
          <cell r="C679">
            <v>36800000</v>
          </cell>
          <cell r="D679">
            <v>36724287.598854415</v>
          </cell>
        </row>
        <row r="680">
          <cell r="B680">
            <v>39625</v>
          </cell>
          <cell r="C680">
            <v>55500000</v>
          </cell>
          <cell r="D680">
            <v>53243356.900675476</v>
          </cell>
        </row>
        <row r="681">
          <cell r="B681">
            <v>39535</v>
          </cell>
        </row>
        <row r="684">
          <cell r="B684">
            <v>39538</v>
          </cell>
          <cell r="D684">
            <v>0</v>
          </cell>
        </row>
        <row r="685">
          <cell r="B685">
            <v>39546</v>
          </cell>
          <cell r="C685">
            <v>13000000</v>
          </cell>
          <cell r="D685">
            <v>12973700.709165175</v>
          </cell>
        </row>
        <row r="686">
          <cell r="B686">
            <v>39540</v>
          </cell>
          <cell r="D686">
            <v>0</v>
          </cell>
        </row>
        <row r="687">
          <cell r="B687">
            <v>39548</v>
          </cell>
          <cell r="C687">
            <v>13500000</v>
          </cell>
          <cell r="D687">
            <v>13471580.50140799</v>
          </cell>
        </row>
        <row r="688">
          <cell r="B688">
            <v>39632</v>
          </cell>
          <cell r="C688">
            <v>26200000</v>
          </cell>
          <cell r="D688">
            <v>25134701.816174727</v>
          </cell>
        </row>
        <row r="689">
          <cell r="B689">
            <v>39542</v>
          </cell>
          <cell r="D689">
            <v>0</v>
          </cell>
        </row>
        <row r="692">
          <cell r="B692">
            <v>39545</v>
          </cell>
          <cell r="D692">
            <v>0</v>
          </cell>
        </row>
        <row r="693">
          <cell r="B693">
            <v>39553</v>
          </cell>
          <cell r="C693">
            <v>25000000</v>
          </cell>
          <cell r="D693">
            <v>24950140.732465044</v>
          </cell>
        </row>
        <row r="694">
          <cell r="B694">
            <v>39547</v>
          </cell>
          <cell r="D694">
            <v>0</v>
          </cell>
        </row>
        <row r="695">
          <cell r="B695">
            <v>39555</v>
          </cell>
          <cell r="C695">
            <v>8100000</v>
          </cell>
          <cell r="D695">
            <v>8083072.0540325968</v>
          </cell>
        </row>
        <row r="696">
          <cell r="B696">
            <v>39639</v>
          </cell>
          <cell r="C696">
            <v>9000000</v>
          </cell>
          <cell r="D696">
            <v>8634057.875785213</v>
          </cell>
        </row>
        <row r="697">
          <cell r="B697">
            <v>39549</v>
          </cell>
          <cell r="D697">
            <v>0</v>
          </cell>
        </row>
        <row r="700">
          <cell r="B700">
            <v>39552</v>
          </cell>
          <cell r="D700">
            <v>0</v>
          </cell>
        </row>
        <row r="701">
          <cell r="B701">
            <v>39560</v>
          </cell>
          <cell r="C701">
            <v>16175000</v>
          </cell>
          <cell r="D701">
            <v>16141721.519333428</v>
          </cell>
        </row>
        <row r="702">
          <cell r="B702">
            <v>39554</v>
          </cell>
          <cell r="D702">
            <v>0</v>
          </cell>
        </row>
        <row r="703">
          <cell r="B703">
            <v>39562</v>
          </cell>
          <cell r="C703">
            <v>1870000</v>
          </cell>
          <cell r="D703">
            <v>1866070.5156210784</v>
          </cell>
        </row>
        <row r="704">
          <cell r="B704">
            <v>39646</v>
          </cell>
          <cell r="C704">
            <v>2200000</v>
          </cell>
          <cell r="D704">
            <v>2105511.5632702289</v>
          </cell>
        </row>
        <row r="705">
          <cell r="B705">
            <v>39556</v>
          </cell>
          <cell r="D705">
            <v>0</v>
          </cell>
        </row>
        <row r="708">
          <cell r="B708">
            <v>39559</v>
          </cell>
          <cell r="D708">
            <v>0</v>
          </cell>
        </row>
        <row r="709">
          <cell r="B709">
            <v>39567</v>
          </cell>
          <cell r="C709">
            <v>20000000</v>
          </cell>
          <cell r="D709">
            <v>19960188.992912766</v>
          </cell>
        </row>
        <row r="710">
          <cell r="B710">
            <v>39561</v>
          </cell>
          <cell r="D710">
            <v>0</v>
          </cell>
        </row>
        <row r="711">
          <cell r="B711">
            <v>39569</v>
          </cell>
          <cell r="C711">
            <v>17300000</v>
          </cell>
          <cell r="D711">
            <v>17261896.137758378</v>
          </cell>
        </row>
        <row r="712">
          <cell r="B712">
            <v>39653</v>
          </cell>
          <cell r="C712">
            <v>16601000</v>
          </cell>
          <cell r="D712">
            <v>15887998.846295033</v>
          </cell>
        </row>
        <row r="713">
          <cell r="B713">
            <v>39563</v>
          </cell>
          <cell r="D713">
            <v>0</v>
          </cell>
        </row>
        <row r="716">
          <cell r="B716">
            <v>39566</v>
          </cell>
          <cell r="D716">
            <v>0</v>
          </cell>
        </row>
        <row r="717">
          <cell r="B717">
            <v>39574</v>
          </cell>
          <cell r="C717">
            <v>20200000</v>
          </cell>
          <cell r="D717">
            <v>20154891.695818316</v>
          </cell>
        </row>
        <row r="718">
          <cell r="B718">
            <v>39575</v>
          </cell>
          <cell r="D718">
            <v>0</v>
          </cell>
        </row>
        <row r="719">
          <cell r="B719">
            <v>39576</v>
          </cell>
          <cell r="C719">
            <v>7900000</v>
          </cell>
          <cell r="D719">
            <v>7882147.4758403366</v>
          </cell>
        </row>
        <row r="720">
          <cell r="B720">
            <v>39660</v>
          </cell>
          <cell r="C720">
            <v>300000</v>
          </cell>
          <cell r="D720">
            <v>287115.21317321307</v>
          </cell>
        </row>
        <row r="721">
          <cell r="B721">
            <v>39570</v>
          </cell>
          <cell r="D721">
            <v>0</v>
          </cell>
        </row>
        <row r="724">
          <cell r="B724">
            <v>39573</v>
          </cell>
          <cell r="D724">
            <v>0</v>
          </cell>
        </row>
        <row r="725">
          <cell r="B725">
            <v>39581</v>
          </cell>
          <cell r="C725">
            <v>10000000</v>
          </cell>
          <cell r="D725">
            <v>9977611.8790986817</v>
          </cell>
        </row>
        <row r="726">
          <cell r="B726">
            <v>39575</v>
          </cell>
          <cell r="D726">
            <v>0</v>
          </cell>
        </row>
        <row r="727">
          <cell r="B727">
            <v>39583</v>
          </cell>
          <cell r="C727">
            <v>5950000</v>
          </cell>
          <cell r="D727">
            <v>5936485.9556696825</v>
          </cell>
        </row>
        <row r="728">
          <cell r="B728">
            <v>39667</v>
          </cell>
          <cell r="C728">
            <v>400000</v>
          </cell>
          <cell r="D728">
            <v>382829.41881512199</v>
          </cell>
        </row>
        <row r="729">
          <cell r="B729">
            <v>39577</v>
          </cell>
          <cell r="D729">
            <v>0</v>
          </cell>
        </row>
        <row r="732">
          <cell r="B732">
            <v>39580</v>
          </cell>
          <cell r="D732">
            <v>0</v>
          </cell>
        </row>
        <row r="733">
          <cell r="B733">
            <v>39588</v>
          </cell>
          <cell r="C733">
            <v>5000000</v>
          </cell>
          <cell r="D733">
            <v>4989035.0577443223</v>
          </cell>
        </row>
        <row r="734">
          <cell r="B734">
            <v>39582</v>
          </cell>
          <cell r="D734">
            <v>0</v>
          </cell>
        </row>
        <row r="735">
          <cell r="B735">
            <v>39590</v>
          </cell>
          <cell r="C735">
            <v>10000000</v>
          </cell>
          <cell r="D735">
            <v>9977898.2719100285</v>
          </cell>
        </row>
        <row r="736">
          <cell r="B736">
            <v>39674</v>
          </cell>
          <cell r="C736">
            <v>7400000</v>
          </cell>
          <cell r="D736">
            <v>7082175.2582725883</v>
          </cell>
        </row>
        <row r="737">
          <cell r="B737">
            <v>39584</v>
          </cell>
          <cell r="D737">
            <v>0</v>
          </cell>
        </row>
        <row r="738">
          <cell r="B738">
            <v>39585</v>
          </cell>
        </row>
        <row r="739">
          <cell r="B739">
            <v>39586</v>
          </cell>
        </row>
        <row r="740">
          <cell r="B740">
            <v>39587</v>
          </cell>
          <cell r="D740">
            <v>0</v>
          </cell>
        </row>
        <row r="741">
          <cell r="B741">
            <v>39595</v>
          </cell>
          <cell r="C741">
            <v>4210000</v>
          </cell>
          <cell r="D741">
            <v>4200614.7907893462</v>
          </cell>
        </row>
        <row r="742">
          <cell r="B742">
            <v>39589</v>
          </cell>
          <cell r="D742">
            <v>0</v>
          </cell>
        </row>
        <row r="743">
          <cell r="B743">
            <v>39597</v>
          </cell>
          <cell r="C743">
            <v>10000000</v>
          </cell>
          <cell r="D743">
            <v>9978031.9275152013</v>
          </cell>
        </row>
        <row r="744">
          <cell r="B744">
            <v>39681</v>
          </cell>
          <cell r="C744">
            <v>400000</v>
          </cell>
          <cell r="D744">
            <v>382829.41881512199</v>
          </cell>
        </row>
        <row r="745">
          <cell r="B745">
            <v>39591</v>
          </cell>
          <cell r="D745">
            <v>0</v>
          </cell>
        </row>
        <row r="746">
          <cell r="B746">
            <v>39592</v>
          </cell>
        </row>
        <row r="747">
          <cell r="B747">
            <v>39593</v>
          </cell>
        </row>
        <row r="748">
          <cell r="B748">
            <v>39594</v>
          </cell>
          <cell r="D748">
            <v>0</v>
          </cell>
        </row>
        <row r="749">
          <cell r="B749">
            <v>39602</v>
          </cell>
          <cell r="C749">
            <v>0</v>
          </cell>
          <cell r="D749">
            <v>0</v>
          </cell>
        </row>
        <row r="750">
          <cell r="B750">
            <v>39596</v>
          </cell>
          <cell r="D750">
            <v>0</v>
          </cell>
        </row>
        <row r="751">
          <cell r="B751">
            <v>39604</v>
          </cell>
          <cell r="C751">
            <v>18470000</v>
          </cell>
          <cell r="D751">
            <v>18428966.517564863</v>
          </cell>
        </row>
        <row r="752">
          <cell r="B752">
            <v>39689</v>
          </cell>
          <cell r="C752">
            <v>4900000</v>
          </cell>
          <cell r="D752">
            <v>4687336.1987629728</v>
          </cell>
        </row>
        <row r="753">
          <cell r="B753">
            <v>39598</v>
          </cell>
          <cell r="D753">
            <v>0</v>
          </cell>
        </row>
        <row r="754">
          <cell r="B754">
            <v>39599</v>
          </cell>
        </row>
        <row r="755">
          <cell r="B755">
            <v>39600</v>
          </cell>
        </row>
        <row r="756">
          <cell r="B756">
            <v>39601</v>
          </cell>
          <cell r="D756">
            <v>0</v>
          </cell>
        </row>
        <row r="757">
          <cell r="B757">
            <v>39609</v>
          </cell>
          <cell r="C757">
            <v>5000000</v>
          </cell>
          <cell r="D757">
            <v>4988538.6615846436</v>
          </cell>
        </row>
        <row r="758">
          <cell r="B758">
            <v>39603</v>
          </cell>
          <cell r="D758">
            <v>0</v>
          </cell>
        </row>
        <row r="759">
          <cell r="B759">
            <v>39611</v>
          </cell>
          <cell r="C759">
            <v>12410000</v>
          </cell>
          <cell r="D759">
            <v>12381908.333449507</v>
          </cell>
        </row>
        <row r="760">
          <cell r="B760">
            <v>39695</v>
          </cell>
          <cell r="C760">
            <v>650000</v>
          </cell>
          <cell r="D760">
            <v>622097.80557457323</v>
          </cell>
        </row>
        <row r="761">
          <cell r="B761">
            <v>39605</v>
          </cell>
          <cell r="D761">
            <v>0</v>
          </cell>
        </row>
        <row r="762">
          <cell r="B762">
            <v>39606</v>
          </cell>
        </row>
        <row r="763">
          <cell r="B763">
            <v>39607</v>
          </cell>
        </row>
        <row r="764">
          <cell r="B764">
            <v>39608</v>
          </cell>
          <cell r="D764">
            <v>0</v>
          </cell>
        </row>
        <row r="765">
          <cell r="B765">
            <v>39616</v>
          </cell>
          <cell r="C765">
            <v>0</v>
          </cell>
          <cell r="D765">
            <v>0</v>
          </cell>
        </row>
        <row r="766">
          <cell r="B766">
            <v>39610</v>
          </cell>
          <cell r="D766">
            <v>0</v>
          </cell>
        </row>
        <row r="767">
          <cell r="B767">
            <v>39618</v>
          </cell>
          <cell r="C767">
            <v>12600000</v>
          </cell>
          <cell r="D767">
            <v>12571309.859963425</v>
          </cell>
        </row>
        <row r="768">
          <cell r="B768">
            <v>39702</v>
          </cell>
          <cell r="C768">
            <v>70000000</v>
          </cell>
          <cell r="D768">
            <v>66993549.740416378</v>
          </cell>
        </row>
        <row r="769">
          <cell r="B769">
            <v>39612</v>
          </cell>
          <cell r="D769">
            <v>0</v>
          </cell>
        </row>
        <row r="770">
          <cell r="B770">
            <v>39613</v>
          </cell>
        </row>
        <row r="771">
          <cell r="B771">
            <v>39614</v>
          </cell>
        </row>
        <row r="772">
          <cell r="B772">
            <v>39615</v>
          </cell>
          <cell r="D772">
            <v>0</v>
          </cell>
        </row>
        <row r="773">
          <cell r="B773">
            <v>39623</v>
          </cell>
          <cell r="C773">
            <v>15000000</v>
          </cell>
          <cell r="D773">
            <v>14965701.891418707</v>
          </cell>
        </row>
        <row r="774">
          <cell r="B774">
            <v>39617</v>
          </cell>
          <cell r="D774">
            <v>0</v>
          </cell>
        </row>
        <row r="775">
          <cell r="B775">
            <v>39625</v>
          </cell>
          <cell r="C775">
            <v>11260000</v>
          </cell>
          <cell r="D775">
            <v>11234511.509640729</v>
          </cell>
        </row>
        <row r="776">
          <cell r="B776">
            <v>39709</v>
          </cell>
          <cell r="C776">
            <v>25000000</v>
          </cell>
          <cell r="D776">
            <v>23926267.76443442</v>
          </cell>
        </row>
        <row r="777">
          <cell r="B777">
            <v>39619</v>
          </cell>
          <cell r="D777">
            <v>0</v>
          </cell>
        </row>
        <row r="778">
          <cell r="B778">
            <v>39620</v>
          </cell>
        </row>
        <row r="779">
          <cell r="B779">
            <v>39621</v>
          </cell>
        </row>
        <row r="780">
          <cell r="B780">
            <v>39622</v>
          </cell>
          <cell r="D780">
            <v>0</v>
          </cell>
        </row>
        <row r="781">
          <cell r="B781">
            <v>39630</v>
          </cell>
          <cell r="C781">
            <v>5000000</v>
          </cell>
          <cell r="D781">
            <v>4988519.5713973325</v>
          </cell>
        </row>
        <row r="782">
          <cell r="B782">
            <v>39624</v>
          </cell>
          <cell r="D782">
            <v>0</v>
          </cell>
        </row>
        <row r="783">
          <cell r="B783">
            <v>39632</v>
          </cell>
          <cell r="C783">
            <v>15000000</v>
          </cell>
          <cell r="D783">
            <v>14965673.255754199</v>
          </cell>
        </row>
        <row r="784">
          <cell r="B784">
            <v>39716</v>
          </cell>
          <cell r="C784">
            <v>1000000</v>
          </cell>
          <cell r="D784">
            <v>954772.55486672418</v>
          </cell>
        </row>
        <row r="785">
          <cell r="B785">
            <v>39626</v>
          </cell>
          <cell r="D785">
            <v>0</v>
          </cell>
        </row>
        <row r="786">
          <cell r="B786">
            <v>39627</v>
          </cell>
        </row>
        <row r="787">
          <cell r="B787">
            <v>39628</v>
          </cell>
        </row>
        <row r="788">
          <cell r="B788">
            <v>39629</v>
          </cell>
          <cell r="D788">
            <v>0</v>
          </cell>
        </row>
        <row r="789">
          <cell r="B789">
            <v>39637</v>
          </cell>
          <cell r="C789">
            <v>15000000</v>
          </cell>
          <cell r="D789">
            <v>14965730.527192799</v>
          </cell>
        </row>
        <row r="790">
          <cell r="B790">
            <v>39631</v>
          </cell>
          <cell r="D790">
            <v>0</v>
          </cell>
        </row>
        <row r="791">
          <cell r="B791">
            <v>39639</v>
          </cell>
          <cell r="C791">
            <v>17000000</v>
          </cell>
          <cell r="D791">
            <v>16961096.356521428</v>
          </cell>
        </row>
        <row r="792">
          <cell r="B792">
            <v>39723</v>
          </cell>
          <cell r="C792">
            <v>2500000</v>
          </cell>
          <cell r="D792">
            <v>2386931.3871668102</v>
          </cell>
        </row>
        <row r="793">
          <cell r="B793">
            <v>39633</v>
          </cell>
          <cell r="D793">
            <v>0</v>
          </cell>
        </row>
        <row r="794">
          <cell r="B794">
            <v>39634</v>
          </cell>
        </row>
        <row r="795">
          <cell r="B795">
            <v>39635</v>
          </cell>
        </row>
        <row r="796">
          <cell r="B796">
            <v>39636</v>
          </cell>
          <cell r="D796">
            <v>0</v>
          </cell>
        </row>
        <row r="797">
          <cell r="B797">
            <v>39644</v>
          </cell>
          <cell r="C797">
            <v>9450000</v>
          </cell>
          <cell r="D797">
            <v>9428644.7654039469</v>
          </cell>
        </row>
        <row r="798">
          <cell r="B798">
            <v>39638</v>
          </cell>
          <cell r="D798">
            <v>0</v>
          </cell>
        </row>
        <row r="799">
          <cell r="B799">
            <v>39646</v>
          </cell>
          <cell r="C799">
            <v>11400000</v>
          </cell>
          <cell r="D799">
            <v>11373868.148412988</v>
          </cell>
        </row>
        <row r="800">
          <cell r="B800">
            <v>39730</v>
          </cell>
          <cell r="C800">
            <v>7100000</v>
          </cell>
          <cell r="D800">
            <v>6778885.1395537416</v>
          </cell>
        </row>
        <row r="801">
          <cell r="B801">
            <v>39640</v>
          </cell>
          <cell r="D801">
            <v>0</v>
          </cell>
        </row>
        <row r="802">
          <cell r="B802">
            <v>39641</v>
          </cell>
        </row>
        <row r="803">
          <cell r="B803">
            <v>39642</v>
          </cell>
        </row>
        <row r="804">
          <cell r="B804">
            <v>39643</v>
          </cell>
          <cell r="D804">
            <v>0</v>
          </cell>
        </row>
        <row r="805">
          <cell r="B805">
            <v>39651</v>
          </cell>
          <cell r="C805">
            <v>25000000</v>
          </cell>
          <cell r="D805">
            <v>24942979.665116239</v>
          </cell>
        </row>
        <row r="806">
          <cell r="B806">
            <v>39645</v>
          </cell>
          <cell r="D806">
            <v>0</v>
          </cell>
        </row>
        <row r="807">
          <cell r="B807">
            <v>39653</v>
          </cell>
          <cell r="C807">
            <v>20000000</v>
          </cell>
          <cell r="D807">
            <v>19954460.095180038</v>
          </cell>
        </row>
        <row r="808">
          <cell r="B808">
            <v>39737</v>
          </cell>
          <cell r="C808">
            <v>19700000</v>
          </cell>
          <cell r="D808">
            <v>18809019.330874465</v>
          </cell>
        </row>
        <row r="809">
          <cell r="B809">
            <v>39647</v>
          </cell>
          <cell r="D809">
            <v>0</v>
          </cell>
        </row>
        <row r="810">
          <cell r="B810">
            <v>39648</v>
          </cell>
        </row>
        <row r="811">
          <cell r="B811">
            <v>39649</v>
          </cell>
        </row>
        <row r="812">
          <cell r="B812">
            <v>39650</v>
          </cell>
          <cell r="D812">
            <v>0</v>
          </cell>
        </row>
        <row r="813">
          <cell r="B813">
            <v>39658</v>
          </cell>
          <cell r="C813">
            <v>30000000</v>
          </cell>
          <cell r="D813">
            <v>29932033.781922035</v>
          </cell>
        </row>
        <row r="814">
          <cell r="B814">
            <v>39652</v>
          </cell>
          <cell r="D814">
            <v>0</v>
          </cell>
        </row>
        <row r="815">
          <cell r="B815">
            <v>39660</v>
          </cell>
          <cell r="C815">
            <v>35000000</v>
          </cell>
          <cell r="D815">
            <v>34922242.994844086</v>
          </cell>
        </row>
        <row r="816">
          <cell r="B816">
            <v>39744</v>
          </cell>
          <cell r="C816">
            <v>11350000</v>
          </cell>
          <cell r="D816">
            <v>10836668.497737318</v>
          </cell>
        </row>
        <row r="817">
          <cell r="B817">
            <v>39654</v>
          </cell>
          <cell r="D817">
            <v>0</v>
          </cell>
        </row>
        <row r="818">
          <cell r="B818">
            <v>39655</v>
          </cell>
        </row>
        <row r="819">
          <cell r="B819">
            <v>39656</v>
          </cell>
        </row>
        <row r="820">
          <cell r="B820">
            <v>39657</v>
          </cell>
          <cell r="D820">
            <v>0</v>
          </cell>
        </row>
        <row r="821">
          <cell r="B821">
            <v>39665</v>
          </cell>
          <cell r="C821">
            <v>44470000</v>
          </cell>
          <cell r="D821">
            <v>44370779.642891705</v>
          </cell>
        </row>
        <row r="822">
          <cell r="B822">
            <v>39659</v>
          </cell>
          <cell r="D822">
            <v>0</v>
          </cell>
        </row>
        <row r="823">
          <cell r="B823">
            <v>39667</v>
          </cell>
          <cell r="C823">
            <v>10450000</v>
          </cell>
          <cell r="D823">
            <v>10426684.220108351</v>
          </cell>
        </row>
        <row r="824">
          <cell r="B824">
            <v>39751</v>
          </cell>
          <cell r="C824">
            <v>10962000</v>
          </cell>
          <cell r="D824">
            <v>10466216.746449029</v>
          </cell>
        </row>
        <row r="825">
          <cell r="B825">
            <v>39661</v>
          </cell>
          <cell r="D825">
            <v>0</v>
          </cell>
        </row>
        <row r="826">
          <cell r="B826">
            <v>39662</v>
          </cell>
        </row>
        <row r="827">
          <cell r="B827">
            <v>39663</v>
          </cell>
        </row>
        <row r="828">
          <cell r="B828">
            <v>39664</v>
          </cell>
          <cell r="D828">
            <v>0</v>
          </cell>
        </row>
        <row r="829">
          <cell r="B829">
            <v>39672</v>
          </cell>
          <cell r="C829">
            <v>40000000</v>
          </cell>
          <cell r="D829">
            <v>39912051.334552385</v>
          </cell>
        </row>
        <row r="830">
          <cell r="B830">
            <v>39666</v>
          </cell>
          <cell r="D830">
            <v>0</v>
          </cell>
        </row>
        <row r="831">
          <cell r="B831">
            <v>39674</v>
          </cell>
          <cell r="C831">
            <v>26900000</v>
          </cell>
          <cell r="D831">
            <v>26841881.810425263</v>
          </cell>
        </row>
        <row r="832">
          <cell r="B832">
            <v>39758</v>
          </cell>
          <cell r="C832">
            <v>10400000</v>
          </cell>
          <cell r="D832">
            <v>9929634.5706139319</v>
          </cell>
        </row>
        <row r="833">
          <cell r="B833">
            <v>39668</v>
          </cell>
          <cell r="D833">
            <v>0</v>
          </cell>
        </row>
        <row r="834">
          <cell r="B834">
            <v>39669</v>
          </cell>
        </row>
        <row r="835">
          <cell r="B835">
            <v>39670</v>
          </cell>
        </row>
        <row r="836">
          <cell r="B836">
            <v>39671</v>
          </cell>
          <cell r="D836">
            <v>0</v>
          </cell>
        </row>
        <row r="837">
          <cell r="B837">
            <v>39679</v>
          </cell>
          <cell r="C837">
            <v>0</v>
          </cell>
          <cell r="D837">
            <v>0</v>
          </cell>
        </row>
        <row r="838">
          <cell r="B838">
            <v>39673</v>
          </cell>
          <cell r="D838">
            <v>0</v>
          </cell>
        </row>
        <row r="839">
          <cell r="B839">
            <v>39681</v>
          </cell>
          <cell r="C839">
            <v>0</v>
          </cell>
          <cell r="D839">
            <v>0</v>
          </cell>
        </row>
        <row r="840">
          <cell r="B840">
            <v>39765</v>
          </cell>
          <cell r="C840">
            <v>7000000</v>
          </cell>
          <cell r="D840">
            <v>6683407.8840670688</v>
          </cell>
        </row>
        <row r="841">
          <cell r="B841">
            <v>39675</v>
          </cell>
          <cell r="D841">
            <v>0</v>
          </cell>
        </row>
        <row r="842">
          <cell r="B842">
            <v>39676</v>
          </cell>
        </row>
        <row r="843">
          <cell r="B843">
            <v>39677</v>
          </cell>
        </row>
        <row r="844">
          <cell r="B844">
            <v>39678</v>
          </cell>
          <cell r="D844">
            <v>0</v>
          </cell>
        </row>
        <row r="845">
          <cell r="B845">
            <v>39686</v>
          </cell>
          <cell r="C845">
            <v>0</v>
          </cell>
          <cell r="D845">
            <v>0</v>
          </cell>
        </row>
        <row r="846">
          <cell r="B846">
            <v>39680</v>
          </cell>
          <cell r="D846">
            <v>0</v>
          </cell>
        </row>
        <row r="847">
          <cell r="B847">
            <v>39688</v>
          </cell>
          <cell r="D847">
            <v>0</v>
          </cell>
        </row>
        <row r="848">
          <cell r="B848">
            <v>39772</v>
          </cell>
          <cell r="C848">
            <v>400000</v>
          </cell>
          <cell r="D848">
            <v>381918.11309432413</v>
          </cell>
        </row>
        <row r="849">
          <cell r="B849">
            <v>39682</v>
          </cell>
          <cell r="D849">
            <v>0</v>
          </cell>
        </row>
        <row r="850">
          <cell r="B850">
            <v>39683</v>
          </cell>
        </row>
        <row r="851">
          <cell r="B851">
            <v>39684</v>
          </cell>
        </row>
        <row r="852">
          <cell r="B852">
            <v>39685</v>
          </cell>
          <cell r="D852">
            <v>0</v>
          </cell>
        </row>
        <row r="853">
          <cell r="B853">
            <v>39693</v>
          </cell>
          <cell r="C853">
            <v>3800000</v>
          </cell>
          <cell r="D853">
            <v>3792486.720144284</v>
          </cell>
        </row>
        <row r="854">
          <cell r="B854">
            <v>39687</v>
          </cell>
          <cell r="D854">
            <v>0</v>
          </cell>
        </row>
        <row r="855">
          <cell r="B855">
            <v>39695</v>
          </cell>
          <cell r="D855">
            <v>0</v>
          </cell>
        </row>
        <row r="856">
          <cell r="B856">
            <v>39779</v>
          </cell>
          <cell r="D856">
            <v>0</v>
          </cell>
        </row>
        <row r="857">
          <cell r="B857">
            <v>39689</v>
          </cell>
          <cell r="D857">
            <v>0</v>
          </cell>
        </row>
        <row r="858">
          <cell r="B858">
            <v>39690</v>
          </cell>
        </row>
        <row r="859">
          <cell r="B859">
            <v>39691</v>
          </cell>
        </row>
        <row r="860">
          <cell r="B860">
            <v>39692</v>
          </cell>
          <cell r="D860">
            <v>0</v>
          </cell>
        </row>
        <row r="861">
          <cell r="B861">
            <v>39700</v>
          </cell>
          <cell r="D861">
            <v>0</v>
          </cell>
        </row>
        <row r="862">
          <cell r="B862">
            <v>39694</v>
          </cell>
          <cell r="D862">
            <v>0</v>
          </cell>
        </row>
        <row r="863">
          <cell r="B863">
            <v>39702</v>
          </cell>
          <cell r="D863">
            <v>0</v>
          </cell>
        </row>
        <row r="864">
          <cell r="B864">
            <v>39786</v>
          </cell>
          <cell r="C864">
            <v>11500000</v>
          </cell>
          <cell r="D864">
            <v>11059918.276491897</v>
          </cell>
        </row>
        <row r="865">
          <cell r="B865">
            <v>39696</v>
          </cell>
          <cell r="D865">
            <v>0</v>
          </cell>
        </row>
        <row r="866">
          <cell r="B866">
            <v>39697</v>
          </cell>
        </row>
        <row r="867">
          <cell r="B867">
            <v>39698</v>
          </cell>
        </row>
        <row r="868">
          <cell r="B868">
            <v>39699</v>
          </cell>
          <cell r="D868">
            <v>0</v>
          </cell>
        </row>
        <row r="869">
          <cell r="B869">
            <v>39707</v>
          </cell>
          <cell r="D869">
            <v>0</v>
          </cell>
        </row>
        <row r="870">
          <cell r="B870">
            <v>39701</v>
          </cell>
          <cell r="D870">
            <v>0</v>
          </cell>
        </row>
        <row r="871">
          <cell r="B871">
            <v>39709</v>
          </cell>
          <cell r="D871">
            <v>0</v>
          </cell>
        </row>
        <row r="872">
          <cell r="B872">
            <v>39793</v>
          </cell>
          <cell r="C872">
            <v>15000000</v>
          </cell>
          <cell r="D872">
            <v>14462738.965392448</v>
          </cell>
        </row>
        <row r="873">
          <cell r="B873">
            <v>39703</v>
          </cell>
          <cell r="D873">
            <v>0</v>
          </cell>
        </row>
        <row r="874">
          <cell r="B874">
            <v>39704</v>
          </cell>
        </row>
        <row r="875">
          <cell r="B875">
            <v>39705</v>
          </cell>
        </row>
        <row r="876">
          <cell r="B876">
            <v>39706</v>
          </cell>
          <cell r="D876">
            <v>0</v>
          </cell>
        </row>
        <row r="877">
          <cell r="B877">
            <v>39714</v>
          </cell>
          <cell r="D877">
            <v>0</v>
          </cell>
        </row>
        <row r="878">
          <cell r="B878">
            <v>39708</v>
          </cell>
          <cell r="D878">
            <v>0</v>
          </cell>
        </row>
        <row r="879">
          <cell r="B879">
            <v>39716</v>
          </cell>
          <cell r="D879">
            <v>0</v>
          </cell>
        </row>
        <row r="880">
          <cell r="B880">
            <v>39800</v>
          </cell>
          <cell r="C880">
            <v>25000000</v>
          </cell>
          <cell r="D880">
            <v>24236819.088148449</v>
          </cell>
        </row>
        <row r="881">
          <cell r="B881">
            <v>39710</v>
          </cell>
          <cell r="D881">
            <v>0</v>
          </cell>
        </row>
        <row r="882">
          <cell r="B882">
            <v>39711</v>
          </cell>
        </row>
        <row r="883">
          <cell r="B883">
            <v>39712</v>
          </cell>
        </row>
        <row r="884">
          <cell r="B884">
            <v>39713</v>
          </cell>
          <cell r="D884">
            <v>0</v>
          </cell>
        </row>
        <row r="885">
          <cell r="B885">
            <v>39721</v>
          </cell>
          <cell r="D885">
            <v>0</v>
          </cell>
        </row>
        <row r="886">
          <cell r="B886">
            <v>39715</v>
          </cell>
          <cell r="D886">
            <v>0</v>
          </cell>
        </row>
        <row r="887">
          <cell r="B887">
            <v>39723</v>
          </cell>
          <cell r="D887">
            <v>0</v>
          </cell>
        </row>
        <row r="888">
          <cell r="B888">
            <v>39807</v>
          </cell>
          <cell r="C888">
            <v>25000000</v>
          </cell>
          <cell r="D888">
            <v>24244437.06409831</v>
          </cell>
        </row>
        <row r="889">
          <cell r="B889">
            <v>39717</v>
          </cell>
          <cell r="D889">
            <v>0</v>
          </cell>
        </row>
        <row r="890">
          <cell r="B890">
            <v>39718</v>
          </cell>
        </row>
        <row r="891">
          <cell r="B891">
            <v>39719</v>
          </cell>
        </row>
        <row r="892">
          <cell r="B892">
            <v>39720</v>
          </cell>
          <cell r="D892">
            <v>0</v>
          </cell>
        </row>
        <row r="893">
          <cell r="B893">
            <v>39728</v>
          </cell>
          <cell r="D893">
            <v>0</v>
          </cell>
        </row>
        <row r="894">
          <cell r="B894">
            <v>39722</v>
          </cell>
          <cell r="D894">
            <v>0</v>
          </cell>
        </row>
        <row r="895">
          <cell r="B895">
            <v>39730</v>
          </cell>
          <cell r="D895">
            <v>0</v>
          </cell>
        </row>
        <row r="896">
          <cell r="B896">
            <v>39813</v>
          </cell>
          <cell r="C896">
            <v>15000000</v>
          </cell>
          <cell r="D896">
            <v>14557414.709503135</v>
          </cell>
        </row>
        <row r="897">
          <cell r="B897">
            <v>39724</v>
          </cell>
          <cell r="D897">
            <v>0</v>
          </cell>
        </row>
        <row r="898">
          <cell r="B898">
            <v>39725</v>
          </cell>
        </row>
        <row r="899">
          <cell r="B899">
            <v>39726</v>
          </cell>
        </row>
        <row r="900">
          <cell r="B900">
            <v>39727</v>
          </cell>
          <cell r="D900">
            <v>0</v>
          </cell>
        </row>
        <row r="901">
          <cell r="B901">
            <v>39735</v>
          </cell>
          <cell r="D901">
            <v>0</v>
          </cell>
        </row>
        <row r="902">
          <cell r="B902">
            <v>39729</v>
          </cell>
          <cell r="D902">
            <v>0</v>
          </cell>
        </row>
        <row r="903">
          <cell r="B903">
            <v>39737</v>
          </cell>
          <cell r="D903">
            <v>0</v>
          </cell>
        </row>
        <row r="904">
          <cell r="B904">
            <v>39821</v>
          </cell>
          <cell r="C904">
            <v>15000000</v>
          </cell>
          <cell r="D904">
            <v>14558982.493322147</v>
          </cell>
        </row>
        <row r="905">
          <cell r="B905">
            <v>39731</v>
          </cell>
          <cell r="D905">
            <v>0</v>
          </cell>
        </row>
        <row r="906">
          <cell r="B906">
            <v>39732</v>
          </cell>
        </row>
        <row r="907">
          <cell r="B907">
            <v>39733</v>
          </cell>
        </row>
        <row r="908">
          <cell r="B908">
            <v>39734</v>
          </cell>
          <cell r="D908">
            <v>0</v>
          </cell>
        </row>
        <row r="909">
          <cell r="B909">
            <v>39742</v>
          </cell>
          <cell r="D909">
            <v>0</v>
          </cell>
        </row>
        <row r="910">
          <cell r="B910">
            <v>39736</v>
          </cell>
          <cell r="D910">
            <v>0</v>
          </cell>
        </row>
        <row r="911">
          <cell r="B911">
            <v>39744</v>
          </cell>
          <cell r="D911">
            <v>0</v>
          </cell>
        </row>
        <row r="912">
          <cell r="B912">
            <v>39828</v>
          </cell>
          <cell r="C912">
            <v>15000000</v>
          </cell>
          <cell r="D912">
            <v>14529098.001751455</v>
          </cell>
        </row>
        <row r="913">
          <cell r="B913">
            <v>39738</v>
          </cell>
          <cell r="D913">
            <v>0</v>
          </cell>
        </row>
        <row r="914">
          <cell r="B914">
            <v>39739</v>
          </cell>
        </row>
        <row r="915">
          <cell r="B915">
            <v>39740</v>
          </cell>
        </row>
        <row r="916">
          <cell r="B916">
            <v>39741</v>
          </cell>
          <cell r="D916">
            <v>0</v>
          </cell>
        </row>
        <row r="917">
          <cell r="B917">
            <v>39749</v>
          </cell>
          <cell r="D917">
            <v>0</v>
          </cell>
        </row>
        <row r="918">
          <cell r="B918">
            <v>39743</v>
          </cell>
          <cell r="D918">
            <v>0</v>
          </cell>
        </row>
        <row r="919">
          <cell r="B919">
            <v>39751</v>
          </cell>
          <cell r="D919">
            <v>0</v>
          </cell>
        </row>
        <row r="920">
          <cell r="B920">
            <v>39835</v>
          </cell>
          <cell r="C920">
            <v>15000000</v>
          </cell>
          <cell r="D920">
            <v>14529098.001751455</v>
          </cell>
        </row>
        <row r="921">
          <cell r="B921">
            <v>39745</v>
          </cell>
          <cell r="D921">
            <v>0</v>
          </cell>
        </row>
        <row r="922">
          <cell r="B922">
            <v>39746</v>
          </cell>
        </row>
        <row r="923">
          <cell r="B923">
            <v>39747</v>
          </cell>
        </row>
        <row r="924">
          <cell r="B924">
            <v>39748</v>
          </cell>
          <cell r="D924">
            <v>0</v>
          </cell>
        </row>
        <row r="925">
          <cell r="B925">
            <v>39756</v>
          </cell>
          <cell r="D925">
            <v>0</v>
          </cell>
        </row>
        <row r="926">
          <cell r="B926">
            <v>39750</v>
          </cell>
          <cell r="D926">
            <v>0</v>
          </cell>
        </row>
        <row r="927">
          <cell r="B927">
            <v>39758</v>
          </cell>
          <cell r="D927">
            <v>0</v>
          </cell>
        </row>
        <row r="928">
          <cell r="B928">
            <v>39842</v>
          </cell>
          <cell r="C928">
            <v>15000000</v>
          </cell>
          <cell r="D928">
            <v>14529098.001751455</v>
          </cell>
        </row>
        <row r="929">
          <cell r="B929">
            <v>39752</v>
          </cell>
          <cell r="D929">
            <v>0</v>
          </cell>
        </row>
        <row r="930">
          <cell r="B930">
            <v>39753</v>
          </cell>
        </row>
        <row r="931">
          <cell r="B931">
            <v>39754</v>
          </cell>
        </row>
        <row r="932">
          <cell r="B932">
            <v>39755</v>
          </cell>
          <cell r="D932">
            <v>0</v>
          </cell>
        </row>
        <row r="933">
          <cell r="B933">
            <v>39763</v>
          </cell>
          <cell r="D933">
            <v>0</v>
          </cell>
        </row>
        <row r="934">
          <cell r="B934">
            <v>39757</v>
          </cell>
          <cell r="D934">
            <v>0</v>
          </cell>
        </row>
        <row r="935">
          <cell r="B935">
            <v>39765</v>
          </cell>
          <cell r="D935">
            <v>0</v>
          </cell>
        </row>
        <row r="936">
          <cell r="B936">
            <v>39849</v>
          </cell>
          <cell r="C936">
            <v>3000000</v>
          </cell>
          <cell r="D936">
            <v>2905819.600350291</v>
          </cell>
        </row>
        <row r="937">
          <cell r="B937">
            <v>39759</v>
          </cell>
          <cell r="D937">
            <v>0</v>
          </cell>
        </row>
        <row r="938">
          <cell r="B938">
            <v>39760</v>
          </cell>
        </row>
        <row r="939">
          <cell r="B939">
            <v>39761</v>
          </cell>
        </row>
        <row r="940">
          <cell r="B940">
            <v>39762</v>
          </cell>
          <cell r="D940">
            <v>0</v>
          </cell>
        </row>
        <row r="941">
          <cell r="B941">
            <v>39770</v>
          </cell>
          <cell r="D941">
            <v>0</v>
          </cell>
        </row>
        <row r="942">
          <cell r="B942">
            <v>39764</v>
          </cell>
          <cell r="D942">
            <v>0</v>
          </cell>
        </row>
        <row r="943">
          <cell r="B943">
            <v>39772</v>
          </cell>
          <cell r="D943">
            <v>0</v>
          </cell>
        </row>
        <row r="944">
          <cell r="B944">
            <v>39856</v>
          </cell>
          <cell r="D944">
            <v>0</v>
          </cell>
        </row>
        <row r="945">
          <cell r="B945">
            <v>39766</v>
          </cell>
          <cell r="D945">
            <v>0</v>
          </cell>
        </row>
        <row r="946">
          <cell r="B946">
            <v>39767</v>
          </cell>
        </row>
        <row r="947">
          <cell r="B947">
            <v>39768</v>
          </cell>
        </row>
        <row r="948">
          <cell r="B948">
            <v>39769</v>
          </cell>
          <cell r="D948">
            <v>0</v>
          </cell>
        </row>
        <row r="949">
          <cell r="B949">
            <v>39777</v>
          </cell>
          <cell r="D949">
            <v>0</v>
          </cell>
        </row>
        <row r="950">
          <cell r="B950">
            <v>39771</v>
          </cell>
          <cell r="D950">
            <v>0</v>
          </cell>
        </row>
        <row r="951">
          <cell r="B951">
            <v>39779</v>
          </cell>
          <cell r="D951">
            <v>0</v>
          </cell>
        </row>
        <row r="952">
          <cell r="B952">
            <v>39863</v>
          </cell>
          <cell r="C952">
            <v>0</v>
          </cell>
          <cell r="D952">
            <v>0</v>
          </cell>
        </row>
        <row r="953">
          <cell r="B953">
            <v>39773</v>
          </cell>
          <cell r="D953">
            <v>0</v>
          </cell>
        </row>
        <row r="954">
          <cell r="B954">
            <v>39774</v>
          </cell>
        </row>
        <row r="955">
          <cell r="B955">
            <v>39775</v>
          </cell>
        </row>
        <row r="956">
          <cell r="B956">
            <v>39776</v>
          </cell>
          <cell r="D956">
            <v>0</v>
          </cell>
        </row>
        <row r="957">
          <cell r="B957">
            <v>39784</v>
          </cell>
          <cell r="D957">
            <v>0</v>
          </cell>
        </row>
        <row r="958">
          <cell r="B958">
            <v>39778</v>
          </cell>
          <cell r="D958">
            <v>0</v>
          </cell>
        </row>
        <row r="959">
          <cell r="B959">
            <v>39786</v>
          </cell>
          <cell r="D959">
            <v>0</v>
          </cell>
        </row>
        <row r="960">
          <cell r="B960">
            <v>39870</v>
          </cell>
          <cell r="C960">
            <v>5450000</v>
          </cell>
          <cell r="D960">
            <v>5278905.607303028</v>
          </cell>
        </row>
        <row r="961">
          <cell r="B961">
            <v>39780</v>
          </cell>
          <cell r="D961">
            <v>0</v>
          </cell>
        </row>
        <row r="962">
          <cell r="B962">
            <v>39781</v>
          </cell>
        </row>
        <row r="963">
          <cell r="B963">
            <v>39782</v>
          </cell>
        </row>
        <row r="964">
          <cell r="B964">
            <v>39783</v>
          </cell>
          <cell r="D964">
            <v>0</v>
          </cell>
        </row>
        <row r="965">
          <cell r="B965">
            <v>39791</v>
          </cell>
          <cell r="D965">
            <v>0</v>
          </cell>
        </row>
        <row r="966">
          <cell r="B966">
            <v>39785</v>
          </cell>
          <cell r="D966">
            <v>0</v>
          </cell>
        </row>
        <row r="967">
          <cell r="B967">
            <v>39793</v>
          </cell>
          <cell r="D967">
            <v>0</v>
          </cell>
        </row>
        <row r="968">
          <cell r="B968">
            <v>39877</v>
          </cell>
          <cell r="C968">
            <v>4600000</v>
          </cell>
          <cell r="D968">
            <v>4455590.053870446</v>
          </cell>
        </row>
        <row r="969">
          <cell r="B969">
            <v>39787</v>
          </cell>
          <cell r="D969">
            <v>0</v>
          </cell>
        </row>
        <row r="970">
          <cell r="B970">
            <v>39788</v>
          </cell>
        </row>
        <row r="971">
          <cell r="B971">
            <v>39789</v>
          </cell>
        </row>
        <row r="972">
          <cell r="B972">
            <v>39790</v>
          </cell>
          <cell r="D972">
            <v>0</v>
          </cell>
        </row>
        <row r="973">
          <cell r="B973">
            <v>39798</v>
          </cell>
          <cell r="D973">
            <v>0</v>
          </cell>
        </row>
        <row r="974">
          <cell r="B974">
            <v>39792</v>
          </cell>
          <cell r="D974">
            <v>0</v>
          </cell>
        </row>
        <row r="975">
          <cell r="B975">
            <v>39800</v>
          </cell>
          <cell r="D975">
            <v>0</v>
          </cell>
        </row>
        <row r="976">
          <cell r="B976">
            <v>39884</v>
          </cell>
          <cell r="C976">
            <v>0</v>
          </cell>
          <cell r="D976">
            <v>0</v>
          </cell>
        </row>
        <row r="977">
          <cell r="B977">
            <v>39794</v>
          </cell>
          <cell r="D977">
            <v>0</v>
          </cell>
        </row>
        <row r="978">
          <cell r="B978">
            <v>39795</v>
          </cell>
        </row>
        <row r="979">
          <cell r="B979">
            <v>39796</v>
          </cell>
        </row>
        <row r="980">
          <cell r="B980">
            <v>39797</v>
          </cell>
          <cell r="D980">
            <v>0</v>
          </cell>
        </row>
        <row r="981">
          <cell r="B981">
            <v>39805</v>
          </cell>
          <cell r="D981">
            <v>0</v>
          </cell>
        </row>
        <row r="982">
          <cell r="B982">
            <v>39799</v>
          </cell>
          <cell r="D982">
            <v>0</v>
          </cell>
        </row>
        <row r="983">
          <cell r="B983">
            <v>39807</v>
          </cell>
          <cell r="D983">
            <v>0</v>
          </cell>
        </row>
        <row r="984">
          <cell r="B984">
            <v>39891</v>
          </cell>
          <cell r="C984">
            <v>2500000</v>
          </cell>
          <cell r="D984">
            <v>2421516.3336252426</v>
          </cell>
        </row>
        <row r="985">
          <cell r="B985">
            <v>39801</v>
          </cell>
          <cell r="D985">
            <v>0</v>
          </cell>
        </row>
        <row r="986">
          <cell r="B986">
            <v>39802</v>
          </cell>
        </row>
        <row r="987">
          <cell r="B987">
            <v>39803</v>
          </cell>
        </row>
        <row r="988">
          <cell r="B988">
            <v>39804</v>
          </cell>
          <cell r="D988">
            <v>0</v>
          </cell>
        </row>
        <row r="989">
          <cell r="B989">
            <v>39812</v>
          </cell>
          <cell r="D989">
            <v>0</v>
          </cell>
        </row>
        <row r="990">
          <cell r="B990">
            <v>39806</v>
          </cell>
          <cell r="D990">
            <v>0</v>
          </cell>
        </row>
        <row r="991">
          <cell r="B991">
            <v>39814</v>
          </cell>
          <cell r="D991">
            <v>0</v>
          </cell>
        </row>
        <row r="992">
          <cell r="B992">
            <v>39898</v>
          </cell>
          <cell r="C992">
            <v>2500000</v>
          </cell>
          <cell r="D992">
            <v>2421516.3336252426</v>
          </cell>
        </row>
        <row r="993">
          <cell r="B993">
            <v>39808</v>
          </cell>
          <cell r="D993">
            <v>0</v>
          </cell>
        </row>
        <row r="994">
          <cell r="B994">
            <v>39809</v>
          </cell>
        </row>
        <row r="995">
          <cell r="B995">
            <v>39810</v>
          </cell>
        </row>
        <row r="996">
          <cell r="B996">
            <v>39811</v>
          </cell>
          <cell r="D996">
            <v>0</v>
          </cell>
        </row>
        <row r="997">
          <cell r="B997">
            <v>39819</v>
          </cell>
          <cell r="D997">
            <v>0</v>
          </cell>
        </row>
        <row r="998">
          <cell r="B998">
            <v>39813</v>
          </cell>
          <cell r="D998">
            <v>0</v>
          </cell>
        </row>
        <row r="999">
          <cell r="B999">
            <v>39821</v>
          </cell>
          <cell r="D999">
            <v>0</v>
          </cell>
        </row>
        <row r="1000">
          <cell r="B1000">
            <v>39905</v>
          </cell>
          <cell r="D1000">
            <v>0</v>
          </cell>
        </row>
        <row r="1001">
          <cell r="B1001">
            <v>39815</v>
          </cell>
          <cell r="D1001">
            <v>0</v>
          </cell>
        </row>
        <row r="1002">
          <cell r="B1002">
            <v>39816</v>
          </cell>
        </row>
        <row r="1003">
          <cell r="B1003">
            <v>39817</v>
          </cell>
        </row>
        <row r="1004">
          <cell r="B1004">
            <v>39818</v>
          </cell>
          <cell r="D1004">
            <v>0</v>
          </cell>
        </row>
        <row r="1005">
          <cell r="B1005">
            <v>39819</v>
          </cell>
          <cell r="D1005">
            <v>0</v>
          </cell>
        </row>
        <row r="1006">
          <cell r="B1006">
            <v>39820</v>
          </cell>
          <cell r="D1006">
            <v>0</v>
          </cell>
        </row>
        <row r="1007">
          <cell r="B1007">
            <v>39911</v>
          </cell>
          <cell r="C1007">
            <v>6000000</v>
          </cell>
          <cell r="D1007">
            <v>5813644.8101937873</v>
          </cell>
        </row>
        <row r="1008">
          <cell r="B1008">
            <v>39822</v>
          </cell>
          <cell r="D1008">
            <v>0</v>
          </cell>
        </row>
        <row r="1009">
          <cell r="B1009">
            <v>39823</v>
          </cell>
          <cell r="D1009">
            <v>0</v>
          </cell>
        </row>
        <row r="1010">
          <cell r="B1010">
            <v>39824</v>
          </cell>
          <cell r="D1010">
            <v>0</v>
          </cell>
        </row>
        <row r="1011">
          <cell r="B1011">
            <v>39825</v>
          </cell>
          <cell r="D1011">
            <v>0</v>
          </cell>
        </row>
        <row r="1012">
          <cell r="B1012">
            <v>39826</v>
          </cell>
          <cell r="D1012">
            <v>0</v>
          </cell>
        </row>
        <row r="1013">
          <cell r="B1013">
            <v>39827</v>
          </cell>
          <cell r="D1013">
            <v>0</v>
          </cell>
        </row>
        <row r="1014">
          <cell r="B1014">
            <v>39919</v>
          </cell>
          <cell r="C1014">
            <v>12400000</v>
          </cell>
          <cell r="D1014">
            <v>12010721.014781201</v>
          </cell>
        </row>
        <row r="1015">
          <cell r="B1015">
            <v>39829</v>
          </cell>
          <cell r="D1015">
            <v>0</v>
          </cell>
        </row>
        <row r="1016">
          <cell r="B1016">
            <v>39830</v>
          </cell>
        </row>
        <row r="1017">
          <cell r="B1017">
            <v>39831</v>
          </cell>
        </row>
        <row r="1018">
          <cell r="B1018">
            <v>39832</v>
          </cell>
          <cell r="D1018">
            <v>0</v>
          </cell>
        </row>
        <row r="1019">
          <cell r="B1019">
            <v>39833</v>
          </cell>
          <cell r="D1019">
            <v>0</v>
          </cell>
        </row>
        <row r="1020">
          <cell r="B1020">
            <v>39834</v>
          </cell>
          <cell r="D1020">
            <v>0</v>
          </cell>
        </row>
        <row r="1021">
          <cell r="B1021">
            <v>39926</v>
          </cell>
          <cell r="C1021">
            <v>2200000</v>
          </cell>
          <cell r="D1021">
            <v>2130934.3735902132</v>
          </cell>
        </row>
        <row r="1022">
          <cell r="B1022">
            <v>39836</v>
          </cell>
          <cell r="D1022">
            <v>0</v>
          </cell>
        </row>
        <row r="1023">
          <cell r="B1023">
            <v>39837</v>
          </cell>
          <cell r="D1023">
            <v>0</v>
          </cell>
        </row>
        <row r="1024">
          <cell r="B1024">
            <v>39838</v>
          </cell>
          <cell r="C1024" t="str">
            <v>0</v>
          </cell>
          <cell r="D1024">
            <v>0</v>
          </cell>
        </row>
        <row r="1025">
          <cell r="B1025">
            <v>39839</v>
          </cell>
          <cell r="C1025" t="str">
            <v>0</v>
          </cell>
          <cell r="D1025">
            <v>0</v>
          </cell>
        </row>
        <row r="1026">
          <cell r="B1026">
            <v>39840</v>
          </cell>
          <cell r="C1026" t="str">
            <v>0</v>
          </cell>
          <cell r="D1026">
            <v>0</v>
          </cell>
        </row>
        <row r="1027">
          <cell r="B1027">
            <v>39841</v>
          </cell>
          <cell r="C1027" t="str">
            <v>0</v>
          </cell>
          <cell r="D1027">
            <v>0</v>
          </cell>
        </row>
        <row r="1028">
          <cell r="B1028">
            <v>39933</v>
          </cell>
          <cell r="C1028">
            <v>25000000</v>
          </cell>
          <cell r="D1028">
            <v>24215163.336252425</v>
          </cell>
        </row>
        <row r="1029">
          <cell r="B1029">
            <v>39843</v>
          </cell>
          <cell r="C1029" t="str">
            <v>0</v>
          </cell>
          <cell r="D1029">
            <v>0</v>
          </cell>
        </row>
        <row r="1030">
          <cell r="B1030">
            <v>39844</v>
          </cell>
          <cell r="C1030" t="str">
            <v>0</v>
          </cell>
          <cell r="D1030">
            <v>0</v>
          </cell>
        </row>
        <row r="1031">
          <cell r="B1031">
            <v>39845</v>
          </cell>
          <cell r="C1031" t="str">
            <v>0</v>
          </cell>
          <cell r="D1031">
            <v>0</v>
          </cell>
        </row>
        <row r="1032">
          <cell r="B1032">
            <v>39846</v>
          </cell>
          <cell r="C1032" t="str">
            <v>0</v>
          </cell>
          <cell r="D1032">
            <v>0</v>
          </cell>
        </row>
        <row r="1033">
          <cell r="B1033">
            <v>39847</v>
          </cell>
          <cell r="C1033" t="str">
            <v>0</v>
          </cell>
          <cell r="D1033">
            <v>0</v>
          </cell>
        </row>
        <row r="1034">
          <cell r="B1034">
            <v>39848</v>
          </cell>
          <cell r="C1034" t="str">
            <v>0</v>
          </cell>
          <cell r="D1034">
            <v>0</v>
          </cell>
        </row>
        <row r="1035">
          <cell r="B1035">
            <v>39940</v>
          </cell>
          <cell r="C1035">
            <v>13000000</v>
          </cell>
          <cell r="D1035">
            <v>12591884.934851261</v>
          </cell>
        </row>
        <row r="1036">
          <cell r="B1036">
            <v>39850</v>
          </cell>
          <cell r="C1036" t="str">
            <v>0</v>
          </cell>
          <cell r="D1036">
            <v>0</v>
          </cell>
        </row>
        <row r="1037">
          <cell r="B1037">
            <v>39851</v>
          </cell>
          <cell r="C1037" t="str">
            <v>0</v>
          </cell>
          <cell r="D1037">
            <v>0</v>
          </cell>
        </row>
        <row r="1038">
          <cell r="B1038">
            <v>39852</v>
          </cell>
          <cell r="C1038" t="str">
            <v>0</v>
          </cell>
          <cell r="D1038">
            <v>0</v>
          </cell>
        </row>
        <row r="1039">
          <cell r="B1039">
            <v>39853</v>
          </cell>
          <cell r="C1039" t="str">
            <v>0</v>
          </cell>
          <cell r="D1039">
            <v>0</v>
          </cell>
        </row>
        <row r="1040">
          <cell r="B1040">
            <v>39854</v>
          </cell>
          <cell r="C1040" t="str">
            <v>0</v>
          </cell>
          <cell r="D1040">
            <v>0</v>
          </cell>
        </row>
        <row r="1041">
          <cell r="B1041">
            <v>39855</v>
          </cell>
          <cell r="C1041" t="str">
            <v>0</v>
          </cell>
          <cell r="D1041">
            <v>0</v>
          </cell>
        </row>
        <row r="1042">
          <cell r="B1042">
            <v>39947</v>
          </cell>
          <cell r="C1042">
            <v>3300000</v>
          </cell>
          <cell r="D1042">
            <v>3196401.5603853199</v>
          </cell>
        </row>
        <row r="1043">
          <cell r="B1043">
            <v>39857</v>
          </cell>
          <cell r="C1043" t="str">
            <v>0</v>
          </cell>
          <cell r="D1043">
            <v>0</v>
          </cell>
        </row>
        <row r="1044">
          <cell r="B1044">
            <v>39858</v>
          </cell>
          <cell r="C1044" t="str">
            <v>0</v>
          </cell>
          <cell r="D1044">
            <v>0</v>
          </cell>
        </row>
        <row r="1045">
          <cell r="B1045">
            <v>39859</v>
          </cell>
          <cell r="C1045" t="str">
            <v>0</v>
          </cell>
          <cell r="D1045">
            <v>0</v>
          </cell>
        </row>
        <row r="1046">
          <cell r="B1046">
            <v>39860</v>
          </cell>
          <cell r="C1046" t="str">
            <v>0</v>
          </cell>
          <cell r="D1046">
            <v>0</v>
          </cell>
        </row>
        <row r="1047">
          <cell r="B1047">
            <v>39861</v>
          </cell>
          <cell r="C1047" t="str">
            <v>0</v>
          </cell>
          <cell r="D1047">
            <v>0</v>
          </cell>
        </row>
        <row r="1048">
          <cell r="B1048">
            <v>39862</v>
          </cell>
          <cell r="C1048" t="str">
            <v>0</v>
          </cell>
          <cell r="D1048">
            <v>0</v>
          </cell>
        </row>
        <row r="1049">
          <cell r="B1049">
            <v>39954</v>
          </cell>
          <cell r="C1049">
            <v>3500000</v>
          </cell>
          <cell r="D1049">
            <v>3390122.8670753394</v>
          </cell>
        </row>
        <row r="1050">
          <cell r="B1050">
            <v>39864</v>
          </cell>
          <cell r="C1050" t="str">
            <v>0</v>
          </cell>
          <cell r="D1050">
            <v>0</v>
          </cell>
        </row>
        <row r="1051">
          <cell r="B1051">
            <v>39865</v>
          </cell>
          <cell r="C1051" t="str">
            <v>0</v>
          </cell>
          <cell r="D1051">
            <v>0</v>
          </cell>
        </row>
        <row r="1052">
          <cell r="B1052">
            <v>39866</v>
          </cell>
          <cell r="C1052" t="str">
            <v>0</v>
          </cell>
          <cell r="D1052">
            <v>0</v>
          </cell>
        </row>
        <row r="1053">
          <cell r="B1053">
            <v>39867</v>
          </cell>
          <cell r="C1053" t="str">
            <v>0</v>
          </cell>
          <cell r="D1053">
            <v>0</v>
          </cell>
        </row>
        <row r="1054">
          <cell r="B1054">
            <v>39868</v>
          </cell>
          <cell r="C1054" t="str">
            <v>0</v>
          </cell>
          <cell r="D1054">
            <v>0</v>
          </cell>
        </row>
        <row r="1055">
          <cell r="B1055">
            <v>39869</v>
          </cell>
          <cell r="C1055" t="str">
            <v>0</v>
          </cell>
          <cell r="D1055">
            <v>0</v>
          </cell>
        </row>
        <row r="1056">
          <cell r="B1056">
            <v>39961</v>
          </cell>
          <cell r="C1056">
            <v>11000000</v>
          </cell>
          <cell r="D1056">
            <v>10654671.867951067</v>
          </cell>
        </row>
        <row r="1057">
          <cell r="B1057">
            <v>39871</v>
          </cell>
          <cell r="C1057" t="str">
            <v>0</v>
          </cell>
          <cell r="D1057">
            <v>0</v>
          </cell>
        </row>
        <row r="1058">
          <cell r="B1058">
            <v>39872</v>
          </cell>
          <cell r="C1058" t="str">
            <v>0</v>
          </cell>
          <cell r="D1058">
            <v>0</v>
          </cell>
        </row>
        <row r="1059">
          <cell r="B1059">
            <v>39873</v>
          </cell>
          <cell r="C1059" t="str">
            <v>0</v>
          </cell>
          <cell r="D1059">
            <v>0</v>
          </cell>
        </row>
        <row r="1060">
          <cell r="B1060">
            <v>39874</v>
          </cell>
          <cell r="C1060" t="str">
            <v>0</v>
          </cell>
          <cell r="D1060">
            <v>0</v>
          </cell>
        </row>
        <row r="1061">
          <cell r="B1061">
            <v>39875</v>
          </cell>
          <cell r="C1061" t="str">
            <v>0</v>
          </cell>
          <cell r="D1061">
            <v>0</v>
          </cell>
        </row>
        <row r="1062">
          <cell r="B1062">
            <v>39876</v>
          </cell>
          <cell r="C1062" t="str">
            <v>0</v>
          </cell>
          <cell r="D1062">
            <v>0</v>
          </cell>
        </row>
        <row r="1063">
          <cell r="B1063">
            <v>39968</v>
          </cell>
          <cell r="C1063">
            <v>7900000</v>
          </cell>
          <cell r="D1063">
            <v>7651991.6142557655</v>
          </cell>
        </row>
        <row r="1064">
          <cell r="B1064">
            <v>39878</v>
          </cell>
          <cell r="C1064" t="str">
            <v>0</v>
          </cell>
          <cell r="D1064">
            <v>0</v>
          </cell>
        </row>
        <row r="1065">
          <cell r="B1065">
            <v>39879</v>
          </cell>
          <cell r="C1065" t="str">
            <v>0</v>
          </cell>
          <cell r="D1065">
            <v>0</v>
          </cell>
        </row>
        <row r="1066">
          <cell r="B1066">
            <v>39880</v>
          </cell>
          <cell r="C1066" t="str">
            <v>0</v>
          </cell>
          <cell r="D1066">
            <v>0</v>
          </cell>
        </row>
        <row r="1067">
          <cell r="B1067">
            <v>39881</v>
          </cell>
          <cell r="C1067" t="str">
            <v>0</v>
          </cell>
          <cell r="D1067">
            <v>0</v>
          </cell>
        </row>
        <row r="1068">
          <cell r="B1068">
            <v>39882</v>
          </cell>
          <cell r="C1068" t="str">
            <v>0</v>
          </cell>
          <cell r="D1068">
            <v>0</v>
          </cell>
        </row>
        <row r="1069">
          <cell r="B1069">
            <v>39883</v>
          </cell>
          <cell r="C1069" t="str">
            <v>0</v>
          </cell>
          <cell r="D1069">
            <v>0</v>
          </cell>
        </row>
        <row r="1070">
          <cell r="B1070">
            <v>39975</v>
          </cell>
          <cell r="C1070">
            <v>10700000</v>
          </cell>
          <cell r="D1070">
            <v>10364089.907916037</v>
          </cell>
        </row>
        <row r="1071">
          <cell r="B1071">
            <v>39885</v>
          </cell>
          <cell r="C1071" t="str">
            <v>0</v>
          </cell>
          <cell r="D1071">
            <v>0</v>
          </cell>
        </row>
        <row r="1072">
          <cell r="B1072">
            <v>39886</v>
          </cell>
          <cell r="C1072" t="str">
            <v>0</v>
          </cell>
          <cell r="D1072">
            <v>0</v>
          </cell>
        </row>
        <row r="1073">
          <cell r="B1073">
            <v>39887</v>
          </cell>
          <cell r="C1073" t="str">
            <v>0</v>
          </cell>
          <cell r="D1073">
            <v>0</v>
          </cell>
        </row>
        <row r="1074">
          <cell r="B1074">
            <v>39888</v>
          </cell>
          <cell r="C1074" t="str">
            <v>0</v>
          </cell>
          <cell r="D1074">
            <v>0</v>
          </cell>
        </row>
        <row r="1075">
          <cell r="B1075">
            <v>39889</v>
          </cell>
          <cell r="C1075" t="str">
            <v>0</v>
          </cell>
          <cell r="D1075">
            <v>0</v>
          </cell>
        </row>
        <row r="1076">
          <cell r="B1076">
            <v>39890</v>
          </cell>
          <cell r="C1076" t="str">
            <v>0</v>
          </cell>
          <cell r="D1076">
            <v>0</v>
          </cell>
        </row>
        <row r="1077">
          <cell r="B1077">
            <v>39982</v>
          </cell>
          <cell r="C1077">
            <v>15500000</v>
          </cell>
          <cell r="D1077">
            <v>15013401.268476503</v>
          </cell>
        </row>
        <row r="1078">
          <cell r="B1078">
            <v>39892</v>
          </cell>
          <cell r="C1078" t="str">
            <v>0</v>
          </cell>
          <cell r="D1078">
            <v>0</v>
          </cell>
        </row>
        <row r="1079">
          <cell r="B1079">
            <v>39893</v>
          </cell>
          <cell r="C1079" t="str">
            <v>0</v>
          </cell>
          <cell r="D1079">
            <v>0</v>
          </cell>
        </row>
        <row r="1080">
          <cell r="B1080">
            <v>39894</v>
          </cell>
          <cell r="C1080" t="str">
            <v>0</v>
          </cell>
          <cell r="D1080">
            <v>0</v>
          </cell>
        </row>
        <row r="1081">
          <cell r="B1081">
            <v>39895</v>
          </cell>
          <cell r="C1081" t="str">
            <v>0</v>
          </cell>
          <cell r="D1081">
            <v>0</v>
          </cell>
        </row>
        <row r="1082">
          <cell r="B1082">
            <v>39896</v>
          </cell>
          <cell r="C1082" t="str">
            <v>0</v>
          </cell>
          <cell r="D1082">
            <v>0</v>
          </cell>
        </row>
        <row r="1083">
          <cell r="B1083">
            <v>39897</v>
          </cell>
          <cell r="C1083" t="str">
            <v>0</v>
          </cell>
          <cell r="D1083">
            <v>0</v>
          </cell>
        </row>
        <row r="1084">
          <cell r="B1084">
            <v>39989</v>
          </cell>
          <cell r="C1084">
            <v>5000000</v>
          </cell>
          <cell r="D1084">
            <v>4843032.6672504852</v>
          </cell>
        </row>
        <row r="1085">
          <cell r="B1085">
            <v>39899</v>
          </cell>
          <cell r="C1085" t="str">
            <v>0</v>
          </cell>
          <cell r="D1085">
            <v>0</v>
          </cell>
        </row>
        <row r="1086">
          <cell r="B1086">
            <v>39900</v>
          </cell>
          <cell r="C1086" t="str">
            <v>0</v>
          </cell>
          <cell r="D1086">
            <v>0</v>
          </cell>
        </row>
        <row r="1087">
          <cell r="B1087">
            <v>39901</v>
          </cell>
          <cell r="C1087" t="str">
            <v>0</v>
          </cell>
          <cell r="D1087">
            <v>0</v>
          </cell>
        </row>
        <row r="1088">
          <cell r="B1088">
            <v>39902</v>
          </cell>
          <cell r="C1088" t="str">
            <v>0</v>
          </cell>
          <cell r="D1088">
            <v>0</v>
          </cell>
        </row>
        <row r="1089">
          <cell r="B1089">
            <v>39903</v>
          </cell>
          <cell r="C1089" t="str">
            <v>0</v>
          </cell>
          <cell r="D1089">
            <v>0</v>
          </cell>
        </row>
        <row r="1090">
          <cell r="B1090">
            <v>39904</v>
          </cell>
          <cell r="C1090" t="str">
            <v>0</v>
          </cell>
          <cell r="D1090">
            <v>0</v>
          </cell>
        </row>
        <row r="1091">
          <cell r="B1091">
            <v>39996</v>
          </cell>
          <cell r="C1091">
            <v>5000000</v>
          </cell>
          <cell r="D1091">
            <v>4843032.6672504852</v>
          </cell>
        </row>
        <row r="1092">
          <cell r="B1092">
            <v>39906</v>
          </cell>
          <cell r="C1092" t="str">
            <v>0</v>
          </cell>
          <cell r="D1092">
            <v>0</v>
          </cell>
        </row>
        <row r="1093">
          <cell r="B1093">
            <v>39907</v>
          </cell>
          <cell r="C1093" t="str">
            <v>0</v>
          </cell>
          <cell r="D1093">
            <v>0</v>
          </cell>
        </row>
        <row r="1094">
          <cell r="B1094">
            <v>39908</v>
          </cell>
          <cell r="C1094" t="str">
            <v>0</v>
          </cell>
          <cell r="D1094">
            <v>0</v>
          </cell>
        </row>
        <row r="1095">
          <cell r="B1095">
            <v>39909</v>
          </cell>
          <cell r="C1095" t="str">
            <v>0</v>
          </cell>
          <cell r="D1095">
            <v>0</v>
          </cell>
        </row>
        <row r="1096">
          <cell r="B1096">
            <v>39910</v>
          </cell>
          <cell r="C1096" t="str">
            <v>0</v>
          </cell>
          <cell r="D1096">
            <v>0</v>
          </cell>
        </row>
        <row r="1097">
          <cell r="B1097">
            <v>40003</v>
          </cell>
          <cell r="C1097">
            <v>16000000</v>
          </cell>
          <cell r="D1097">
            <v>15492359.932088286</v>
          </cell>
        </row>
        <row r="1098">
          <cell r="B1098">
            <v>40004</v>
          </cell>
          <cell r="C1098">
            <v>0</v>
          </cell>
          <cell r="D1098">
            <v>0</v>
          </cell>
        </row>
        <row r="1099">
          <cell r="B1099">
            <v>39913</v>
          </cell>
          <cell r="C1099" t="str">
            <v>0</v>
          </cell>
          <cell r="D1099">
            <v>0</v>
          </cell>
        </row>
        <row r="1100">
          <cell r="B1100">
            <v>39914</v>
          </cell>
          <cell r="C1100" t="str">
            <v>0</v>
          </cell>
          <cell r="D1100">
            <v>0</v>
          </cell>
        </row>
        <row r="1101">
          <cell r="B1101">
            <v>39915</v>
          </cell>
          <cell r="C1101" t="str">
            <v>0</v>
          </cell>
          <cell r="D1101">
            <v>0</v>
          </cell>
        </row>
        <row r="1102">
          <cell r="B1102">
            <v>39916</v>
          </cell>
          <cell r="C1102" t="str">
            <v>0</v>
          </cell>
          <cell r="D1102">
            <v>0</v>
          </cell>
        </row>
        <row r="1103">
          <cell r="B1103">
            <v>39917</v>
          </cell>
          <cell r="C1103" t="str">
            <v>0</v>
          </cell>
          <cell r="D1103">
            <v>0</v>
          </cell>
        </row>
        <row r="1104">
          <cell r="B1104">
            <v>39918</v>
          </cell>
          <cell r="C1104" t="str">
            <v>0</v>
          </cell>
          <cell r="D1104">
            <v>0</v>
          </cell>
        </row>
        <row r="1105">
          <cell r="B1105">
            <v>40010</v>
          </cell>
          <cell r="C1105">
            <v>25000000</v>
          </cell>
          <cell r="D1105">
            <v>24215163.336252425</v>
          </cell>
        </row>
        <row r="1106">
          <cell r="B1106">
            <v>39920</v>
          </cell>
          <cell r="C1106" t="str">
            <v>0</v>
          </cell>
          <cell r="D1106">
            <v>0</v>
          </cell>
        </row>
        <row r="1107">
          <cell r="B1107">
            <v>39921</v>
          </cell>
          <cell r="C1107" t="str">
            <v>0</v>
          </cell>
          <cell r="D1107">
            <v>0</v>
          </cell>
        </row>
        <row r="1108">
          <cell r="B1108">
            <v>39922</v>
          </cell>
          <cell r="C1108" t="str">
            <v>0</v>
          </cell>
          <cell r="D1108">
            <v>0</v>
          </cell>
        </row>
        <row r="1109">
          <cell r="B1109">
            <v>39923</v>
          </cell>
          <cell r="C1109" t="str">
            <v>0</v>
          </cell>
          <cell r="D1109">
            <v>0</v>
          </cell>
        </row>
        <row r="1110">
          <cell r="B1110">
            <v>39924</v>
          </cell>
          <cell r="C1110" t="str">
            <v>0</v>
          </cell>
          <cell r="D1110">
            <v>0</v>
          </cell>
        </row>
        <row r="1111">
          <cell r="B1111">
            <v>39925</v>
          </cell>
          <cell r="C1111" t="str">
            <v>0</v>
          </cell>
          <cell r="D1111">
            <v>0</v>
          </cell>
        </row>
        <row r="1112">
          <cell r="B1112">
            <v>40017</v>
          </cell>
          <cell r="C1112">
            <v>21500000</v>
          </cell>
          <cell r="D1112">
            <v>20825040.469177086</v>
          </cell>
        </row>
        <row r="1113">
          <cell r="B1113">
            <v>39927</v>
          </cell>
          <cell r="C1113" t="str">
            <v>0</v>
          </cell>
          <cell r="D1113">
            <v>0</v>
          </cell>
        </row>
        <row r="1114">
          <cell r="B1114">
            <v>39928</v>
          </cell>
          <cell r="C1114" t="str">
            <v>0</v>
          </cell>
          <cell r="D1114">
            <v>0</v>
          </cell>
        </row>
        <row r="1115">
          <cell r="B1115">
            <v>39929</v>
          </cell>
          <cell r="C1115" t="str">
            <v>0</v>
          </cell>
          <cell r="D1115">
            <v>0</v>
          </cell>
        </row>
        <row r="1116">
          <cell r="B1116">
            <v>39930</v>
          </cell>
          <cell r="C1116" t="str">
            <v>0</v>
          </cell>
          <cell r="D1116">
            <v>0</v>
          </cell>
        </row>
        <row r="1117">
          <cell r="B1117">
            <v>39931</v>
          </cell>
          <cell r="C1117" t="str">
            <v>0</v>
          </cell>
          <cell r="D1117">
            <v>0</v>
          </cell>
        </row>
        <row r="1118">
          <cell r="B1118">
            <v>39932</v>
          </cell>
          <cell r="C1118" t="str">
            <v>0</v>
          </cell>
          <cell r="D1118">
            <v>0</v>
          </cell>
        </row>
        <row r="1119">
          <cell r="B1119">
            <v>40024</v>
          </cell>
          <cell r="C1119">
            <v>25000000</v>
          </cell>
          <cell r="D1119">
            <v>24215163.336252425</v>
          </cell>
        </row>
        <row r="1120">
          <cell r="B1120">
            <v>39934</v>
          </cell>
          <cell r="C1120" t="str">
            <v>0</v>
          </cell>
          <cell r="D1120">
            <v>0</v>
          </cell>
        </row>
        <row r="1121">
          <cell r="B1121">
            <v>39935</v>
          </cell>
          <cell r="C1121" t="str">
            <v>0</v>
          </cell>
          <cell r="D1121">
            <v>0</v>
          </cell>
        </row>
        <row r="1122">
          <cell r="B1122">
            <v>39936</v>
          </cell>
          <cell r="C1122" t="str">
            <v>0</v>
          </cell>
          <cell r="D1122">
            <v>0</v>
          </cell>
        </row>
        <row r="1123">
          <cell r="B1123">
            <v>39937</v>
          </cell>
          <cell r="C1123" t="str">
            <v>0</v>
          </cell>
          <cell r="D1123">
            <v>0</v>
          </cell>
        </row>
        <row r="1124">
          <cell r="B1124">
            <v>39938</v>
          </cell>
          <cell r="C1124" t="str">
            <v>0</v>
          </cell>
          <cell r="D1124">
            <v>0</v>
          </cell>
        </row>
        <row r="1125">
          <cell r="B1125">
            <v>39939</v>
          </cell>
          <cell r="C1125" t="str">
            <v>0</v>
          </cell>
          <cell r="D1125">
            <v>0</v>
          </cell>
        </row>
        <row r="1126">
          <cell r="B1126">
            <v>40031</v>
          </cell>
          <cell r="C1126">
            <v>25000000</v>
          </cell>
          <cell r="D1126">
            <v>24215163.336252425</v>
          </cell>
        </row>
        <row r="1127">
          <cell r="B1127">
            <v>39941</v>
          </cell>
          <cell r="C1127" t="str">
            <v>0</v>
          </cell>
          <cell r="D1127">
            <v>0</v>
          </cell>
        </row>
        <row r="1128">
          <cell r="B1128">
            <v>39942</v>
          </cell>
          <cell r="C1128" t="str">
            <v>0</v>
          </cell>
          <cell r="D1128">
            <v>0</v>
          </cell>
        </row>
        <row r="1129">
          <cell r="B1129">
            <v>39943</v>
          </cell>
          <cell r="C1129" t="str">
            <v>0</v>
          </cell>
          <cell r="D1129">
            <v>0</v>
          </cell>
        </row>
        <row r="1130">
          <cell r="B1130">
            <v>39944</v>
          </cell>
          <cell r="C1130" t="str">
            <v>0</v>
          </cell>
          <cell r="D1130">
            <v>0</v>
          </cell>
        </row>
        <row r="1131">
          <cell r="B1131">
            <v>39945</v>
          </cell>
          <cell r="C1131" t="str">
            <v>0</v>
          </cell>
          <cell r="D1131">
            <v>0</v>
          </cell>
        </row>
        <row r="1132">
          <cell r="B1132">
            <v>39946</v>
          </cell>
          <cell r="C1132" t="str">
            <v>0</v>
          </cell>
          <cell r="D1132">
            <v>0</v>
          </cell>
        </row>
        <row r="1133">
          <cell r="B1133">
            <v>40038</v>
          </cell>
          <cell r="C1133">
            <v>8000000</v>
          </cell>
          <cell r="D1133">
            <v>7862778.3612031136</v>
          </cell>
        </row>
        <row r="1134">
          <cell r="B1134">
            <v>39948</v>
          </cell>
          <cell r="C1134" t="str">
            <v>0</v>
          </cell>
          <cell r="D1134">
            <v>0</v>
          </cell>
        </row>
        <row r="1135">
          <cell r="B1135">
            <v>39949</v>
          </cell>
          <cell r="C1135" t="str">
            <v>0</v>
          </cell>
          <cell r="D1135">
            <v>0</v>
          </cell>
        </row>
        <row r="1136">
          <cell r="B1136">
            <v>39950</v>
          </cell>
          <cell r="C1136" t="str">
            <v>0</v>
          </cell>
          <cell r="D1136">
            <v>0</v>
          </cell>
        </row>
        <row r="1137">
          <cell r="B1137">
            <v>39951</v>
          </cell>
          <cell r="C1137" t="str">
            <v>0</v>
          </cell>
          <cell r="D1137">
            <v>0</v>
          </cell>
        </row>
        <row r="1138">
          <cell r="B1138">
            <v>39952</v>
          </cell>
          <cell r="C1138" t="str">
            <v>0</v>
          </cell>
          <cell r="D1138">
            <v>0</v>
          </cell>
        </row>
        <row r="1139">
          <cell r="B1139">
            <v>39953</v>
          </cell>
          <cell r="C1139" t="str">
            <v>0</v>
          </cell>
          <cell r="D1139">
            <v>0</v>
          </cell>
        </row>
        <row r="1140">
          <cell r="B1140">
            <v>40045</v>
          </cell>
          <cell r="C1140">
            <v>8500000</v>
          </cell>
          <cell r="D1140">
            <v>8354202.0087783076</v>
          </cell>
        </row>
        <row r="1141">
          <cell r="B1141">
            <v>39955</v>
          </cell>
          <cell r="C1141" t="str">
            <v>0</v>
          </cell>
          <cell r="D1141">
            <v>0</v>
          </cell>
        </row>
        <row r="1142">
          <cell r="B1142">
            <v>39956</v>
          </cell>
          <cell r="C1142" t="str">
            <v>0</v>
          </cell>
          <cell r="D1142">
            <v>0</v>
          </cell>
        </row>
        <row r="1143">
          <cell r="B1143">
            <v>39957</v>
          </cell>
          <cell r="C1143" t="str">
            <v>0</v>
          </cell>
          <cell r="D1143">
            <v>0</v>
          </cell>
        </row>
        <row r="1144">
          <cell r="B1144">
            <v>39958</v>
          </cell>
          <cell r="C1144" t="str">
            <v>0</v>
          </cell>
          <cell r="D1144">
            <v>0</v>
          </cell>
        </row>
        <row r="1145">
          <cell r="B1145">
            <v>39959</v>
          </cell>
          <cell r="C1145" t="str">
            <v>0</v>
          </cell>
          <cell r="D1145">
            <v>0</v>
          </cell>
        </row>
        <row r="1146">
          <cell r="B1146">
            <v>39960</v>
          </cell>
          <cell r="C1146" t="str">
            <v>0</v>
          </cell>
          <cell r="D1146">
            <v>0</v>
          </cell>
        </row>
        <row r="1147">
          <cell r="B1147">
            <v>40052</v>
          </cell>
          <cell r="C1147">
            <v>3000000</v>
          </cell>
          <cell r="D1147">
            <v>2948541.8854511674</v>
          </cell>
        </row>
        <row r="1148">
          <cell r="B1148">
            <v>39962</v>
          </cell>
          <cell r="C1148" t="str">
            <v>0</v>
          </cell>
          <cell r="D1148">
            <v>0</v>
          </cell>
        </row>
        <row r="1149">
          <cell r="B1149">
            <v>39963</v>
          </cell>
          <cell r="C1149" t="str">
            <v>0</v>
          </cell>
          <cell r="D1149">
            <v>0</v>
          </cell>
        </row>
        <row r="1150">
          <cell r="B1150">
            <v>39964</v>
          </cell>
          <cell r="C1150" t="str">
            <v>0</v>
          </cell>
          <cell r="D1150">
            <v>0</v>
          </cell>
        </row>
        <row r="1151">
          <cell r="B1151">
            <v>39965</v>
          </cell>
          <cell r="C1151" t="str">
            <v>0</v>
          </cell>
          <cell r="D1151">
            <v>0</v>
          </cell>
        </row>
        <row r="1152">
          <cell r="B1152">
            <v>39966</v>
          </cell>
          <cell r="C1152" t="str">
            <v>0</v>
          </cell>
          <cell r="D1152">
            <v>0</v>
          </cell>
        </row>
        <row r="1153">
          <cell r="B1153">
            <v>39967</v>
          </cell>
          <cell r="C1153" t="str">
            <v>0</v>
          </cell>
          <cell r="D1153">
            <v>0</v>
          </cell>
        </row>
        <row r="1154">
          <cell r="B1154">
            <v>40059</v>
          </cell>
          <cell r="C1154">
            <v>3000000</v>
          </cell>
          <cell r="D1154">
            <v>2963939.0126916138</v>
          </cell>
        </row>
        <row r="1155">
          <cell r="B1155">
            <v>39969</v>
          </cell>
          <cell r="C1155" t="str">
            <v>0</v>
          </cell>
          <cell r="D1155">
            <v>0</v>
          </cell>
        </row>
        <row r="1156">
          <cell r="B1156">
            <v>39970</v>
          </cell>
          <cell r="C1156" t="str">
            <v>0</v>
          </cell>
          <cell r="D1156">
            <v>0</v>
          </cell>
        </row>
        <row r="1157">
          <cell r="B1157">
            <v>39971</v>
          </cell>
          <cell r="C1157" t="str">
            <v>0</v>
          </cell>
          <cell r="D1157">
            <v>0</v>
          </cell>
        </row>
        <row r="1158">
          <cell r="B1158">
            <v>39972</v>
          </cell>
          <cell r="C1158" t="str">
            <v>0</v>
          </cell>
          <cell r="D1158">
            <v>0</v>
          </cell>
        </row>
        <row r="1159">
          <cell r="B1159">
            <v>39973</v>
          </cell>
          <cell r="C1159" t="str">
            <v>0</v>
          </cell>
          <cell r="D1159">
            <v>0</v>
          </cell>
        </row>
        <row r="1160">
          <cell r="B1160">
            <v>39974</v>
          </cell>
          <cell r="C1160" t="str">
            <v>0</v>
          </cell>
          <cell r="D1160">
            <v>0</v>
          </cell>
        </row>
        <row r="1161">
          <cell r="B1161">
            <v>40066</v>
          </cell>
          <cell r="C1161">
            <v>3000000</v>
          </cell>
          <cell r="D1161">
            <v>2966130.8488985226</v>
          </cell>
        </row>
        <row r="1162">
          <cell r="B1162">
            <v>39976</v>
          </cell>
          <cell r="C1162" t="str">
            <v>0</v>
          </cell>
          <cell r="D1162">
            <v>0</v>
          </cell>
        </row>
        <row r="1163">
          <cell r="B1163">
            <v>39977</v>
          </cell>
          <cell r="C1163" t="str">
            <v>0</v>
          </cell>
          <cell r="D1163">
            <v>0</v>
          </cell>
        </row>
        <row r="1164">
          <cell r="B1164">
            <v>39978</v>
          </cell>
          <cell r="C1164" t="str">
            <v>0</v>
          </cell>
          <cell r="D1164">
            <v>0</v>
          </cell>
        </row>
        <row r="1165">
          <cell r="B1165">
            <v>39979</v>
          </cell>
          <cell r="C1165" t="str">
            <v>0</v>
          </cell>
          <cell r="D1165">
            <v>0</v>
          </cell>
        </row>
        <row r="1166">
          <cell r="B1166">
            <v>39980</v>
          </cell>
          <cell r="C1166" t="str">
            <v>0</v>
          </cell>
          <cell r="D1166">
            <v>0</v>
          </cell>
        </row>
        <row r="1167">
          <cell r="B1167">
            <v>39981</v>
          </cell>
          <cell r="C1167" t="str">
            <v>0</v>
          </cell>
          <cell r="D1167">
            <v>0</v>
          </cell>
        </row>
        <row r="1168">
          <cell r="B1168">
            <v>40073</v>
          </cell>
          <cell r="C1168">
            <v>3000000</v>
          </cell>
          <cell r="D1168">
            <v>2976844.2297612657</v>
          </cell>
        </row>
        <row r="1169">
          <cell r="B1169">
            <v>39983</v>
          </cell>
          <cell r="C1169" t="str">
            <v>0</v>
          </cell>
          <cell r="D1169">
            <v>0</v>
          </cell>
        </row>
        <row r="1170">
          <cell r="B1170">
            <v>39984</v>
          </cell>
          <cell r="C1170" t="str">
            <v>0</v>
          </cell>
          <cell r="D1170">
            <v>0</v>
          </cell>
        </row>
        <row r="1171">
          <cell r="B1171">
            <v>39985</v>
          </cell>
          <cell r="C1171" t="str">
            <v>0</v>
          </cell>
          <cell r="D1171">
            <v>0</v>
          </cell>
        </row>
        <row r="1172">
          <cell r="B1172">
            <v>39986</v>
          </cell>
          <cell r="C1172" t="str">
            <v>0</v>
          </cell>
          <cell r="D1172">
            <v>0</v>
          </cell>
        </row>
        <row r="1173">
          <cell r="B1173">
            <v>39987</v>
          </cell>
          <cell r="C1173" t="str">
            <v>0</v>
          </cell>
          <cell r="D1173">
            <v>0</v>
          </cell>
        </row>
        <row r="1174">
          <cell r="B1174">
            <v>39988</v>
          </cell>
          <cell r="C1174" t="str">
            <v>0</v>
          </cell>
          <cell r="D1174">
            <v>0</v>
          </cell>
        </row>
        <row r="1175">
          <cell r="B1175">
            <v>40080</v>
          </cell>
          <cell r="C1175">
            <v>3000000</v>
          </cell>
          <cell r="D1175">
            <v>2982747.4618044882</v>
          </cell>
        </row>
        <row r="1176">
          <cell r="B1176">
            <v>39990</v>
          </cell>
          <cell r="C1176" t="str">
            <v>0</v>
          </cell>
          <cell r="D1176">
            <v>0</v>
          </cell>
        </row>
        <row r="1177">
          <cell r="B1177">
            <v>39991</v>
          </cell>
          <cell r="C1177" t="str">
            <v>0</v>
          </cell>
          <cell r="D1177">
            <v>0</v>
          </cell>
        </row>
        <row r="1178">
          <cell r="B1178">
            <v>39992</v>
          </cell>
          <cell r="C1178" t="str">
            <v>0</v>
          </cell>
          <cell r="D1178">
            <v>0</v>
          </cell>
        </row>
        <row r="1179">
          <cell r="B1179">
            <v>39993</v>
          </cell>
          <cell r="C1179" t="str">
            <v>0</v>
          </cell>
          <cell r="D1179">
            <v>0</v>
          </cell>
        </row>
        <row r="1180">
          <cell r="B1180">
            <v>39994</v>
          </cell>
          <cell r="C1180" t="str">
            <v>0</v>
          </cell>
          <cell r="D1180">
            <v>0</v>
          </cell>
        </row>
        <row r="1181">
          <cell r="B1181">
            <v>39995</v>
          </cell>
          <cell r="C1181" t="str">
            <v>0</v>
          </cell>
          <cell r="D1181">
            <v>0</v>
          </cell>
        </row>
        <row r="1182">
          <cell r="B1182">
            <v>40087</v>
          </cell>
          <cell r="C1182">
            <v>3000000</v>
          </cell>
          <cell r="D1182">
            <v>2982747.4618044882</v>
          </cell>
        </row>
        <row r="1183">
          <cell r="B1183">
            <v>39997</v>
          </cell>
          <cell r="C1183" t="str">
            <v>0</v>
          </cell>
          <cell r="D1183">
            <v>0</v>
          </cell>
        </row>
        <row r="1184">
          <cell r="B1184">
            <v>39998</v>
          </cell>
          <cell r="C1184" t="str">
            <v>0</v>
          </cell>
          <cell r="D1184">
            <v>0</v>
          </cell>
        </row>
        <row r="1185">
          <cell r="B1185">
            <v>39999</v>
          </cell>
          <cell r="C1185" t="str">
            <v>0</v>
          </cell>
          <cell r="D1185">
            <v>0</v>
          </cell>
        </row>
        <row r="1186">
          <cell r="B1186">
            <v>40000</v>
          </cell>
          <cell r="C1186" t="str">
            <v>0</v>
          </cell>
          <cell r="D1186">
            <v>0</v>
          </cell>
        </row>
        <row r="1187">
          <cell r="B1187">
            <v>40001</v>
          </cell>
          <cell r="C1187" t="str">
            <v>0</v>
          </cell>
          <cell r="D1187">
            <v>0</v>
          </cell>
        </row>
        <row r="1188">
          <cell r="B1188">
            <v>40002</v>
          </cell>
          <cell r="C1188" t="str">
            <v>0</v>
          </cell>
          <cell r="D1188">
            <v>0</v>
          </cell>
        </row>
        <row r="1189">
          <cell r="B1189">
            <v>40094</v>
          </cell>
          <cell r="C1189">
            <v>3000000</v>
          </cell>
          <cell r="D1189">
            <v>2982747.4618044882</v>
          </cell>
        </row>
        <row r="1190">
          <cell r="B1190">
            <v>40004</v>
          </cell>
          <cell r="C1190" t="str">
            <v>0</v>
          </cell>
          <cell r="D1190">
            <v>0</v>
          </cell>
        </row>
        <row r="1191">
          <cell r="B1191">
            <v>40005</v>
          </cell>
          <cell r="C1191" t="str">
            <v>0</v>
          </cell>
          <cell r="D1191">
            <v>0</v>
          </cell>
        </row>
        <row r="1192">
          <cell r="B1192">
            <v>40006</v>
          </cell>
          <cell r="C1192" t="str">
            <v>0</v>
          </cell>
          <cell r="D1192">
            <v>0</v>
          </cell>
        </row>
        <row r="1193">
          <cell r="B1193">
            <v>40007</v>
          </cell>
          <cell r="C1193" t="str">
            <v>0</v>
          </cell>
          <cell r="D1193">
            <v>0</v>
          </cell>
        </row>
        <row r="1194">
          <cell r="B1194">
            <v>40008</v>
          </cell>
          <cell r="C1194" t="str">
            <v>0</v>
          </cell>
          <cell r="D1194">
            <v>0</v>
          </cell>
        </row>
        <row r="1195">
          <cell r="B1195">
            <v>40009</v>
          </cell>
          <cell r="C1195" t="str">
            <v>0</v>
          </cell>
          <cell r="D1195">
            <v>0</v>
          </cell>
        </row>
        <row r="1196">
          <cell r="B1196">
            <v>40101</v>
          </cell>
          <cell r="C1196">
            <v>3000000</v>
          </cell>
          <cell r="D1196">
            <v>2981343.3252351522</v>
          </cell>
        </row>
        <row r="1197">
          <cell r="B1197">
            <v>40011</v>
          </cell>
          <cell r="C1197" t="str">
            <v>0</v>
          </cell>
          <cell r="D1197">
            <v>0</v>
          </cell>
        </row>
        <row r="1198">
          <cell r="B1198">
            <v>40012</v>
          </cell>
          <cell r="C1198" t="str">
            <v>0</v>
          </cell>
          <cell r="D1198">
            <v>0</v>
          </cell>
        </row>
        <row r="1199">
          <cell r="B1199">
            <v>40013</v>
          </cell>
          <cell r="C1199" t="str">
            <v>0</v>
          </cell>
          <cell r="D1199">
            <v>0</v>
          </cell>
        </row>
        <row r="1200">
          <cell r="B1200">
            <v>40014</v>
          </cell>
          <cell r="C1200" t="str">
            <v>0</v>
          </cell>
          <cell r="D1200">
            <v>0</v>
          </cell>
        </row>
        <row r="1201">
          <cell r="B1201">
            <v>40015</v>
          </cell>
          <cell r="C1201" t="str">
            <v>0</v>
          </cell>
          <cell r="D1201">
            <v>0</v>
          </cell>
        </row>
        <row r="1202">
          <cell r="B1202">
            <v>40016</v>
          </cell>
          <cell r="C1202" t="str">
            <v>0</v>
          </cell>
          <cell r="D1202">
            <v>0</v>
          </cell>
        </row>
        <row r="1203">
          <cell r="B1203">
            <v>40108</v>
          </cell>
          <cell r="C1203">
            <v>3000000</v>
          </cell>
          <cell r="D1203">
            <v>2981343.3252351522</v>
          </cell>
        </row>
        <row r="1204">
          <cell r="B1204">
            <v>40018</v>
          </cell>
          <cell r="C1204" t="str">
            <v>0</v>
          </cell>
          <cell r="D1204">
            <v>0</v>
          </cell>
        </row>
        <row r="1205">
          <cell r="B1205">
            <v>40019</v>
          </cell>
          <cell r="C1205" t="str">
            <v>0</v>
          </cell>
          <cell r="D1205">
            <v>0</v>
          </cell>
        </row>
        <row r="1206">
          <cell r="B1206">
            <v>40020</v>
          </cell>
          <cell r="C1206" t="str">
            <v>0</v>
          </cell>
          <cell r="D1206">
            <v>0</v>
          </cell>
        </row>
        <row r="1207">
          <cell r="B1207">
            <v>40021</v>
          </cell>
          <cell r="C1207" t="str">
            <v>0</v>
          </cell>
          <cell r="D1207">
            <v>0</v>
          </cell>
        </row>
        <row r="1208">
          <cell r="B1208">
            <v>40022</v>
          </cell>
          <cell r="C1208" t="str">
            <v>0</v>
          </cell>
          <cell r="D1208">
            <v>0</v>
          </cell>
        </row>
        <row r="1209">
          <cell r="B1209">
            <v>40023</v>
          </cell>
          <cell r="C1209" t="str">
            <v>0</v>
          </cell>
          <cell r="D1209">
            <v>0</v>
          </cell>
        </row>
        <row r="1210">
          <cell r="B1210">
            <v>40115</v>
          </cell>
          <cell r="C1210">
            <v>15000000</v>
          </cell>
          <cell r="D1210">
            <v>14822981.116740383</v>
          </cell>
        </row>
        <row r="1211">
          <cell r="B1211">
            <v>40025</v>
          </cell>
          <cell r="C1211" t="str">
            <v>0</v>
          </cell>
          <cell r="D1211">
            <v>0</v>
          </cell>
        </row>
        <row r="1212">
          <cell r="B1212">
            <v>40026</v>
          </cell>
          <cell r="C1212" t="str">
            <v>0</v>
          </cell>
          <cell r="D1212">
            <v>0</v>
          </cell>
        </row>
        <row r="1213">
          <cell r="B1213">
            <v>40027</v>
          </cell>
          <cell r="C1213" t="str">
            <v>0</v>
          </cell>
          <cell r="D1213">
            <v>0</v>
          </cell>
        </row>
        <row r="1214">
          <cell r="B1214">
            <v>40028</v>
          </cell>
          <cell r="C1214" t="str">
            <v>0</v>
          </cell>
          <cell r="D1214">
            <v>0</v>
          </cell>
        </row>
        <row r="1215">
          <cell r="B1215">
            <v>40029</v>
          </cell>
          <cell r="C1215" t="str">
            <v>0</v>
          </cell>
          <cell r="D1215">
            <v>0</v>
          </cell>
        </row>
        <row r="1216">
          <cell r="B1216">
            <v>40030</v>
          </cell>
          <cell r="C1216" t="str">
            <v>0</v>
          </cell>
          <cell r="D1216">
            <v>0</v>
          </cell>
        </row>
        <row r="1217">
          <cell r="B1217">
            <v>40122</v>
          </cell>
          <cell r="C1217">
            <v>15000000</v>
          </cell>
          <cell r="D1217">
            <v>14822981.116740383</v>
          </cell>
        </row>
        <row r="1218">
          <cell r="B1218">
            <v>40032</v>
          </cell>
          <cell r="C1218" t="str">
            <v>0</v>
          </cell>
          <cell r="D1218">
            <v>0</v>
          </cell>
        </row>
        <row r="1219">
          <cell r="B1219">
            <v>40033</v>
          </cell>
          <cell r="C1219" t="str">
            <v>0</v>
          </cell>
          <cell r="D1219">
            <v>0</v>
          </cell>
        </row>
        <row r="1220">
          <cell r="B1220">
            <v>40034</v>
          </cell>
          <cell r="C1220" t="str">
            <v>0</v>
          </cell>
          <cell r="D1220">
            <v>0</v>
          </cell>
        </row>
        <row r="1221">
          <cell r="B1221">
            <v>40035</v>
          </cell>
          <cell r="C1221" t="str">
            <v>0</v>
          </cell>
          <cell r="D1221">
            <v>0</v>
          </cell>
        </row>
        <row r="1222">
          <cell r="B1222">
            <v>40036</v>
          </cell>
          <cell r="C1222" t="str">
            <v>0</v>
          </cell>
          <cell r="D1222">
            <v>0</v>
          </cell>
        </row>
        <row r="1223">
          <cell r="B1223">
            <v>40037</v>
          </cell>
          <cell r="C1223" t="str">
            <v>0</v>
          </cell>
          <cell r="D1223">
            <v>0</v>
          </cell>
        </row>
        <row r="1224">
          <cell r="B1224">
            <v>40129</v>
          </cell>
          <cell r="C1224">
            <v>15000000</v>
          </cell>
          <cell r="D1224">
            <v>14845658.03141965</v>
          </cell>
        </row>
        <row r="1225">
          <cell r="B1225">
            <v>40039</v>
          </cell>
          <cell r="C1225" t="str">
            <v>0</v>
          </cell>
          <cell r="D1225">
            <v>0</v>
          </cell>
        </row>
        <row r="1226">
          <cell r="B1226">
            <v>40040</v>
          </cell>
          <cell r="C1226" t="str">
            <v>0</v>
          </cell>
          <cell r="D1226">
            <v>0</v>
          </cell>
        </row>
        <row r="1227">
          <cell r="B1227">
            <v>40041</v>
          </cell>
          <cell r="C1227" t="str">
            <v>0</v>
          </cell>
          <cell r="D1227">
            <v>0</v>
          </cell>
        </row>
        <row r="1228">
          <cell r="B1228">
            <v>40042</v>
          </cell>
          <cell r="C1228" t="str">
            <v>0</v>
          </cell>
          <cell r="D1228">
            <v>0</v>
          </cell>
        </row>
        <row r="1229">
          <cell r="B1229">
            <v>40043</v>
          </cell>
          <cell r="C1229" t="str">
            <v>0</v>
          </cell>
          <cell r="D1229">
            <v>0</v>
          </cell>
        </row>
        <row r="1230">
          <cell r="B1230">
            <v>40044</v>
          </cell>
          <cell r="C1230" t="str">
            <v>0</v>
          </cell>
          <cell r="D1230">
            <v>0</v>
          </cell>
        </row>
        <row r="1231">
          <cell r="B1231">
            <v>40136</v>
          </cell>
          <cell r="C1231">
            <v>15000000</v>
          </cell>
          <cell r="D1231">
            <v>14822615.927746855</v>
          </cell>
        </row>
        <row r="1232">
          <cell r="B1232">
            <v>40046</v>
          </cell>
          <cell r="C1232" t="str">
            <v>0</v>
          </cell>
          <cell r="D1232">
            <v>0</v>
          </cell>
        </row>
        <row r="1233">
          <cell r="B1233">
            <v>40047</v>
          </cell>
          <cell r="C1233" t="str">
            <v>0</v>
          </cell>
          <cell r="D1233">
            <v>0</v>
          </cell>
        </row>
        <row r="1234">
          <cell r="B1234">
            <v>40048</v>
          </cell>
          <cell r="C1234" t="str">
            <v>0</v>
          </cell>
          <cell r="D1234">
            <v>0</v>
          </cell>
        </row>
        <row r="1235">
          <cell r="B1235">
            <v>40049</v>
          </cell>
          <cell r="C1235" t="str">
            <v>0</v>
          </cell>
          <cell r="D1235">
            <v>0</v>
          </cell>
        </row>
        <row r="1236">
          <cell r="B1236">
            <v>40050</v>
          </cell>
          <cell r="C1236" t="str">
            <v>0</v>
          </cell>
          <cell r="D1236">
            <v>0</v>
          </cell>
        </row>
        <row r="1237">
          <cell r="B1237">
            <v>40051</v>
          </cell>
          <cell r="C1237" t="str">
            <v>0</v>
          </cell>
          <cell r="D1237">
            <v>0</v>
          </cell>
        </row>
        <row r="1238">
          <cell r="B1238">
            <v>40143</v>
          </cell>
          <cell r="C1238">
            <v>15000000</v>
          </cell>
          <cell r="D1238">
            <v>14815315.924773373</v>
          </cell>
        </row>
        <row r="1239">
          <cell r="B1239">
            <v>40053</v>
          </cell>
          <cell r="C1239" t="str">
            <v>0</v>
          </cell>
          <cell r="D1239">
            <v>0</v>
          </cell>
        </row>
        <row r="1240">
          <cell r="B1240">
            <v>40054</v>
          </cell>
          <cell r="C1240" t="str">
            <v>0</v>
          </cell>
          <cell r="D1240">
            <v>0</v>
          </cell>
        </row>
        <row r="1241">
          <cell r="B1241">
            <v>40055</v>
          </cell>
          <cell r="C1241" t="str">
            <v>0</v>
          </cell>
          <cell r="D1241">
            <v>0</v>
          </cell>
        </row>
        <row r="1242">
          <cell r="B1242">
            <v>40056</v>
          </cell>
          <cell r="C1242" t="str">
            <v>0</v>
          </cell>
          <cell r="D1242">
            <v>0</v>
          </cell>
        </row>
        <row r="1243">
          <cell r="B1243">
            <v>40057</v>
          </cell>
          <cell r="C1243" t="str">
            <v>0</v>
          </cell>
          <cell r="D1243">
            <v>0</v>
          </cell>
        </row>
        <row r="1244">
          <cell r="B1244">
            <v>40058</v>
          </cell>
          <cell r="C1244" t="str">
            <v>0</v>
          </cell>
          <cell r="D1244">
            <v>0</v>
          </cell>
        </row>
        <row r="1245">
          <cell r="B1245">
            <v>40150</v>
          </cell>
          <cell r="C1245">
            <v>15000000</v>
          </cell>
          <cell r="D1245">
            <v>14822981.116740383</v>
          </cell>
        </row>
        <row r="1246">
          <cell r="B1246">
            <v>40060</v>
          </cell>
          <cell r="C1246" t="str">
            <v>0</v>
          </cell>
          <cell r="D1246">
            <v>0</v>
          </cell>
        </row>
        <row r="1247">
          <cell r="B1247">
            <v>40061</v>
          </cell>
          <cell r="C1247" t="str">
            <v>0</v>
          </cell>
          <cell r="D1247">
            <v>0</v>
          </cell>
        </row>
        <row r="1248">
          <cell r="B1248">
            <v>40062</v>
          </cell>
          <cell r="C1248" t="str">
            <v>0</v>
          </cell>
          <cell r="D1248">
            <v>0</v>
          </cell>
        </row>
        <row r="1249">
          <cell r="B1249">
            <v>40063</v>
          </cell>
          <cell r="C1249" t="str">
            <v>0</v>
          </cell>
          <cell r="D1249">
            <v>0</v>
          </cell>
        </row>
        <row r="1250">
          <cell r="B1250">
            <v>40064</v>
          </cell>
          <cell r="C1250" t="str">
            <v>0</v>
          </cell>
          <cell r="D1250">
            <v>0</v>
          </cell>
        </row>
        <row r="1251">
          <cell r="B1251">
            <v>40065</v>
          </cell>
          <cell r="C1251" t="str">
            <v>0</v>
          </cell>
          <cell r="D1251">
            <v>0</v>
          </cell>
        </row>
        <row r="1252">
          <cell r="B1252">
            <v>40157</v>
          </cell>
          <cell r="C1252">
            <v>15000000</v>
          </cell>
          <cell r="D1252">
            <v>14815315.924773373</v>
          </cell>
        </row>
        <row r="1253">
          <cell r="B1253">
            <v>40067</v>
          </cell>
          <cell r="C1253" t="str">
            <v>0</v>
          </cell>
          <cell r="D1253">
            <v>0</v>
          </cell>
        </row>
        <row r="1254">
          <cell r="B1254">
            <v>40068</v>
          </cell>
          <cell r="C1254" t="str">
            <v>0</v>
          </cell>
          <cell r="D1254">
            <v>0</v>
          </cell>
        </row>
        <row r="1255">
          <cell r="B1255">
            <v>40069</v>
          </cell>
          <cell r="C1255" t="str">
            <v>0</v>
          </cell>
          <cell r="D1255">
            <v>0</v>
          </cell>
        </row>
        <row r="1256">
          <cell r="B1256">
            <v>40070</v>
          </cell>
          <cell r="C1256" t="str">
            <v>0</v>
          </cell>
          <cell r="D1256">
            <v>0</v>
          </cell>
        </row>
        <row r="1257">
          <cell r="B1257">
            <v>40071</v>
          </cell>
          <cell r="C1257" t="str">
            <v>0</v>
          </cell>
          <cell r="D1257">
            <v>0</v>
          </cell>
        </row>
        <row r="1258">
          <cell r="B1258">
            <v>40072</v>
          </cell>
          <cell r="C1258" t="str">
            <v>0</v>
          </cell>
          <cell r="D1258">
            <v>0</v>
          </cell>
        </row>
        <row r="1259">
          <cell r="B1259">
            <v>40164</v>
          </cell>
          <cell r="C1259">
            <v>15000000</v>
          </cell>
          <cell r="D1259">
            <v>14852254.653638639</v>
          </cell>
        </row>
        <row r="1260">
          <cell r="B1260">
            <v>40074</v>
          </cell>
          <cell r="C1260" t="str">
            <v>0</v>
          </cell>
          <cell r="D1260">
            <v>0</v>
          </cell>
        </row>
        <row r="1261">
          <cell r="B1261">
            <v>40075</v>
          </cell>
          <cell r="C1261" t="str">
            <v>0</v>
          </cell>
          <cell r="D1261">
            <v>0</v>
          </cell>
        </row>
        <row r="1262">
          <cell r="B1262">
            <v>40076</v>
          </cell>
          <cell r="C1262" t="str">
            <v>0</v>
          </cell>
          <cell r="D1262">
            <v>0</v>
          </cell>
        </row>
        <row r="1263">
          <cell r="B1263">
            <v>40077</v>
          </cell>
          <cell r="C1263" t="str">
            <v>0</v>
          </cell>
          <cell r="D1263">
            <v>0</v>
          </cell>
        </row>
        <row r="1264">
          <cell r="B1264">
            <v>40078</v>
          </cell>
          <cell r="C1264" t="str">
            <v>0</v>
          </cell>
          <cell r="D1264">
            <v>0</v>
          </cell>
        </row>
        <row r="1265">
          <cell r="B1265">
            <v>40079</v>
          </cell>
          <cell r="C1265" t="str">
            <v>0</v>
          </cell>
          <cell r="D1265">
            <v>0</v>
          </cell>
        </row>
        <row r="1266">
          <cell r="B1266">
            <v>40171</v>
          </cell>
          <cell r="C1266">
            <v>15000000</v>
          </cell>
          <cell r="D1266">
            <v>14852254.653638639</v>
          </cell>
        </row>
        <row r="1267">
          <cell r="B1267">
            <v>40081</v>
          </cell>
          <cell r="C1267" t="str">
            <v>0</v>
          </cell>
          <cell r="D1267">
            <v>0</v>
          </cell>
        </row>
        <row r="1268">
          <cell r="B1268">
            <v>40082</v>
          </cell>
          <cell r="C1268" t="str">
            <v>0</v>
          </cell>
          <cell r="D1268">
            <v>0</v>
          </cell>
        </row>
        <row r="1269">
          <cell r="B1269">
            <v>40083</v>
          </cell>
          <cell r="C1269" t="str">
            <v>0</v>
          </cell>
          <cell r="D1269">
            <v>0</v>
          </cell>
        </row>
        <row r="1270">
          <cell r="B1270">
            <v>40084</v>
          </cell>
          <cell r="C1270" t="str">
            <v>0</v>
          </cell>
          <cell r="D1270">
            <v>0</v>
          </cell>
        </row>
        <row r="1271">
          <cell r="B1271">
            <v>40085</v>
          </cell>
          <cell r="C1271" t="str">
            <v>0</v>
          </cell>
          <cell r="D1271">
            <v>0</v>
          </cell>
        </row>
        <row r="1272">
          <cell r="B1272">
            <v>40086</v>
          </cell>
          <cell r="C1272" t="str">
            <v>0</v>
          </cell>
          <cell r="D1272">
            <v>0</v>
          </cell>
        </row>
        <row r="1273">
          <cell r="B1273">
            <v>40178</v>
          </cell>
          <cell r="C1273">
            <v>5000000</v>
          </cell>
          <cell r="D1273">
            <v>4950751.5512128798</v>
          </cell>
        </row>
        <row r="1274">
          <cell r="B1274">
            <v>40088</v>
          </cell>
          <cell r="C1274" t="str">
            <v>0</v>
          </cell>
          <cell r="D1274">
            <v>0</v>
          </cell>
        </row>
        <row r="1275">
          <cell r="B1275">
            <v>40089</v>
          </cell>
          <cell r="C1275" t="str">
            <v>0</v>
          </cell>
          <cell r="D1275">
            <v>0</v>
          </cell>
        </row>
        <row r="1276">
          <cell r="B1276">
            <v>40090</v>
          </cell>
          <cell r="C1276" t="str">
            <v>0</v>
          </cell>
          <cell r="D1276">
            <v>0</v>
          </cell>
        </row>
        <row r="1277">
          <cell r="B1277">
            <v>40091</v>
          </cell>
          <cell r="C1277" t="str">
            <v>0</v>
          </cell>
          <cell r="D1277">
            <v>0</v>
          </cell>
        </row>
        <row r="1278">
          <cell r="B1278">
            <v>40092</v>
          </cell>
          <cell r="C1278" t="str">
            <v>0</v>
          </cell>
          <cell r="D1278">
            <v>0</v>
          </cell>
        </row>
        <row r="1279">
          <cell r="B1279">
            <v>40093</v>
          </cell>
          <cell r="C1279" t="str">
            <v>0</v>
          </cell>
          <cell r="D1279">
            <v>0</v>
          </cell>
        </row>
        <row r="1280">
          <cell r="B1280">
            <v>40185</v>
          </cell>
          <cell r="C1280">
            <v>5000000</v>
          </cell>
          <cell r="D1280">
            <v>4950751.5512128798</v>
          </cell>
        </row>
        <row r="1281">
          <cell r="B1281">
            <v>40095</v>
          </cell>
          <cell r="C1281" t="str">
            <v>0</v>
          </cell>
          <cell r="D1281">
            <v>0</v>
          </cell>
        </row>
        <row r="1282">
          <cell r="B1282">
            <v>40096</v>
          </cell>
          <cell r="C1282" t="str">
            <v>0</v>
          </cell>
          <cell r="D1282">
            <v>0</v>
          </cell>
        </row>
        <row r="1283">
          <cell r="B1283">
            <v>40097</v>
          </cell>
          <cell r="C1283" t="str">
            <v>0</v>
          </cell>
          <cell r="D1283">
            <v>0</v>
          </cell>
        </row>
        <row r="1284">
          <cell r="B1284">
            <v>40098</v>
          </cell>
          <cell r="C1284" t="str">
            <v>0</v>
          </cell>
          <cell r="D1284">
            <v>0</v>
          </cell>
        </row>
        <row r="1285">
          <cell r="B1285">
            <v>40099</v>
          </cell>
          <cell r="C1285" t="str">
            <v>0</v>
          </cell>
          <cell r="D1285">
            <v>0</v>
          </cell>
        </row>
        <row r="1286">
          <cell r="B1286">
            <v>40100</v>
          </cell>
          <cell r="C1286" t="str">
            <v>0</v>
          </cell>
          <cell r="D1286">
            <v>0</v>
          </cell>
        </row>
        <row r="1287">
          <cell r="B1287">
            <v>40192</v>
          </cell>
          <cell r="C1287">
            <v>5000000</v>
          </cell>
          <cell r="D1287">
            <v>4950751.5512128798</v>
          </cell>
        </row>
        <row r="1288">
          <cell r="B1288">
            <v>40102</v>
          </cell>
          <cell r="C1288" t="str">
            <v>0</v>
          </cell>
          <cell r="D1288">
            <v>0</v>
          </cell>
        </row>
        <row r="1289">
          <cell r="B1289">
            <v>40103</v>
          </cell>
          <cell r="C1289" t="str">
            <v>0</v>
          </cell>
          <cell r="D1289">
            <v>0</v>
          </cell>
        </row>
        <row r="1290">
          <cell r="B1290">
            <v>40104</v>
          </cell>
          <cell r="C1290" t="str">
            <v>0</v>
          </cell>
          <cell r="D1290">
            <v>0</v>
          </cell>
        </row>
        <row r="1291">
          <cell r="B1291">
            <v>40105</v>
          </cell>
          <cell r="C1291" t="str">
            <v>0</v>
          </cell>
          <cell r="D1291">
            <v>0</v>
          </cell>
        </row>
        <row r="1292">
          <cell r="B1292">
            <v>40106</v>
          </cell>
          <cell r="C1292" t="str">
            <v>0</v>
          </cell>
          <cell r="D1292">
            <v>0</v>
          </cell>
        </row>
        <row r="1293">
          <cell r="B1293">
            <v>40107</v>
          </cell>
          <cell r="C1293" t="str">
            <v>0</v>
          </cell>
          <cell r="D1293">
            <v>0</v>
          </cell>
        </row>
        <row r="1294">
          <cell r="B1294">
            <v>40199</v>
          </cell>
          <cell r="C1294">
            <v>5000000</v>
          </cell>
          <cell r="D1294">
            <v>4950751.5512128798</v>
          </cell>
        </row>
        <row r="1295">
          <cell r="B1295">
            <v>40109</v>
          </cell>
          <cell r="C1295" t="str">
            <v>0</v>
          </cell>
          <cell r="D1295">
            <v>0</v>
          </cell>
        </row>
        <row r="1296">
          <cell r="B1296">
            <v>40110</v>
          </cell>
          <cell r="C1296" t="str">
            <v>0</v>
          </cell>
          <cell r="D1296">
            <v>0</v>
          </cell>
        </row>
        <row r="1297">
          <cell r="B1297">
            <v>40111</v>
          </cell>
          <cell r="C1297" t="str">
            <v>0</v>
          </cell>
          <cell r="D1297">
            <v>0</v>
          </cell>
        </row>
        <row r="1298">
          <cell r="B1298">
            <v>40112</v>
          </cell>
          <cell r="C1298" t="str">
            <v>0</v>
          </cell>
          <cell r="D1298">
            <v>0</v>
          </cell>
        </row>
        <row r="1299">
          <cell r="B1299">
            <v>40113</v>
          </cell>
          <cell r="C1299" t="str">
            <v>0</v>
          </cell>
          <cell r="D1299">
            <v>0</v>
          </cell>
        </row>
        <row r="1300">
          <cell r="B1300">
            <v>40114</v>
          </cell>
          <cell r="C1300" t="str">
            <v>0</v>
          </cell>
          <cell r="D1300">
            <v>0</v>
          </cell>
        </row>
        <row r="1301">
          <cell r="B1301">
            <v>40206</v>
          </cell>
          <cell r="C1301">
            <v>5000000</v>
          </cell>
          <cell r="D1301">
            <v>4950629.340277778</v>
          </cell>
        </row>
        <row r="1302">
          <cell r="B1302">
            <v>40116</v>
          </cell>
          <cell r="C1302" t="str">
            <v>0</v>
          </cell>
          <cell r="D1302">
            <v>0</v>
          </cell>
        </row>
        <row r="1303">
          <cell r="B1303">
            <v>40117</v>
          </cell>
          <cell r="C1303" t="str">
            <v>0</v>
          </cell>
          <cell r="D1303">
            <v>0</v>
          </cell>
        </row>
        <row r="1304">
          <cell r="B1304">
            <v>40118</v>
          </cell>
          <cell r="C1304" t="str">
            <v>0</v>
          </cell>
          <cell r="D1304">
            <v>0</v>
          </cell>
        </row>
        <row r="1305">
          <cell r="B1305">
            <v>40119</v>
          </cell>
          <cell r="C1305" t="str">
            <v>0</v>
          </cell>
          <cell r="D1305">
            <v>0</v>
          </cell>
        </row>
        <row r="1306">
          <cell r="B1306">
            <v>40120</v>
          </cell>
          <cell r="C1306" t="str">
            <v>0</v>
          </cell>
          <cell r="D1306">
            <v>0</v>
          </cell>
        </row>
        <row r="1307">
          <cell r="B1307">
            <v>40121</v>
          </cell>
          <cell r="C1307" t="str">
            <v>0</v>
          </cell>
          <cell r="D1307">
            <v>0</v>
          </cell>
        </row>
        <row r="1308">
          <cell r="B1308">
            <v>40213</v>
          </cell>
          <cell r="C1308">
            <v>10000000</v>
          </cell>
          <cell r="D1308">
            <v>9901258.680555556</v>
          </cell>
        </row>
        <row r="1309">
          <cell r="B1309">
            <v>40123</v>
          </cell>
          <cell r="C1309" t="str">
            <v>0</v>
          </cell>
          <cell r="D1309">
            <v>0</v>
          </cell>
        </row>
        <row r="1310">
          <cell r="B1310">
            <v>40124</v>
          </cell>
          <cell r="C1310" t="str">
            <v>0</v>
          </cell>
          <cell r="D1310">
            <v>0</v>
          </cell>
        </row>
        <row r="1311">
          <cell r="B1311">
            <v>40125</v>
          </cell>
          <cell r="C1311" t="str">
            <v>0</v>
          </cell>
          <cell r="D1311">
            <v>0</v>
          </cell>
        </row>
        <row r="1312">
          <cell r="B1312">
            <v>40126</v>
          </cell>
          <cell r="C1312" t="str">
            <v>0</v>
          </cell>
          <cell r="D1312">
            <v>0</v>
          </cell>
        </row>
        <row r="1313">
          <cell r="B1313">
            <v>40127</v>
          </cell>
          <cell r="C1313" t="str">
            <v>0</v>
          </cell>
          <cell r="D1313">
            <v>0</v>
          </cell>
        </row>
        <row r="1314">
          <cell r="B1314">
            <v>40128</v>
          </cell>
          <cell r="C1314" t="str">
            <v>0</v>
          </cell>
          <cell r="D1314">
            <v>0</v>
          </cell>
        </row>
        <row r="1315">
          <cell r="B1315">
            <v>40220</v>
          </cell>
          <cell r="C1315">
            <v>10000000</v>
          </cell>
          <cell r="D1315">
            <v>9901258.680555556</v>
          </cell>
        </row>
        <row r="1316">
          <cell r="B1316">
            <v>40220</v>
          </cell>
          <cell r="C1316">
            <v>85000000</v>
          </cell>
          <cell r="D1316">
            <v>84160698.784722224</v>
          </cell>
        </row>
        <row r="1317">
          <cell r="B1317">
            <v>40130</v>
          </cell>
          <cell r="C1317" t="str">
            <v>0</v>
          </cell>
          <cell r="D1317">
            <v>0</v>
          </cell>
        </row>
        <row r="1318">
          <cell r="B1318">
            <v>40131</v>
          </cell>
          <cell r="C1318" t="str">
            <v>0</v>
          </cell>
          <cell r="D1318">
            <v>0</v>
          </cell>
        </row>
        <row r="1319">
          <cell r="B1319">
            <v>40132</v>
          </cell>
          <cell r="C1319" t="str">
            <v>0</v>
          </cell>
          <cell r="D1319">
            <v>0</v>
          </cell>
        </row>
        <row r="1320">
          <cell r="B1320">
            <v>40133</v>
          </cell>
          <cell r="C1320" t="str">
            <v>0</v>
          </cell>
          <cell r="D1320">
            <v>0</v>
          </cell>
        </row>
        <row r="1321">
          <cell r="B1321">
            <v>40134</v>
          </cell>
          <cell r="C1321" t="str">
            <v>0</v>
          </cell>
          <cell r="D1321">
            <v>0</v>
          </cell>
        </row>
        <row r="1322">
          <cell r="B1322">
            <v>40135</v>
          </cell>
          <cell r="C1322" t="str">
            <v>0</v>
          </cell>
          <cell r="D1322">
            <v>0</v>
          </cell>
        </row>
        <row r="1323">
          <cell r="B1323">
            <v>40227</v>
          </cell>
          <cell r="C1323">
            <v>10000000</v>
          </cell>
          <cell r="D1323">
            <v>9901258.680555556</v>
          </cell>
        </row>
        <row r="1324">
          <cell r="B1324">
            <v>40137</v>
          </cell>
          <cell r="C1324" t="str">
            <v>0</v>
          </cell>
          <cell r="D1324">
            <v>0</v>
          </cell>
        </row>
        <row r="1325">
          <cell r="B1325">
            <v>40138</v>
          </cell>
          <cell r="C1325" t="str">
            <v>0</v>
          </cell>
          <cell r="D1325">
            <v>0</v>
          </cell>
        </row>
        <row r="1326">
          <cell r="B1326">
            <v>40139</v>
          </cell>
          <cell r="C1326" t="str">
            <v>0</v>
          </cell>
          <cell r="D1326">
            <v>0</v>
          </cell>
        </row>
        <row r="1327">
          <cell r="B1327">
            <v>40140</v>
          </cell>
          <cell r="C1327" t="str">
            <v>0</v>
          </cell>
          <cell r="D1327">
            <v>0</v>
          </cell>
        </row>
        <row r="1328">
          <cell r="B1328">
            <v>40141</v>
          </cell>
          <cell r="C1328" t="str">
            <v>0</v>
          </cell>
          <cell r="D1328">
            <v>0</v>
          </cell>
        </row>
        <row r="1329">
          <cell r="B1329">
            <v>40142</v>
          </cell>
          <cell r="C1329" t="str">
            <v>0</v>
          </cell>
          <cell r="D1329">
            <v>0</v>
          </cell>
        </row>
        <row r="1330">
          <cell r="B1330">
            <v>40234</v>
          </cell>
          <cell r="C1330">
            <v>10000000</v>
          </cell>
          <cell r="D1330">
            <v>9901258.680555556</v>
          </cell>
        </row>
        <row r="1331">
          <cell r="B1331">
            <v>40144</v>
          </cell>
          <cell r="C1331" t="str">
            <v>0</v>
          </cell>
          <cell r="D1331">
            <v>0</v>
          </cell>
        </row>
        <row r="1332">
          <cell r="B1332">
            <v>40145</v>
          </cell>
          <cell r="C1332" t="str">
            <v>0</v>
          </cell>
          <cell r="D1332">
            <v>0</v>
          </cell>
        </row>
        <row r="1333">
          <cell r="B1333">
            <v>40146</v>
          </cell>
          <cell r="C1333" t="str">
            <v>0</v>
          </cell>
          <cell r="D1333">
            <v>0</v>
          </cell>
        </row>
        <row r="1334">
          <cell r="B1334">
            <v>40147</v>
          </cell>
          <cell r="C1334" t="str">
            <v>0</v>
          </cell>
          <cell r="D1334">
            <v>0</v>
          </cell>
        </row>
        <row r="1335">
          <cell r="B1335">
            <v>40148</v>
          </cell>
          <cell r="C1335" t="str">
            <v>0</v>
          </cell>
          <cell r="D1335">
            <v>0</v>
          </cell>
        </row>
        <row r="1336">
          <cell r="B1336">
            <v>40149</v>
          </cell>
          <cell r="C1336" t="str">
            <v>0</v>
          </cell>
          <cell r="D1336">
            <v>0</v>
          </cell>
        </row>
        <row r="1337">
          <cell r="B1337">
            <v>40241</v>
          </cell>
          <cell r="C1337">
            <v>15000000</v>
          </cell>
          <cell r="D1337">
            <v>14851888.020833334</v>
          </cell>
        </row>
        <row r="1338">
          <cell r="B1338">
            <v>40151</v>
          </cell>
          <cell r="C1338" t="str">
            <v>0</v>
          </cell>
          <cell r="D1338">
            <v>0</v>
          </cell>
        </row>
        <row r="1339">
          <cell r="B1339">
            <v>40152</v>
          </cell>
          <cell r="C1339" t="str">
            <v>0</v>
          </cell>
          <cell r="D1339">
            <v>0</v>
          </cell>
        </row>
        <row r="1340">
          <cell r="B1340">
            <v>40153</v>
          </cell>
          <cell r="C1340" t="str">
            <v>0</v>
          </cell>
          <cell r="D1340">
            <v>0</v>
          </cell>
        </row>
        <row r="1341">
          <cell r="B1341">
            <v>40154</v>
          </cell>
          <cell r="C1341" t="str">
            <v>0</v>
          </cell>
          <cell r="D1341">
            <v>0</v>
          </cell>
        </row>
        <row r="1342">
          <cell r="B1342">
            <v>40155</v>
          </cell>
          <cell r="C1342" t="str">
            <v>0</v>
          </cell>
          <cell r="D1342">
            <v>0</v>
          </cell>
        </row>
        <row r="1343">
          <cell r="B1343">
            <v>40156</v>
          </cell>
          <cell r="C1343" t="str">
            <v>0</v>
          </cell>
          <cell r="D1343">
            <v>0</v>
          </cell>
        </row>
        <row r="1344">
          <cell r="B1344">
            <v>40248</v>
          </cell>
          <cell r="C1344">
            <v>15000000</v>
          </cell>
          <cell r="D1344">
            <v>14851888.020833334</v>
          </cell>
        </row>
        <row r="1345">
          <cell r="B1345">
            <v>40158</v>
          </cell>
          <cell r="C1345" t="str">
            <v>0</v>
          </cell>
          <cell r="D1345">
            <v>0</v>
          </cell>
        </row>
        <row r="1346">
          <cell r="B1346">
            <v>40159</v>
          </cell>
          <cell r="C1346" t="str">
            <v>0</v>
          </cell>
          <cell r="D1346">
            <v>0</v>
          </cell>
        </row>
        <row r="1347">
          <cell r="B1347">
            <v>40160</v>
          </cell>
          <cell r="C1347" t="str">
            <v>0</v>
          </cell>
          <cell r="D1347">
            <v>0</v>
          </cell>
        </row>
        <row r="1348">
          <cell r="B1348">
            <v>40161</v>
          </cell>
          <cell r="C1348" t="str">
            <v>0</v>
          </cell>
          <cell r="D1348">
            <v>0</v>
          </cell>
        </row>
        <row r="1349">
          <cell r="B1349">
            <v>40162</v>
          </cell>
          <cell r="C1349" t="str">
            <v>0</v>
          </cell>
          <cell r="D1349">
            <v>0</v>
          </cell>
        </row>
        <row r="1350">
          <cell r="B1350">
            <v>40163</v>
          </cell>
          <cell r="C1350" t="str">
            <v>0</v>
          </cell>
          <cell r="D1350">
            <v>0</v>
          </cell>
        </row>
        <row r="1351">
          <cell r="B1351">
            <v>40255</v>
          </cell>
          <cell r="C1351">
            <v>15000000</v>
          </cell>
          <cell r="D1351">
            <v>14851888.020833334</v>
          </cell>
        </row>
        <row r="1352">
          <cell r="B1352">
            <v>40165</v>
          </cell>
          <cell r="C1352" t="str">
            <v>0</v>
          </cell>
          <cell r="D1352">
            <v>0</v>
          </cell>
        </row>
        <row r="1353">
          <cell r="B1353">
            <v>40166</v>
          </cell>
          <cell r="C1353" t="str">
            <v>0</v>
          </cell>
          <cell r="D1353">
            <v>0</v>
          </cell>
        </row>
        <row r="1354">
          <cell r="B1354">
            <v>40167</v>
          </cell>
          <cell r="C1354" t="str">
            <v>0</v>
          </cell>
          <cell r="D1354">
            <v>0</v>
          </cell>
        </row>
        <row r="1355">
          <cell r="B1355">
            <v>40168</v>
          </cell>
          <cell r="C1355" t="str">
            <v>0</v>
          </cell>
          <cell r="D1355">
            <v>0</v>
          </cell>
        </row>
        <row r="1356">
          <cell r="B1356">
            <v>40169</v>
          </cell>
          <cell r="C1356" t="str">
            <v>0</v>
          </cell>
          <cell r="D1356">
            <v>0</v>
          </cell>
        </row>
        <row r="1357">
          <cell r="B1357">
            <v>40170</v>
          </cell>
          <cell r="C1357" t="str">
            <v>0</v>
          </cell>
          <cell r="D1357">
            <v>0</v>
          </cell>
        </row>
        <row r="1358">
          <cell r="B1358">
            <v>40262</v>
          </cell>
          <cell r="C1358">
            <v>15000000</v>
          </cell>
          <cell r="D1358">
            <v>14851888.020833334</v>
          </cell>
        </row>
        <row r="1359">
          <cell r="B1359">
            <v>40172</v>
          </cell>
          <cell r="C1359" t="str">
            <v>0</v>
          </cell>
          <cell r="D1359">
            <v>0</v>
          </cell>
        </row>
        <row r="1360">
          <cell r="B1360">
            <v>40173</v>
          </cell>
          <cell r="C1360" t="str">
            <v>0</v>
          </cell>
          <cell r="D1360">
            <v>0</v>
          </cell>
        </row>
        <row r="1361">
          <cell r="B1361">
            <v>40174</v>
          </cell>
          <cell r="C1361" t="str">
            <v>0</v>
          </cell>
          <cell r="D1361">
            <v>0</v>
          </cell>
        </row>
        <row r="1362">
          <cell r="B1362">
            <v>40175</v>
          </cell>
          <cell r="C1362" t="str">
            <v>0</v>
          </cell>
          <cell r="D1362">
            <v>0</v>
          </cell>
        </row>
        <row r="1363">
          <cell r="B1363">
            <v>40176</v>
          </cell>
          <cell r="C1363" t="str">
            <v>0</v>
          </cell>
          <cell r="D1363">
            <v>0</v>
          </cell>
        </row>
        <row r="1364">
          <cell r="B1364">
            <v>40177</v>
          </cell>
          <cell r="C1364" t="str">
            <v>0</v>
          </cell>
          <cell r="D1364">
            <v>0</v>
          </cell>
        </row>
        <row r="1365">
          <cell r="B1365">
            <v>40269</v>
          </cell>
          <cell r="C1365">
            <v>15000000</v>
          </cell>
          <cell r="D1365">
            <v>14851888.020833334</v>
          </cell>
        </row>
        <row r="1366">
          <cell r="B1366">
            <v>40179</v>
          </cell>
          <cell r="C1366" t="str">
            <v>0</v>
          </cell>
          <cell r="D1366">
            <v>0</v>
          </cell>
        </row>
        <row r="1367">
          <cell r="B1367">
            <v>40180</v>
          </cell>
          <cell r="C1367" t="str">
            <v>0</v>
          </cell>
          <cell r="D1367">
            <v>0</v>
          </cell>
        </row>
        <row r="1368">
          <cell r="B1368">
            <v>40181</v>
          </cell>
          <cell r="C1368" t="str">
            <v>0</v>
          </cell>
          <cell r="D1368">
            <v>0</v>
          </cell>
        </row>
        <row r="1369">
          <cell r="B1369">
            <v>40182</v>
          </cell>
          <cell r="C1369" t="str">
            <v>0</v>
          </cell>
          <cell r="D1369">
            <v>0</v>
          </cell>
        </row>
        <row r="1370">
          <cell r="B1370">
            <v>40183</v>
          </cell>
          <cell r="C1370" t="str">
            <v>0</v>
          </cell>
          <cell r="D1370">
            <v>0</v>
          </cell>
        </row>
        <row r="1371">
          <cell r="B1371">
            <v>40184</v>
          </cell>
          <cell r="C1371" t="str">
            <v>0</v>
          </cell>
          <cell r="D1371">
            <v>0</v>
          </cell>
        </row>
        <row r="1372">
          <cell r="B1372">
            <v>40276</v>
          </cell>
          <cell r="C1372">
            <v>15000000</v>
          </cell>
          <cell r="D1372">
            <v>14851888.020833334</v>
          </cell>
        </row>
        <row r="1373">
          <cell r="B1373">
            <v>40186</v>
          </cell>
          <cell r="C1373" t="str">
            <v>0</v>
          </cell>
          <cell r="D1373">
            <v>0</v>
          </cell>
        </row>
        <row r="1374">
          <cell r="B1374">
            <v>40187</v>
          </cell>
          <cell r="C1374" t="str">
            <v>0</v>
          </cell>
          <cell r="D1374">
            <v>0</v>
          </cell>
        </row>
        <row r="1375">
          <cell r="B1375">
            <v>40188</v>
          </cell>
          <cell r="C1375" t="str">
            <v>0</v>
          </cell>
          <cell r="D1375">
            <v>0</v>
          </cell>
        </row>
        <row r="1376">
          <cell r="B1376">
            <v>40189</v>
          </cell>
          <cell r="C1376" t="str">
            <v>0</v>
          </cell>
          <cell r="D1376">
            <v>0</v>
          </cell>
        </row>
        <row r="1377">
          <cell r="B1377">
            <v>40190</v>
          </cell>
          <cell r="C1377" t="str">
            <v>0</v>
          </cell>
          <cell r="D1377">
            <v>0</v>
          </cell>
        </row>
        <row r="1378">
          <cell r="B1378">
            <v>40191</v>
          </cell>
          <cell r="C1378" t="str">
            <v>0</v>
          </cell>
          <cell r="D1378">
            <v>0</v>
          </cell>
        </row>
        <row r="1379">
          <cell r="B1379">
            <v>40283</v>
          </cell>
          <cell r="C1379">
            <v>15000000</v>
          </cell>
          <cell r="D1379">
            <v>14851888.020833334</v>
          </cell>
        </row>
        <row r="1380">
          <cell r="B1380">
            <v>40193</v>
          </cell>
          <cell r="C1380" t="str">
            <v>0</v>
          </cell>
          <cell r="D1380">
            <v>0</v>
          </cell>
        </row>
        <row r="1381">
          <cell r="B1381">
            <v>40194</v>
          </cell>
          <cell r="C1381" t="str">
            <v>0</v>
          </cell>
          <cell r="D1381">
            <v>0</v>
          </cell>
        </row>
        <row r="1382">
          <cell r="B1382">
            <v>40195</v>
          </cell>
          <cell r="C1382" t="str">
            <v>0</v>
          </cell>
          <cell r="D1382">
            <v>0</v>
          </cell>
        </row>
        <row r="1383">
          <cell r="B1383">
            <v>40196</v>
          </cell>
          <cell r="C1383" t="str">
            <v>0</v>
          </cell>
          <cell r="D1383">
            <v>0</v>
          </cell>
        </row>
        <row r="1384">
          <cell r="B1384">
            <v>40197</v>
          </cell>
          <cell r="C1384" t="str">
            <v>0</v>
          </cell>
          <cell r="D1384">
            <v>0</v>
          </cell>
        </row>
        <row r="1385">
          <cell r="B1385">
            <v>40198</v>
          </cell>
          <cell r="C1385" t="str">
            <v>0</v>
          </cell>
          <cell r="D1385">
            <v>0</v>
          </cell>
        </row>
        <row r="1386">
          <cell r="B1386">
            <v>40290</v>
          </cell>
          <cell r="C1386">
            <v>15000000</v>
          </cell>
          <cell r="D1386">
            <v>14851888.020833334</v>
          </cell>
        </row>
        <row r="1387">
          <cell r="B1387">
            <v>40200</v>
          </cell>
          <cell r="C1387" t="str">
            <v>0</v>
          </cell>
          <cell r="D1387">
            <v>0</v>
          </cell>
        </row>
        <row r="1388">
          <cell r="B1388">
            <v>40201</v>
          </cell>
          <cell r="C1388" t="str">
            <v>0</v>
          </cell>
          <cell r="D1388">
            <v>0</v>
          </cell>
        </row>
        <row r="1389">
          <cell r="B1389">
            <v>40202</v>
          </cell>
          <cell r="C1389" t="str">
            <v>0</v>
          </cell>
          <cell r="D1389">
            <v>0</v>
          </cell>
        </row>
        <row r="1390">
          <cell r="B1390">
            <v>40203</v>
          </cell>
          <cell r="C1390" t="str">
            <v>0</v>
          </cell>
          <cell r="D1390">
            <v>0</v>
          </cell>
        </row>
        <row r="1391">
          <cell r="B1391">
            <v>40204</v>
          </cell>
          <cell r="C1391" t="str">
            <v>0</v>
          </cell>
          <cell r="D1391">
            <v>0</v>
          </cell>
        </row>
        <row r="1392">
          <cell r="B1392">
            <v>40205</v>
          </cell>
          <cell r="C1392" t="str">
            <v>0</v>
          </cell>
          <cell r="D1392">
            <v>0</v>
          </cell>
        </row>
        <row r="1393">
          <cell r="B1393">
            <v>40297</v>
          </cell>
          <cell r="C1393">
            <v>15000000</v>
          </cell>
          <cell r="D1393">
            <v>14851888.020833334</v>
          </cell>
        </row>
        <row r="1394">
          <cell r="B1394">
            <v>40207</v>
          </cell>
          <cell r="C1394" t="str">
            <v>0</v>
          </cell>
          <cell r="D1394">
            <v>0</v>
          </cell>
        </row>
        <row r="1395">
          <cell r="B1395">
            <v>40208</v>
          </cell>
          <cell r="C1395" t="str">
            <v>0</v>
          </cell>
          <cell r="D1395">
            <v>0</v>
          </cell>
        </row>
        <row r="1396">
          <cell r="B1396">
            <v>40209</v>
          </cell>
          <cell r="C1396" t="str">
            <v>0</v>
          </cell>
          <cell r="D1396">
            <v>0</v>
          </cell>
        </row>
        <row r="1397">
          <cell r="B1397">
            <v>40210</v>
          </cell>
          <cell r="C1397" t="str">
            <v>0</v>
          </cell>
          <cell r="D1397">
            <v>0</v>
          </cell>
        </row>
        <row r="1398">
          <cell r="B1398">
            <v>40211</v>
          </cell>
          <cell r="C1398" t="str">
            <v>0</v>
          </cell>
          <cell r="D1398">
            <v>0</v>
          </cell>
        </row>
        <row r="1399">
          <cell r="B1399">
            <v>40212</v>
          </cell>
          <cell r="C1399" t="str">
            <v>0</v>
          </cell>
          <cell r="D1399">
            <v>0</v>
          </cell>
        </row>
        <row r="1400">
          <cell r="B1400">
            <v>40304</v>
          </cell>
          <cell r="C1400">
            <v>15000000</v>
          </cell>
          <cell r="D1400">
            <v>14851888.020833334</v>
          </cell>
        </row>
        <row r="1401">
          <cell r="B1401">
            <v>40214</v>
          </cell>
          <cell r="C1401" t="str">
            <v>0</v>
          </cell>
          <cell r="D1401">
            <v>0</v>
          </cell>
        </row>
        <row r="1402">
          <cell r="B1402">
            <v>40215</v>
          </cell>
          <cell r="C1402" t="str">
            <v>0</v>
          </cell>
          <cell r="D1402">
            <v>0</v>
          </cell>
        </row>
        <row r="1403">
          <cell r="B1403">
            <v>40216</v>
          </cell>
          <cell r="C1403" t="str">
            <v>0</v>
          </cell>
          <cell r="D1403">
            <v>0</v>
          </cell>
        </row>
        <row r="1404">
          <cell r="B1404">
            <v>40217</v>
          </cell>
          <cell r="C1404" t="str">
            <v>0</v>
          </cell>
          <cell r="D1404">
            <v>0</v>
          </cell>
        </row>
        <row r="1405">
          <cell r="B1405">
            <v>40218</v>
          </cell>
          <cell r="C1405" t="str">
            <v>0</v>
          </cell>
          <cell r="D1405">
            <v>0</v>
          </cell>
        </row>
        <row r="1406">
          <cell r="B1406">
            <v>40219</v>
          </cell>
          <cell r="C1406" t="str">
            <v>0</v>
          </cell>
          <cell r="D1406">
            <v>0</v>
          </cell>
        </row>
        <row r="1407">
          <cell r="B1407">
            <v>40311</v>
          </cell>
          <cell r="C1407">
            <v>15000000</v>
          </cell>
          <cell r="D1407">
            <v>14851888.020833334</v>
          </cell>
        </row>
        <row r="1408">
          <cell r="B1408">
            <v>40221</v>
          </cell>
          <cell r="C1408" t="str">
            <v>0</v>
          </cell>
          <cell r="D1408">
            <v>0</v>
          </cell>
        </row>
        <row r="1409">
          <cell r="B1409">
            <v>40222</v>
          </cell>
          <cell r="C1409" t="str">
            <v>0</v>
          </cell>
          <cell r="D1409">
            <v>0</v>
          </cell>
        </row>
        <row r="1410">
          <cell r="B1410">
            <v>40223</v>
          </cell>
          <cell r="C1410" t="str">
            <v>0</v>
          </cell>
          <cell r="D1410">
            <v>0</v>
          </cell>
        </row>
        <row r="1411">
          <cell r="B1411">
            <v>40224</v>
          </cell>
          <cell r="C1411" t="str">
            <v>0</v>
          </cell>
          <cell r="D1411">
            <v>0</v>
          </cell>
        </row>
        <row r="1412">
          <cell r="B1412">
            <v>40225</v>
          </cell>
          <cell r="C1412" t="str">
            <v>0</v>
          </cell>
          <cell r="D1412">
            <v>0</v>
          </cell>
        </row>
        <row r="1413">
          <cell r="B1413">
            <v>40226</v>
          </cell>
          <cell r="C1413" t="str">
            <v>0</v>
          </cell>
          <cell r="D1413">
            <v>0</v>
          </cell>
        </row>
        <row r="1414">
          <cell r="B1414">
            <v>40318</v>
          </cell>
          <cell r="C1414">
            <v>15000000</v>
          </cell>
          <cell r="D1414">
            <v>14851888.020833334</v>
          </cell>
        </row>
        <row r="1415">
          <cell r="B1415">
            <v>40228</v>
          </cell>
          <cell r="C1415" t="str">
            <v>0</v>
          </cell>
          <cell r="D1415">
            <v>0</v>
          </cell>
        </row>
        <row r="1416">
          <cell r="B1416">
            <v>40229</v>
          </cell>
          <cell r="C1416" t="str">
            <v>0</v>
          </cell>
          <cell r="D1416">
            <v>0</v>
          </cell>
        </row>
        <row r="1417">
          <cell r="B1417">
            <v>40230</v>
          </cell>
          <cell r="C1417" t="str">
            <v>0</v>
          </cell>
          <cell r="D1417">
            <v>0</v>
          </cell>
        </row>
        <row r="1418">
          <cell r="B1418">
            <v>40231</v>
          </cell>
          <cell r="C1418" t="str">
            <v>0</v>
          </cell>
          <cell r="D1418">
            <v>0</v>
          </cell>
        </row>
        <row r="1419">
          <cell r="B1419">
            <v>40232</v>
          </cell>
          <cell r="C1419" t="str">
            <v>0</v>
          </cell>
          <cell r="D1419">
            <v>0</v>
          </cell>
        </row>
        <row r="1420">
          <cell r="B1420">
            <v>40233</v>
          </cell>
          <cell r="C1420" t="str">
            <v>0</v>
          </cell>
          <cell r="D1420">
            <v>0</v>
          </cell>
        </row>
        <row r="1421">
          <cell r="B1421">
            <v>40325</v>
          </cell>
          <cell r="C1421">
            <v>15000000</v>
          </cell>
          <cell r="D1421">
            <v>14851888.020833334</v>
          </cell>
        </row>
        <row r="1422">
          <cell r="B1422">
            <v>40235</v>
          </cell>
          <cell r="C1422" t="str">
            <v>0</v>
          </cell>
          <cell r="D1422">
            <v>0</v>
          </cell>
        </row>
        <row r="1423">
          <cell r="B1423">
            <v>40236</v>
          </cell>
          <cell r="C1423" t="str">
            <v>0</v>
          </cell>
          <cell r="D1423">
            <v>0</v>
          </cell>
        </row>
        <row r="1424">
          <cell r="B1424">
            <v>40237</v>
          </cell>
          <cell r="C1424" t="str">
            <v>0</v>
          </cell>
          <cell r="D1424">
            <v>0</v>
          </cell>
        </row>
        <row r="1425">
          <cell r="B1425">
            <v>40238</v>
          </cell>
          <cell r="C1425" t="str">
            <v>0</v>
          </cell>
          <cell r="D1425">
            <v>0</v>
          </cell>
        </row>
        <row r="1426">
          <cell r="B1426">
            <v>40239</v>
          </cell>
          <cell r="C1426" t="str">
            <v>0</v>
          </cell>
          <cell r="D1426">
            <v>0</v>
          </cell>
        </row>
        <row r="1427">
          <cell r="B1427">
            <v>40240</v>
          </cell>
          <cell r="C1427" t="str">
            <v>0</v>
          </cell>
          <cell r="D1427">
            <v>0</v>
          </cell>
        </row>
        <row r="1428">
          <cell r="B1428">
            <v>40332</v>
          </cell>
          <cell r="C1428">
            <v>15000000</v>
          </cell>
          <cell r="D1428">
            <v>14851888.020833334</v>
          </cell>
        </row>
        <row r="1429">
          <cell r="B1429">
            <v>40242</v>
          </cell>
          <cell r="C1429" t="str">
            <v>0</v>
          </cell>
          <cell r="D1429">
            <v>0</v>
          </cell>
        </row>
        <row r="1430">
          <cell r="B1430">
            <v>40243</v>
          </cell>
          <cell r="C1430" t="str">
            <v>0</v>
          </cell>
          <cell r="D1430">
            <v>0</v>
          </cell>
        </row>
        <row r="1431">
          <cell r="B1431">
            <v>40244</v>
          </cell>
          <cell r="C1431" t="str">
            <v>0</v>
          </cell>
          <cell r="D1431">
            <v>0</v>
          </cell>
        </row>
        <row r="1432">
          <cell r="B1432">
            <v>40245</v>
          </cell>
          <cell r="C1432" t="str">
            <v>0</v>
          </cell>
          <cell r="D1432">
            <v>0</v>
          </cell>
        </row>
        <row r="1433">
          <cell r="B1433">
            <v>40246</v>
          </cell>
          <cell r="C1433" t="str">
            <v>0</v>
          </cell>
          <cell r="D1433">
            <v>0</v>
          </cell>
        </row>
        <row r="1434">
          <cell r="B1434">
            <v>40247</v>
          </cell>
          <cell r="C1434" t="str">
            <v>0</v>
          </cell>
          <cell r="D1434">
            <v>0</v>
          </cell>
        </row>
        <row r="1435">
          <cell r="B1435">
            <v>40339</v>
          </cell>
          <cell r="C1435">
            <v>15000000</v>
          </cell>
          <cell r="D1435">
            <v>14851888.020833334</v>
          </cell>
        </row>
        <row r="1436">
          <cell r="B1436">
            <v>40249</v>
          </cell>
          <cell r="C1436" t="str">
            <v>0</v>
          </cell>
          <cell r="D1436">
            <v>0</v>
          </cell>
        </row>
        <row r="1437">
          <cell r="B1437">
            <v>40250</v>
          </cell>
          <cell r="C1437" t="str">
            <v>0</v>
          </cell>
          <cell r="D1437">
            <v>0</v>
          </cell>
        </row>
        <row r="1438">
          <cell r="B1438">
            <v>40251</v>
          </cell>
          <cell r="C1438" t="str">
            <v>0</v>
          </cell>
          <cell r="D1438">
            <v>0</v>
          </cell>
        </row>
        <row r="1439">
          <cell r="B1439">
            <v>40252</v>
          </cell>
          <cell r="C1439" t="str">
            <v>0</v>
          </cell>
          <cell r="D1439">
            <v>0</v>
          </cell>
        </row>
        <row r="1440">
          <cell r="B1440">
            <v>40253</v>
          </cell>
          <cell r="C1440" t="str">
            <v>0</v>
          </cell>
          <cell r="D1440">
            <v>0</v>
          </cell>
        </row>
        <row r="1441">
          <cell r="B1441">
            <v>40254</v>
          </cell>
          <cell r="C1441" t="str">
            <v>0</v>
          </cell>
          <cell r="D1441">
            <v>0</v>
          </cell>
        </row>
        <row r="1442">
          <cell r="B1442">
            <v>40346</v>
          </cell>
          <cell r="C1442">
            <v>15000000</v>
          </cell>
          <cell r="D1442">
            <v>14851888.020833334</v>
          </cell>
        </row>
        <row r="1443">
          <cell r="B1443">
            <v>40256</v>
          </cell>
          <cell r="C1443" t="str">
            <v>0</v>
          </cell>
          <cell r="D1443">
            <v>0</v>
          </cell>
        </row>
        <row r="1444">
          <cell r="B1444">
            <v>40257</v>
          </cell>
          <cell r="C1444" t="str">
            <v>0</v>
          </cell>
          <cell r="D1444">
            <v>0</v>
          </cell>
        </row>
        <row r="1445">
          <cell r="B1445">
            <v>40258</v>
          </cell>
          <cell r="C1445" t="str">
            <v>0</v>
          </cell>
          <cell r="D1445">
            <v>0</v>
          </cell>
        </row>
        <row r="1446">
          <cell r="B1446">
            <v>40259</v>
          </cell>
          <cell r="C1446" t="str">
            <v>0</v>
          </cell>
          <cell r="D1446">
            <v>0</v>
          </cell>
        </row>
        <row r="1447">
          <cell r="B1447">
            <v>40260</v>
          </cell>
          <cell r="C1447" t="str">
            <v>0</v>
          </cell>
          <cell r="D1447">
            <v>0</v>
          </cell>
        </row>
        <row r="1448">
          <cell r="B1448">
            <v>40261</v>
          </cell>
          <cell r="C1448" t="str">
            <v>0</v>
          </cell>
          <cell r="D1448">
            <v>0</v>
          </cell>
        </row>
        <row r="1449">
          <cell r="B1449">
            <v>40353</v>
          </cell>
          <cell r="C1449">
            <v>15000000</v>
          </cell>
          <cell r="D1449">
            <v>14851888.020833334</v>
          </cell>
        </row>
        <row r="1450">
          <cell r="B1450">
            <v>40263</v>
          </cell>
          <cell r="C1450" t="str">
            <v>0</v>
          </cell>
          <cell r="D1450">
            <v>0</v>
          </cell>
        </row>
        <row r="1451">
          <cell r="B1451">
            <v>40264</v>
          </cell>
          <cell r="C1451" t="str">
            <v>0</v>
          </cell>
          <cell r="D1451">
            <v>0</v>
          </cell>
        </row>
        <row r="1452">
          <cell r="B1452">
            <v>40265</v>
          </cell>
          <cell r="C1452" t="str">
            <v>0</v>
          </cell>
          <cell r="D1452">
            <v>0</v>
          </cell>
        </row>
        <row r="1453">
          <cell r="B1453">
            <v>40266</v>
          </cell>
          <cell r="C1453" t="str">
            <v>0</v>
          </cell>
          <cell r="D1453">
            <v>0</v>
          </cell>
        </row>
        <row r="1454">
          <cell r="B1454">
            <v>40267</v>
          </cell>
          <cell r="C1454" t="str">
            <v>0</v>
          </cell>
          <cell r="D1454">
            <v>0</v>
          </cell>
        </row>
        <row r="1455">
          <cell r="B1455">
            <v>40268</v>
          </cell>
          <cell r="C1455" t="str">
            <v>0</v>
          </cell>
          <cell r="D1455">
            <v>0</v>
          </cell>
        </row>
        <row r="1456">
          <cell r="B1456">
            <v>40360</v>
          </cell>
          <cell r="C1456">
            <v>20000000</v>
          </cell>
          <cell r="D1456">
            <v>19802517.361111112</v>
          </cell>
        </row>
        <row r="1457">
          <cell r="B1457">
            <v>40270</v>
          </cell>
          <cell r="C1457" t="str">
            <v>0</v>
          </cell>
          <cell r="D1457">
            <v>0</v>
          </cell>
        </row>
        <row r="1458">
          <cell r="B1458">
            <v>40271</v>
          </cell>
          <cell r="C1458" t="str">
            <v>0</v>
          </cell>
          <cell r="D1458">
            <v>0</v>
          </cell>
        </row>
        <row r="1459">
          <cell r="B1459">
            <v>40272</v>
          </cell>
          <cell r="C1459" t="str">
            <v>0</v>
          </cell>
          <cell r="D1459">
            <v>0</v>
          </cell>
        </row>
        <row r="1460">
          <cell r="B1460">
            <v>40273</v>
          </cell>
          <cell r="C1460" t="str">
            <v>0</v>
          </cell>
          <cell r="D1460">
            <v>0</v>
          </cell>
        </row>
        <row r="1461">
          <cell r="B1461">
            <v>40274</v>
          </cell>
          <cell r="C1461" t="str">
            <v>0</v>
          </cell>
          <cell r="D1461">
            <v>0</v>
          </cell>
        </row>
        <row r="1462">
          <cell r="B1462">
            <v>40275</v>
          </cell>
          <cell r="C1462" t="str">
            <v>0</v>
          </cell>
          <cell r="D1462">
            <v>0</v>
          </cell>
        </row>
        <row r="1463">
          <cell r="B1463">
            <v>40367</v>
          </cell>
          <cell r="C1463">
            <v>20000000</v>
          </cell>
          <cell r="D1463">
            <v>19802517.361111112</v>
          </cell>
        </row>
        <row r="1464">
          <cell r="B1464">
            <v>40277</v>
          </cell>
          <cell r="C1464" t="str">
            <v>0</v>
          </cell>
          <cell r="D1464">
            <v>0</v>
          </cell>
        </row>
        <row r="1465">
          <cell r="B1465">
            <v>40278</v>
          </cell>
          <cell r="C1465" t="str">
            <v>0</v>
          </cell>
          <cell r="D1465">
            <v>0</v>
          </cell>
        </row>
        <row r="1466">
          <cell r="B1466">
            <v>40279</v>
          </cell>
          <cell r="C1466" t="str">
            <v>0</v>
          </cell>
          <cell r="D1466">
            <v>0</v>
          </cell>
        </row>
        <row r="1467">
          <cell r="B1467">
            <v>40280</v>
          </cell>
          <cell r="C1467" t="str">
            <v>0</v>
          </cell>
          <cell r="D1467">
            <v>0</v>
          </cell>
        </row>
        <row r="1468">
          <cell r="B1468">
            <v>40281</v>
          </cell>
          <cell r="C1468" t="str">
            <v>0</v>
          </cell>
          <cell r="D1468">
            <v>0</v>
          </cell>
        </row>
        <row r="1469">
          <cell r="B1469">
            <v>40282</v>
          </cell>
          <cell r="C1469" t="str">
            <v>0</v>
          </cell>
          <cell r="D1469">
            <v>0</v>
          </cell>
        </row>
        <row r="1470">
          <cell r="B1470">
            <v>40374</v>
          </cell>
          <cell r="C1470">
            <v>20000000</v>
          </cell>
          <cell r="D1470">
            <v>19802517.361111112</v>
          </cell>
        </row>
        <row r="1471">
          <cell r="B1471">
            <v>40284</v>
          </cell>
          <cell r="C1471" t="str">
            <v>0</v>
          </cell>
          <cell r="D1471">
            <v>0</v>
          </cell>
        </row>
        <row r="1472">
          <cell r="B1472">
            <v>40285</v>
          </cell>
          <cell r="C1472" t="str">
            <v>0</v>
          </cell>
          <cell r="D1472">
            <v>0</v>
          </cell>
        </row>
        <row r="1473">
          <cell r="B1473">
            <v>40286</v>
          </cell>
          <cell r="C1473" t="str">
            <v>0</v>
          </cell>
          <cell r="D1473">
            <v>0</v>
          </cell>
        </row>
        <row r="1474">
          <cell r="B1474">
            <v>40287</v>
          </cell>
          <cell r="C1474" t="str">
            <v>0</v>
          </cell>
          <cell r="D1474">
            <v>0</v>
          </cell>
        </row>
        <row r="1475">
          <cell r="B1475">
            <v>40288</v>
          </cell>
          <cell r="C1475" t="str">
            <v>0</v>
          </cell>
          <cell r="D1475">
            <v>0</v>
          </cell>
        </row>
        <row r="1476">
          <cell r="B1476">
            <v>40289</v>
          </cell>
          <cell r="C1476" t="str">
            <v>0</v>
          </cell>
          <cell r="D1476">
            <v>0</v>
          </cell>
        </row>
        <row r="1477">
          <cell r="B1477">
            <v>40381</v>
          </cell>
          <cell r="C1477">
            <v>20000000</v>
          </cell>
          <cell r="D1477">
            <v>19802517.361111112</v>
          </cell>
        </row>
        <row r="1478">
          <cell r="B1478">
            <v>40291</v>
          </cell>
          <cell r="C1478" t="str">
            <v>0</v>
          </cell>
          <cell r="D1478">
            <v>0</v>
          </cell>
        </row>
        <row r="1479">
          <cell r="B1479">
            <v>40292</v>
          </cell>
          <cell r="C1479" t="str">
            <v>0</v>
          </cell>
          <cell r="D1479">
            <v>0</v>
          </cell>
        </row>
        <row r="1480">
          <cell r="B1480">
            <v>40293</v>
          </cell>
          <cell r="C1480" t="str">
            <v>0</v>
          </cell>
          <cell r="D1480">
            <v>0</v>
          </cell>
        </row>
        <row r="1481">
          <cell r="B1481">
            <v>40294</v>
          </cell>
          <cell r="C1481" t="str">
            <v>0</v>
          </cell>
          <cell r="D1481">
            <v>0</v>
          </cell>
        </row>
        <row r="1482">
          <cell r="B1482">
            <v>40295</v>
          </cell>
          <cell r="C1482" t="str">
            <v>0</v>
          </cell>
          <cell r="D1482">
            <v>0</v>
          </cell>
        </row>
        <row r="1483">
          <cell r="B1483">
            <v>40296</v>
          </cell>
          <cell r="C1483" t="str">
            <v>0</v>
          </cell>
          <cell r="D1483">
            <v>0</v>
          </cell>
        </row>
        <row r="1484">
          <cell r="B1484">
            <v>40388</v>
          </cell>
          <cell r="C1484">
            <v>20000000</v>
          </cell>
          <cell r="D1484">
            <v>19802517.361111112</v>
          </cell>
        </row>
        <row r="1485">
          <cell r="B1485">
            <v>40298</v>
          </cell>
          <cell r="C1485" t="str">
            <v>0</v>
          </cell>
          <cell r="D1485">
            <v>0</v>
          </cell>
        </row>
        <row r="1486">
          <cell r="B1486">
            <v>40299</v>
          </cell>
          <cell r="C1486" t="str">
            <v>0</v>
          </cell>
          <cell r="D1486">
            <v>0</v>
          </cell>
        </row>
        <row r="1487">
          <cell r="B1487">
            <v>40300</v>
          </cell>
          <cell r="C1487" t="str">
            <v>0</v>
          </cell>
          <cell r="D1487">
            <v>0</v>
          </cell>
        </row>
        <row r="1488">
          <cell r="B1488">
            <v>40301</v>
          </cell>
          <cell r="C1488" t="str">
            <v>0</v>
          </cell>
          <cell r="D1488">
            <v>0</v>
          </cell>
        </row>
        <row r="1489">
          <cell r="B1489">
            <v>40302</v>
          </cell>
          <cell r="C1489" t="str">
            <v>0</v>
          </cell>
          <cell r="D1489">
            <v>0</v>
          </cell>
        </row>
        <row r="1490">
          <cell r="B1490">
            <v>40303</v>
          </cell>
          <cell r="C1490" t="str">
            <v>0</v>
          </cell>
          <cell r="D1490">
            <v>0</v>
          </cell>
        </row>
        <row r="1491">
          <cell r="B1491">
            <v>40395</v>
          </cell>
          <cell r="C1491">
            <v>20000000</v>
          </cell>
          <cell r="D1491">
            <v>19753754.566364497</v>
          </cell>
        </row>
        <row r="1492">
          <cell r="B1492">
            <v>40305</v>
          </cell>
          <cell r="C1492" t="str">
            <v>0</v>
          </cell>
          <cell r="D1492">
            <v>0</v>
          </cell>
        </row>
        <row r="1493">
          <cell r="B1493">
            <v>40306</v>
          </cell>
          <cell r="C1493" t="str">
            <v>0</v>
          </cell>
          <cell r="D1493">
            <v>0</v>
          </cell>
        </row>
        <row r="1494">
          <cell r="B1494">
            <v>40307</v>
          </cell>
          <cell r="C1494" t="str">
            <v>0</v>
          </cell>
          <cell r="D1494">
            <v>0</v>
          </cell>
        </row>
        <row r="1495">
          <cell r="B1495">
            <v>40308</v>
          </cell>
          <cell r="C1495" t="str">
            <v>0</v>
          </cell>
          <cell r="D1495">
            <v>0</v>
          </cell>
        </row>
        <row r="1496">
          <cell r="B1496">
            <v>40309</v>
          </cell>
          <cell r="C1496" t="str">
            <v>0</v>
          </cell>
          <cell r="D1496">
            <v>0</v>
          </cell>
        </row>
        <row r="1497">
          <cell r="B1497">
            <v>40310</v>
          </cell>
          <cell r="C1497" t="str">
            <v>0</v>
          </cell>
          <cell r="D1497">
            <v>0</v>
          </cell>
        </row>
        <row r="1498">
          <cell r="B1498">
            <v>40402</v>
          </cell>
          <cell r="C1498">
            <v>20000000</v>
          </cell>
          <cell r="D1498">
            <v>19705231.334017169</v>
          </cell>
        </row>
        <row r="1499">
          <cell r="B1499">
            <v>40312</v>
          </cell>
          <cell r="C1499" t="str">
            <v>0</v>
          </cell>
          <cell r="D1499">
            <v>0</v>
          </cell>
        </row>
        <row r="1500">
          <cell r="B1500">
            <v>40313</v>
          </cell>
          <cell r="C1500" t="str">
            <v>0</v>
          </cell>
          <cell r="D1500">
            <v>0</v>
          </cell>
        </row>
        <row r="1501">
          <cell r="B1501">
            <v>40314</v>
          </cell>
          <cell r="C1501" t="str">
            <v>0</v>
          </cell>
          <cell r="D1501">
            <v>0</v>
          </cell>
        </row>
        <row r="1502">
          <cell r="B1502">
            <v>40315</v>
          </cell>
          <cell r="C1502" t="str">
            <v>0</v>
          </cell>
          <cell r="D1502">
            <v>0</v>
          </cell>
        </row>
        <row r="1503">
          <cell r="B1503">
            <v>40316</v>
          </cell>
          <cell r="C1503" t="str">
            <v>0</v>
          </cell>
          <cell r="D1503">
            <v>0</v>
          </cell>
        </row>
        <row r="1504">
          <cell r="B1504">
            <v>40317</v>
          </cell>
          <cell r="C1504" t="str">
            <v>0</v>
          </cell>
          <cell r="D1504">
            <v>0</v>
          </cell>
        </row>
        <row r="1505">
          <cell r="B1505">
            <v>40409</v>
          </cell>
          <cell r="C1505">
            <v>20000000</v>
          </cell>
          <cell r="D1505">
            <v>19705231.334017169</v>
          </cell>
        </row>
        <row r="1506">
          <cell r="B1506">
            <v>40319</v>
          </cell>
          <cell r="C1506" t="str">
            <v>0</v>
          </cell>
          <cell r="D1506">
            <v>0</v>
          </cell>
        </row>
        <row r="1507">
          <cell r="B1507">
            <v>40320</v>
          </cell>
          <cell r="C1507" t="str">
            <v>0</v>
          </cell>
          <cell r="D1507">
            <v>0</v>
          </cell>
        </row>
        <row r="1508">
          <cell r="B1508">
            <v>40321</v>
          </cell>
          <cell r="C1508" t="str">
            <v>0</v>
          </cell>
          <cell r="D1508">
            <v>0</v>
          </cell>
        </row>
        <row r="1509">
          <cell r="B1509">
            <v>40322</v>
          </cell>
          <cell r="C1509" t="str">
            <v>0</v>
          </cell>
          <cell r="D1509">
            <v>0</v>
          </cell>
        </row>
        <row r="1510">
          <cell r="B1510">
            <v>40323</v>
          </cell>
          <cell r="C1510" t="str">
            <v>0</v>
          </cell>
          <cell r="D1510">
            <v>0</v>
          </cell>
        </row>
        <row r="1511">
          <cell r="B1511">
            <v>40324</v>
          </cell>
          <cell r="C1511" t="str">
            <v>0</v>
          </cell>
          <cell r="D1511">
            <v>0</v>
          </cell>
        </row>
        <row r="1512">
          <cell r="B1512">
            <v>40416</v>
          </cell>
          <cell r="C1512">
            <v>4800000</v>
          </cell>
          <cell r="D1512">
            <v>4729255.52016412</v>
          </cell>
        </row>
        <row r="1513">
          <cell r="B1513">
            <v>40326</v>
          </cell>
          <cell r="C1513" t="str">
            <v>0</v>
          </cell>
          <cell r="D1513">
            <v>0</v>
          </cell>
        </row>
        <row r="1514">
          <cell r="B1514">
            <v>40327</v>
          </cell>
          <cell r="C1514" t="str">
            <v>0</v>
          </cell>
          <cell r="D1514">
            <v>0</v>
          </cell>
        </row>
        <row r="1515">
          <cell r="B1515">
            <v>40328</v>
          </cell>
          <cell r="C1515" t="str">
            <v>0</v>
          </cell>
          <cell r="D1515">
            <v>0</v>
          </cell>
        </row>
        <row r="1516">
          <cell r="B1516">
            <v>40329</v>
          </cell>
          <cell r="C1516" t="str">
            <v>0</v>
          </cell>
          <cell r="D1516">
            <v>0</v>
          </cell>
        </row>
        <row r="1517">
          <cell r="B1517">
            <v>40330</v>
          </cell>
          <cell r="C1517" t="str">
            <v>0</v>
          </cell>
          <cell r="D1517">
            <v>0</v>
          </cell>
        </row>
        <row r="1518">
          <cell r="B1518">
            <v>40331</v>
          </cell>
          <cell r="C1518" t="str">
            <v>0</v>
          </cell>
          <cell r="D1518">
            <v>0</v>
          </cell>
        </row>
        <row r="1519">
          <cell r="B1519">
            <v>40423</v>
          </cell>
          <cell r="C1519">
            <v>2100000</v>
          </cell>
          <cell r="D1519">
            <v>2069049.2900718027</v>
          </cell>
        </row>
        <row r="1520">
          <cell r="B1520">
            <v>40333</v>
          </cell>
          <cell r="C1520" t="str">
            <v>0</v>
          </cell>
          <cell r="D1520">
            <v>0</v>
          </cell>
        </row>
        <row r="1521">
          <cell r="B1521">
            <v>40334</v>
          </cell>
          <cell r="C1521" t="str">
            <v>0</v>
          </cell>
          <cell r="D1521">
            <v>0</v>
          </cell>
        </row>
        <row r="1522">
          <cell r="B1522">
            <v>40335</v>
          </cell>
          <cell r="C1522" t="str">
            <v>0</v>
          </cell>
          <cell r="D1522">
            <v>0</v>
          </cell>
        </row>
        <row r="1523">
          <cell r="B1523">
            <v>40336</v>
          </cell>
          <cell r="C1523" t="str">
            <v>0</v>
          </cell>
          <cell r="D1523">
            <v>0</v>
          </cell>
        </row>
        <row r="1524">
          <cell r="B1524">
            <v>40337</v>
          </cell>
          <cell r="C1524" t="str">
            <v>0</v>
          </cell>
          <cell r="D1524">
            <v>0</v>
          </cell>
        </row>
        <row r="1525">
          <cell r="B1525">
            <v>40338</v>
          </cell>
          <cell r="C1525" t="str">
            <v>0</v>
          </cell>
          <cell r="D1525">
            <v>0</v>
          </cell>
        </row>
        <row r="1526">
          <cell r="B1526">
            <v>40430</v>
          </cell>
          <cell r="C1526">
            <v>11000000</v>
          </cell>
          <cell r="D1526">
            <v>10784893.091221662</v>
          </cell>
        </row>
        <row r="1527">
          <cell r="B1527">
            <v>40340</v>
          </cell>
          <cell r="C1527" t="str">
            <v>0</v>
          </cell>
          <cell r="D1527">
            <v>0</v>
          </cell>
        </row>
        <row r="1528">
          <cell r="B1528">
            <v>40341</v>
          </cell>
          <cell r="C1528" t="str">
            <v>0</v>
          </cell>
          <cell r="D1528">
            <v>0</v>
          </cell>
        </row>
        <row r="1529">
          <cell r="B1529">
            <v>40342</v>
          </cell>
          <cell r="C1529" t="str">
            <v>0</v>
          </cell>
          <cell r="D1529">
            <v>0</v>
          </cell>
        </row>
        <row r="1530">
          <cell r="B1530">
            <v>40343</v>
          </cell>
          <cell r="C1530" t="str">
            <v>0</v>
          </cell>
          <cell r="D1530">
            <v>0</v>
          </cell>
        </row>
        <row r="1531">
          <cell r="B1531">
            <v>40344</v>
          </cell>
          <cell r="C1531" t="str">
            <v>0</v>
          </cell>
          <cell r="D1531">
            <v>0</v>
          </cell>
        </row>
        <row r="1532">
          <cell r="B1532">
            <v>40345</v>
          </cell>
          <cell r="C1532" t="str">
            <v>0</v>
          </cell>
          <cell r="D1532">
            <v>0</v>
          </cell>
        </row>
        <row r="1533">
          <cell r="B1533">
            <v>40437</v>
          </cell>
          <cell r="C1533">
            <v>2500000</v>
          </cell>
          <cell r="D1533">
            <v>2452790.8324489845</v>
          </cell>
        </row>
        <row r="1534">
          <cell r="B1534">
            <v>40347</v>
          </cell>
          <cell r="C1534" t="str">
            <v>0</v>
          </cell>
          <cell r="D1534">
            <v>0</v>
          </cell>
        </row>
        <row r="1535">
          <cell r="B1535">
            <v>40348</v>
          </cell>
          <cell r="C1535" t="str">
            <v>0</v>
          </cell>
          <cell r="D1535">
            <v>0</v>
          </cell>
        </row>
        <row r="1536">
          <cell r="B1536">
            <v>40349</v>
          </cell>
          <cell r="C1536" t="str">
            <v>0</v>
          </cell>
          <cell r="D1536">
            <v>0</v>
          </cell>
        </row>
        <row r="1537">
          <cell r="B1537">
            <v>40350</v>
          </cell>
          <cell r="C1537" t="str">
            <v>0</v>
          </cell>
          <cell r="D1537">
            <v>0</v>
          </cell>
        </row>
        <row r="1538">
          <cell r="B1538">
            <v>40351</v>
          </cell>
          <cell r="C1538" t="str">
            <v>0</v>
          </cell>
          <cell r="D1538">
            <v>0</v>
          </cell>
        </row>
        <row r="1539">
          <cell r="B1539">
            <v>40352</v>
          </cell>
          <cell r="C1539" t="str">
            <v>0</v>
          </cell>
          <cell r="D1539">
            <v>0</v>
          </cell>
        </row>
        <row r="1540">
          <cell r="B1540">
            <v>40444</v>
          </cell>
          <cell r="C1540">
            <v>10800000</v>
          </cell>
          <cell r="D1540">
            <v>10640824.920369271</v>
          </cell>
        </row>
        <row r="1541">
          <cell r="B1541">
            <v>40354</v>
          </cell>
          <cell r="C1541" t="str">
            <v>0</v>
          </cell>
          <cell r="D1541">
            <v>0</v>
          </cell>
        </row>
        <row r="1542">
          <cell r="B1542">
            <v>40355</v>
          </cell>
          <cell r="C1542" t="str">
            <v>0</v>
          </cell>
          <cell r="D1542">
            <v>0</v>
          </cell>
        </row>
        <row r="1543">
          <cell r="B1543">
            <v>40356</v>
          </cell>
          <cell r="C1543" t="str">
            <v>0</v>
          </cell>
          <cell r="D1543">
            <v>0</v>
          </cell>
        </row>
        <row r="1544">
          <cell r="B1544">
            <v>40357</v>
          </cell>
          <cell r="C1544" t="str">
            <v>0</v>
          </cell>
          <cell r="D1544">
            <v>0</v>
          </cell>
        </row>
        <row r="1545">
          <cell r="B1545">
            <v>40358</v>
          </cell>
          <cell r="C1545" t="str">
            <v>0</v>
          </cell>
          <cell r="D1545">
            <v>0</v>
          </cell>
        </row>
        <row r="1546">
          <cell r="B1546">
            <v>40359</v>
          </cell>
          <cell r="C1546" t="str">
            <v>0</v>
          </cell>
          <cell r="D1546">
            <v>0</v>
          </cell>
        </row>
        <row r="1547">
          <cell r="B1547">
            <v>40451</v>
          </cell>
          <cell r="C1547">
            <v>20000000</v>
          </cell>
          <cell r="D1547">
            <v>19705231.334017169</v>
          </cell>
        </row>
        <row r="1548">
          <cell r="B1548">
            <v>40361</v>
          </cell>
          <cell r="C1548" t="str">
            <v>0</v>
          </cell>
          <cell r="D1548">
            <v>0</v>
          </cell>
        </row>
        <row r="1549">
          <cell r="B1549">
            <v>40362</v>
          </cell>
          <cell r="C1549" t="str">
            <v>0</v>
          </cell>
          <cell r="D1549">
            <v>0</v>
          </cell>
        </row>
        <row r="1550">
          <cell r="B1550">
            <v>40363</v>
          </cell>
          <cell r="C1550" t="str">
            <v>0</v>
          </cell>
          <cell r="D1550">
            <v>0</v>
          </cell>
        </row>
        <row r="1551">
          <cell r="B1551">
            <v>40364</v>
          </cell>
          <cell r="C1551" t="str">
            <v>0</v>
          </cell>
          <cell r="D1551">
            <v>0</v>
          </cell>
        </row>
        <row r="1552">
          <cell r="B1552">
            <v>40365</v>
          </cell>
          <cell r="C1552" t="str">
            <v>0</v>
          </cell>
          <cell r="D1552">
            <v>0</v>
          </cell>
        </row>
        <row r="1553">
          <cell r="B1553">
            <v>40366</v>
          </cell>
          <cell r="C1553" t="str">
            <v>0</v>
          </cell>
          <cell r="D1553">
            <v>0</v>
          </cell>
        </row>
        <row r="1554">
          <cell r="B1554">
            <v>40458</v>
          </cell>
          <cell r="C1554">
            <v>20000000</v>
          </cell>
          <cell r="D1554">
            <v>19705231.334017169</v>
          </cell>
        </row>
        <row r="1555">
          <cell r="B1555">
            <v>40368</v>
          </cell>
          <cell r="C1555" t="str">
            <v>0</v>
          </cell>
          <cell r="D1555">
            <v>0</v>
          </cell>
        </row>
        <row r="1556">
          <cell r="B1556">
            <v>40369</v>
          </cell>
          <cell r="C1556" t="str">
            <v>0</v>
          </cell>
          <cell r="D1556">
            <v>0</v>
          </cell>
        </row>
        <row r="1557">
          <cell r="B1557">
            <v>40370</v>
          </cell>
          <cell r="C1557" t="str">
            <v>0</v>
          </cell>
          <cell r="D1557">
            <v>0</v>
          </cell>
        </row>
        <row r="1558">
          <cell r="B1558">
            <v>40371</v>
          </cell>
          <cell r="C1558" t="str">
            <v>0</v>
          </cell>
          <cell r="D1558">
            <v>0</v>
          </cell>
        </row>
        <row r="1559">
          <cell r="B1559">
            <v>40372</v>
          </cell>
          <cell r="C1559" t="str">
            <v>0</v>
          </cell>
          <cell r="D1559">
            <v>0</v>
          </cell>
        </row>
        <row r="1560">
          <cell r="B1560">
            <v>40373</v>
          </cell>
          <cell r="C1560" t="str">
            <v>0</v>
          </cell>
          <cell r="D1560">
            <v>0</v>
          </cell>
        </row>
        <row r="1561">
          <cell r="B1561">
            <v>40464</v>
          </cell>
          <cell r="C1561">
            <v>11500000</v>
          </cell>
          <cell r="D1561">
            <v>11332343.412526999</v>
          </cell>
        </row>
        <row r="1562">
          <cell r="B1562">
            <v>40375</v>
          </cell>
          <cell r="C1562" t="str">
            <v>0</v>
          </cell>
          <cell r="D1562">
            <v>0</v>
          </cell>
        </row>
        <row r="1563">
          <cell r="B1563">
            <v>40376</v>
          </cell>
          <cell r="C1563" t="str">
            <v>0</v>
          </cell>
          <cell r="D1563">
            <v>0</v>
          </cell>
        </row>
        <row r="1564">
          <cell r="B1564">
            <v>40377</v>
          </cell>
          <cell r="C1564" t="str">
            <v>0</v>
          </cell>
          <cell r="D1564">
            <v>0</v>
          </cell>
        </row>
        <row r="1565">
          <cell r="B1565">
            <v>40378</v>
          </cell>
          <cell r="C1565" t="str">
            <v>0</v>
          </cell>
          <cell r="D1565">
            <v>0</v>
          </cell>
        </row>
        <row r="1566">
          <cell r="B1566">
            <v>40379</v>
          </cell>
          <cell r="C1566" t="str">
            <v>0</v>
          </cell>
          <cell r="D1566">
            <v>0</v>
          </cell>
        </row>
        <row r="1567">
          <cell r="B1567">
            <v>40380</v>
          </cell>
          <cell r="C1567" t="str">
            <v>0</v>
          </cell>
          <cell r="D1567">
            <v>0</v>
          </cell>
        </row>
        <row r="1568">
          <cell r="B1568">
            <v>40472</v>
          </cell>
          <cell r="C1568">
            <v>20000000</v>
          </cell>
          <cell r="D1568">
            <v>19705231.334017169</v>
          </cell>
        </row>
        <row r="1569">
          <cell r="B1569">
            <v>40382</v>
          </cell>
          <cell r="C1569" t="str">
            <v>0</v>
          </cell>
          <cell r="D1569">
            <v>0</v>
          </cell>
        </row>
        <row r="1570">
          <cell r="B1570">
            <v>40383</v>
          </cell>
          <cell r="C1570" t="str">
            <v>0</v>
          </cell>
          <cell r="D1570">
            <v>0</v>
          </cell>
        </row>
        <row r="1571">
          <cell r="B1571">
            <v>40384</v>
          </cell>
          <cell r="C1571" t="str">
            <v>0</v>
          </cell>
          <cell r="D1571">
            <v>0</v>
          </cell>
        </row>
        <row r="1572">
          <cell r="B1572">
            <v>40385</v>
          </cell>
          <cell r="C1572" t="str">
            <v>0</v>
          </cell>
          <cell r="D1572">
            <v>0</v>
          </cell>
        </row>
        <row r="1573">
          <cell r="B1573">
            <v>40386</v>
          </cell>
          <cell r="C1573" t="str">
            <v>0</v>
          </cell>
          <cell r="D1573">
            <v>0</v>
          </cell>
        </row>
        <row r="1574">
          <cell r="B1574">
            <v>40387</v>
          </cell>
          <cell r="C1574" t="str">
            <v>0</v>
          </cell>
          <cell r="D1574">
            <v>0</v>
          </cell>
        </row>
        <row r="1575">
          <cell r="B1575">
            <v>40479</v>
          </cell>
          <cell r="C1575">
            <v>20000000</v>
          </cell>
          <cell r="D1575">
            <v>19705231.334017169</v>
          </cell>
        </row>
        <row r="1576">
          <cell r="B1576">
            <v>40389</v>
          </cell>
          <cell r="C1576" t="str">
            <v>0</v>
          </cell>
          <cell r="D1576">
            <v>0</v>
          </cell>
        </row>
        <row r="1577">
          <cell r="B1577">
            <v>40390</v>
          </cell>
          <cell r="C1577" t="str">
            <v>0</v>
          </cell>
          <cell r="D1577">
            <v>0</v>
          </cell>
        </row>
        <row r="1578">
          <cell r="B1578">
            <v>40391</v>
          </cell>
          <cell r="C1578" t="str">
            <v>0</v>
          </cell>
          <cell r="D1578">
            <v>0</v>
          </cell>
        </row>
        <row r="1579">
          <cell r="B1579">
            <v>40392</v>
          </cell>
          <cell r="C1579" t="str">
            <v>0</v>
          </cell>
          <cell r="D1579">
            <v>0</v>
          </cell>
        </row>
        <row r="1580">
          <cell r="B1580">
            <v>40393</v>
          </cell>
          <cell r="C1580" t="str">
            <v>0</v>
          </cell>
          <cell r="D1580">
            <v>0</v>
          </cell>
        </row>
        <row r="1581">
          <cell r="B1581">
            <v>40394</v>
          </cell>
          <cell r="C1581" t="str">
            <v>0</v>
          </cell>
          <cell r="D1581">
            <v>0</v>
          </cell>
        </row>
        <row r="1582">
          <cell r="B1582">
            <v>40486</v>
          </cell>
          <cell r="C1582">
            <v>12288000</v>
          </cell>
          <cell r="D1582">
            <v>12018328.465392964</v>
          </cell>
        </row>
        <row r="1583">
          <cell r="B1583">
            <v>40396</v>
          </cell>
          <cell r="C1583" t="str">
            <v>0</v>
          </cell>
          <cell r="D1583">
            <v>0</v>
          </cell>
        </row>
        <row r="1584">
          <cell r="B1584">
            <v>40397</v>
          </cell>
          <cell r="C1584" t="str">
            <v>0</v>
          </cell>
          <cell r="D1584">
            <v>0</v>
          </cell>
        </row>
        <row r="1585">
          <cell r="B1585">
            <v>40398</v>
          </cell>
          <cell r="C1585" t="str">
            <v>0</v>
          </cell>
          <cell r="D1585">
            <v>0</v>
          </cell>
        </row>
        <row r="1586">
          <cell r="B1586">
            <v>40399</v>
          </cell>
          <cell r="C1586" t="str">
            <v>0</v>
          </cell>
          <cell r="D1586">
            <v>0</v>
          </cell>
        </row>
        <row r="1587">
          <cell r="B1587">
            <v>40400</v>
          </cell>
          <cell r="C1587" t="str">
            <v>0</v>
          </cell>
          <cell r="D1587">
            <v>0</v>
          </cell>
        </row>
        <row r="1588">
          <cell r="B1588">
            <v>40401</v>
          </cell>
          <cell r="C1588" t="str">
            <v>0</v>
          </cell>
          <cell r="D1588">
            <v>0</v>
          </cell>
        </row>
        <row r="1589">
          <cell r="B1589">
            <v>40493</v>
          </cell>
          <cell r="C1589">
            <v>9800000</v>
          </cell>
          <cell r="D1589">
            <v>9584929.9284546748</v>
          </cell>
        </row>
        <row r="1590">
          <cell r="B1590">
            <v>40403</v>
          </cell>
          <cell r="C1590" t="str">
            <v>0</v>
          </cell>
          <cell r="D1590">
            <v>0</v>
          </cell>
        </row>
        <row r="1591">
          <cell r="B1591">
            <v>40404</v>
          </cell>
          <cell r="C1591" t="str">
            <v>0</v>
          </cell>
          <cell r="D1591">
            <v>0</v>
          </cell>
        </row>
        <row r="1592">
          <cell r="B1592">
            <v>40405</v>
          </cell>
          <cell r="C1592" t="str">
            <v>0</v>
          </cell>
          <cell r="D1592">
            <v>0</v>
          </cell>
        </row>
        <row r="1593">
          <cell r="B1593">
            <v>40406</v>
          </cell>
          <cell r="C1593" t="str">
            <v>0</v>
          </cell>
          <cell r="D1593">
            <v>0</v>
          </cell>
        </row>
        <row r="1594">
          <cell r="B1594">
            <v>40407</v>
          </cell>
          <cell r="C1594" t="str">
            <v>0</v>
          </cell>
          <cell r="D1594">
            <v>0</v>
          </cell>
        </row>
        <row r="1595">
          <cell r="B1595">
            <v>40408</v>
          </cell>
          <cell r="C1595" t="str">
            <v>0</v>
          </cell>
          <cell r="D1595">
            <v>0</v>
          </cell>
        </row>
        <row r="1596">
          <cell r="B1596">
            <v>40500</v>
          </cell>
          <cell r="C1596">
            <v>20000000</v>
          </cell>
          <cell r="D1596">
            <v>19561081.486642193</v>
          </cell>
        </row>
        <row r="1597">
          <cell r="C1597" t="str">
            <v>0</v>
          </cell>
        </row>
        <row r="1598">
          <cell r="C1598" t="str">
            <v>0</v>
          </cell>
        </row>
        <row r="1599">
          <cell r="C1599" t="str">
            <v>0</v>
          </cell>
        </row>
        <row r="1600">
          <cell r="C1600" t="str">
            <v>0</v>
          </cell>
        </row>
        <row r="1601">
          <cell r="C1601" t="str">
            <v>0</v>
          </cell>
        </row>
        <row r="1602">
          <cell r="C1602" t="str">
            <v>0</v>
          </cell>
        </row>
        <row r="1603">
          <cell r="B1603">
            <v>40507</v>
          </cell>
          <cell r="C1603">
            <v>5100000</v>
          </cell>
          <cell r="D1603">
            <v>4988075.7790937591</v>
          </cell>
        </row>
        <row r="1604">
          <cell r="C1604" t="str">
            <v>0</v>
          </cell>
        </row>
        <row r="1605">
          <cell r="C1605" t="str">
            <v>0</v>
          </cell>
        </row>
        <row r="1606">
          <cell r="C1606" t="str">
            <v>0</v>
          </cell>
        </row>
        <row r="1607">
          <cell r="C1607" t="str">
            <v>0</v>
          </cell>
        </row>
        <row r="1608">
          <cell r="C1608" t="str">
            <v>0</v>
          </cell>
        </row>
        <row r="1609">
          <cell r="C1609" t="str">
            <v>0</v>
          </cell>
        </row>
        <row r="1610">
          <cell r="B1610">
            <v>40514</v>
          </cell>
          <cell r="C1610">
            <v>8500000</v>
          </cell>
          <cell r="D1610">
            <v>8313459.6318229325</v>
          </cell>
        </row>
        <row r="1611">
          <cell r="C1611" t="str">
            <v>0</v>
          </cell>
        </row>
        <row r="1612">
          <cell r="C1612" t="str">
            <v>0</v>
          </cell>
        </row>
        <row r="1613">
          <cell r="C1613" t="str">
            <v>0</v>
          </cell>
        </row>
        <row r="1614">
          <cell r="C1614" t="str">
            <v>0</v>
          </cell>
        </row>
        <row r="1615">
          <cell r="C1615" t="str">
            <v>0</v>
          </cell>
        </row>
        <row r="1616">
          <cell r="C1616" t="str">
            <v>0</v>
          </cell>
        </row>
        <row r="1617">
          <cell r="B1617">
            <v>40521</v>
          </cell>
          <cell r="C1617">
            <v>10500000</v>
          </cell>
          <cell r="D1617">
            <v>10257561.823723566</v>
          </cell>
        </row>
        <row r="1618">
          <cell r="C1618" t="str">
            <v>0</v>
          </cell>
        </row>
        <row r="1619">
          <cell r="C1619" t="str">
            <v>0</v>
          </cell>
        </row>
        <row r="1620">
          <cell r="C1620" t="str">
            <v>0</v>
          </cell>
        </row>
        <row r="1621">
          <cell r="C1621" t="str">
            <v>0</v>
          </cell>
        </row>
        <row r="1622">
          <cell r="C1622" t="str">
            <v>0</v>
          </cell>
        </row>
        <row r="1623">
          <cell r="C1623" t="str">
            <v>0</v>
          </cell>
        </row>
        <row r="1624">
          <cell r="B1624">
            <v>40528</v>
          </cell>
          <cell r="C1624">
            <v>16970000</v>
          </cell>
          <cell r="D1624">
            <v>16564053.619606933</v>
          </cell>
        </row>
        <row r="1625">
          <cell r="C1625" t="str">
            <v>0</v>
          </cell>
        </row>
        <row r="1626">
          <cell r="C1626" t="str">
            <v>0</v>
          </cell>
        </row>
        <row r="1627">
          <cell r="C1627" t="str">
            <v>0</v>
          </cell>
        </row>
        <row r="1628">
          <cell r="C1628" t="str">
            <v>0</v>
          </cell>
        </row>
        <row r="1629">
          <cell r="C1629" t="str">
            <v>0</v>
          </cell>
        </row>
        <row r="1630">
          <cell r="C1630" t="str">
            <v>0</v>
          </cell>
        </row>
        <row r="1631">
          <cell r="B1631">
            <v>40535</v>
          </cell>
          <cell r="C1631">
            <v>20000000</v>
          </cell>
          <cell r="D1631">
            <v>19521571.737898566</v>
          </cell>
        </row>
        <row r="1632">
          <cell r="C1632" t="str">
            <v>0</v>
          </cell>
        </row>
        <row r="1633">
          <cell r="C1633" t="str">
            <v>0</v>
          </cell>
        </row>
        <row r="1634">
          <cell r="C1634" t="str">
            <v>0</v>
          </cell>
        </row>
        <row r="1635">
          <cell r="C1635" t="str">
            <v>0</v>
          </cell>
        </row>
        <row r="1636">
          <cell r="C1636" t="str">
            <v>0</v>
          </cell>
        </row>
        <row r="1637">
          <cell r="C1637" t="str">
            <v>0</v>
          </cell>
        </row>
        <row r="1638">
          <cell r="B1638">
            <v>40542</v>
          </cell>
          <cell r="C1638">
            <v>20000000</v>
          </cell>
          <cell r="D1638">
            <v>19521571.737898566</v>
          </cell>
        </row>
        <row r="1639">
          <cell r="C1639" t="str">
            <v>0</v>
          </cell>
        </row>
        <row r="1640">
          <cell r="C1640" t="str">
            <v>0</v>
          </cell>
        </row>
        <row r="1641">
          <cell r="C1641" t="str">
            <v>0</v>
          </cell>
        </row>
        <row r="1642">
          <cell r="C1642" t="str">
            <v>0</v>
          </cell>
        </row>
        <row r="1643">
          <cell r="C1643" t="str">
            <v>0</v>
          </cell>
        </row>
        <row r="1644">
          <cell r="C1644" t="str">
            <v>0</v>
          </cell>
        </row>
        <row r="1645">
          <cell r="B1645">
            <v>40549</v>
          </cell>
          <cell r="C1645">
            <v>20000000</v>
          </cell>
          <cell r="D1645">
            <v>19525848.210870601</v>
          </cell>
        </row>
        <row r="1646">
          <cell r="C1646" t="str">
            <v>0</v>
          </cell>
        </row>
        <row r="1647">
          <cell r="C1647" t="str">
            <v>0</v>
          </cell>
        </row>
        <row r="1648">
          <cell r="C1648" t="str">
            <v>0</v>
          </cell>
        </row>
        <row r="1649">
          <cell r="C1649" t="str">
            <v>0</v>
          </cell>
        </row>
        <row r="1650">
          <cell r="C1650" t="str">
            <v>0</v>
          </cell>
        </row>
        <row r="1651">
          <cell r="B1651">
            <v>40556</v>
          </cell>
          <cell r="C1651">
            <v>20000000</v>
          </cell>
          <cell r="D1651">
            <v>19531333.610161003</v>
          </cell>
        </row>
        <row r="1652">
          <cell r="C1652">
            <v>0</v>
          </cell>
        </row>
        <row r="1653">
          <cell r="C1653">
            <v>0</v>
          </cell>
        </row>
        <row r="1654">
          <cell r="C1654" t="str">
            <v>0</v>
          </cell>
        </row>
        <row r="1655">
          <cell r="C1655" t="str">
            <v>0</v>
          </cell>
        </row>
        <row r="1656">
          <cell r="C1656" t="str">
            <v>0</v>
          </cell>
        </row>
        <row r="1657">
          <cell r="C1657" t="str">
            <v>0</v>
          </cell>
        </row>
        <row r="1658">
          <cell r="C1658" t="str">
            <v>0</v>
          </cell>
        </row>
        <row r="1659">
          <cell r="B1659">
            <v>40563</v>
          </cell>
          <cell r="C1659">
            <v>20000000</v>
          </cell>
          <cell r="D1659">
            <v>19544877.448263638</v>
          </cell>
        </row>
        <row r="1660">
          <cell r="C1660" t="str">
            <v>0</v>
          </cell>
        </row>
        <row r="1661">
          <cell r="C1661" t="str">
            <v>0</v>
          </cell>
        </row>
        <row r="1662">
          <cell r="C1662" t="str">
            <v>0</v>
          </cell>
        </row>
        <row r="1663">
          <cell r="C1663" t="str">
            <v>0</v>
          </cell>
        </row>
        <row r="1664">
          <cell r="C1664" t="str">
            <v>0</v>
          </cell>
        </row>
        <row r="1665">
          <cell r="C1665" t="str">
            <v>0</v>
          </cell>
        </row>
        <row r="1666">
          <cell r="B1666">
            <v>40570</v>
          </cell>
          <cell r="C1666">
            <v>25000000</v>
          </cell>
          <cell r="D1666">
            <v>24425145.828158326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"/>
      <sheetName val="US"/>
      <sheetName val="Transfers"/>
      <sheetName val="Sheet2"/>
      <sheetName val="Codes"/>
      <sheetName val="Sheet1"/>
      <sheetName val="წმინდა_ამოღება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საკუთარი</v>
          </cell>
        </row>
        <row r="2">
          <cell r="A2" t="str">
            <v>პარტიის</v>
          </cell>
        </row>
        <row r="3">
          <cell r="A3" t="str">
            <v>დავალებების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fo"/>
      <sheetName val="RI-Data"/>
      <sheetName val="A"/>
      <sheetName val="A-Data"/>
      <sheetName val="RC"/>
      <sheetName val="A-Can"/>
      <sheetName val="RC-D"/>
      <sheetName val="RI"/>
      <sheetName val="Info-Data"/>
      <sheetName val="RC-Data"/>
      <sheetName val="RC-D-Data"/>
      <sheetName val="FXD-Data"/>
      <sheetName val="A-LS-Data"/>
      <sheetName val="RC-SD-Data"/>
      <sheetName val="RC-B-Data"/>
      <sheetName val="RC-S-Data"/>
      <sheetName val="RC-I-Data"/>
      <sheetName val="A-LD-Data (1)"/>
      <sheetName val="A-LD-Data (2)"/>
      <sheetName val="FX-Data"/>
      <sheetName val="A-G-Data (2)"/>
      <sheetName val="A-CI-Data"/>
      <sheetName val="A-CP-Data"/>
      <sheetName val="A-D-Data"/>
      <sheetName val="RI-A-Data"/>
      <sheetName val="A-L-Data (1)"/>
      <sheetName val="A-L-Data (2)"/>
      <sheetName val="A-L"/>
      <sheetName val="RI-AC-Data (1)"/>
      <sheetName val="RI-AC-Data (2)"/>
      <sheetName val="RI-AC-Data (3)"/>
      <sheetName val="RI-AC-Data (4)"/>
      <sheetName val="RI-AC-Data (5)"/>
      <sheetName val="RC-P-Data"/>
      <sheetName val="RC-C-Data"/>
      <sheetName val="RC-L-Data"/>
      <sheetName val="RI-C-Data"/>
      <sheetName val="A-Can-Data (1)"/>
      <sheetName val="A-Can-Data (2)"/>
      <sheetName val="RC-O-Data"/>
      <sheetName val="RC-A-Data"/>
      <sheetName val="RC-L"/>
      <sheetName val="RC-A"/>
      <sheetName val="RC-C"/>
      <sheetName val="RC-O"/>
      <sheetName val="RI-C"/>
      <sheetName val="RC-P"/>
      <sheetName val="RI-AC"/>
      <sheetName val="RI-A"/>
      <sheetName val="A-D"/>
      <sheetName val="A-CP"/>
      <sheetName val="A-CI"/>
      <sheetName val="A-G-Data (1)"/>
      <sheetName val="A-G"/>
      <sheetName val="FX"/>
      <sheetName val="A-LD"/>
      <sheetName val="RC-S"/>
      <sheetName val="RC-I"/>
      <sheetName val="RC-B"/>
      <sheetName val="RC-SD"/>
      <sheetName val="A-LS"/>
      <sheetName val="FXD"/>
      <sheetName val="Sheet2"/>
    </sheetNames>
    <sheetDataSet>
      <sheetData sheetId="0"/>
      <sheetData sheetId="1">
        <row r="1">
          <cell r="B1" t="str">
            <v>კონსოლიდირებული</v>
          </cell>
          <cell r="C1" t="str">
            <v>ALL</v>
          </cell>
        </row>
        <row r="2">
          <cell r="C2">
            <v>40451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D1">
            <v>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G Q"/>
      <sheetName val="Mon-In"/>
      <sheetName val="Mon-Out"/>
      <sheetName val="NBG table new (2)"/>
      <sheetName val="NBG table (prog)"/>
      <sheetName val="NIR"/>
      <sheetName val="NBG table"/>
      <sheetName val="MS table"/>
      <sheetName val="NBG M"/>
      <sheetName val="MS M"/>
      <sheetName val="WEOREO"/>
      <sheetName val="NBG M (prog)"/>
      <sheetName val="MS M (prog)"/>
      <sheetName val="Chart4"/>
      <sheetName val="Chart3"/>
      <sheetName val="Chart5"/>
      <sheetName val="Chart7"/>
      <sheetName val="Chart11"/>
      <sheetName val="RM comp (2)"/>
      <sheetName val="Chart12"/>
      <sheetName val="Chart8"/>
      <sheetName val="Chart10"/>
      <sheetName val="Chart9"/>
      <sheetName val="Chart13"/>
      <sheetName val="M2 vs M3 m"/>
      <sheetName val="RM comp"/>
      <sheetName val="Chart1"/>
      <sheetName val="Chart2"/>
      <sheetName val="Sheet1"/>
      <sheetName val="deposits"/>
      <sheetName val="RM and sterlization"/>
      <sheetName val="Dom vs for deposits (actual (2)"/>
      <sheetName val="RM comp (actl) (2)"/>
      <sheetName val="RM comp (actl)"/>
      <sheetName val="Dom vs for deposits (actual)"/>
      <sheetName val="Dom vs for deposits"/>
      <sheetName val="M3 m"/>
      <sheetName val="M2 m"/>
      <sheetName val="BM RM CPI"/>
      <sheetName val="BM and Prices"/>
      <sheetName val="Inter &amp; Ster"/>
      <sheetName val="BM RM"/>
      <sheetName val="BM vs RM"/>
      <sheetName val="private credit"/>
      <sheetName val="excess liquidity"/>
      <sheetName val="Dom Fin"/>
      <sheetName val="Medium Term OUT"/>
      <sheetName val="NBG table old"/>
      <sheetName val="MS table old"/>
      <sheetName val="DOC"/>
      <sheetName val="Insheets"/>
      <sheetName val="FSI"/>
      <sheetName val="Program"/>
      <sheetName val="Out SEI"/>
      <sheetName val="NBG old"/>
      <sheetName val="DMB prog"/>
      <sheetName val="MS data prog"/>
      <sheetName val="Dom. Fin. for fiscal"/>
      <sheetName val="EDSS Despot&amp;lending"/>
      <sheetName val="ControlSheet"/>
      <sheetName val="Main Output Table I--OLD base"/>
      <sheetName val="Main Output Table II--OLD base"/>
      <sheetName val="Summary Q1"/>
      <sheetName val="Summary 07"/>
      <sheetName val="assumption"/>
      <sheetName val="T-bills"/>
      <sheetName val="Cashflow"/>
      <sheetName val="Cashflow2004"/>
      <sheetName val="int_calc"/>
      <sheetName val="mof tBILL PROJ"/>
      <sheetName val="fis_input"/>
      <sheetName val="PC-input"/>
      <sheetName val="resold"/>
      <sheetName val="red"/>
      <sheetName val="Domdebt"/>
      <sheetName val="fis_backup '02"/>
      <sheetName val="Deposit&amp;Lending Rates, Treaus"/>
      <sheetName val="GEO_M"/>
      <sheetName val="OUTREO"/>
      <sheetName val="EDSS Mon panel for BR"/>
      <sheetName val="FSUOUT"/>
      <sheetName val="OUTREO _History"/>
      <sheetName val="WEO_Q4"/>
      <sheetName val="Interest Rates on Loans (EN)"/>
      <sheetName val="FC Dep.volume&amp;Int.rates-eng"/>
      <sheetName val="Real (P) IN"/>
      <sheetName val="Table. NBG Accounts-Auth "/>
      <sheetName val="Table. Monetary Survey-Auth"/>
      <sheetName val="Forex"/>
      <sheetName val="GEOMon (SBA)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6">
          <cell r="A6" t="str">
            <v>EDF_Save_Database</v>
          </cell>
          <cell r="B6" t="str">
            <v>Edf_srs_code</v>
          </cell>
          <cell r="C6" t="str">
            <v>Units</v>
          </cell>
          <cell r="D6" t="str">
            <v>Data_type</v>
          </cell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R6">
            <v>36130</v>
          </cell>
          <cell r="AS6">
            <v>36161</v>
          </cell>
          <cell r="AT6">
            <v>36192</v>
          </cell>
          <cell r="AU6">
            <v>36220</v>
          </cell>
        </row>
        <row r="9">
          <cell r="E9" t="str">
            <v>Table 1. Georgia: Summary Accounts of the Banking System at program exchange rates</v>
          </cell>
        </row>
        <row r="10">
          <cell r="E10" t="str">
            <v xml:space="preserve">Be careful: need for manual addition of the US$/SRD exchange rate in line 151; also, check consistency of NBG and IMF data on stock of Fund obligations in line 165 </v>
          </cell>
        </row>
        <row r="11">
          <cell r="E11" t="str">
            <v xml:space="preserve">Be careful: need for manual addition of the US$/SRD exchange rate in line 151 and 155; also, check consistency of NBG and IMF data on stock of Fund obligations in line 165 </v>
          </cell>
        </row>
        <row r="13">
          <cell r="E13">
            <v>39691.917272453706</v>
          </cell>
        </row>
        <row r="14">
          <cell r="E14">
            <v>39691.917272453706</v>
          </cell>
          <cell r="F14" t="str">
            <v>Dec95</v>
          </cell>
          <cell r="G14" t="str">
            <v>Jan96</v>
          </cell>
          <cell r="H14" t="str">
            <v>Feb96</v>
          </cell>
          <cell r="I14" t="str">
            <v>Mar96</v>
          </cell>
          <cell r="J14" t="str">
            <v>Apr96</v>
          </cell>
          <cell r="K14" t="str">
            <v>May96</v>
          </cell>
          <cell r="L14" t="str">
            <v>Jun96</v>
          </cell>
          <cell r="M14" t="str">
            <v>Jul96</v>
          </cell>
          <cell r="N14" t="str">
            <v>Aug96</v>
          </cell>
          <cell r="O14" t="str">
            <v>Sept96</v>
          </cell>
          <cell r="P14" t="str">
            <v>Oct96</v>
          </cell>
          <cell r="Q14" t="str">
            <v>Nov96</v>
          </cell>
          <cell r="R14" t="str">
            <v>Dec96</v>
          </cell>
          <cell r="S14" t="str">
            <v>Jan97</v>
          </cell>
          <cell r="T14" t="str">
            <v>Feb97</v>
          </cell>
          <cell r="U14" t="str">
            <v>Mar97</v>
          </cell>
          <cell r="V14" t="str">
            <v>Apr97</v>
          </cell>
          <cell r="W14" t="str">
            <v>May97</v>
          </cell>
          <cell r="X14" t="str">
            <v>Jun97</v>
          </cell>
          <cell r="Y14" t="str">
            <v>Jul97</v>
          </cell>
          <cell r="Z14" t="str">
            <v>Aug97</v>
          </cell>
          <cell r="AA14" t="str">
            <v>Sept97</v>
          </cell>
          <cell r="AB14" t="str">
            <v>Oct97</v>
          </cell>
          <cell r="AC14" t="str">
            <v>Nov97</v>
          </cell>
          <cell r="AD14" t="str">
            <v>Dec97</v>
          </cell>
          <cell r="AE14" t="str">
            <v>Jan98</v>
          </cell>
          <cell r="AF14" t="str">
            <v>Feb98</v>
          </cell>
          <cell r="AG14" t="str">
            <v>Mar98</v>
          </cell>
          <cell r="AH14" t="str">
            <v>Apr98</v>
          </cell>
          <cell r="AI14" t="str">
            <v>May98</v>
          </cell>
          <cell r="AJ14" t="str">
            <v>Jun98</v>
          </cell>
          <cell r="AK14" t="str">
            <v>Jul98</v>
          </cell>
          <cell r="AL14" t="str">
            <v>Aug98</v>
          </cell>
          <cell r="AM14" t="str">
            <v>Sep98</v>
          </cell>
          <cell r="AN14">
            <v>36069</v>
          </cell>
          <cell r="AO14">
            <v>36100</v>
          </cell>
          <cell r="AP14" t="str">
            <v>Dec-98</v>
          </cell>
          <cell r="AR14" t="str">
            <v>Dec-98</v>
          </cell>
          <cell r="AS14" t="str">
            <v>Jan-99</v>
          </cell>
          <cell r="AT14" t="str">
            <v>Feb-99</v>
          </cell>
          <cell r="AU14" t="str">
            <v>Mar-99</v>
          </cell>
        </row>
        <row r="15">
          <cell r="AP15" t="str">
            <v>ESAF</v>
          </cell>
          <cell r="AQ15" t="str">
            <v>Shadow</v>
          </cell>
          <cell r="AR15" t="str">
            <v>Act.</v>
          </cell>
        </row>
        <row r="16">
          <cell r="E16" t="str">
            <v>At program exchange rates</v>
          </cell>
        </row>
        <row r="17">
          <cell r="E17" t="str">
            <v>National Bank of Georgia</v>
          </cell>
        </row>
        <row r="19">
          <cell r="A19" t="str">
            <v>c:\my documents\geo\edf\geomon[temp]</v>
          </cell>
          <cell r="B19" t="str">
            <v>FAFA_N_E</v>
          </cell>
          <cell r="C19" t="str">
            <v>Millions of lari</v>
          </cell>
          <cell r="D19" t="str">
            <v>Stock</v>
          </cell>
          <cell r="E19" t="str">
            <v>Net foreign assets</v>
          </cell>
          <cell r="F19">
            <v>93.341608731707311</v>
          </cell>
          <cell r="G19">
            <v>80.345144389111255</v>
          </cell>
          <cell r="H19">
            <v>61.611354190476213</v>
          </cell>
          <cell r="I19">
            <v>43.237458530903318</v>
          </cell>
          <cell r="J19">
            <v>21.050972729729686</v>
          </cell>
          <cell r="K19">
            <v>13.56648395238093</v>
          </cell>
          <cell r="L19">
            <v>44.850140848605569</v>
          </cell>
          <cell r="M19">
            <v>40.088452213661661</v>
          </cell>
          <cell r="N19">
            <v>29.653105036306265</v>
          </cell>
          <cell r="O19">
            <v>1.9145337086613892</v>
          </cell>
          <cell r="P19">
            <v>-24.92414318110233</v>
          </cell>
          <cell r="Q19">
            <v>-44.82633012500002</v>
          </cell>
          <cell r="R19">
            <v>-9.7909790643641763</v>
          </cell>
          <cell r="S19">
            <v>-40.429349494949442</v>
          </cell>
          <cell r="T19">
            <v>-63.643303875969004</v>
          </cell>
          <cell r="U19">
            <v>-75.271552395672288</v>
          </cell>
          <cell r="V19">
            <v>-105.63429969207083</v>
          </cell>
          <cell r="W19">
            <v>-133.08199999999999</v>
          </cell>
          <cell r="X19">
            <v>-139.93049999999997</v>
          </cell>
          <cell r="Y19">
            <v>-139.32402713178294</v>
          </cell>
          <cell r="Z19">
            <v>-173.62397832817339</v>
          </cell>
          <cell r="AA19">
            <v>-171.78867103235743</v>
          </cell>
          <cell r="AB19">
            <v>-172.13689999999991</v>
          </cell>
          <cell r="AC19">
            <v>-128.33298323170723</v>
          </cell>
          <cell r="AD19">
            <v>-132.06826963190184</v>
          </cell>
          <cell r="AE19">
            <v>-122.47518100784316</v>
          </cell>
          <cell r="AF19">
            <v>-137.40497573608397</v>
          </cell>
          <cell r="AG19">
            <v>-149.45373514531838</v>
          </cell>
          <cell r="AH19">
            <v>-155.72690308539325</v>
          </cell>
          <cell r="AI19">
            <v>-173.68483803102441</v>
          </cell>
          <cell r="AJ19">
            <v>-196.69466024359042</v>
          </cell>
          <cell r="AK19">
            <v>-219.84740282519289</v>
          </cell>
          <cell r="AL19">
            <v>-215.7030758172223</v>
          </cell>
          <cell r="AM19">
            <v>-263.0124875539442</v>
          </cell>
          <cell r="AN19">
            <v>-280.01810525693179</v>
          </cell>
          <cell r="AO19">
            <v>-305.05594132730027</v>
          </cell>
          <cell r="AP19">
            <v>-264.74675552752495</v>
          </cell>
          <cell r="AQ19">
            <v>-420.01195910999991</v>
          </cell>
          <cell r="AR19">
            <v>-389.89942261600015</v>
          </cell>
          <cell r="AS19">
            <v>-430.19027881785257</v>
          </cell>
          <cell r="AT19">
            <v>-433.70113713352794</v>
          </cell>
          <cell r="AU19">
            <v>-460.17809383377949</v>
          </cell>
        </row>
        <row r="20">
          <cell r="A20" t="str">
            <v>c:\my documents\geo\edf\geomon[temp]</v>
          </cell>
          <cell r="B20" t="str">
            <v>FAFAENC_E</v>
          </cell>
          <cell r="C20" t="str">
            <v>Millions of lari</v>
          </cell>
          <cell r="D20" t="str">
            <v>Stock</v>
          </cell>
          <cell r="E20" t="str">
            <v xml:space="preserve">  Encumbered reserves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c:\my documents\geo\edf\geomon[temp]</v>
          </cell>
          <cell r="B21" t="str">
            <v>FAFRA_N_E</v>
          </cell>
          <cell r="C21" t="str">
            <v>Millions of lari</v>
          </cell>
          <cell r="D21" t="str">
            <v>Stock</v>
          </cell>
          <cell r="E21" t="str">
            <v>Net international reserves (NIR)</v>
          </cell>
          <cell r="F21">
            <v>93.341608731707311</v>
          </cell>
          <cell r="G21">
            <v>80.345144389111255</v>
          </cell>
          <cell r="H21">
            <v>61.611354190476213</v>
          </cell>
          <cell r="I21">
            <v>43.237458530903318</v>
          </cell>
          <cell r="J21">
            <v>21.050972729729686</v>
          </cell>
          <cell r="K21">
            <v>13.56648395238093</v>
          </cell>
          <cell r="L21">
            <v>44.850140848605569</v>
          </cell>
          <cell r="M21">
            <v>40.088452213661661</v>
          </cell>
          <cell r="N21">
            <v>29.653105036306265</v>
          </cell>
          <cell r="O21">
            <v>1.9145337086613892</v>
          </cell>
          <cell r="P21">
            <v>-24.92414318110233</v>
          </cell>
          <cell r="Q21">
            <v>-44.82633012500002</v>
          </cell>
          <cell r="R21">
            <v>-9.7909790643641763</v>
          </cell>
          <cell r="S21">
            <v>-40.429349494949442</v>
          </cell>
          <cell r="T21">
            <v>-63.643303875969004</v>
          </cell>
          <cell r="U21">
            <v>-75.271552395672288</v>
          </cell>
          <cell r="V21">
            <v>-105.63429969207083</v>
          </cell>
          <cell r="W21">
            <v>-133.08199999999999</v>
          </cell>
          <cell r="X21">
            <v>-139.93049999999997</v>
          </cell>
          <cell r="Y21">
            <v>-139.32402713178294</v>
          </cell>
          <cell r="Z21">
            <v>-173.62397832817339</v>
          </cell>
          <cell r="AA21">
            <v>-171.78867103235743</v>
          </cell>
          <cell r="AB21">
            <v>-172.13689999999991</v>
          </cell>
          <cell r="AC21">
            <v>-128.33298323170723</v>
          </cell>
          <cell r="AD21">
            <v>-132.06826963190184</v>
          </cell>
          <cell r="AE21">
            <v>-122.47518100784316</v>
          </cell>
          <cell r="AF21">
            <v>-137.40497573608397</v>
          </cell>
          <cell r="AG21">
            <v>-149.45373514531838</v>
          </cell>
          <cell r="AH21">
            <v>-155.72690308539325</v>
          </cell>
          <cell r="AI21">
            <v>-173.68483803102441</v>
          </cell>
          <cell r="AJ21">
            <v>-196.69466024359042</v>
          </cell>
          <cell r="AK21">
            <v>-219.84740282519289</v>
          </cell>
          <cell r="AL21">
            <v>-215.7030758172223</v>
          </cell>
          <cell r="AM21">
            <v>-263.0124875539442</v>
          </cell>
          <cell r="AN21">
            <v>-280.01810525693179</v>
          </cell>
          <cell r="AO21">
            <v>-305.05594132730027</v>
          </cell>
          <cell r="AP21">
            <v>-264.74675552752495</v>
          </cell>
          <cell r="AQ21">
            <v>-420.01195910999991</v>
          </cell>
          <cell r="AR21">
            <v>-389.89942261600015</v>
          </cell>
          <cell r="AS21">
            <v>-430.19027881785257</v>
          </cell>
          <cell r="AT21">
            <v>-433.70113713352794</v>
          </cell>
          <cell r="AU21">
            <v>-460.17809383377949</v>
          </cell>
        </row>
        <row r="22">
          <cell r="A22" t="str">
            <v>c:\my documents\geo\edf\geomon[temp]</v>
          </cell>
          <cell r="B22" t="str">
            <v>FAFRAGOLD_E</v>
          </cell>
          <cell r="C22" t="str">
            <v>Millions of lari</v>
          </cell>
          <cell r="D22" t="str">
            <v>Stock</v>
          </cell>
          <cell r="E22" t="str">
            <v xml:space="preserve">  Gold</v>
          </cell>
          <cell r="F22">
            <v>1.5</v>
          </cell>
          <cell r="G22">
            <v>1.5</v>
          </cell>
          <cell r="H22">
            <v>1.5</v>
          </cell>
          <cell r="I22">
            <v>1.5</v>
          </cell>
          <cell r="J22">
            <v>1.5</v>
          </cell>
          <cell r="K22">
            <v>1.5</v>
          </cell>
          <cell r="L22">
            <v>1.5</v>
          </cell>
          <cell r="M22">
            <v>1.5</v>
          </cell>
          <cell r="N22">
            <v>1.5</v>
          </cell>
          <cell r="O22">
            <v>1.5</v>
          </cell>
          <cell r="P22">
            <v>1.5</v>
          </cell>
          <cell r="Q22">
            <v>1.5</v>
          </cell>
          <cell r="R22">
            <v>1.5344</v>
          </cell>
          <cell r="S22">
            <v>1.5344</v>
          </cell>
          <cell r="T22">
            <v>0.876</v>
          </cell>
          <cell r="U22">
            <v>0.876</v>
          </cell>
          <cell r="V22">
            <v>0.876</v>
          </cell>
          <cell r="W22">
            <v>0.876</v>
          </cell>
          <cell r="X22">
            <v>0.876</v>
          </cell>
          <cell r="Y22">
            <v>0.80820000000000003</v>
          </cell>
          <cell r="Z22">
            <v>0.80820000000000003</v>
          </cell>
          <cell r="AA22">
            <v>0.80820000000000003</v>
          </cell>
          <cell r="AB22">
            <v>0.80820000000000003</v>
          </cell>
          <cell r="AC22">
            <v>0.80820000000000003</v>
          </cell>
          <cell r="AD22">
            <v>0.69930000000000003</v>
          </cell>
          <cell r="AE22">
            <v>0.69930000000000003</v>
          </cell>
          <cell r="AF22">
            <v>0.69930000000000003</v>
          </cell>
          <cell r="AG22">
            <v>0.74619999999999997</v>
          </cell>
          <cell r="AH22">
            <v>0.74619999999999997</v>
          </cell>
          <cell r="AI22">
            <v>0.74619999999999997</v>
          </cell>
          <cell r="AJ22">
            <v>0.74280000000000002</v>
          </cell>
          <cell r="AK22">
            <v>0.74280000000000002</v>
          </cell>
          <cell r="AL22">
            <v>0.74280000000000002</v>
          </cell>
          <cell r="AM22">
            <v>0.74429999999999996</v>
          </cell>
          <cell r="AN22">
            <v>0.74429999999999996</v>
          </cell>
          <cell r="AO22">
            <v>0.74429999999999996</v>
          </cell>
          <cell r="AP22">
            <v>0.74429999999999996</v>
          </cell>
          <cell r="AQ22">
            <v>0.74429999999999996</v>
          </cell>
          <cell r="AR22">
            <v>0.95689999999999997</v>
          </cell>
          <cell r="AS22">
            <v>0.95689999999999997</v>
          </cell>
          <cell r="AT22">
            <v>0.95689999999999997</v>
          </cell>
          <cell r="AU22">
            <v>1.1452</v>
          </cell>
        </row>
        <row r="23">
          <cell r="A23" t="str">
            <v>c:\my documents\geo\edf\geomon[temp]</v>
          </cell>
          <cell r="B23" t="str">
            <v>FAFRA_E</v>
          </cell>
          <cell r="C23" t="str">
            <v>Millions of lari</v>
          </cell>
          <cell r="D23" t="str">
            <v>Stock</v>
          </cell>
          <cell r="E23" t="str">
            <v xml:space="preserve">  Foreign exchange reserves </v>
          </cell>
          <cell r="F23">
            <v>231.29345073170728</v>
          </cell>
          <cell r="G23">
            <v>218.29698638911125</v>
          </cell>
          <cell r="H23">
            <v>199.56319619047619</v>
          </cell>
          <cell r="I23">
            <v>230.9578155309033</v>
          </cell>
          <cell r="J23">
            <v>208.7713297297297</v>
          </cell>
          <cell r="K23">
            <v>201.28684095238091</v>
          </cell>
          <cell r="L23">
            <v>232.57049784860558</v>
          </cell>
          <cell r="M23">
            <v>227.8088092136617</v>
          </cell>
          <cell r="N23">
            <v>217.37346203630628</v>
          </cell>
          <cell r="O23">
            <v>189.63489070866137</v>
          </cell>
          <cell r="P23">
            <v>212.56472881889763</v>
          </cell>
          <cell r="Q23">
            <v>192.63714187499997</v>
          </cell>
          <cell r="R23">
            <v>227.63849293563578</v>
          </cell>
          <cell r="S23">
            <v>210.92505050505056</v>
          </cell>
          <cell r="T23">
            <v>188.369496124031</v>
          </cell>
          <cell r="U23">
            <v>176.72364760432765</v>
          </cell>
          <cell r="V23">
            <v>199.0304003079292</v>
          </cell>
          <cell r="W23">
            <v>171.58269999999999</v>
          </cell>
          <cell r="X23">
            <v>164.73420000000002</v>
          </cell>
          <cell r="Y23">
            <v>165.40847286821705</v>
          </cell>
          <cell r="Z23">
            <v>164.69822755417954</v>
          </cell>
          <cell r="AA23">
            <v>167.22957627118646</v>
          </cell>
          <cell r="AB23">
            <v>220.32110000000006</v>
          </cell>
          <cell r="AC23">
            <v>265.63448932926832</v>
          </cell>
          <cell r="AD23">
            <v>261.4647929447853</v>
          </cell>
          <cell r="AE23">
            <v>245.1503282051282</v>
          </cell>
          <cell r="AF23">
            <v>230.45651672918231</v>
          </cell>
          <cell r="AG23">
            <v>219.33377677902624</v>
          </cell>
          <cell r="AH23">
            <v>217.97576089887639</v>
          </cell>
          <cell r="AI23">
            <v>208.42214253897552</v>
          </cell>
          <cell r="AJ23">
            <v>185.23778635014838</v>
          </cell>
          <cell r="AK23">
            <v>164.03307418397625</v>
          </cell>
          <cell r="AL23">
            <v>217.17710777777768</v>
          </cell>
          <cell r="AM23">
            <v>173.44977712609969</v>
          </cell>
          <cell r="AN23">
            <v>157.18326029829547</v>
          </cell>
          <cell r="AO23">
            <v>129.47082214983712</v>
          </cell>
          <cell r="AP23">
            <v>164.27471666666665</v>
          </cell>
          <cell r="AQ23">
            <v>246.10444444444443</v>
          </cell>
          <cell r="AR23">
            <v>221.494</v>
          </cell>
          <cell r="AS23">
            <v>238.24767546301888</v>
          </cell>
          <cell r="AT23">
            <v>224.44664397659574</v>
          </cell>
          <cell r="AU23">
            <v>209.07800453514739</v>
          </cell>
        </row>
        <row r="24">
          <cell r="E24" t="str">
            <v xml:space="preserve">      forex reserves in US$ million</v>
          </cell>
          <cell r="F24">
            <v>192.74454227642275</v>
          </cell>
          <cell r="G24">
            <v>181.91415532425938</v>
          </cell>
          <cell r="H24">
            <v>166.30266349206349</v>
          </cell>
          <cell r="I24">
            <v>192.46484627575276</v>
          </cell>
          <cell r="J24">
            <v>173.97610810810809</v>
          </cell>
          <cell r="K24">
            <v>167.73903412698411</v>
          </cell>
          <cell r="L24">
            <v>193.80874820717133</v>
          </cell>
          <cell r="M24">
            <v>189.84067434471808</v>
          </cell>
          <cell r="N24">
            <v>181.14455169692189</v>
          </cell>
          <cell r="O24">
            <v>158.02907559055114</v>
          </cell>
          <cell r="P24">
            <v>177.13727401574803</v>
          </cell>
          <cell r="Q24">
            <v>160.53095156249998</v>
          </cell>
          <cell r="R24">
            <v>189.69874411302982</v>
          </cell>
          <cell r="S24">
            <v>162.25003885003889</v>
          </cell>
          <cell r="T24">
            <v>144.89961240310078</v>
          </cell>
          <cell r="U24">
            <v>135.94126738794435</v>
          </cell>
          <cell r="V24">
            <v>153.1003079291763</v>
          </cell>
          <cell r="W24">
            <v>131.98669230769229</v>
          </cell>
          <cell r="X24">
            <v>126.71861538461539</v>
          </cell>
          <cell r="Y24">
            <v>127.23728682170542</v>
          </cell>
          <cell r="Z24">
            <v>126.6909442724458</v>
          </cell>
          <cell r="AA24">
            <v>128.63813559322034</v>
          </cell>
          <cell r="AB24">
            <v>169.47776923076927</v>
          </cell>
          <cell r="AC24">
            <v>204.3342225609756</v>
          </cell>
          <cell r="AD24">
            <v>201.12676380368097</v>
          </cell>
          <cell r="AE24">
            <v>187.99871794871794</v>
          </cell>
          <cell r="AF24">
            <v>176.7304576144036</v>
          </cell>
          <cell r="AG24">
            <v>168.20074906367043</v>
          </cell>
          <cell r="AH24">
            <v>167.1593258426966</v>
          </cell>
          <cell r="AI24">
            <v>156.12145508537492</v>
          </cell>
          <cell r="AJ24">
            <v>138.75489614243324</v>
          </cell>
          <cell r="AK24">
            <v>122.87121661721068</v>
          </cell>
          <cell r="AL24">
            <v>162.67948148148142</v>
          </cell>
          <cell r="AM24">
            <v>129.92492668621699</v>
          </cell>
          <cell r="AN24">
            <v>117.74026988636365</v>
          </cell>
          <cell r="AO24">
            <v>96.981889250814334</v>
          </cell>
          <cell r="AP24">
            <v>123.05222222222221</v>
          </cell>
          <cell r="AQ24">
            <v>123.05222222222221</v>
          </cell>
          <cell r="AR24">
            <v>123.05222222222221</v>
          </cell>
          <cell r="AS24">
            <v>119.12383773150944</v>
          </cell>
          <cell r="AT24">
            <v>112.22332198829787</v>
          </cell>
          <cell r="AU24">
            <v>104.53900226757369</v>
          </cell>
        </row>
        <row r="25">
          <cell r="A25" t="str">
            <v>c:\my documents\geo\edf\geomon[temp]</v>
          </cell>
          <cell r="B25" t="str">
            <v>FAFRAxDA_E</v>
          </cell>
          <cell r="C25" t="str">
            <v>Millions of lari</v>
          </cell>
          <cell r="D25" t="str">
            <v>Stock</v>
          </cell>
          <cell r="E25" t="str">
            <v xml:space="preserve">  Foreign exchange reserves excl. Dutch account</v>
          </cell>
          <cell r="F25">
            <v>192.89345073170728</v>
          </cell>
          <cell r="G25">
            <v>179.89698638911125</v>
          </cell>
          <cell r="H25">
            <v>161.16319619047619</v>
          </cell>
          <cell r="I25">
            <v>182.9578155309033</v>
          </cell>
          <cell r="J25">
            <v>184.41132972972969</v>
          </cell>
          <cell r="K25">
            <v>176.92684095238093</v>
          </cell>
          <cell r="L25">
            <v>203.77049784860557</v>
          </cell>
          <cell r="M25">
            <v>199.00880921366172</v>
          </cell>
          <cell r="N25">
            <v>188.5734620363063</v>
          </cell>
          <cell r="O25">
            <v>155.91489070866137</v>
          </cell>
          <cell r="P25">
            <v>178.84472881889764</v>
          </cell>
          <cell r="Q25">
            <v>158.91714187499997</v>
          </cell>
          <cell r="R25">
            <v>189.83849293563577</v>
          </cell>
          <cell r="S25">
            <v>176.99505050505056</v>
          </cell>
          <cell r="T25">
            <v>154.439496124031</v>
          </cell>
          <cell r="U25">
            <v>139.65255023183926</v>
          </cell>
          <cell r="V25">
            <v>161.80436489607393</v>
          </cell>
          <cell r="W25">
            <v>135.09690000000001</v>
          </cell>
          <cell r="X25">
            <v>130.05860000000001</v>
          </cell>
          <cell r="Y25">
            <v>130.73283720930232</v>
          </cell>
          <cell r="Z25">
            <v>130.02253869969039</v>
          </cell>
          <cell r="AA25">
            <v>131.53005392912175</v>
          </cell>
          <cell r="AB25">
            <v>184.62110000000007</v>
          </cell>
          <cell r="AC25">
            <v>229.93452743902441</v>
          </cell>
          <cell r="AD25">
            <v>225.24334355828222</v>
          </cell>
          <cell r="AE25">
            <v>208.81740693815988</v>
          </cell>
          <cell r="AF25">
            <v>194.13723090772694</v>
          </cell>
          <cell r="AG25">
            <v>182.77293782771537</v>
          </cell>
          <cell r="AH25">
            <v>182.5110633707865</v>
          </cell>
          <cell r="AI25">
            <v>172.73175501113587</v>
          </cell>
          <cell r="AJ25">
            <v>158.90817952522258</v>
          </cell>
          <cell r="AK25">
            <v>128.21338019287833</v>
          </cell>
          <cell r="AL25">
            <v>182.81628444444436</v>
          </cell>
          <cell r="AM25">
            <v>136.50972030791786</v>
          </cell>
          <cell r="AN25">
            <v>120.61023366477275</v>
          </cell>
          <cell r="AO25">
            <v>94.160724429967416</v>
          </cell>
          <cell r="AP25">
            <v>158.12036666666665</v>
          </cell>
          <cell r="AQ25">
            <v>236.88444444444443</v>
          </cell>
          <cell r="AR25">
            <v>213.196</v>
          </cell>
          <cell r="AS25">
            <v>229.02424528301887</v>
          </cell>
          <cell r="AT25">
            <v>217.44502127659572</v>
          </cell>
          <cell r="AU25">
            <v>198.8780045351474</v>
          </cell>
        </row>
        <row r="26">
          <cell r="E26" t="str">
            <v xml:space="preserve">    [forex reserves x DA in US$ millions]</v>
          </cell>
          <cell r="F26">
            <v>160.74454227642275</v>
          </cell>
          <cell r="G26">
            <v>149.91415532425938</v>
          </cell>
          <cell r="H26">
            <v>134.30266349206349</v>
          </cell>
          <cell r="I26">
            <v>152.46484627575276</v>
          </cell>
          <cell r="J26">
            <v>153.67610810810811</v>
          </cell>
          <cell r="K26">
            <v>147.4390341269841</v>
          </cell>
          <cell r="L26">
            <v>169.80874820717133</v>
          </cell>
          <cell r="M26">
            <v>165.84067434471805</v>
          </cell>
          <cell r="N26">
            <v>157.14455169692189</v>
          </cell>
          <cell r="O26">
            <v>129.92907559055115</v>
          </cell>
          <cell r="P26">
            <v>149.03727401574801</v>
          </cell>
          <cell r="Q26">
            <v>132.43095156249998</v>
          </cell>
          <cell r="R26">
            <v>158.19874411302982</v>
          </cell>
          <cell r="S26">
            <v>136.15003885003887</v>
          </cell>
          <cell r="T26">
            <v>118.79961240310077</v>
          </cell>
          <cell r="U26">
            <v>107.42503863987633</v>
          </cell>
          <cell r="V26">
            <v>124.46489607390299</v>
          </cell>
          <cell r="W26">
            <v>103.92069230769231</v>
          </cell>
          <cell r="X26">
            <v>100.04507692307693</v>
          </cell>
          <cell r="Y26">
            <v>100.56372093023256</v>
          </cell>
          <cell r="Z26">
            <v>100.0173374613003</v>
          </cell>
          <cell r="AA26">
            <v>101.17696456086286</v>
          </cell>
          <cell r="AB26">
            <v>142.01623076923079</v>
          </cell>
          <cell r="AC26">
            <v>176.87271341463412</v>
          </cell>
          <cell r="AD26">
            <v>173.26411042944784</v>
          </cell>
          <cell r="AE26">
            <v>160.13604826546</v>
          </cell>
          <cell r="AF26">
            <v>148.87824456114029</v>
          </cell>
          <cell r="AG26">
            <v>140.1632958801498</v>
          </cell>
          <cell r="AH26">
            <v>139.96247191011236</v>
          </cell>
          <cell r="AI26">
            <v>129.38708240534521</v>
          </cell>
          <cell r="AJ26">
            <v>119.03234421364985</v>
          </cell>
          <cell r="AK26">
            <v>96.039985163204747</v>
          </cell>
          <cell r="AL26">
            <v>136.94103703703701</v>
          </cell>
          <cell r="AM26">
            <v>102.25447214076246</v>
          </cell>
          <cell r="AN26">
            <v>90.344744318181824</v>
          </cell>
          <cell r="AO26">
            <v>70.532377850162874</v>
          </cell>
          <cell r="AP26">
            <v>118.44222222222221</v>
          </cell>
          <cell r="AQ26">
            <v>118.44222222222221</v>
          </cell>
          <cell r="AR26">
            <v>118.44222222222221</v>
          </cell>
          <cell r="AS26">
            <v>114.51212264150944</v>
          </cell>
          <cell r="AT26">
            <v>108.72251063829786</v>
          </cell>
          <cell r="AU26">
            <v>99.439002267573699</v>
          </cell>
        </row>
        <row r="27">
          <cell r="A27" t="str">
            <v>c:\my documents\geo\edf\geomon[temp]</v>
          </cell>
          <cell r="B27" t="str">
            <v>FAFRADA_E</v>
          </cell>
          <cell r="C27" t="str">
            <v>Millions of lari</v>
          </cell>
          <cell r="D27" t="str">
            <v>Stock</v>
          </cell>
          <cell r="E27" t="str">
            <v xml:space="preserve">  Dutch account</v>
          </cell>
          <cell r="F27">
            <v>38.4</v>
          </cell>
          <cell r="G27">
            <v>38.4</v>
          </cell>
          <cell r="H27">
            <v>38.4</v>
          </cell>
          <cell r="I27">
            <v>47.999999999999993</v>
          </cell>
          <cell r="J27">
            <v>24.36</v>
          </cell>
          <cell r="K27">
            <v>24.359999999999996</v>
          </cell>
          <cell r="L27">
            <v>28.8</v>
          </cell>
          <cell r="M27">
            <v>28.799999999999997</v>
          </cell>
          <cell r="N27">
            <v>28.799999999999997</v>
          </cell>
          <cell r="O27">
            <v>33.720000000000006</v>
          </cell>
          <cell r="P27">
            <v>33.720000000000006</v>
          </cell>
          <cell r="Q27">
            <v>33.72</v>
          </cell>
          <cell r="R27">
            <v>37.799999999999997</v>
          </cell>
          <cell r="S27">
            <v>33.93</v>
          </cell>
          <cell r="T27">
            <v>33.930000000000007</v>
          </cell>
          <cell r="U27">
            <v>37.071097372488403</v>
          </cell>
          <cell r="V27">
            <v>37.226035411855278</v>
          </cell>
          <cell r="W27">
            <v>36.485799999999998</v>
          </cell>
          <cell r="X27">
            <v>34.675600000000003</v>
          </cell>
          <cell r="Y27">
            <v>34.675635658914729</v>
          </cell>
          <cell r="Z27">
            <v>34.675688854489159</v>
          </cell>
          <cell r="AA27">
            <v>35.699522342064711</v>
          </cell>
          <cell r="AB27">
            <v>35.700000000000003</v>
          </cell>
          <cell r="AC27">
            <v>35.699961890243898</v>
          </cell>
          <cell r="AD27">
            <v>36.221449386503068</v>
          </cell>
          <cell r="AE27">
            <v>36.332921266968327</v>
          </cell>
          <cell r="AF27">
            <v>36.319285821455367</v>
          </cell>
          <cell r="AG27">
            <v>36.560838951310863</v>
          </cell>
          <cell r="AH27">
            <v>35.464697528089893</v>
          </cell>
          <cell r="AI27">
            <v>35.690387527839647</v>
          </cell>
          <cell r="AJ27">
            <v>26.329606824925818</v>
          </cell>
          <cell r="AK27">
            <v>35.819693991097921</v>
          </cell>
          <cell r="AL27">
            <v>34.360823333333329</v>
          </cell>
          <cell r="AM27">
            <v>36.940056818181816</v>
          </cell>
          <cell r="AN27">
            <v>36.573026633522723</v>
          </cell>
          <cell r="AO27">
            <v>35.310097719869709</v>
          </cell>
          <cell r="AP27">
            <v>6.15435</v>
          </cell>
          <cell r="AQ27">
            <v>9.2200000000000006</v>
          </cell>
          <cell r="AR27">
            <v>8.298</v>
          </cell>
          <cell r="AS27">
            <v>9.2234301799999994</v>
          </cell>
          <cell r="AT27">
            <v>7.0016226999999995</v>
          </cell>
          <cell r="AU27">
            <v>10.199999999999999</v>
          </cell>
        </row>
        <row r="28">
          <cell r="A28" t="str">
            <v>c:\my documents\geo\edf\geomon[temp]</v>
          </cell>
          <cell r="B28" t="str">
            <v>FAFRLIMF_E</v>
          </cell>
          <cell r="C28" t="str">
            <v>Millions of lari</v>
          </cell>
          <cell r="D28" t="str">
            <v>Stock</v>
          </cell>
          <cell r="E28" t="str">
            <v xml:space="preserve">  Use of Fund Resources</v>
          </cell>
          <cell r="F28">
            <v>-139.35184199999998</v>
          </cell>
          <cell r="G28">
            <v>-139.351842</v>
          </cell>
          <cell r="H28">
            <v>-139.35184199999998</v>
          </cell>
          <cell r="I28">
            <v>-189.12035699999998</v>
          </cell>
          <cell r="J28">
            <v>-189.12035700000001</v>
          </cell>
          <cell r="K28">
            <v>-189.12035699999998</v>
          </cell>
          <cell r="L28">
            <v>-189.12035700000001</v>
          </cell>
          <cell r="M28">
            <v>-189.12035700000004</v>
          </cell>
          <cell r="N28">
            <v>-189.12035700000001</v>
          </cell>
          <cell r="O28">
            <v>-189.12035699999998</v>
          </cell>
          <cell r="P28">
            <v>-238.88887199999996</v>
          </cell>
          <cell r="Q28">
            <v>-238.88887199999999</v>
          </cell>
          <cell r="R28">
            <v>-238.88887199999996</v>
          </cell>
          <cell r="S28">
            <v>-252.81360000000001</v>
          </cell>
          <cell r="T28">
            <v>-252.81360000000001</v>
          </cell>
          <cell r="U28">
            <v>-252.81359999999995</v>
          </cell>
          <cell r="V28">
            <v>-305.48310000000004</v>
          </cell>
          <cell r="W28">
            <v>-305.48309999999998</v>
          </cell>
          <cell r="X28">
            <v>-305.48309999999998</v>
          </cell>
          <cell r="Y28">
            <v>-305.48309999999998</v>
          </cell>
          <cell r="Z28">
            <v>-305.48309999999998</v>
          </cell>
          <cell r="AA28">
            <v>-305.48309999999998</v>
          </cell>
          <cell r="AB28">
            <v>-358.15259999999995</v>
          </cell>
          <cell r="AC28">
            <v>-358.15259999999995</v>
          </cell>
          <cell r="AD28">
            <v>-358.15260000000001</v>
          </cell>
          <cell r="AE28">
            <v>-332.00293140000002</v>
          </cell>
          <cell r="AF28">
            <v>-332.00293139999997</v>
          </cell>
          <cell r="AG28">
            <v>-332.00293140000002</v>
          </cell>
          <cell r="AH28">
            <v>-332.00293139999997</v>
          </cell>
          <cell r="AI28">
            <v>-339.24318056999994</v>
          </cell>
          <cell r="AJ28">
            <v>-339.24318056999994</v>
          </cell>
          <cell r="AK28">
            <v>-339.24318056999999</v>
          </cell>
          <cell r="AL28">
            <v>-389.13188359499998</v>
          </cell>
          <cell r="AM28">
            <v>-389.13188359499992</v>
          </cell>
          <cell r="AN28">
            <v>-389.13188359499998</v>
          </cell>
          <cell r="AO28">
            <v>-387.88421657159995</v>
          </cell>
          <cell r="AP28">
            <v>-387.88421657160001</v>
          </cell>
          <cell r="AQ28">
            <v>-604.11680000000001</v>
          </cell>
          <cell r="AR28">
            <v>-546.33432261600012</v>
          </cell>
          <cell r="AS28">
            <v>-596.4</v>
          </cell>
          <cell r="AT28">
            <v>-596.4</v>
          </cell>
          <cell r="AU28">
            <v>-596.4</v>
          </cell>
        </row>
        <row r="29">
          <cell r="A29" t="str">
            <v>c:\my documents\geo\edf\geomon[temp]</v>
          </cell>
          <cell r="B29" t="str">
            <v>FAFRLOKFW_E</v>
          </cell>
          <cell r="C29" t="str">
            <v>Millions of lari</v>
          </cell>
          <cell r="D29" t="str">
            <v>Stock</v>
          </cell>
          <cell r="E29" t="str">
            <v xml:space="preserve">  Other liabilities (KFW loan &amp; mushrooms)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-33.589705882352952</v>
          </cell>
          <cell r="AA29">
            <v>-34.285747303543907</v>
          </cell>
          <cell r="AB29">
            <v>-35.055999999999997</v>
          </cell>
          <cell r="AC29">
            <v>-36.565472560975614</v>
          </cell>
          <cell r="AD29">
            <v>-36.022162576687123</v>
          </cell>
          <cell r="AE29">
            <v>-36.266147812971347</v>
          </cell>
          <cell r="AF29">
            <v>-36.500261065266315</v>
          </cell>
          <cell r="AG29">
            <v>-37.530780524344578</v>
          </cell>
          <cell r="AH29">
            <v>-42.445932584269663</v>
          </cell>
          <cell r="AI29">
            <v>-43.609999999999992</v>
          </cell>
          <cell r="AJ29">
            <v>-43.432066023738869</v>
          </cell>
          <cell r="AK29">
            <v>-45.380096439169144</v>
          </cell>
          <cell r="AL29">
            <v>-44.491099999999989</v>
          </cell>
          <cell r="AM29">
            <v>-48.074681085043984</v>
          </cell>
          <cell r="AN29">
            <v>-48.813781960227267</v>
          </cell>
          <cell r="AO29">
            <v>-47.38684690553746</v>
          </cell>
          <cell r="AP29">
            <v>-41.881555622591605</v>
          </cell>
          <cell r="AQ29">
            <v>-62.743903554444358</v>
          </cell>
          <cell r="AR29">
            <v>-66.01600000000002</v>
          </cell>
          <cell r="AS29">
            <v>-72.994854280871422</v>
          </cell>
          <cell r="AT29">
            <v>-62.704681110123694</v>
          </cell>
          <cell r="AU29">
            <v>-74.001298368926868</v>
          </cell>
        </row>
        <row r="30">
          <cell r="A30" t="str">
            <v>c:\my documents\geo\edf\geomon[temp]</v>
          </cell>
          <cell r="B30" t="str">
            <v>FAFRLOO_N_E</v>
          </cell>
          <cell r="C30" t="str">
            <v>Millions of lari</v>
          </cell>
          <cell r="D30" t="str">
            <v>Stock</v>
          </cell>
          <cell r="E30" t="str">
            <v xml:space="preserve">  Other official foreign claims (net)</v>
          </cell>
          <cell r="F30">
            <v>-0.1</v>
          </cell>
          <cell r="G30">
            <v>-0.1</v>
          </cell>
          <cell r="H30">
            <v>-0.1</v>
          </cell>
          <cell r="I30">
            <v>-0.1</v>
          </cell>
          <cell r="J30">
            <v>-0.1</v>
          </cell>
          <cell r="K30">
            <v>-0.1</v>
          </cell>
          <cell r="L30">
            <v>-0.1</v>
          </cell>
          <cell r="M30">
            <v>-0.1</v>
          </cell>
          <cell r="N30">
            <v>-0.1</v>
          </cell>
          <cell r="O30">
            <v>-0.1</v>
          </cell>
          <cell r="P30">
            <v>-0.1</v>
          </cell>
          <cell r="Q30">
            <v>-7.46E-2</v>
          </cell>
          <cell r="R30">
            <v>-7.4999999999999997E-2</v>
          </cell>
          <cell r="S30">
            <v>-7.5200000000000003E-2</v>
          </cell>
          <cell r="T30">
            <v>-7.5200000000000003E-2</v>
          </cell>
          <cell r="U30">
            <v>-5.7599999999999998E-2</v>
          </cell>
          <cell r="V30">
            <v>-5.7599999999999998E-2</v>
          </cell>
          <cell r="W30">
            <v>-5.7599999999999998E-2</v>
          </cell>
          <cell r="X30">
            <v>-5.7599999999999998E-2</v>
          </cell>
          <cell r="Y30">
            <v>-5.7599999999999998E-2</v>
          </cell>
          <cell r="Z30">
            <v>-5.7599999999999998E-2</v>
          </cell>
          <cell r="AA30">
            <v>-5.7599999999999998E-2</v>
          </cell>
          <cell r="AB30">
            <v>-5.7599999999999998E-2</v>
          </cell>
          <cell r="AC30">
            <v>-5.7599999999999998E-2</v>
          </cell>
          <cell r="AD30">
            <v>-5.7599999999999998E-2</v>
          </cell>
          <cell r="AE30">
            <v>-5.5730000000000002E-2</v>
          </cell>
          <cell r="AF30">
            <v>-5.7599999999999998E-2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c:\my documents\geo\edf\geomon[temp]</v>
          </cell>
          <cell r="B31" t="str">
            <v>FAFLCL_E</v>
          </cell>
          <cell r="C31" t="str">
            <v>Millions of lari</v>
          </cell>
          <cell r="D31" t="str">
            <v>Stock</v>
          </cell>
          <cell r="E31" t="str">
            <v>Contingent liabilities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3">
          <cell r="A33" t="str">
            <v>c:\my documents\geo\edf\geomon[temp]</v>
          </cell>
          <cell r="B33" t="str">
            <v>FADC_N_E</v>
          </cell>
          <cell r="C33" t="str">
            <v>Millions of lari</v>
          </cell>
          <cell r="D33" t="str">
            <v>Stock</v>
          </cell>
          <cell r="E33" t="str">
            <v>Net domestic assets</v>
          </cell>
          <cell r="F33">
            <v>60.458391268292701</v>
          </cell>
          <cell r="G33">
            <v>70.254855610888768</v>
          </cell>
          <cell r="H33">
            <v>91.588645809523797</v>
          </cell>
          <cell r="I33">
            <v>112.36254146909667</v>
          </cell>
          <cell r="J33">
            <v>138.81902727027031</v>
          </cell>
          <cell r="K33">
            <v>150.62351604761906</v>
          </cell>
          <cell r="L33">
            <v>128.23985915139443</v>
          </cell>
          <cell r="M33">
            <v>144.22644778633833</v>
          </cell>
          <cell r="N33">
            <v>164.82999496369374</v>
          </cell>
          <cell r="O33">
            <v>206.37446629133859</v>
          </cell>
          <cell r="P33">
            <v>230.51894318110234</v>
          </cell>
          <cell r="Q33">
            <v>239.34463012500001</v>
          </cell>
          <cell r="R33">
            <v>218.75067906436419</v>
          </cell>
          <cell r="S33">
            <v>238.91134949494946</v>
          </cell>
          <cell r="T33">
            <v>258.93020387596897</v>
          </cell>
          <cell r="U33">
            <v>275.54335239567229</v>
          </cell>
          <cell r="V33">
            <v>314.80059969207082</v>
          </cell>
          <cell r="W33">
            <v>338.91679999999997</v>
          </cell>
          <cell r="X33">
            <v>348.09549999999996</v>
          </cell>
          <cell r="Y33">
            <v>363.44222713178294</v>
          </cell>
          <cell r="Z33">
            <v>418.50177832817343</v>
          </cell>
          <cell r="AA33">
            <v>421.67677103235746</v>
          </cell>
          <cell r="AB33">
            <v>425.45589999999993</v>
          </cell>
          <cell r="AC33">
            <v>381.88408323170722</v>
          </cell>
          <cell r="AD33">
            <v>409.13456963190185</v>
          </cell>
          <cell r="AE33">
            <v>382.36948100784315</v>
          </cell>
          <cell r="AF33">
            <v>392.20167573608398</v>
          </cell>
          <cell r="AG33">
            <v>409.24423514531833</v>
          </cell>
          <cell r="AH33">
            <v>426.69590308539324</v>
          </cell>
          <cell r="AI33">
            <v>440.3076380310244</v>
          </cell>
          <cell r="AJ33">
            <v>468.72436024359047</v>
          </cell>
          <cell r="AK33">
            <v>497.96190282519291</v>
          </cell>
          <cell r="AL33">
            <v>497.51387581722224</v>
          </cell>
          <cell r="AM33">
            <v>508.71238755394421</v>
          </cell>
          <cell r="AN33">
            <v>512.88970525693185</v>
          </cell>
          <cell r="AO33">
            <v>513.02724132730032</v>
          </cell>
          <cell r="AP33">
            <v>524.46565552752497</v>
          </cell>
          <cell r="AQ33">
            <v>679.73085910999998</v>
          </cell>
          <cell r="AR33">
            <v>649.61832261600011</v>
          </cell>
          <cell r="AS33">
            <v>703.52857881785258</v>
          </cell>
          <cell r="AT33">
            <v>700.98263713352799</v>
          </cell>
          <cell r="AU33">
            <v>722.88309383377953</v>
          </cell>
        </row>
        <row r="34">
          <cell r="E34" t="str">
            <v xml:space="preserve">  Net claims on General Government</v>
          </cell>
        </row>
        <row r="35">
          <cell r="E35" t="str">
            <v xml:space="preserve">     Claims on General Government</v>
          </cell>
        </row>
        <row r="36">
          <cell r="E36" t="str">
            <v>Govt debt stock held by NBG (nonarketable)</v>
          </cell>
        </row>
        <row r="37">
          <cell r="E37" t="str">
            <v>Securitzed govt debt (tradable)</v>
          </cell>
        </row>
        <row r="38">
          <cell r="E38" t="str">
            <v xml:space="preserve">     Deposits of the General Government</v>
          </cell>
        </row>
        <row r="39">
          <cell r="E39" t="str">
            <v xml:space="preserve">  Claims on rest of economy (including staff loans)</v>
          </cell>
        </row>
        <row r="40">
          <cell r="E40" t="str">
            <v xml:space="preserve">    o/w: Credit to the energy sector</v>
          </cell>
        </row>
        <row r="41">
          <cell r="E41" t="str">
            <v xml:space="preserve">  Claims on banks</v>
          </cell>
        </row>
        <row r="42">
          <cell r="E42" t="str">
            <v xml:space="preserve">  Other assets, net</v>
          </cell>
        </row>
        <row r="44">
          <cell r="A44" t="str">
            <v>c:\my documents\geo\edf\geomon[temp]</v>
          </cell>
          <cell r="B44" t="str">
            <v>FACGG_N_E</v>
          </cell>
          <cell r="C44" t="str">
            <v>Millions of lari</v>
          </cell>
          <cell r="D44" t="str">
            <v>Stock</v>
          </cell>
          <cell r="E44" t="str">
            <v xml:space="preserve">  Net claims on General Government</v>
          </cell>
          <cell r="F44">
            <v>55.2</v>
          </cell>
          <cell r="G44">
            <v>63.932000000000002</v>
          </cell>
          <cell r="H44">
            <v>85.47999999999999</v>
          </cell>
          <cell r="I44">
            <v>98.22</v>
          </cell>
          <cell r="J44">
            <v>134.285</v>
          </cell>
          <cell r="K44">
            <v>147.38800000000001</v>
          </cell>
          <cell r="L44">
            <v>137.345</v>
          </cell>
          <cell r="M44">
            <v>156.01</v>
          </cell>
          <cell r="N44">
            <v>176.25720000000001</v>
          </cell>
          <cell r="O44">
            <v>213.24199999999999</v>
          </cell>
          <cell r="P44">
            <v>231.45310000000001</v>
          </cell>
          <cell r="Q44">
            <v>233.21190000000001</v>
          </cell>
          <cell r="R44">
            <v>208.8621</v>
          </cell>
          <cell r="S44">
            <v>229.50640000000001</v>
          </cell>
          <cell r="T44">
            <v>240.07639999999998</v>
          </cell>
          <cell r="U44">
            <v>265.86470000000003</v>
          </cell>
          <cell r="V44">
            <v>301.84519999999998</v>
          </cell>
          <cell r="W44">
            <v>313.70540000000005</v>
          </cell>
          <cell r="X44">
            <v>332.06849999999997</v>
          </cell>
          <cell r="Y44">
            <v>344.75329999999997</v>
          </cell>
          <cell r="Z44">
            <v>358.16629999999998</v>
          </cell>
          <cell r="AA44">
            <v>376.75290000000001</v>
          </cell>
          <cell r="AB44">
            <v>377.21109999999999</v>
          </cell>
          <cell r="AC44">
            <v>331.67670000000004</v>
          </cell>
          <cell r="AD44">
            <v>361.74850000000004</v>
          </cell>
          <cell r="AE44">
            <v>373.41950000000003</v>
          </cell>
          <cell r="AF44">
            <v>382.97489999999999</v>
          </cell>
          <cell r="AG44">
            <v>392.61509999999998</v>
          </cell>
          <cell r="AH44">
            <v>408.20310000000001</v>
          </cell>
          <cell r="AI44">
            <v>418.75439999999998</v>
          </cell>
          <cell r="AJ44">
            <v>453.47160000000002</v>
          </cell>
          <cell r="AK44">
            <v>487.17119999999994</v>
          </cell>
          <cell r="AL44">
            <v>487.3565000000001</v>
          </cell>
          <cell r="AM44">
            <v>501.72289999999992</v>
          </cell>
          <cell r="AN44">
            <v>503.12950000000001</v>
          </cell>
          <cell r="AO44">
            <v>506.37259999999998</v>
          </cell>
          <cell r="AP44">
            <v>499.5856</v>
          </cell>
          <cell r="AQ44">
            <v>499.5856</v>
          </cell>
          <cell r="AR44">
            <v>499.5856</v>
          </cell>
          <cell r="AS44">
            <v>514.42276400920002</v>
          </cell>
          <cell r="AT44">
            <v>521.00309332749998</v>
          </cell>
          <cell r="AU44">
            <v>610.47450000000003</v>
          </cell>
        </row>
        <row r="45">
          <cell r="A45" t="str">
            <v>c:\my documents\geo\edf\geomon[temp]</v>
          </cell>
          <cell r="B45" t="str">
            <v>FACGG_E</v>
          </cell>
          <cell r="C45" t="str">
            <v>Millions of lari</v>
          </cell>
          <cell r="D45" t="str">
            <v>Stock</v>
          </cell>
          <cell r="E45" t="str">
            <v xml:space="preserve">     Loans to the General Government</v>
          </cell>
          <cell r="F45">
            <v>110.7</v>
          </cell>
          <cell r="G45">
            <v>110.7</v>
          </cell>
          <cell r="H45">
            <v>149.19999999999999</v>
          </cell>
          <cell r="I45">
            <v>166.2</v>
          </cell>
          <cell r="J45">
            <v>180.91720000000001</v>
          </cell>
          <cell r="K45">
            <v>187.91720000000001</v>
          </cell>
          <cell r="L45">
            <v>196</v>
          </cell>
          <cell r="M45">
            <v>206</v>
          </cell>
          <cell r="N45">
            <v>221.71719999999999</v>
          </cell>
          <cell r="O45">
            <v>257.71719999999999</v>
          </cell>
          <cell r="P45">
            <v>271.71719999999999</v>
          </cell>
          <cell r="Q45">
            <v>276.5172</v>
          </cell>
          <cell r="R45">
            <v>296.71839999999997</v>
          </cell>
          <cell r="S45">
            <v>296.71839999999997</v>
          </cell>
          <cell r="T45">
            <v>296.71839999999997</v>
          </cell>
          <cell r="U45">
            <v>333.41800000000001</v>
          </cell>
          <cell r="V45">
            <v>350.51839999999999</v>
          </cell>
          <cell r="W45">
            <v>360.41800000000001</v>
          </cell>
          <cell r="X45">
            <v>372.8184</v>
          </cell>
          <cell r="Y45">
            <v>392.05939999999998</v>
          </cell>
          <cell r="Z45">
            <v>410.05939999999998</v>
          </cell>
          <cell r="AA45">
            <v>424.75940000000003</v>
          </cell>
          <cell r="AB45">
            <v>427.74930000000001</v>
          </cell>
          <cell r="AC45">
            <v>386.3184</v>
          </cell>
          <cell r="AD45">
            <v>412.72539999999998</v>
          </cell>
          <cell r="AE45">
            <v>424.92540000000002</v>
          </cell>
          <cell r="AF45">
            <v>436.58339999999998</v>
          </cell>
          <cell r="AG45">
            <v>446.10039999999998</v>
          </cell>
          <cell r="AH45">
            <v>460.60039999999998</v>
          </cell>
          <cell r="AI45">
            <v>466.7004</v>
          </cell>
          <cell r="AJ45">
            <v>493.65039999999999</v>
          </cell>
          <cell r="AK45">
            <v>538.05709999999999</v>
          </cell>
          <cell r="AL45">
            <v>535.21510000000001</v>
          </cell>
          <cell r="AM45">
            <v>547.76009999999997</v>
          </cell>
          <cell r="AN45">
            <v>556.16010000000006</v>
          </cell>
          <cell r="AO45">
            <v>561.63810000000001</v>
          </cell>
          <cell r="AP45">
            <v>541.5231</v>
          </cell>
          <cell r="AQ45">
            <v>541.5231</v>
          </cell>
          <cell r="AR45">
            <v>541.5231</v>
          </cell>
          <cell r="AS45">
            <v>547.51229999999998</v>
          </cell>
          <cell r="AT45">
            <v>547.51229999999998</v>
          </cell>
          <cell r="AU45">
            <v>570.49199999999996</v>
          </cell>
        </row>
        <row r="46">
          <cell r="A46" t="str">
            <v>c:\my documents\geo\edf\geomon[temp]</v>
          </cell>
          <cell r="B46" t="str">
            <v>FADGG_E</v>
          </cell>
          <cell r="C46" t="str">
            <v>Millions of lari</v>
          </cell>
          <cell r="D46" t="str">
            <v>Stock</v>
          </cell>
          <cell r="E46" t="str">
            <v xml:space="preserve">     Deposits of the General Government</v>
          </cell>
          <cell r="F46">
            <v>-55.499999999999993</v>
          </cell>
          <cell r="G46">
            <v>-46.667999999999999</v>
          </cell>
          <cell r="H46">
            <v>-63.619999999999976</v>
          </cell>
          <cell r="I46">
            <v>-67.97999999999999</v>
          </cell>
          <cell r="J46">
            <v>-199.35719999999998</v>
          </cell>
          <cell r="K46">
            <v>-201.18720000000002</v>
          </cell>
          <cell r="L46">
            <v>-58.44639999999999</v>
          </cell>
          <cell r="M46">
            <v>-49.951100000000018</v>
          </cell>
          <cell r="N46">
            <v>-45.45999999999998</v>
          </cell>
          <cell r="O46">
            <v>-44.474699999999991</v>
          </cell>
          <cell r="P46">
            <v>-40.264099999999978</v>
          </cell>
          <cell r="Q46">
            <v>-43.305400000000006</v>
          </cell>
          <cell r="R46">
            <v>-87.856299999999976</v>
          </cell>
          <cell r="S46">
            <v>-67.211999999999975</v>
          </cell>
          <cell r="T46">
            <v>-56.641999999999975</v>
          </cell>
          <cell r="U46">
            <v>-67.552800000000005</v>
          </cell>
          <cell r="V46">
            <v>-48.673200000000037</v>
          </cell>
          <cell r="W46">
            <v>-46.713399999999993</v>
          </cell>
          <cell r="X46">
            <v>-40.749900000000018</v>
          </cell>
          <cell r="Y46">
            <v>-47.306100000000015</v>
          </cell>
          <cell r="Z46">
            <v>-51.892999999999958</v>
          </cell>
          <cell r="AA46">
            <v>-48.00650000000001</v>
          </cell>
          <cell r="AB46">
            <v>-50.538200000000018</v>
          </cell>
          <cell r="AC46">
            <v>-54.641599999999954</v>
          </cell>
          <cell r="AD46">
            <v>-50.976899999999951</v>
          </cell>
          <cell r="AE46">
            <v>-51.505800000000008</v>
          </cell>
          <cell r="AF46">
            <v>-53.599700000000034</v>
          </cell>
          <cell r="AG46">
            <v>-53.485299999999988</v>
          </cell>
          <cell r="AH46">
            <v>-52.397299999999987</v>
          </cell>
          <cell r="AI46">
            <v>-47.945999999999948</v>
          </cell>
          <cell r="AJ46">
            <v>-40.17880000000001</v>
          </cell>
          <cell r="AK46">
            <v>-50.890899999999974</v>
          </cell>
          <cell r="AL46">
            <v>-47.859400000000001</v>
          </cell>
          <cell r="AM46">
            <v>-46.037200000000013</v>
          </cell>
          <cell r="AN46">
            <v>-53.030700000000081</v>
          </cell>
          <cell r="AO46">
            <v>-55.265500000000038</v>
          </cell>
          <cell r="AP46">
            <v>-41.937500000000028</v>
          </cell>
          <cell r="AQ46">
            <v>-41.937500000000028</v>
          </cell>
          <cell r="AR46">
            <v>-41.937500000000028</v>
          </cell>
          <cell r="AS46">
            <v>-33.089535990800002</v>
          </cell>
          <cell r="AT46">
            <v>-26.51140667250003</v>
          </cell>
          <cell r="AU46">
            <v>-30.312499999999925</v>
          </cell>
        </row>
        <row r="47">
          <cell r="A47" t="str">
            <v>c:\my documents\geo\edf\geomon[temp]</v>
          </cell>
          <cell r="B47" t="str">
            <v>FACGC_N_E</v>
          </cell>
          <cell r="C47" t="str">
            <v>Millions of lari</v>
          </cell>
          <cell r="D47" t="str">
            <v>Stock</v>
          </cell>
          <cell r="E47" t="str">
            <v xml:space="preserve">    Net claims on Republican Government</v>
          </cell>
          <cell r="F47">
            <v>56.4</v>
          </cell>
          <cell r="G47">
            <v>64.731999999999999</v>
          </cell>
          <cell r="H47">
            <v>86.580000000000013</v>
          </cell>
          <cell r="I47">
            <v>99.12</v>
          </cell>
          <cell r="L47">
            <v>150.30000000000001</v>
          </cell>
          <cell r="M47">
            <v>172.2</v>
          </cell>
          <cell r="N47">
            <v>185.63120000000001</v>
          </cell>
          <cell r="O47">
            <v>217.0532</v>
          </cell>
          <cell r="P47">
            <v>234.40100000000001</v>
          </cell>
          <cell r="Q47">
            <v>234.4819</v>
          </cell>
          <cell r="R47">
            <v>218.61920000000001</v>
          </cell>
          <cell r="S47">
            <v>242.7277</v>
          </cell>
          <cell r="T47">
            <v>252.0282</v>
          </cell>
          <cell r="U47">
            <v>280.25200000000001</v>
          </cell>
          <cell r="V47">
            <v>305.59009999999995</v>
          </cell>
          <cell r="W47">
            <v>316.44220000000001</v>
          </cell>
          <cell r="X47">
            <v>333.40499999999997</v>
          </cell>
          <cell r="Y47">
            <v>348.03929999999997</v>
          </cell>
          <cell r="Z47">
            <v>360.01260000000002</v>
          </cell>
          <cell r="AA47">
            <v>379.48250000000002</v>
          </cell>
          <cell r="AB47">
            <v>380.90219999999999</v>
          </cell>
          <cell r="AC47">
            <v>334.74530000000004</v>
          </cell>
          <cell r="AD47">
            <v>364.29970000000003</v>
          </cell>
          <cell r="AE47">
            <v>376.12630000000001</v>
          </cell>
          <cell r="AF47">
            <v>386.84529999999995</v>
          </cell>
          <cell r="AG47">
            <v>396.6574</v>
          </cell>
          <cell r="AH47">
            <v>412.33969999999999</v>
          </cell>
          <cell r="AI47">
            <v>423.73550000000006</v>
          </cell>
          <cell r="AJ47">
            <v>457.64749999999998</v>
          </cell>
          <cell r="AK47">
            <v>491.51690000000002</v>
          </cell>
          <cell r="AL47">
            <v>491.56020000000001</v>
          </cell>
          <cell r="AM47">
            <v>505.97369999999995</v>
          </cell>
          <cell r="AN47">
            <v>508.22969999999998</v>
          </cell>
          <cell r="AO47">
            <v>512.87239999999997</v>
          </cell>
          <cell r="AP47">
            <v>515.70119999999997</v>
          </cell>
          <cell r="AQ47">
            <v>515.70119999999997</v>
          </cell>
          <cell r="AR47">
            <v>515.70119999999997</v>
          </cell>
          <cell r="AS47">
            <v>517.58686400919999</v>
          </cell>
          <cell r="AT47">
            <v>523.91309332749995</v>
          </cell>
          <cell r="AU47">
            <v>612.97450000000003</v>
          </cell>
        </row>
        <row r="48">
          <cell r="A48" t="str">
            <v>c:\my documents\geo\edf\geomon[temp]</v>
          </cell>
          <cell r="B48" t="str">
            <v>FACGC_E</v>
          </cell>
          <cell r="C48" t="str">
            <v>Millions of lari</v>
          </cell>
          <cell r="D48" t="str">
            <v>Stock</v>
          </cell>
          <cell r="E48" t="str">
            <v xml:space="preserve">      Loans to Republican Govt</v>
          </cell>
          <cell r="F48">
            <v>110.7</v>
          </cell>
          <cell r="G48">
            <v>110.7</v>
          </cell>
          <cell r="H48">
            <v>149.19999999999999</v>
          </cell>
          <cell r="I48">
            <v>166.2</v>
          </cell>
          <cell r="J48">
            <v>180.91720000000001</v>
          </cell>
          <cell r="K48">
            <v>187.91720000000001</v>
          </cell>
          <cell r="L48">
            <v>196</v>
          </cell>
          <cell r="M48">
            <v>206</v>
          </cell>
          <cell r="N48">
            <v>221.71719999999999</v>
          </cell>
          <cell r="O48">
            <v>257.71719999999999</v>
          </cell>
          <cell r="P48">
            <v>271.71719999999999</v>
          </cell>
          <cell r="Q48">
            <v>276.5172</v>
          </cell>
          <cell r="R48">
            <v>296.71839999999997</v>
          </cell>
          <cell r="S48">
            <v>296.71839999999997</v>
          </cell>
          <cell r="T48">
            <v>296.71839999999997</v>
          </cell>
          <cell r="U48">
            <v>333.41800000000001</v>
          </cell>
          <cell r="V48">
            <v>350.51839999999999</v>
          </cell>
          <cell r="W48">
            <v>360.41800000000001</v>
          </cell>
          <cell r="X48">
            <v>372.8184</v>
          </cell>
          <cell r="Y48">
            <v>392.05939999999998</v>
          </cell>
          <cell r="Z48">
            <v>410.05939999999998</v>
          </cell>
          <cell r="AA48">
            <v>424.75940000000003</v>
          </cell>
          <cell r="AB48">
            <v>427.74930000000001</v>
          </cell>
          <cell r="AC48">
            <v>386.3184</v>
          </cell>
          <cell r="AD48">
            <v>412.72539999999998</v>
          </cell>
          <cell r="AE48">
            <v>424.92540000000002</v>
          </cell>
          <cell r="AF48">
            <v>436.58339999999998</v>
          </cell>
          <cell r="AG48">
            <v>446.10039999999998</v>
          </cell>
          <cell r="AH48">
            <v>460.60039999999998</v>
          </cell>
          <cell r="AI48">
            <v>466.7004</v>
          </cell>
          <cell r="AJ48">
            <v>493.65039999999999</v>
          </cell>
          <cell r="AK48">
            <v>538.05709999999999</v>
          </cell>
          <cell r="AL48">
            <v>535.21510000000001</v>
          </cell>
          <cell r="AM48">
            <v>547.76009999999997</v>
          </cell>
          <cell r="AN48">
            <v>556.16010000000006</v>
          </cell>
          <cell r="AO48">
            <v>561.63810000000001</v>
          </cell>
          <cell r="AP48">
            <v>541.5231</v>
          </cell>
          <cell r="AQ48">
            <v>541.5231</v>
          </cell>
          <cell r="AR48">
            <v>541.5231</v>
          </cell>
          <cell r="AS48">
            <v>547.51229999999998</v>
          </cell>
          <cell r="AT48">
            <v>547.51229999999998</v>
          </cell>
          <cell r="AU48">
            <v>570.49199999999996</v>
          </cell>
        </row>
        <row r="49">
          <cell r="A49" t="str">
            <v>c:\my documents\geo\edf\geomon[temp]</v>
          </cell>
          <cell r="B49" t="str">
            <v>FACGCGB_E</v>
          </cell>
          <cell r="C49" t="str">
            <v>Millions of lari</v>
          </cell>
          <cell r="D49" t="str">
            <v>Stock</v>
          </cell>
          <cell r="E49" t="str">
            <v xml:space="preserve">      Government bonds issued to cover NGB losses</v>
          </cell>
          <cell r="AU49">
            <v>70.3</v>
          </cell>
        </row>
        <row r="50">
          <cell r="A50" t="str">
            <v>c:\my documents\geo\edf\geomon[temp]</v>
          </cell>
          <cell r="B50" t="str">
            <v>FADGC_E</v>
          </cell>
          <cell r="C50" t="str">
            <v>Millions of lari</v>
          </cell>
          <cell r="D50" t="str">
            <v>Stock</v>
          </cell>
          <cell r="E50" t="str">
            <v xml:space="preserve">      Deposits of Republican Govt</v>
          </cell>
          <cell r="F50">
            <v>-54.3</v>
          </cell>
          <cell r="G50">
            <v>-45.968000000000004</v>
          </cell>
          <cell r="H50">
            <v>-62.619999999999976</v>
          </cell>
          <cell r="I50">
            <v>-67.079999999999984</v>
          </cell>
          <cell r="J50">
            <v>-180.91719999999998</v>
          </cell>
          <cell r="K50">
            <v>-187.91720000000001</v>
          </cell>
          <cell r="L50">
            <v>-45.699999999999989</v>
          </cell>
          <cell r="M50">
            <v>-33.800000000000011</v>
          </cell>
          <cell r="N50">
            <v>-36.085999999999984</v>
          </cell>
          <cell r="O50">
            <v>-40.663999999999987</v>
          </cell>
          <cell r="P50">
            <v>-37.316199999999981</v>
          </cell>
          <cell r="Q50">
            <v>-42.035300000000007</v>
          </cell>
          <cell r="R50">
            <v>-78.099199999999968</v>
          </cell>
          <cell r="S50">
            <v>-53.990699999999975</v>
          </cell>
          <cell r="T50">
            <v>-44.690199999999976</v>
          </cell>
          <cell r="U50">
            <v>-53.165999999999997</v>
          </cell>
          <cell r="V50">
            <v>-44.928300000000036</v>
          </cell>
          <cell r="W50">
            <v>-43.975799999999992</v>
          </cell>
          <cell r="X50">
            <v>-39.413400000000024</v>
          </cell>
          <cell r="Y50">
            <v>-44.020100000000014</v>
          </cell>
          <cell r="Z50">
            <v>-50.046799999999962</v>
          </cell>
          <cell r="AA50">
            <v>-45.276900000000012</v>
          </cell>
          <cell r="AB50">
            <v>-46.847100000000012</v>
          </cell>
          <cell r="AC50">
            <v>-51.573099999999954</v>
          </cell>
          <cell r="AD50">
            <v>-48.425699999999949</v>
          </cell>
          <cell r="AE50">
            <v>-48.79910000000001</v>
          </cell>
          <cell r="AF50">
            <v>-49.738100000000031</v>
          </cell>
          <cell r="AG50">
            <v>-49.442999999999984</v>
          </cell>
          <cell r="AH50">
            <v>-48.260699999999986</v>
          </cell>
          <cell r="AI50">
            <v>-42.964899999999943</v>
          </cell>
          <cell r="AJ50">
            <v>-36.002900000000011</v>
          </cell>
          <cell r="AK50">
            <v>-46.54019999999997</v>
          </cell>
          <cell r="AL50">
            <v>-43.654899999999998</v>
          </cell>
          <cell r="AM50">
            <v>-41.786400000000015</v>
          </cell>
          <cell r="AN50">
            <v>-47.930400000000077</v>
          </cell>
          <cell r="AO50">
            <v>-48.765700000000038</v>
          </cell>
          <cell r="AP50">
            <v>-25.821900000000028</v>
          </cell>
          <cell r="AQ50">
            <v>-25.821900000000028</v>
          </cell>
          <cell r="AR50">
            <v>-25.821900000000028</v>
          </cell>
          <cell r="AS50">
            <v>-29.925435990799997</v>
          </cell>
          <cell r="AT50">
            <v>-23.599206672500031</v>
          </cell>
          <cell r="AU50">
            <v>-27.817499999999924</v>
          </cell>
        </row>
        <row r="51">
          <cell r="A51" t="str">
            <v>c:\my documents\geo\edf\geomon[temp]</v>
          </cell>
          <cell r="B51" t="str">
            <v>FADGO_N_E</v>
          </cell>
          <cell r="C51" t="str">
            <v>Millions of lari</v>
          </cell>
          <cell r="D51" t="str">
            <v>Stock</v>
          </cell>
          <cell r="E51" t="str">
            <v xml:space="preserve">          Other Budget accounts (net)</v>
          </cell>
          <cell r="F51">
            <v>-12.9</v>
          </cell>
          <cell r="G51">
            <v>-5</v>
          </cell>
          <cell r="H51">
            <v>-21.299999999999976</v>
          </cell>
          <cell r="I51">
            <v>-15.598499999999987</v>
          </cell>
          <cell r="J51">
            <v>-154.5872</v>
          </cell>
          <cell r="K51">
            <v>-161.75720000000001</v>
          </cell>
          <cell r="L51">
            <v>-6.8704999999999856</v>
          </cell>
          <cell r="M51">
            <v>-3.2360000000000113</v>
          </cell>
          <cell r="N51">
            <v>-5.3165999999999833</v>
          </cell>
          <cell r="O51">
            <v>-5.1639999999999873</v>
          </cell>
          <cell r="P51">
            <v>-1.8451999999999842</v>
          </cell>
          <cell r="Q51">
            <v>-5.8279000000000067</v>
          </cell>
          <cell r="R51">
            <v>-0.28909999999996217</v>
          </cell>
          <cell r="S51">
            <v>-1.9120999999999739</v>
          </cell>
          <cell r="T51">
            <v>-2.3057999999999765</v>
          </cell>
          <cell r="U51">
            <v>-5.5209999999999937</v>
          </cell>
          <cell r="V51">
            <v>-7.4442000000000377</v>
          </cell>
          <cell r="W51">
            <v>-6.7179999999999964</v>
          </cell>
          <cell r="X51">
            <v>-3.072000000000024</v>
          </cell>
          <cell r="Y51">
            <v>-8.6469000000000094</v>
          </cell>
          <cell r="Z51">
            <v>-14.828799999999966</v>
          </cell>
          <cell r="AA51">
            <v>-9.1675000000000182</v>
          </cell>
          <cell r="AB51">
            <v>-4.7870000000000061</v>
          </cell>
          <cell r="AC51">
            <v>-14.389799999999958</v>
          </cell>
          <cell r="AD51">
            <v>-10.829299999999947</v>
          </cell>
          <cell r="AE51">
            <v>-9.3594000000000079</v>
          </cell>
          <cell r="AF51">
            <v>-10.525000000000027</v>
          </cell>
          <cell r="AG51">
            <v>-8.8836999999999833</v>
          </cell>
          <cell r="AH51">
            <v>-10.010999999999989</v>
          </cell>
          <cell r="AI51">
            <v>-4.5609999999999431</v>
          </cell>
          <cell r="AJ51">
            <v>-7.1306000000000083</v>
          </cell>
          <cell r="AK51">
            <v>-8.0118999999999687</v>
          </cell>
          <cell r="AL51">
            <v>-6.0951999999999984</v>
          </cell>
          <cell r="AM51">
            <v>-1.7028000000000176</v>
          </cell>
          <cell r="AN51">
            <v>-5.2335000000000775</v>
          </cell>
          <cell r="AO51">
            <v>-1.7640000000000384</v>
          </cell>
          <cell r="AP51">
            <v>-13.655800000000028</v>
          </cell>
          <cell r="AQ51">
            <v>-13.655800000000028</v>
          </cell>
          <cell r="AR51">
            <v>-13.655800000000028</v>
          </cell>
          <cell r="AS51">
            <v>-15.351899999999997</v>
          </cell>
          <cell r="AT51">
            <v>-10.299400000000031</v>
          </cell>
          <cell r="AU51">
            <v>-13.434999999999924</v>
          </cell>
        </row>
        <row r="52">
          <cell r="A52" t="str">
            <v>c:\my documents\geo\edf\geomon[temp]</v>
          </cell>
          <cell r="B52" t="str">
            <v>FADGOFC_E</v>
          </cell>
          <cell r="C52" t="str">
            <v>Millions of lari</v>
          </cell>
          <cell r="D52" t="str">
            <v>Stock</v>
          </cell>
          <cell r="E52" t="str">
            <v xml:space="preserve">          Foreign currency fund</v>
          </cell>
          <cell r="F52">
            <v>-41.4</v>
          </cell>
          <cell r="G52">
            <v>-40.968000000000004</v>
          </cell>
          <cell r="H52">
            <v>-41.32</v>
          </cell>
          <cell r="I52">
            <v>-51.481499999999997</v>
          </cell>
          <cell r="J52">
            <v>-26.33</v>
          </cell>
          <cell r="K52">
            <v>-26.16</v>
          </cell>
          <cell r="L52">
            <v>-38.829500000000003</v>
          </cell>
          <cell r="M52">
            <v>-30.564</v>
          </cell>
          <cell r="N52">
            <v>-30.769400000000001</v>
          </cell>
          <cell r="O52">
            <v>-35.5</v>
          </cell>
          <cell r="P52">
            <v>-35.470999999999997</v>
          </cell>
          <cell r="Q52">
            <v>-36.2074</v>
          </cell>
          <cell r="R52">
            <v>-77.810100000000006</v>
          </cell>
          <cell r="S52">
            <v>-52.078600000000002</v>
          </cell>
          <cell r="T52">
            <v>-42.384399999999999</v>
          </cell>
          <cell r="U52">
            <v>-47.645000000000003</v>
          </cell>
          <cell r="V52">
            <v>-37.484099999999998</v>
          </cell>
          <cell r="W52">
            <v>-37.257799999999996</v>
          </cell>
          <cell r="X52">
            <v>-36.3414</v>
          </cell>
          <cell r="Y52">
            <v>-35.373200000000004</v>
          </cell>
          <cell r="Z52">
            <v>-35.217999999999996</v>
          </cell>
          <cell r="AA52">
            <v>-36.109399999999994</v>
          </cell>
          <cell r="AB52">
            <v>-42.060100000000006</v>
          </cell>
          <cell r="AC52">
            <v>-37.183299999999996</v>
          </cell>
          <cell r="AD52">
            <v>-37.596400000000003</v>
          </cell>
          <cell r="AE52">
            <v>-39.439700000000002</v>
          </cell>
          <cell r="AF52">
            <v>-39.213100000000004</v>
          </cell>
          <cell r="AG52">
            <v>-40.5593</v>
          </cell>
          <cell r="AH52">
            <v>-38.249699999999997</v>
          </cell>
          <cell r="AI52">
            <v>-38.4039</v>
          </cell>
          <cell r="AJ52">
            <v>-28.872300000000003</v>
          </cell>
          <cell r="AK52">
            <v>-38.528300000000002</v>
          </cell>
          <cell r="AL52">
            <v>-37.559699999999999</v>
          </cell>
          <cell r="AM52">
            <v>-40.083599999999997</v>
          </cell>
          <cell r="AN52">
            <v>-42.696899999999999</v>
          </cell>
          <cell r="AO52">
            <v>-47.0017</v>
          </cell>
          <cell r="AP52">
            <v>-12.1661</v>
          </cell>
          <cell r="AQ52">
            <v>-12.1661</v>
          </cell>
          <cell r="AR52">
            <v>-12.1661</v>
          </cell>
          <cell r="AS52">
            <v>-14.5735359908</v>
          </cell>
          <cell r="AT52">
            <v>-13.299806672500001</v>
          </cell>
          <cell r="AU52">
            <v>-14.3825</v>
          </cell>
        </row>
        <row r="53">
          <cell r="E53" t="str">
            <v xml:space="preserve">    Net claims on local government</v>
          </cell>
        </row>
        <row r="54">
          <cell r="A54" t="str">
            <v>c:\my documents\geo\edf\geomon[temp]</v>
          </cell>
          <cell r="B54" t="str">
            <v>FADGOSS_N_E</v>
          </cell>
          <cell r="C54" t="str">
            <v>Millions of lari</v>
          </cell>
          <cell r="D54" t="str">
            <v>Stock</v>
          </cell>
          <cell r="E54" t="str">
            <v xml:space="preserve">    Net claims on Social Security Fund</v>
          </cell>
          <cell r="F54">
            <v>1.1000000000000001</v>
          </cell>
          <cell r="G54">
            <v>1.2</v>
          </cell>
          <cell r="H54">
            <v>1.7</v>
          </cell>
          <cell r="I54">
            <v>0.5</v>
          </cell>
          <cell r="L54">
            <v>1.3747</v>
          </cell>
          <cell r="M54">
            <v>1.3747</v>
          </cell>
          <cell r="N54">
            <v>1.5722</v>
          </cell>
          <cell r="O54">
            <v>1.5249999999999999</v>
          </cell>
          <cell r="P54">
            <v>1.4418</v>
          </cell>
          <cell r="Q54">
            <v>1.5111000000000001</v>
          </cell>
          <cell r="R54">
            <v>-7.0300000000000001E-2</v>
          </cell>
          <cell r="S54">
            <v>-0.308</v>
          </cell>
          <cell r="T54">
            <v>-0.14199999999999999</v>
          </cell>
          <cell r="U54">
            <v>-0.21290000000000001</v>
          </cell>
          <cell r="V54">
            <v>-0.38279999999999997</v>
          </cell>
          <cell r="W54">
            <v>-0.32519999999999999</v>
          </cell>
          <cell r="X54">
            <v>-0.30149999999999999</v>
          </cell>
          <cell r="Y54">
            <v>-0.18540000000000001</v>
          </cell>
          <cell r="Z54">
            <v>-0.4259</v>
          </cell>
          <cell r="AA54">
            <v>-0.38400000000000001</v>
          </cell>
          <cell r="AB54">
            <v>-0.1799</v>
          </cell>
          <cell r="AC54">
            <v>-0.39029999999999998</v>
          </cell>
          <cell r="AD54">
            <v>-1.0999999999999999E-2</v>
          </cell>
          <cell r="AE54">
            <v>-0.3664</v>
          </cell>
          <cell r="AF54">
            <v>0</v>
          </cell>
          <cell r="AG54">
            <v>-0.06</v>
          </cell>
          <cell r="AH54">
            <v>-2.0000000000000001E-4</v>
          </cell>
          <cell r="AI54">
            <v>-1.8499999999999999E-2</v>
          </cell>
          <cell r="AJ54">
            <v>-0.37609999999999999</v>
          </cell>
          <cell r="AK54">
            <v>-4.8800000000000003E-2</v>
          </cell>
          <cell r="AL54">
            <v>-2.3800000000000002E-2</v>
          </cell>
          <cell r="AM54">
            <v>-2.2700000000000001E-2</v>
          </cell>
          <cell r="AN54">
            <v>-0.16769999999999999</v>
          </cell>
          <cell r="AO54">
            <v>-0.74509999999999998</v>
          </cell>
          <cell r="AP54">
            <v>-0.64990000000000003</v>
          </cell>
          <cell r="AQ54">
            <v>-0.64990000000000003</v>
          </cell>
          <cell r="AR54">
            <v>-0.64990000000000003</v>
          </cell>
          <cell r="AS54">
            <v>-0.1026</v>
          </cell>
          <cell r="AT54">
            <v>-0.3342</v>
          </cell>
          <cell r="AU54">
            <v>-3.3000000000000002E-2</v>
          </cell>
        </row>
        <row r="55">
          <cell r="A55" t="str">
            <v>c:\my documents\geo\edf\geomon[temp]</v>
          </cell>
          <cell r="B55" t="str">
            <v>FADGOEB_N_E</v>
          </cell>
          <cell r="C55" t="str">
            <v>Millions of lari</v>
          </cell>
          <cell r="D55" t="str">
            <v>Stock</v>
          </cell>
          <cell r="E55" t="str">
            <v xml:space="preserve">    Other extrabudget funds (net)</v>
          </cell>
          <cell r="F55">
            <v>-2.2999999999999998</v>
          </cell>
          <cell r="G55">
            <v>-1.9</v>
          </cell>
          <cell r="H55">
            <v>-2.7</v>
          </cell>
          <cell r="I55">
            <v>-1.4</v>
          </cell>
          <cell r="J55">
            <v>-18.440000000000001</v>
          </cell>
          <cell r="K55">
            <v>-13.27</v>
          </cell>
          <cell r="L55">
            <v>-14.1211</v>
          </cell>
          <cell r="M55">
            <v>-17.5258</v>
          </cell>
          <cell r="N55">
            <v>-10.946199999999999</v>
          </cell>
          <cell r="O55">
            <v>-5.3357000000000001</v>
          </cell>
          <cell r="P55">
            <v>-4.3897000000000004</v>
          </cell>
          <cell r="Q55">
            <v>-2.7812000000000001</v>
          </cell>
          <cell r="R55">
            <v>-9.6867999999999999</v>
          </cell>
          <cell r="S55">
            <v>-12.9133</v>
          </cell>
          <cell r="T55">
            <v>-11.809799999999999</v>
          </cell>
          <cell r="U55">
            <v>-14.1739</v>
          </cell>
          <cell r="V55">
            <v>-3.3620999999999999</v>
          </cell>
          <cell r="W55">
            <v>-2.4123999999999999</v>
          </cell>
          <cell r="X55">
            <v>-1.0349999999999999</v>
          </cell>
          <cell r="Y55">
            <v>-3.1006</v>
          </cell>
          <cell r="Z55">
            <v>-1.4202999999999999</v>
          </cell>
          <cell r="AA55">
            <v>-2.3456000000000001</v>
          </cell>
          <cell r="AB55">
            <v>-3.5112000000000001</v>
          </cell>
          <cell r="AC55">
            <v>-2.6781999999999999</v>
          </cell>
          <cell r="AD55">
            <v>-2.5402</v>
          </cell>
          <cell r="AE55">
            <v>-2.3403</v>
          </cell>
          <cell r="AF55">
            <v>-3.8616000000000001</v>
          </cell>
          <cell r="AG55">
            <v>-3.9823</v>
          </cell>
          <cell r="AH55">
            <v>-4.1364000000000001</v>
          </cell>
          <cell r="AI55">
            <v>-4.9626000000000001</v>
          </cell>
          <cell r="AJ55">
            <v>-3.7997999999999998</v>
          </cell>
          <cell r="AK55">
            <v>-4.3018999999999998</v>
          </cell>
          <cell r="AL55">
            <v>-4.1806999999999999</v>
          </cell>
          <cell r="AM55">
            <v>-4.2281000000000004</v>
          </cell>
          <cell r="AN55">
            <v>-4.9325999999999999</v>
          </cell>
          <cell r="AO55">
            <v>-5.7546999999999997</v>
          </cell>
          <cell r="AP55">
            <v>-15.4657</v>
          </cell>
          <cell r="AQ55">
            <v>-15.4657</v>
          </cell>
          <cell r="AR55">
            <v>-15.4657</v>
          </cell>
          <cell r="AS55">
            <v>-3.0615000000000001</v>
          </cell>
          <cell r="AT55">
            <v>-2.5779999999999998</v>
          </cell>
          <cell r="AU55">
            <v>-2.4620000000000002</v>
          </cell>
        </row>
        <row r="56">
          <cell r="A56" t="str">
            <v>c:\my documents\geo\edf\geomon[temp]</v>
          </cell>
          <cell r="B56" t="str">
            <v>FADOIEU_E</v>
          </cell>
          <cell r="C56" t="str">
            <v>Millions of lari</v>
          </cell>
          <cell r="D56" t="str">
            <v>Stock</v>
          </cell>
          <cell r="E56" t="str">
            <v xml:space="preserve">  EU Counterpart Funds</v>
          </cell>
          <cell r="I56">
            <v>-11</v>
          </cell>
          <cell r="L56">
            <v>-12.7</v>
          </cell>
          <cell r="M56">
            <v>-11.6</v>
          </cell>
          <cell r="S56">
            <v>-0.9</v>
          </cell>
          <cell r="T56">
            <v>-1.7</v>
          </cell>
          <cell r="U56">
            <v>-1.3</v>
          </cell>
          <cell r="V56">
            <v>-0.9</v>
          </cell>
          <cell r="W56">
            <v>-0.3</v>
          </cell>
          <cell r="X56">
            <v>-0.1</v>
          </cell>
          <cell r="Y56">
            <v>-0.5</v>
          </cell>
          <cell r="Z56">
            <v>-0.5</v>
          </cell>
          <cell r="AA56">
            <v>-1.2</v>
          </cell>
          <cell r="AB56">
            <v>-2.5</v>
          </cell>
          <cell r="AC56">
            <v>-1.5</v>
          </cell>
          <cell r="AD56">
            <v>-1.1000000000000001</v>
          </cell>
          <cell r="AE56">
            <v>-1.6</v>
          </cell>
          <cell r="AF56">
            <v>-1.2</v>
          </cell>
          <cell r="AG56">
            <v>-1</v>
          </cell>
          <cell r="AH56">
            <v>-1.5</v>
          </cell>
          <cell r="AI56">
            <v>-1.8</v>
          </cell>
          <cell r="AJ56">
            <v>-1.8</v>
          </cell>
          <cell r="AK56">
            <v>-1.2</v>
          </cell>
          <cell r="AL56">
            <v>-1.1000000000000001</v>
          </cell>
          <cell r="AM56">
            <v>-1.9</v>
          </cell>
          <cell r="AN56">
            <v>-1.9</v>
          </cell>
          <cell r="AO56">
            <v>-3.7</v>
          </cell>
          <cell r="AP56">
            <v>-4.4000000000000004</v>
          </cell>
          <cell r="AQ56">
            <v>-4.4000000000000004</v>
          </cell>
          <cell r="AR56">
            <v>-4.4000000000000004</v>
          </cell>
          <cell r="AS56">
            <v>-5.3</v>
          </cell>
          <cell r="AT56">
            <v>-7.1</v>
          </cell>
          <cell r="AU56">
            <v>-7.3989380000000002</v>
          </cell>
        </row>
        <row r="57">
          <cell r="A57" t="str">
            <v>c:\my documents\geo\edf\geomon[temp]</v>
          </cell>
          <cell r="B57" t="str">
            <v>FACNG_E</v>
          </cell>
          <cell r="C57" t="str">
            <v>Millions of lari</v>
          </cell>
          <cell r="D57" t="str">
            <v>Stock</v>
          </cell>
          <cell r="E57" t="str">
            <v xml:space="preserve">  Claims on rest of economy (including staff loans)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0.17</v>
          </cell>
          <cell r="U57">
            <v>0.28000000000000003</v>
          </cell>
          <cell r="V57">
            <v>0.37</v>
          </cell>
          <cell r="W57">
            <v>0.38</v>
          </cell>
          <cell r="X57">
            <v>0.39</v>
          </cell>
          <cell r="Y57">
            <v>0.41</v>
          </cell>
          <cell r="Z57">
            <v>34.009705882352954</v>
          </cell>
          <cell r="AA57">
            <v>34.705747303543909</v>
          </cell>
          <cell r="AB57">
            <v>35.506</v>
          </cell>
          <cell r="AC57">
            <v>37.075472560975612</v>
          </cell>
          <cell r="AD57">
            <v>36.562162576687122</v>
          </cell>
          <cell r="AE57">
            <v>36.796147812971348</v>
          </cell>
          <cell r="AF57">
            <v>37.040261065266314</v>
          </cell>
          <cell r="AG57">
            <v>38.160780524344581</v>
          </cell>
          <cell r="AH57">
            <v>43.085932584269663</v>
          </cell>
          <cell r="AI57">
            <v>44.249999999999993</v>
          </cell>
          <cell r="AJ57">
            <v>44.062066023738872</v>
          </cell>
          <cell r="AK57">
            <v>46.000096439169141</v>
          </cell>
          <cell r="AL57">
            <v>45.16109999999999</v>
          </cell>
          <cell r="AM57">
            <v>48.734681085043981</v>
          </cell>
          <cell r="AN57">
            <v>49.463781960227266</v>
          </cell>
          <cell r="AO57">
            <v>48.056846905537462</v>
          </cell>
          <cell r="AP57">
            <v>42.531555622591611</v>
          </cell>
          <cell r="AQ57">
            <v>63.393903554444378</v>
          </cell>
          <cell r="AR57">
            <v>66.666000000000025</v>
          </cell>
          <cell r="AS57">
            <v>73.633854280871418</v>
          </cell>
          <cell r="AT57">
            <v>63.343681110123697</v>
          </cell>
          <cell r="AU57">
            <v>74.785298368926874</v>
          </cell>
        </row>
        <row r="58">
          <cell r="E58" t="str">
            <v xml:space="preserve">    o/w: Credit to the energy sector</v>
          </cell>
        </row>
        <row r="59">
          <cell r="A59" t="str">
            <v>c:\my documents\geo\edf\geomon[temp]</v>
          </cell>
          <cell r="B59" t="str">
            <v>FACB_N_E</v>
          </cell>
          <cell r="C59" t="str">
            <v>Millions of lari</v>
          </cell>
          <cell r="D59" t="str">
            <v>Stock</v>
          </cell>
          <cell r="E59" t="str">
            <v xml:space="preserve">  Claims on banks</v>
          </cell>
          <cell r="F59">
            <v>4.1999999999999993</v>
          </cell>
          <cell r="G59">
            <v>4.4000000000000004</v>
          </cell>
          <cell r="H59">
            <v>3.5</v>
          </cell>
          <cell r="I59">
            <v>3.6</v>
          </cell>
          <cell r="L59">
            <v>2.1533000000000002</v>
          </cell>
          <cell r="M59">
            <v>3.702</v>
          </cell>
          <cell r="N59">
            <v>2.6516000000000002</v>
          </cell>
          <cell r="O59">
            <v>3.0952999999999999</v>
          </cell>
          <cell r="P59">
            <v>8.2144999999999992</v>
          </cell>
          <cell r="Q59">
            <v>8.5545000000000009</v>
          </cell>
          <cell r="R59">
            <v>13.7195</v>
          </cell>
          <cell r="S59">
            <v>11.2257</v>
          </cell>
          <cell r="T59">
            <v>10.7599</v>
          </cell>
          <cell r="U59">
            <v>10.5617</v>
          </cell>
          <cell r="V59">
            <v>10.623799999999999</v>
          </cell>
          <cell r="W59">
            <v>9.0242000000000004</v>
          </cell>
          <cell r="X59">
            <v>5.3112000000000004</v>
          </cell>
          <cell r="Y59">
            <v>6.4776999999999996</v>
          </cell>
          <cell r="Z59">
            <v>7.8372000000000002</v>
          </cell>
          <cell r="AA59">
            <v>4.3926999999999996</v>
          </cell>
          <cell r="AB59">
            <v>7.0225</v>
          </cell>
          <cell r="AC59">
            <v>4.4588999999999999</v>
          </cell>
          <cell r="AD59">
            <v>3.4695</v>
          </cell>
          <cell r="AE59">
            <v>2.5152000000000001</v>
          </cell>
          <cell r="AF59">
            <v>2.4718</v>
          </cell>
          <cell r="AG59">
            <v>2.3967000000000001</v>
          </cell>
          <cell r="AH59">
            <v>2.7450999999999999</v>
          </cell>
          <cell r="AI59">
            <v>2.7124999999999999</v>
          </cell>
          <cell r="AJ59">
            <v>2.1541000000000001</v>
          </cell>
          <cell r="AK59">
            <v>1.0624</v>
          </cell>
          <cell r="AL59">
            <v>1.7211000000000001</v>
          </cell>
          <cell r="AM59">
            <v>-1.0244</v>
          </cell>
          <cell r="AN59">
            <v>3.5756999999999999</v>
          </cell>
          <cell r="AO59">
            <v>1.7927999999999999</v>
          </cell>
          <cell r="AP59">
            <v>6.556</v>
          </cell>
          <cell r="AQ59">
            <v>6.556</v>
          </cell>
          <cell r="AR59">
            <v>6.556</v>
          </cell>
          <cell r="AS59">
            <v>6.0932000000000004</v>
          </cell>
          <cell r="AT59">
            <v>4.0720000000000001</v>
          </cell>
          <cell r="AU59">
            <v>3.6025</v>
          </cell>
        </row>
        <row r="60">
          <cell r="E60" t="str">
            <v xml:space="preserve">    Credit to banks</v>
          </cell>
          <cell r="F60">
            <v>2.8</v>
          </cell>
          <cell r="G60">
            <v>2.7</v>
          </cell>
          <cell r="AP60">
            <v>0</v>
          </cell>
        </row>
        <row r="61">
          <cell r="E61" t="str">
            <v xml:space="preserve">    Overdrafts on correspondent a/cs</v>
          </cell>
          <cell r="F61">
            <v>1.4</v>
          </cell>
          <cell r="G61">
            <v>1.7</v>
          </cell>
          <cell r="AP61">
            <v>0</v>
          </cell>
        </row>
        <row r="62">
          <cell r="A62" t="str">
            <v>c:\my documents\geo\edf\geomon[temp]</v>
          </cell>
          <cell r="B62" t="str">
            <v>FAOITGC_E</v>
          </cell>
          <cell r="C62" t="str">
            <v>Millions of lari</v>
          </cell>
          <cell r="D62" t="str">
            <v>Stock</v>
          </cell>
          <cell r="E62" t="str">
            <v xml:space="preserve">  Temporary credit for gas</v>
          </cell>
          <cell r="F62">
            <v>3.69</v>
          </cell>
          <cell r="G62">
            <v>3.7</v>
          </cell>
          <cell r="H62">
            <v>3.7</v>
          </cell>
          <cell r="I62">
            <v>3.69</v>
          </cell>
          <cell r="J62">
            <v>3.7</v>
          </cell>
          <cell r="K62">
            <v>3.7</v>
          </cell>
          <cell r="L62">
            <v>3.7</v>
          </cell>
          <cell r="M62">
            <v>3.7</v>
          </cell>
          <cell r="N62">
            <v>3.7</v>
          </cell>
          <cell r="O62">
            <v>3.7</v>
          </cell>
          <cell r="P62">
            <v>3.7</v>
          </cell>
          <cell r="Q62">
            <v>3.7</v>
          </cell>
          <cell r="R62">
            <v>3.7</v>
          </cell>
          <cell r="S62">
            <v>3.7</v>
          </cell>
          <cell r="T62">
            <v>3.4</v>
          </cell>
          <cell r="U62">
            <v>3.4</v>
          </cell>
          <cell r="V62">
            <v>2.7</v>
          </cell>
          <cell r="W62">
            <v>2.7</v>
          </cell>
          <cell r="X62">
            <v>2.4</v>
          </cell>
          <cell r="Y62">
            <v>2.4</v>
          </cell>
          <cell r="Z62">
            <v>2.4</v>
          </cell>
          <cell r="AA62">
            <v>1</v>
          </cell>
          <cell r="AB62">
            <v>1.1000000000000001</v>
          </cell>
          <cell r="AC62">
            <v>1.1000000000000001</v>
          </cell>
          <cell r="AD62">
            <v>1.1000000000000001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 t="str">
            <v>c:\my documents\geo\edf\geomon[temp]</v>
          </cell>
          <cell r="B63" t="str">
            <v>FAOI_N_E</v>
          </cell>
          <cell r="C63" t="str">
            <v>Millions of lari</v>
          </cell>
          <cell r="D63" t="str">
            <v>Stock</v>
          </cell>
          <cell r="E63" t="str">
            <v xml:space="preserve">  Other assets, net</v>
          </cell>
          <cell r="F63">
            <v>-2.6316087317073014</v>
          </cell>
          <cell r="G63">
            <v>-1.7771443891112346</v>
          </cell>
          <cell r="H63">
            <v>-1.091354190476193</v>
          </cell>
          <cell r="I63">
            <v>17.852541469096671</v>
          </cell>
          <cell r="L63">
            <v>-2.2584408486055736</v>
          </cell>
          <cell r="M63">
            <v>-7.585552213661666</v>
          </cell>
          <cell r="N63">
            <v>-17.778805036306277</v>
          </cell>
          <cell r="O63">
            <v>-13.662833708661399</v>
          </cell>
          <cell r="P63">
            <v>-12.848656818897663</v>
          </cell>
          <cell r="Q63">
            <v>-6.1217698750000062</v>
          </cell>
          <cell r="R63">
            <v>-7.5309209356358062</v>
          </cell>
          <cell r="S63">
            <v>-4.6207505050505508</v>
          </cell>
          <cell r="T63">
            <v>6.2239038759689924</v>
          </cell>
          <cell r="U63">
            <v>-3.2630476043277419</v>
          </cell>
          <cell r="V63">
            <v>0.16159969207084202</v>
          </cell>
          <cell r="W63">
            <v>13.407199999999913</v>
          </cell>
          <cell r="X63">
            <v>8.0257999999999861</v>
          </cell>
          <cell r="Y63">
            <v>9.9012271317829761</v>
          </cell>
          <cell r="Z63">
            <v>16.588572445820496</v>
          </cell>
          <cell r="AA63">
            <v>6.0254237288135499</v>
          </cell>
          <cell r="AB63">
            <v>7.1162999999999386</v>
          </cell>
          <cell r="AC63">
            <v>9.0730106707315699</v>
          </cell>
          <cell r="AD63">
            <v>7.3544070552147005</v>
          </cell>
          <cell r="AE63">
            <v>-28.761366805128226</v>
          </cell>
          <cell r="AF63">
            <v>-29.085285329182319</v>
          </cell>
          <cell r="AG63">
            <v>-22.928345379026236</v>
          </cell>
          <cell r="AH63">
            <v>-25.83822949887643</v>
          </cell>
          <cell r="AI63">
            <v>-23.60926196897557</v>
          </cell>
          <cell r="AJ63">
            <v>-29.163405780148427</v>
          </cell>
          <cell r="AK63">
            <v>-35.071793613976176</v>
          </cell>
          <cell r="AL63">
            <v>-35.624824182777843</v>
          </cell>
          <cell r="AM63">
            <v>-38.820793531099696</v>
          </cell>
          <cell r="AN63">
            <v>-41.379276703295425</v>
          </cell>
          <cell r="AO63">
            <v>-39.495005578237127</v>
          </cell>
          <cell r="AP63">
            <v>-19.807500095066636</v>
          </cell>
          <cell r="AQ63">
            <v>114.5953555555556</v>
          </cell>
          <cell r="AR63">
            <v>81.210722616000083</v>
          </cell>
          <cell r="AS63">
            <v>114.67876052778115</v>
          </cell>
          <cell r="AT63">
            <v>119.6638626959043</v>
          </cell>
          <cell r="AU63">
            <v>41.419733464852612</v>
          </cell>
        </row>
        <row r="65">
          <cell r="A65" t="str">
            <v>c:\my documents\geo\edf\geomon[temp]</v>
          </cell>
          <cell r="B65" t="str">
            <v>FRM_E</v>
          </cell>
          <cell r="C65" t="str">
            <v>Millions of lari</v>
          </cell>
          <cell r="D65" t="str">
            <v>Stock</v>
          </cell>
          <cell r="E65" t="str">
            <v>Reserve money (RM)</v>
          </cell>
          <cell r="F65">
            <v>153.80000000000001</v>
          </cell>
          <cell r="G65">
            <v>150.60000000000002</v>
          </cell>
          <cell r="H65">
            <v>153.20000000000002</v>
          </cell>
          <cell r="I65">
            <v>155.6</v>
          </cell>
          <cell r="J65">
            <v>159.87</v>
          </cell>
          <cell r="K65">
            <v>164.19</v>
          </cell>
          <cell r="L65">
            <v>173.09</v>
          </cell>
          <cell r="M65">
            <v>184.31489999999999</v>
          </cell>
          <cell r="N65">
            <v>194.48310000000001</v>
          </cell>
          <cell r="O65">
            <v>208.28899999999999</v>
          </cell>
          <cell r="P65">
            <v>205.59480000000002</v>
          </cell>
          <cell r="Q65">
            <v>194.51829999999998</v>
          </cell>
          <cell r="R65">
            <v>208.95970000000003</v>
          </cell>
          <cell r="S65">
            <v>198.48200000000003</v>
          </cell>
          <cell r="T65">
            <v>195.28689999999997</v>
          </cell>
          <cell r="U65">
            <v>200.27180000000001</v>
          </cell>
          <cell r="V65">
            <v>209.16630000000001</v>
          </cell>
          <cell r="W65">
            <v>205.8348</v>
          </cell>
          <cell r="X65">
            <v>208.16499999999999</v>
          </cell>
          <cell r="Y65">
            <v>224.1182</v>
          </cell>
          <cell r="Z65">
            <v>244.87780000000004</v>
          </cell>
          <cell r="AA65">
            <v>249.88810000000001</v>
          </cell>
          <cell r="AB65">
            <v>253.31899999999999</v>
          </cell>
          <cell r="AC65">
            <v>253.55109999999999</v>
          </cell>
          <cell r="AD65">
            <v>277.06630000000001</v>
          </cell>
          <cell r="AE65">
            <v>259.89429999999999</v>
          </cell>
          <cell r="AF65">
            <v>254.79670000000002</v>
          </cell>
          <cell r="AG65">
            <v>259.79049999999995</v>
          </cell>
          <cell r="AH65">
            <v>270.96899999999999</v>
          </cell>
          <cell r="AI65">
            <v>266.62279999999998</v>
          </cell>
          <cell r="AJ65">
            <v>272.02970000000005</v>
          </cell>
          <cell r="AK65">
            <v>278.11450000000002</v>
          </cell>
          <cell r="AL65">
            <v>281.81079999999997</v>
          </cell>
          <cell r="AM65">
            <v>245.69990000000001</v>
          </cell>
          <cell r="AN65">
            <v>232.8716</v>
          </cell>
          <cell r="AO65">
            <v>207.97130000000001</v>
          </cell>
          <cell r="AP65">
            <v>259.71890000000002</v>
          </cell>
          <cell r="AQ65">
            <v>259.71890000000002</v>
          </cell>
          <cell r="AR65">
            <v>259.71890000000002</v>
          </cell>
          <cell r="AS65">
            <v>273.3383</v>
          </cell>
          <cell r="AT65">
            <v>267.28149999999999</v>
          </cell>
          <cell r="AU65">
            <v>262.70500000000004</v>
          </cell>
        </row>
        <row r="66">
          <cell r="A66" t="str">
            <v>c:\my documents\geo\edf\geomon[temp]</v>
          </cell>
          <cell r="B66" t="str">
            <v>FAC_E</v>
          </cell>
          <cell r="C66" t="str">
            <v>Millions of lari</v>
          </cell>
          <cell r="D66" t="str">
            <v>Stock</v>
          </cell>
          <cell r="E66" t="str">
            <v xml:space="preserve">  Currency in circulation (M0)</v>
          </cell>
          <cell r="F66">
            <v>131.4</v>
          </cell>
          <cell r="G66">
            <v>129.30000000000001</v>
          </cell>
          <cell r="H66">
            <v>128.80000000000001</v>
          </cell>
          <cell r="I66">
            <v>129</v>
          </cell>
          <cell r="J66">
            <v>132.19999999999999</v>
          </cell>
          <cell r="K66">
            <v>133.97</v>
          </cell>
          <cell r="L66">
            <v>139.66</v>
          </cell>
          <cell r="M66">
            <v>151.959</v>
          </cell>
          <cell r="N66">
            <v>162.393</v>
          </cell>
          <cell r="O66">
            <v>171.98699999999999</v>
          </cell>
          <cell r="P66">
            <v>168.3159</v>
          </cell>
          <cell r="Q66">
            <v>164.59449999999998</v>
          </cell>
          <cell r="R66">
            <v>185.57400000000001</v>
          </cell>
          <cell r="S66">
            <v>169.69300000000001</v>
          </cell>
          <cell r="T66">
            <v>167.61859999999999</v>
          </cell>
          <cell r="U66">
            <v>170.5694</v>
          </cell>
          <cell r="V66">
            <v>183.02359999999999</v>
          </cell>
          <cell r="W66">
            <v>175.28129999999999</v>
          </cell>
          <cell r="X66">
            <v>178.18289999999999</v>
          </cell>
          <cell r="Y66">
            <v>195.7901</v>
          </cell>
          <cell r="Z66">
            <v>207.39680000000001</v>
          </cell>
          <cell r="AA66">
            <v>220.32980000000001</v>
          </cell>
          <cell r="AB66">
            <v>222.0727</v>
          </cell>
          <cell r="AC66">
            <v>222.70949999999999</v>
          </cell>
          <cell r="AD66">
            <v>254.5549</v>
          </cell>
          <cell r="AE66">
            <v>231.31059999999999</v>
          </cell>
          <cell r="AF66">
            <v>227.33109999999999</v>
          </cell>
          <cell r="AG66">
            <v>228.98509999999999</v>
          </cell>
          <cell r="AH66">
            <v>237.55969999999999</v>
          </cell>
          <cell r="AI66">
            <v>238.96969999999999</v>
          </cell>
          <cell r="AJ66">
            <v>236.76840000000001</v>
          </cell>
          <cell r="AK66">
            <v>246.9117</v>
          </cell>
          <cell r="AL66">
            <v>250.23589999999999</v>
          </cell>
          <cell r="AM66">
            <v>211.8398</v>
          </cell>
          <cell r="AN66">
            <v>195.4648</v>
          </cell>
          <cell r="AO66">
            <v>179.57740000000001</v>
          </cell>
          <cell r="AP66">
            <v>221.97489999999999</v>
          </cell>
          <cell r="AQ66">
            <v>221.97489999999999</v>
          </cell>
          <cell r="AR66">
            <v>221.97489999999999</v>
          </cell>
          <cell r="AS66">
            <v>238.3845</v>
          </cell>
          <cell r="AT66">
            <v>231.12799999999999</v>
          </cell>
          <cell r="AU66">
            <v>221.71700000000001</v>
          </cell>
        </row>
        <row r="67">
          <cell r="A67" t="str">
            <v>c:\my documents\geo\edf\geomon[temp]</v>
          </cell>
          <cell r="B67" t="str">
            <v>FRR_E</v>
          </cell>
          <cell r="C67" t="str">
            <v>Millions of lari</v>
          </cell>
          <cell r="D67" t="str">
            <v>Stock</v>
          </cell>
          <cell r="E67" t="str">
            <v xml:space="preserve">  Required reserves</v>
          </cell>
          <cell r="F67">
            <v>11.9</v>
          </cell>
          <cell r="G67">
            <v>11.4</v>
          </cell>
          <cell r="H67">
            <v>10.8</v>
          </cell>
          <cell r="I67">
            <v>11.6</v>
          </cell>
          <cell r="J67">
            <v>11.72</v>
          </cell>
          <cell r="K67">
            <v>11.85</v>
          </cell>
          <cell r="L67">
            <v>12.47</v>
          </cell>
          <cell r="M67">
            <v>14.065</v>
          </cell>
          <cell r="N67">
            <v>13.8895</v>
          </cell>
          <cell r="O67">
            <v>12.554</v>
          </cell>
          <cell r="P67">
            <v>14.231400000000001</v>
          </cell>
          <cell r="Q67">
            <v>13.3727</v>
          </cell>
          <cell r="R67">
            <v>13.723000000000001</v>
          </cell>
          <cell r="S67">
            <v>12.936</v>
          </cell>
          <cell r="T67">
            <v>13.776199999999999</v>
          </cell>
          <cell r="U67">
            <v>12.7357</v>
          </cell>
          <cell r="V67">
            <v>13.8423</v>
          </cell>
          <cell r="W67">
            <v>13.654999999999999</v>
          </cell>
          <cell r="X67">
            <v>14.3012</v>
          </cell>
          <cell r="Y67">
            <v>14.4359</v>
          </cell>
          <cell r="Z67">
            <v>16.2117</v>
          </cell>
          <cell r="AA67">
            <v>15.157400000000001</v>
          </cell>
          <cell r="AB67">
            <v>14.614100000000001</v>
          </cell>
          <cell r="AC67">
            <v>15.045199999999999</v>
          </cell>
          <cell r="AD67">
            <v>15.652900000000001</v>
          </cell>
          <cell r="AE67">
            <v>14.9458</v>
          </cell>
          <cell r="AF67">
            <v>16.984999999999999</v>
          </cell>
          <cell r="AG67">
            <v>17.436399999999999</v>
          </cell>
          <cell r="AH67">
            <v>17.093</v>
          </cell>
          <cell r="AI67">
            <v>16.846</v>
          </cell>
          <cell r="AJ67">
            <v>17.872599999999998</v>
          </cell>
          <cell r="AK67">
            <v>18.343</v>
          </cell>
          <cell r="AL67">
            <v>18.309200000000001</v>
          </cell>
          <cell r="AM67">
            <v>24.287099999999999</v>
          </cell>
          <cell r="AN67">
            <v>22.616599999999998</v>
          </cell>
          <cell r="AO67">
            <v>22.020900000000001</v>
          </cell>
          <cell r="AP67">
            <v>18.049900000000001</v>
          </cell>
          <cell r="AQ67">
            <v>18.049900000000001</v>
          </cell>
          <cell r="AR67">
            <v>18.049900000000001</v>
          </cell>
          <cell r="AS67">
            <v>22.860199999999999</v>
          </cell>
          <cell r="AT67">
            <v>27.517199999999999</v>
          </cell>
          <cell r="AU67">
            <v>28.768999999999998</v>
          </cell>
        </row>
        <row r="68">
          <cell r="A68" t="str">
            <v>c:\my documents\geo\edf\geomon[temp]</v>
          </cell>
          <cell r="B68" t="str">
            <v>FRO_E</v>
          </cell>
          <cell r="C68" t="str">
            <v>Millions of lari</v>
          </cell>
          <cell r="D68" t="str">
            <v>Stock</v>
          </cell>
          <cell r="E68" t="str">
            <v xml:space="preserve">  Balances on banks' correspondent accounts</v>
          </cell>
          <cell r="F68">
            <v>10.5</v>
          </cell>
          <cell r="G68">
            <v>9.9</v>
          </cell>
          <cell r="H68">
            <v>13.6</v>
          </cell>
          <cell r="I68">
            <v>15</v>
          </cell>
          <cell r="J68">
            <v>15.950000000000015</v>
          </cell>
          <cell r="K68">
            <v>18.369999999999997</v>
          </cell>
          <cell r="L68">
            <v>20.96</v>
          </cell>
          <cell r="M68">
            <v>18.290900000000001</v>
          </cell>
          <cell r="N68">
            <v>18.200600000000001</v>
          </cell>
          <cell r="O68">
            <v>23.747999999999998</v>
          </cell>
          <cell r="P68">
            <v>23.047499999999999</v>
          </cell>
          <cell r="Q68">
            <v>16.551100000000002</v>
          </cell>
          <cell r="R68">
            <v>9.6626999999999992</v>
          </cell>
          <cell r="S68">
            <v>15.853</v>
          </cell>
          <cell r="T68">
            <v>13.892099999999999</v>
          </cell>
          <cell r="U68">
            <v>16.966699999999999</v>
          </cell>
          <cell r="V68">
            <v>12.3002</v>
          </cell>
          <cell r="W68">
            <v>16.898499999999999</v>
          </cell>
          <cell r="X68">
            <v>15.680899999999999</v>
          </cell>
          <cell r="Y68">
            <v>13.892200000000001</v>
          </cell>
          <cell r="Z68">
            <v>21.269300000000001</v>
          </cell>
          <cell r="AA68">
            <v>14.4009</v>
          </cell>
          <cell r="AB68">
            <v>16.632300000000001</v>
          </cell>
          <cell r="AC68">
            <v>15.7964</v>
          </cell>
          <cell r="AD68">
            <v>6.8585000000000003</v>
          </cell>
          <cell r="AE68">
            <v>13.6379</v>
          </cell>
          <cell r="AF68">
            <v>10.480600000000001</v>
          </cell>
          <cell r="AG68">
            <v>13.369</v>
          </cell>
          <cell r="AH68">
            <v>16.316299999999998</v>
          </cell>
          <cell r="AI68">
            <v>10.8071</v>
          </cell>
          <cell r="AJ68">
            <v>17.3887</v>
          </cell>
          <cell r="AK68">
            <v>12.8598</v>
          </cell>
          <cell r="AL68">
            <v>13.265700000000001</v>
          </cell>
          <cell r="AM68">
            <v>9.5730000000000004</v>
          </cell>
          <cell r="AN68">
            <v>14.7902</v>
          </cell>
          <cell r="AO68">
            <v>6.3730000000000002</v>
          </cell>
          <cell r="AP68">
            <v>19.694099999999999</v>
          </cell>
          <cell r="AQ68">
            <v>19.694099999999999</v>
          </cell>
          <cell r="AR68">
            <v>19.694099999999999</v>
          </cell>
          <cell r="AS68">
            <v>12.0936</v>
          </cell>
          <cell r="AT68">
            <v>8.6363000000000003</v>
          </cell>
          <cell r="AU68">
            <v>12.218999999999999</v>
          </cell>
        </row>
        <row r="69">
          <cell r="E69" t="str">
            <v xml:space="preserve">  Overnight deposits from banks</v>
          </cell>
        </row>
        <row r="71">
          <cell r="E71" t="str">
            <v>V-CHECK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7">
          <cell r="E77" t="str">
            <v>At actual exchange rates</v>
          </cell>
        </row>
        <row r="79">
          <cell r="A79" t="str">
            <v>|</v>
          </cell>
          <cell r="E79">
            <v>39691.917272453706</v>
          </cell>
        </row>
        <row r="80">
          <cell r="A80" t="str">
            <v>|</v>
          </cell>
          <cell r="E80">
            <v>39691.917272453706</v>
          </cell>
          <cell r="F80" t="str">
            <v>Dec95</v>
          </cell>
          <cell r="G80" t="str">
            <v>Jan96</v>
          </cell>
          <cell r="H80" t="str">
            <v>Feb96</v>
          </cell>
          <cell r="I80" t="str">
            <v>Mar96</v>
          </cell>
          <cell r="J80" t="str">
            <v>Apr96</v>
          </cell>
          <cell r="K80" t="str">
            <v>May96</v>
          </cell>
          <cell r="L80" t="str">
            <v>Jun96</v>
          </cell>
          <cell r="M80" t="str">
            <v>Jul96</v>
          </cell>
          <cell r="N80" t="str">
            <v>Aug96</v>
          </cell>
          <cell r="O80" t="str">
            <v>Sept96</v>
          </cell>
          <cell r="P80" t="str">
            <v>Oct96</v>
          </cell>
          <cell r="Q80" t="str">
            <v>Nov96</v>
          </cell>
          <cell r="R80" t="str">
            <v>Dec96</v>
          </cell>
          <cell r="S80" t="str">
            <v>Jan97</v>
          </cell>
          <cell r="T80" t="str">
            <v>Feb97</v>
          </cell>
          <cell r="U80" t="str">
            <v>Mar97</v>
          </cell>
          <cell r="V80" t="str">
            <v>Apr97</v>
          </cell>
          <cell r="W80" t="str">
            <v>May97</v>
          </cell>
          <cell r="X80" t="str">
            <v>Jun97</v>
          </cell>
          <cell r="Y80" t="str">
            <v>Jul97</v>
          </cell>
          <cell r="Z80" t="str">
            <v>Aug97</v>
          </cell>
          <cell r="AA80" t="str">
            <v>Sept97</v>
          </cell>
          <cell r="AB80" t="str">
            <v>Oct97</v>
          </cell>
          <cell r="AC80" t="str">
            <v>Nov97</v>
          </cell>
          <cell r="AD80" t="str">
            <v>Dec97</v>
          </cell>
          <cell r="AE80" t="str">
            <v>Jan98</v>
          </cell>
          <cell r="AF80" t="str">
            <v>Feb98</v>
          </cell>
          <cell r="AG80" t="str">
            <v>Mar98</v>
          </cell>
          <cell r="AH80" t="str">
            <v>Apr98</v>
          </cell>
          <cell r="AI80" t="str">
            <v>May98</v>
          </cell>
          <cell r="AJ80" t="str">
            <v>Jun98</v>
          </cell>
          <cell r="AK80" t="str">
            <v>Jul98</v>
          </cell>
          <cell r="AL80" t="str">
            <v>Aug98</v>
          </cell>
          <cell r="AM80" t="str">
            <v>Sep98</v>
          </cell>
          <cell r="AN80">
            <v>36069</v>
          </cell>
          <cell r="AO80">
            <v>36100</v>
          </cell>
          <cell r="AP80" t="str">
            <v>Dec-98</v>
          </cell>
          <cell r="AR80" t="str">
            <v>Dec-98</v>
          </cell>
          <cell r="AS80" t="str">
            <v>Jan-99</v>
          </cell>
          <cell r="AT80" t="str">
            <v>Feb-99</v>
          </cell>
          <cell r="AU80" t="str">
            <v>Mar-99</v>
          </cell>
        </row>
        <row r="81">
          <cell r="A81" t="str">
            <v>|</v>
          </cell>
          <cell r="AP81" t="str">
            <v>ESAF</v>
          </cell>
          <cell r="AQ81" t="str">
            <v>Shadow</v>
          </cell>
          <cell r="AR81" t="str">
            <v>Act.</v>
          </cell>
        </row>
        <row r="82">
          <cell r="A82" t="str">
            <v>|</v>
          </cell>
        </row>
        <row r="83">
          <cell r="E83" t="str">
            <v>National Bank of Georgia</v>
          </cell>
        </row>
        <row r="85">
          <cell r="A85" t="str">
            <v>c:\my documents\geo\edf\geomon[temp]</v>
          </cell>
          <cell r="B85" t="str">
            <v>FAFA_N</v>
          </cell>
          <cell r="C85" t="str">
            <v>Millions of lari</v>
          </cell>
          <cell r="D85" t="str">
            <v>Stock</v>
          </cell>
          <cell r="E85" t="str">
            <v>Net foreign assets</v>
          </cell>
          <cell r="F85">
            <v>96.447951209999985</v>
          </cell>
          <cell r="G85">
            <v>87.789435062999985</v>
          </cell>
          <cell r="H85">
            <v>67.22964663999997</v>
          </cell>
          <cell r="I85">
            <v>49.913377740999969</v>
          </cell>
          <cell r="J85">
            <v>27.97513963399998</v>
          </cell>
          <cell r="K85">
            <v>21.20672426999996</v>
          </cell>
          <cell r="L85">
            <v>53.64461568979285</v>
          </cell>
          <cell r="M85">
            <v>45.915797013000024</v>
          </cell>
          <cell r="N85">
            <v>36.243014051000038</v>
          </cell>
          <cell r="O85">
            <v>9.421836544999957</v>
          </cell>
          <cell r="P85">
            <v>-18.198213719999963</v>
          </cell>
          <cell r="Q85">
            <v>-39.296913520000054</v>
          </cell>
          <cell r="R85">
            <v>-0.78698919466664274</v>
          </cell>
          <cell r="S85">
            <v>-28.824676343999958</v>
          </cell>
          <cell r="T85">
            <v>-50.256908781538478</v>
          </cell>
          <cell r="U85">
            <v>-62.323112988923064</v>
          </cell>
          <cell r="V85">
            <v>-85.801861342653794</v>
          </cell>
          <cell r="W85">
            <v>-118.81008065000002</v>
          </cell>
          <cell r="X85">
            <v>-124.89487289999995</v>
          </cell>
          <cell r="Y85">
            <v>-117.20367373307688</v>
          </cell>
          <cell r="Z85">
            <v>-152.50558923046157</v>
          </cell>
          <cell r="AA85">
            <v>-151.72159663561538</v>
          </cell>
          <cell r="AB85">
            <v>-153.40012219999991</v>
          </cell>
          <cell r="AC85">
            <v>-105.21516058830763</v>
          </cell>
          <cell r="AD85">
            <v>-105.22277970769237</v>
          </cell>
          <cell r="AE85">
            <v>-123.61146882586503</v>
          </cell>
          <cell r="AF85">
            <v>-140.748386615822</v>
          </cell>
          <cell r="AG85">
            <v>-149.64112198782206</v>
          </cell>
          <cell r="AH85">
            <v>-158.77654115282206</v>
          </cell>
          <cell r="AI85">
            <v>-172.37382848826968</v>
          </cell>
          <cell r="AJ85">
            <v>-194.76400084557298</v>
          </cell>
          <cell r="AK85">
            <v>-217.62074726557304</v>
          </cell>
          <cell r="AL85">
            <v>-216.82930458258431</v>
          </cell>
          <cell r="AM85">
            <v>-277.35862070539321</v>
          </cell>
          <cell r="AN85">
            <v>-314.13069980943817</v>
          </cell>
          <cell r="AO85">
            <v>-361.85523071022237</v>
          </cell>
          <cell r="AP85">
            <v>-390.3421066622023</v>
          </cell>
          <cell r="AQ85">
            <v>-390.18645261600017</v>
          </cell>
          <cell r="AR85">
            <v>-389.89942261600015</v>
          </cell>
          <cell r="AS85">
            <v>-461.62915000919998</v>
          </cell>
          <cell r="AT85">
            <v>-499.42583582750007</v>
          </cell>
          <cell r="AU85">
            <v>-491.86691700000006</v>
          </cell>
        </row>
        <row r="86">
          <cell r="A86" t="str">
            <v>c:\my documents\geo\edf\geomon[temp]</v>
          </cell>
          <cell r="B86" t="str">
            <v>FAFAENC</v>
          </cell>
          <cell r="C86" t="str">
            <v>Millions of lari</v>
          </cell>
          <cell r="D86" t="str">
            <v>Stock</v>
          </cell>
          <cell r="E86" t="str">
            <v xml:space="preserve">  Encumbered reserves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c:\my documents\geo\edf\geomon[temp]</v>
          </cell>
          <cell r="B87" t="str">
            <v>FAFRA_N</v>
          </cell>
          <cell r="C87" t="str">
            <v>Millions of lari</v>
          </cell>
          <cell r="D87" t="str">
            <v>Stock</v>
          </cell>
          <cell r="E87" t="str">
            <v>Net international reserves (NIR)</v>
          </cell>
          <cell r="F87">
            <v>96.447951209999985</v>
          </cell>
          <cell r="G87">
            <v>87.789435062999985</v>
          </cell>
          <cell r="H87">
            <v>67.22964663999997</v>
          </cell>
          <cell r="I87">
            <v>49.913377740999969</v>
          </cell>
          <cell r="J87">
            <v>27.97513963399998</v>
          </cell>
          <cell r="K87">
            <v>21.20672426999996</v>
          </cell>
          <cell r="L87">
            <v>53.64461568979285</v>
          </cell>
          <cell r="M87">
            <v>45.915797013000024</v>
          </cell>
          <cell r="N87">
            <v>36.243014051000038</v>
          </cell>
          <cell r="O87">
            <v>9.421836544999957</v>
          </cell>
          <cell r="P87">
            <v>-18.198213719999963</v>
          </cell>
          <cell r="Q87">
            <v>-39.296913520000054</v>
          </cell>
          <cell r="R87">
            <v>-0.78698919466664274</v>
          </cell>
          <cell r="S87">
            <v>-28.824676343999958</v>
          </cell>
          <cell r="T87">
            <v>-50.256908781538478</v>
          </cell>
          <cell r="U87">
            <v>-62.323112988923064</v>
          </cell>
          <cell r="V87">
            <v>-85.801861342653794</v>
          </cell>
          <cell r="W87">
            <v>-118.81008065000002</v>
          </cell>
          <cell r="X87">
            <v>-124.89487289999995</v>
          </cell>
          <cell r="Y87">
            <v>-117.20367373307688</v>
          </cell>
          <cell r="Z87">
            <v>-152.50558923046157</v>
          </cell>
          <cell r="AA87">
            <v>-151.72159663561538</v>
          </cell>
          <cell r="AB87">
            <v>-153.40012219999991</v>
          </cell>
          <cell r="AC87">
            <v>-105.21516058830763</v>
          </cell>
          <cell r="AD87">
            <v>-105.22277970769237</v>
          </cell>
          <cell r="AE87">
            <v>-123.61146882586503</v>
          </cell>
          <cell r="AF87">
            <v>-140.748386615822</v>
          </cell>
          <cell r="AG87">
            <v>-149.64112198782206</v>
          </cell>
          <cell r="AH87">
            <v>-158.77654115282206</v>
          </cell>
          <cell r="AI87">
            <v>-172.37382848826968</v>
          </cell>
          <cell r="AJ87">
            <v>-194.76400084557298</v>
          </cell>
          <cell r="AK87">
            <v>-217.62074726557304</v>
          </cell>
          <cell r="AL87">
            <v>-216.82930458258431</v>
          </cell>
          <cell r="AM87">
            <v>-277.35862070539321</v>
          </cell>
          <cell r="AN87">
            <v>-314.13069980943817</v>
          </cell>
          <cell r="AO87">
            <v>-361.85523071022237</v>
          </cell>
          <cell r="AP87">
            <v>-390.3421066622023</v>
          </cell>
          <cell r="AQ87">
            <v>-390.18645261600017</v>
          </cell>
          <cell r="AR87">
            <v>-389.89942261600015</v>
          </cell>
          <cell r="AS87">
            <v>-461.62915000919998</v>
          </cell>
          <cell r="AT87">
            <v>-499.42583582750007</v>
          </cell>
          <cell r="AU87">
            <v>-491.86691700000006</v>
          </cell>
        </row>
        <row r="88">
          <cell r="A88" t="str">
            <v>c:\my documents\geo\edf\geomon[temp]</v>
          </cell>
          <cell r="B88" t="str">
            <v>FAFRAGOLD</v>
          </cell>
          <cell r="C88" t="str">
            <v>Millions of lari</v>
          </cell>
          <cell r="D88" t="str">
            <v>Stock</v>
          </cell>
          <cell r="E88" t="str">
            <v xml:space="preserve">  Gold</v>
          </cell>
          <cell r="F88">
            <v>1.5375000000000001</v>
          </cell>
          <cell r="G88">
            <v>1.5612500000000002</v>
          </cell>
          <cell r="H88">
            <v>1.5750000000000002</v>
          </cell>
          <cell r="I88">
            <v>1.5775000000000001</v>
          </cell>
          <cell r="J88">
            <v>1.5725</v>
          </cell>
          <cell r="K88">
            <v>1.5750000000000002</v>
          </cell>
          <cell r="L88">
            <v>1.5675000000000001</v>
          </cell>
          <cell r="M88">
            <v>1.57375</v>
          </cell>
          <cell r="N88">
            <v>1.58375</v>
          </cell>
          <cell r="O88">
            <v>1.5875000000000001</v>
          </cell>
          <cell r="P88">
            <v>1.5875000000000001</v>
          </cell>
          <cell r="Q88">
            <v>1.6</v>
          </cell>
          <cell r="R88">
            <v>1.6290213333333334</v>
          </cell>
          <cell r="S88">
            <v>1.5190559999999997</v>
          </cell>
          <cell r="T88">
            <v>0.86926153846153842</v>
          </cell>
          <cell r="U88">
            <v>0.87195692307692318</v>
          </cell>
          <cell r="V88">
            <v>0.87532615384615375</v>
          </cell>
          <cell r="W88">
            <v>0.876</v>
          </cell>
          <cell r="X88">
            <v>0.876</v>
          </cell>
          <cell r="Y88">
            <v>0.80198307692307691</v>
          </cell>
          <cell r="Z88">
            <v>0.80322646153846156</v>
          </cell>
          <cell r="AA88">
            <v>0.80695661538461538</v>
          </cell>
          <cell r="AB88">
            <v>0.80820000000000014</v>
          </cell>
          <cell r="AC88">
            <v>0.8156603076923078</v>
          </cell>
          <cell r="AD88">
            <v>0.70145169230769233</v>
          </cell>
          <cell r="AE88">
            <v>0.71109800613496932</v>
          </cell>
          <cell r="AF88">
            <v>0.71485191717791408</v>
          </cell>
          <cell r="AG88">
            <v>0.76393941717791403</v>
          </cell>
          <cell r="AH88">
            <v>0.76393941717791403</v>
          </cell>
          <cell r="AI88">
            <v>0.75290741573033715</v>
          </cell>
          <cell r="AJ88">
            <v>0.75003325842696644</v>
          </cell>
          <cell r="AK88">
            <v>0.75003325842696644</v>
          </cell>
          <cell r="AL88">
            <v>0.75114606741573031</v>
          </cell>
          <cell r="AM88">
            <v>0.76046831460674158</v>
          </cell>
          <cell r="AN88">
            <v>0.78499955056179771</v>
          </cell>
          <cell r="AO88">
            <v>0.85580561797752808</v>
          </cell>
          <cell r="AP88">
            <v>1.0035505617977527</v>
          </cell>
          <cell r="AQ88">
            <v>0.66986999999999997</v>
          </cell>
          <cell r="AR88">
            <v>0.95689999999999997</v>
          </cell>
          <cell r="AS88">
            <v>1.0143139999999999</v>
          </cell>
          <cell r="AT88">
            <v>1.1243575000000001</v>
          </cell>
          <cell r="AU88">
            <v>1.262583</v>
          </cell>
        </row>
        <row r="89">
          <cell r="A89" t="str">
            <v>c:\my documents\geo\edf\geomon[temp]</v>
          </cell>
          <cell r="B89" t="str">
            <v>FAFRA</v>
          </cell>
          <cell r="C89" t="str">
            <v>Millions of lari</v>
          </cell>
          <cell r="D89" t="str">
            <v>Stock</v>
          </cell>
          <cell r="E89" t="str">
            <v xml:space="preserve">  Foreign exchange holdings</v>
          </cell>
          <cell r="F89">
            <v>237.07578699999999</v>
          </cell>
          <cell r="G89">
            <v>227.21078</v>
          </cell>
          <cell r="H89">
            <v>209.54135599999998</v>
          </cell>
          <cell r="I89">
            <v>242.89063599999997</v>
          </cell>
          <cell r="J89">
            <v>218.86194399999999</v>
          </cell>
          <cell r="K89">
            <v>211.35118299999996</v>
          </cell>
          <cell r="L89">
            <v>243.03617025179287</v>
          </cell>
          <cell r="M89">
            <v>239.00940900000003</v>
          </cell>
          <cell r="N89">
            <v>229.51014700000002</v>
          </cell>
          <cell r="O89">
            <v>200.69692599999996</v>
          </cell>
          <cell r="P89">
            <v>224.964338</v>
          </cell>
          <cell r="Q89">
            <v>205.47961799999996</v>
          </cell>
          <cell r="R89">
            <v>241.67619999999999</v>
          </cell>
          <cell r="S89">
            <v>208.81580000000002</v>
          </cell>
          <cell r="T89">
            <v>186.9205</v>
          </cell>
          <cell r="U89">
            <v>175.90799999999999</v>
          </cell>
          <cell r="V89">
            <v>198.87729999999999</v>
          </cell>
          <cell r="W89">
            <v>171.58269999999999</v>
          </cell>
          <cell r="X89">
            <v>164.73420000000002</v>
          </cell>
          <cell r="Y89">
            <v>164.1361</v>
          </cell>
          <cell r="Z89">
            <v>163.68469999999999</v>
          </cell>
          <cell r="AA89">
            <v>166.97229999999999</v>
          </cell>
          <cell r="AB89">
            <v>220.32110000000006</v>
          </cell>
          <cell r="AC89">
            <v>268.0865</v>
          </cell>
          <cell r="AD89">
            <v>262.26929999999999</v>
          </cell>
          <cell r="AE89">
            <v>249.28629999999998</v>
          </cell>
          <cell r="AF89">
            <v>235.58170000000001</v>
          </cell>
          <cell r="AG89">
            <v>224.548</v>
          </cell>
          <cell r="AH89">
            <v>223.15769999999998</v>
          </cell>
          <cell r="AI89">
            <v>210.29560000000001</v>
          </cell>
          <cell r="AJ89">
            <v>187.04160000000002</v>
          </cell>
          <cell r="AK89">
            <v>165.63040000000001</v>
          </cell>
          <cell r="AL89">
            <v>219.61729999999994</v>
          </cell>
          <cell r="AM89">
            <v>177.2176</v>
          </cell>
          <cell r="AN89">
            <v>165.7783</v>
          </cell>
          <cell r="AO89">
            <v>148.8672</v>
          </cell>
          <cell r="AP89">
            <v>221.494</v>
          </cell>
          <cell r="AQ89">
            <v>221.494</v>
          </cell>
          <cell r="AR89">
            <v>221.494</v>
          </cell>
          <cell r="AS89">
            <v>252.54253599080002</v>
          </cell>
          <cell r="AT89">
            <v>263.72480667249999</v>
          </cell>
          <cell r="AU89">
            <v>230.5085</v>
          </cell>
        </row>
        <row r="90">
          <cell r="A90" t="str">
            <v>c:\my documents\geo\edf\geomon[temp]</v>
          </cell>
          <cell r="B90" t="str">
            <v>FAFRAD</v>
          </cell>
          <cell r="C90" t="str">
            <v>Millions of lari</v>
          </cell>
          <cell r="D90" t="str">
            <v>Stock</v>
          </cell>
          <cell r="E90" t="str">
            <v xml:space="preserve">  Foreign exchange reserves excl. Dutch account</v>
          </cell>
          <cell r="F90">
            <v>197.71578699999998</v>
          </cell>
          <cell r="G90">
            <v>187.24277999999998</v>
          </cell>
          <cell r="H90">
            <v>169.22135599999999</v>
          </cell>
          <cell r="I90">
            <v>192.41063599999998</v>
          </cell>
          <cell r="J90">
            <v>193.324544</v>
          </cell>
          <cell r="K90">
            <v>185.77318299999996</v>
          </cell>
          <cell r="L90">
            <v>212.94017025179286</v>
          </cell>
          <cell r="M90">
            <v>208.79340900000003</v>
          </cell>
          <cell r="N90">
            <v>199.10214700000003</v>
          </cell>
          <cell r="O90">
            <v>165.00992599999995</v>
          </cell>
          <cell r="P90">
            <v>189.27733799999999</v>
          </cell>
          <cell r="Q90">
            <v>169.51161799999997</v>
          </cell>
          <cell r="R90">
            <v>201.54519999999999</v>
          </cell>
          <cell r="S90">
            <v>175.22510000000003</v>
          </cell>
          <cell r="T90">
            <v>153.25149999999999</v>
          </cell>
          <cell r="U90">
            <v>139.00799999999998</v>
          </cell>
          <cell r="V90">
            <v>161.67989999999998</v>
          </cell>
          <cell r="W90">
            <v>135.09690000000001</v>
          </cell>
          <cell r="X90">
            <v>130.05860000000001</v>
          </cell>
          <cell r="Y90">
            <v>129.72720000000001</v>
          </cell>
          <cell r="Z90">
            <v>129.22239999999999</v>
          </cell>
          <cell r="AA90">
            <v>131.32769999999999</v>
          </cell>
          <cell r="AB90">
            <v>184.62110000000004</v>
          </cell>
          <cell r="AC90">
            <v>232.05699999999999</v>
          </cell>
          <cell r="AD90">
            <v>225.93639999999999</v>
          </cell>
          <cell r="AE90">
            <v>212.34039999999999</v>
          </cell>
          <cell r="AF90">
            <v>198.4547</v>
          </cell>
          <cell r="AG90">
            <v>187.11799999999999</v>
          </cell>
          <cell r="AH90">
            <v>186.84989999999999</v>
          </cell>
          <cell r="AI90">
            <v>174.28440000000001</v>
          </cell>
          <cell r="AJ90">
            <v>160.4556</v>
          </cell>
          <cell r="AK90">
            <v>129.46190000000001</v>
          </cell>
          <cell r="AL90">
            <v>184.87039999999996</v>
          </cell>
          <cell r="AM90">
            <v>139.4751</v>
          </cell>
          <cell r="AN90">
            <v>127.2054</v>
          </cell>
          <cell r="AO90">
            <v>108.2672</v>
          </cell>
          <cell r="AP90">
            <v>213.196</v>
          </cell>
          <cell r="AQ90">
            <v>213.196</v>
          </cell>
          <cell r="AR90">
            <v>213.196</v>
          </cell>
          <cell r="AS90">
            <v>242.76570000000001</v>
          </cell>
          <cell r="AT90">
            <v>255.49789999999999</v>
          </cell>
          <cell r="AU90">
            <v>219.26300000000001</v>
          </cell>
        </row>
        <row r="91">
          <cell r="A91" t="str">
            <v>c:\my documents\geo\edf\geomon[temp]</v>
          </cell>
          <cell r="B91" t="str">
            <v>FAFRAxDA</v>
          </cell>
          <cell r="C91" t="str">
            <v>Millions of lari</v>
          </cell>
          <cell r="D91" t="str">
            <v>Stock</v>
          </cell>
          <cell r="E91" t="str">
            <v xml:space="preserve">    [forex reserves in US$ millions, excl. DA]</v>
          </cell>
          <cell r="F91">
            <v>160.74454227642275</v>
          </cell>
          <cell r="G91">
            <v>149.91415532425938</v>
          </cell>
          <cell r="H91">
            <v>134.30266349206349</v>
          </cell>
          <cell r="I91">
            <v>152.46484627575276</v>
          </cell>
          <cell r="J91">
            <v>153.67610810810811</v>
          </cell>
          <cell r="K91">
            <v>147.4390341269841</v>
          </cell>
          <cell r="L91">
            <v>169.80874820717133</v>
          </cell>
          <cell r="M91">
            <v>165.84067434471805</v>
          </cell>
          <cell r="N91">
            <v>157.14455169692189</v>
          </cell>
          <cell r="O91">
            <v>129.92907559055115</v>
          </cell>
          <cell r="P91">
            <v>149.03727401574801</v>
          </cell>
          <cell r="Q91">
            <v>132.43095156249998</v>
          </cell>
          <cell r="R91">
            <v>158.19874411302982</v>
          </cell>
          <cell r="S91">
            <v>136.15003885003887</v>
          </cell>
          <cell r="T91">
            <v>118.79961240310077</v>
          </cell>
          <cell r="U91">
            <v>107.42503863987633</v>
          </cell>
          <cell r="V91">
            <v>124.46489607390299</v>
          </cell>
          <cell r="W91">
            <v>103.92069230769231</v>
          </cell>
          <cell r="X91">
            <v>100.04507692307693</v>
          </cell>
          <cell r="Y91">
            <v>100.56372093023256</v>
          </cell>
          <cell r="Z91">
            <v>100.0173374613003</v>
          </cell>
          <cell r="AA91">
            <v>101.17696456086286</v>
          </cell>
          <cell r="AB91">
            <v>142.01623076923079</v>
          </cell>
          <cell r="AC91">
            <v>176.87271341463412</v>
          </cell>
          <cell r="AD91">
            <v>173.26411042944784</v>
          </cell>
          <cell r="AE91">
            <v>160.13604826546</v>
          </cell>
          <cell r="AF91">
            <v>148.87824456114029</v>
          </cell>
          <cell r="AG91">
            <v>140.1632958801498</v>
          </cell>
          <cell r="AH91">
            <v>139.96247191011236</v>
          </cell>
          <cell r="AI91">
            <v>129.38708240534521</v>
          </cell>
          <cell r="AJ91">
            <v>119.03234421364985</v>
          </cell>
          <cell r="AK91">
            <v>96.039985163204747</v>
          </cell>
          <cell r="AL91">
            <v>136.94103703703701</v>
          </cell>
          <cell r="AM91">
            <v>102.25447214076246</v>
          </cell>
          <cell r="AN91">
            <v>90.344744318181824</v>
          </cell>
          <cell r="AO91">
            <v>70.532377850162874</v>
          </cell>
          <cell r="AP91">
            <v>118.44222222222221</v>
          </cell>
          <cell r="AQ91">
            <v>118.44222222222221</v>
          </cell>
          <cell r="AR91">
            <v>118.44222222222221</v>
          </cell>
          <cell r="AS91">
            <v>114.51212264150944</v>
          </cell>
          <cell r="AT91">
            <v>108.72251063829786</v>
          </cell>
          <cell r="AU91">
            <v>99.439002267573699</v>
          </cell>
        </row>
        <row r="92">
          <cell r="A92" t="str">
            <v>c:\my documents\geo\edf\geomon[temp]</v>
          </cell>
          <cell r="B92" t="str">
            <v>FAFRADA</v>
          </cell>
          <cell r="C92" t="str">
            <v>Millions of lari</v>
          </cell>
          <cell r="D92" t="str">
            <v>Stock</v>
          </cell>
          <cell r="E92" t="str">
            <v xml:space="preserve">  Dutch account</v>
          </cell>
          <cell r="F92">
            <v>39.36</v>
          </cell>
          <cell r="G92">
            <v>39.968000000000004</v>
          </cell>
          <cell r="H92">
            <v>40.32</v>
          </cell>
          <cell r="I92">
            <v>50.48</v>
          </cell>
          <cell r="J92">
            <v>25.537400000000002</v>
          </cell>
          <cell r="K92">
            <v>25.577999999999999</v>
          </cell>
          <cell r="L92">
            <v>30.096</v>
          </cell>
          <cell r="M92">
            <v>30.215999999999998</v>
          </cell>
          <cell r="N92">
            <v>30.407999999999998</v>
          </cell>
          <cell r="O92">
            <v>35.687000000000005</v>
          </cell>
          <cell r="P92">
            <v>35.687000000000005</v>
          </cell>
          <cell r="Q92">
            <v>35.968000000000004</v>
          </cell>
          <cell r="R92">
            <v>40.131</v>
          </cell>
          <cell r="S92">
            <v>33.590699999999998</v>
          </cell>
          <cell r="T92">
            <v>33.669000000000004</v>
          </cell>
          <cell r="U92">
            <v>36.9</v>
          </cell>
          <cell r="V92">
            <v>37.197400000000002</v>
          </cell>
          <cell r="W92">
            <v>36.485799999999998</v>
          </cell>
          <cell r="X92">
            <v>34.675600000000003</v>
          </cell>
          <cell r="Y92">
            <v>34.408900000000003</v>
          </cell>
          <cell r="Z92">
            <v>34.462299999999999</v>
          </cell>
          <cell r="AA92">
            <v>35.644599999999997</v>
          </cell>
          <cell r="AB92">
            <v>35.700000000000003</v>
          </cell>
          <cell r="AC92">
            <v>36.029499999999999</v>
          </cell>
          <cell r="AD92">
            <v>36.332900000000002</v>
          </cell>
          <cell r="AE92">
            <v>36.945900000000002</v>
          </cell>
          <cell r="AF92">
            <v>37.127000000000002</v>
          </cell>
          <cell r="AG92">
            <v>37.43</v>
          </cell>
          <cell r="AH92">
            <v>36.3078</v>
          </cell>
          <cell r="AI92">
            <v>36.011200000000002</v>
          </cell>
          <cell r="AJ92">
            <v>26.586000000000002</v>
          </cell>
          <cell r="AK92">
            <v>36.168500000000002</v>
          </cell>
          <cell r="AL92">
            <v>34.746899999999997</v>
          </cell>
          <cell r="AM92">
            <v>37.7425</v>
          </cell>
          <cell r="AN92">
            <v>38.572899999999997</v>
          </cell>
          <cell r="AO92">
            <v>40.6</v>
          </cell>
          <cell r="AP92">
            <v>8.298</v>
          </cell>
          <cell r="AQ92">
            <v>8.298</v>
          </cell>
          <cell r="AR92">
            <v>8.298</v>
          </cell>
          <cell r="AS92">
            <v>9.7768359908000004</v>
          </cell>
          <cell r="AT92">
            <v>8.2269066725000002</v>
          </cell>
          <cell r="AU92">
            <v>11.2455</v>
          </cell>
        </row>
        <row r="93">
          <cell r="A93" t="str">
            <v>c:\my documents\geo\edf\geomon[temp]</v>
          </cell>
          <cell r="B93" t="str">
            <v>FAFRLIMF</v>
          </cell>
          <cell r="C93" t="str">
            <v>Millions of lari</v>
          </cell>
          <cell r="D93" t="str">
            <v>Stock</v>
          </cell>
          <cell r="E93" t="str">
            <v xml:space="preserve">  Use of Fund Resources</v>
          </cell>
          <cell r="F93">
            <v>-142.06533579000001</v>
          </cell>
          <cell r="G93">
            <v>-140.88259493700002</v>
          </cell>
          <cell r="H93">
            <v>-143.78670936</v>
          </cell>
          <cell r="I93">
            <v>-194.45475825899999</v>
          </cell>
          <cell r="J93">
            <v>-192.359304366</v>
          </cell>
          <cell r="K93">
            <v>-191.61945872999999</v>
          </cell>
          <cell r="L93">
            <v>-190.85905456200001</v>
          </cell>
          <cell r="M93">
            <v>-194.567361987</v>
          </cell>
          <cell r="N93">
            <v>-194.75088294899999</v>
          </cell>
          <cell r="O93">
            <v>-192.76258945500001</v>
          </cell>
          <cell r="P93">
            <v>-244.65005171999996</v>
          </cell>
          <cell r="Q93">
            <v>-246.30193152000001</v>
          </cell>
          <cell r="R93">
            <v>-244.01721052799996</v>
          </cell>
          <cell r="S93">
            <v>-239.08433234399999</v>
          </cell>
          <cell r="T93">
            <v>-237.97147032000001</v>
          </cell>
          <cell r="U93">
            <v>-239.04546991199999</v>
          </cell>
          <cell r="V93">
            <v>-285.49688749649994</v>
          </cell>
          <cell r="W93">
            <v>-291.21118065000002</v>
          </cell>
          <cell r="X93">
            <v>-290.44747289999998</v>
          </cell>
          <cell r="Y93">
            <v>-282.08415680999997</v>
          </cell>
          <cell r="Z93">
            <v>-283.552915692</v>
          </cell>
          <cell r="AA93">
            <v>-285.21025325099998</v>
          </cell>
          <cell r="AB93">
            <v>-339.41582219999998</v>
          </cell>
          <cell r="AC93">
            <v>-337.15672089599997</v>
          </cell>
          <cell r="AD93">
            <v>-332.00293140000002</v>
          </cell>
          <cell r="AE93">
            <v>-336.63086683199998</v>
          </cell>
          <cell r="AF93">
            <v>-339.63293853299996</v>
          </cell>
          <cell r="AG93">
            <v>-336.53006140499997</v>
          </cell>
          <cell r="AH93">
            <v>-339.24318056999994</v>
          </cell>
          <cell r="AI93">
            <v>-339.42033590400001</v>
          </cell>
          <cell r="AJ93">
            <v>-338.70063410399996</v>
          </cell>
          <cell r="AK93">
            <v>-338.179180524</v>
          </cell>
          <cell r="AL93">
            <v>-392.20675065</v>
          </cell>
          <cell r="AM93">
            <v>-406.21768901999997</v>
          </cell>
          <cell r="AN93">
            <v>-429.21099935999996</v>
          </cell>
          <cell r="AO93">
            <v>-457.09223632819993</v>
          </cell>
          <cell r="AP93">
            <v>-546.82365722400004</v>
          </cell>
          <cell r="AQ93">
            <v>-546.33432261600012</v>
          </cell>
          <cell r="AR93">
            <v>-546.33432261600012</v>
          </cell>
          <cell r="AS93">
            <v>-627.50800000000004</v>
          </cell>
          <cell r="AT93">
            <v>-683.47</v>
          </cell>
          <cell r="AU93">
            <v>-636.40100000000007</v>
          </cell>
        </row>
        <row r="94">
          <cell r="A94" t="str">
            <v>c:\my documents\geo\edf\geomon[temp]</v>
          </cell>
          <cell r="B94" t="str">
            <v>FAFRLOKFW</v>
          </cell>
          <cell r="C94" t="str">
            <v>Millions of lari</v>
          </cell>
          <cell r="D94" t="str">
            <v>Stock</v>
          </cell>
          <cell r="E94" t="str">
            <v xml:space="preserve">  Other liabilities (KFW loan)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-33.383000000000003</v>
          </cell>
          <cell r="AA94">
            <v>-34.232999999999997</v>
          </cell>
          <cell r="AB94">
            <v>-35.055999999999997</v>
          </cell>
          <cell r="AC94">
            <v>-36.902999999999999</v>
          </cell>
          <cell r="AD94">
            <v>-36.133000000000003</v>
          </cell>
          <cell r="AE94">
            <v>-36.878</v>
          </cell>
          <cell r="AF94">
            <v>-37.311999999999998</v>
          </cell>
          <cell r="AG94">
            <v>-38.423000000000002</v>
          </cell>
          <cell r="AH94">
            <v>-43.454999999999998</v>
          </cell>
          <cell r="AI94">
            <v>-44.002000000000002</v>
          </cell>
          <cell r="AJ94">
            <v>-43.854999999999997</v>
          </cell>
          <cell r="AK94">
            <v>-45.822000000000003</v>
          </cell>
          <cell r="AL94">
            <v>-44.991</v>
          </cell>
          <cell r="AM94">
            <v>-49.119</v>
          </cell>
          <cell r="AN94">
            <v>-51.482999999999997</v>
          </cell>
          <cell r="AO94">
            <v>-54.485999999999997</v>
          </cell>
          <cell r="AP94">
            <v>-66.016000000000005</v>
          </cell>
          <cell r="AQ94">
            <v>-66.016000000000005</v>
          </cell>
          <cell r="AR94">
            <v>-66.016000000000005</v>
          </cell>
          <cell r="AS94">
            <v>-87.677999999999997</v>
          </cell>
          <cell r="AT94">
            <v>-80.805000000000007</v>
          </cell>
          <cell r="AU94">
            <v>-87.236999999999995</v>
          </cell>
        </row>
        <row r="95">
          <cell r="A95" t="str">
            <v>c:\my documents\geo\edf\geomon[temp]</v>
          </cell>
          <cell r="B95" t="str">
            <v>FAFRLOO_N</v>
          </cell>
          <cell r="C95" t="str">
            <v>Millions of lari</v>
          </cell>
          <cell r="D95" t="str">
            <v>Stock</v>
          </cell>
          <cell r="E95" t="str">
            <v xml:space="preserve">  Other official foreign claims (net)</v>
          </cell>
          <cell r="F95">
            <v>-0.1</v>
          </cell>
          <cell r="G95">
            <v>-0.1</v>
          </cell>
          <cell r="H95">
            <v>-0.1</v>
          </cell>
          <cell r="I95">
            <v>-0.1</v>
          </cell>
          <cell r="J95">
            <v>-0.1</v>
          </cell>
          <cell r="K95">
            <v>-0.1</v>
          </cell>
          <cell r="L95">
            <v>-0.1</v>
          </cell>
          <cell r="M95">
            <v>-0.1</v>
          </cell>
          <cell r="N95">
            <v>-0.1</v>
          </cell>
          <cell r="O95">
            <v>-0.1</v>
          </cell>
          <cell r="P95">
            <v>-0.1</v>
          </cell>
          <cell r="Q95">
            <v>-7.46E-2</v>
          </cell>
          <cell r="R95">
            <v>-7.4999999999999997E-2</v>
          </cell>
          <cell r="S95">
            <v>-7.5200000000000003E-2</v>
          </cell>
          <cell r="T95">
            <v>-7.5200000000000003E-2</v>
          </cell>
          <cell r="U95">
            <v>-5.7599999999999998E-2</v>
          </cell>
          <cell r="V95">
            <v>-5.7599999999999998E-2</v>
          </cell>
          <cell r="W95">
            <v>-5.7599999999999998E-2</v>
          </cell>
          <cell r="X95">
            <v>-5.7599999999999998E-2</v>
          </cell>
          <cell r="Y95">
            <v>-5.7599999999999998E-2</v>
          </cell>
          <cell r="Z95">
            <v>-5.7599999999999998E-2</v>
          </cell>
          <cell r="AA95">
            <v>-5.7599999999999998E-2</v>
          </cell>
          <cell r="AB95">
            <v>-5.7599999999999998E-2</v>
          </cell>
          <cell r="AC95">
            <v>-5.7599999999999998E-2</v>
          </cell>
          <cell r="AD95">
            <v>-5.7599999999999998E-2</v>
          </cell>
          <cell r="AE95">
            <v>-0.1</v>
          </cell>
          <cell r="AF95">
            <v>-0.1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c:\my documents\geo\edf\geomon[temp]</v>
          </cell>
          <cell r="B96" t="str">
            <v>FAFLCL</v>
          </cell>
          <cell r="C96" t="str">
            <v>Millions of lari</v>
          </cell>
          <cell r="D96" t="str">
            <v>Stock</v>
          </cell>
          <cell r="E96" t="str">
            <v>Contingent liabilities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8">
          <cell r="A98" t="str">
            <v>c:\my documents\geo\edf\geomon[temp]</v>
          </cell>
          <cell r="B98" t="str">
            <v>FADC_N</v>
          </cell>
          <cell r="C98" t="str">
            <v>Millions of lari</v>
          </cell>
          <cell r="D98" t="str">
            <v>Stock</v>
          </cell>
          <cell r="E98" t="str">
            <v>Net domestic assets</v>
          </cell>
          <cell r="F98">
            <v>57.352048790000026</v>
          </cell>
          <cell r="G98">
            <v>62.810564937000009</v>
          </cell>
          <cell r="H98">
            <v>85.970353360000018</v>
          </cell>
          <cell r="I98">
            <v>105.68662225900002</v>
          </cell>
          <cell r="J98">
            <v>131.89486036600002</v>
          </cell>
          <cell r="K98">
            <v>142.98327573000003</v>
          </cell>
          <cell r="L98">
            <v>119.44538431020715</v>
          </cell>
          <cell r="M98">
            <v>138.39910298699996</v>
          </cell>
          <cell r="N98">
            <v>158.24008594899996</v>
          </cell>
          <cell r="O98">
            <v>198.86716345500002</v>
          </cell>
          <cell r="P98">
            <v>223.79301371999998</v>
          </cell>
          <cell r="Q98">
            <v>233.81521352000004</v>
          </cell>
          <cell r="R98">
            <v>209.74668919466666</v>
          </cell>
          <cell r="S98">
            <v>227.30667634399998</v>
          </cell>
          <cell r="T98">
            <v>245.54380878153844</v>
          </cell>
          <cell r="U98">
            <v>262.59491298892306</v>
          </cell>
          <cell r="V98">
            <v>294.96816134265379</v>
          </cell>
          <cell r="W98">
            <v>324.64488065</v>
          </cell>
          <cell r="X98">
            <v>333.05987289999996</v>
          </cell>
          <cell r="Y98">
            <v>341.32187373307687</v>
          </cell>
          <cell r="Z98">
            <v>397.3833892304616</v>
          </cell>
          <cell r="AA98">
            <v>401.60969663561536</v>
          </cell>
          <cell r="AB98">
            <v>406.7191221999999</v>
          </cell>
          <cell r="AC98">
            <v>358.7662605883076</v>
          </cell>
          <cell r="AD98">
            <v>382.28907970769239</v>
          </cell>
          <cell r="AE98">
            <v>383.505768825865</v>
          </cell>
          <cell r="AF98">
            <v>395.54508661582202</v>
          </cell>
          <cell r="AG98">
            <v>409.43162198782204</v>
          </cell>
          <cell r="AH98">
            <v>429.74554115282206</v>
          </cell>
          <cell r="AI98">
            <v>438.99662848826966</v>
          </cell>
          <cell r="AJ98">
            <v>466.79370084557303</v>
          </cell>
          <cell r="AK98">
            <v>495.73524726557309</v>
          </cell>
          <cell r="AL98">
            <v>498.64010458258429</v>
          </cell>
          <cell r="AM98">
            <v>523.05852070539322</v>
          </cell>
          <cell r="AN98">
            <v>547.00229980943823</v>
          </cell>
          <cell r="AO98">
            <v>569.82653071022241</v>
          </cell>
          <cell r="AP98">
            <v>650.06100666220232</v>
          </cell>
          <cell r="AQ98">
            <v>649.90535261600019</v>
          </cell>
          <cell r="AR98">
            <v>649.61832261600011</v>
          </cell>
          <cell r="AS98">
            <v>734.96745000919998</v>
          </cell>
          <cell r="AT98">
            <v>766.70733582750006</v>
          </cell>
          <cell r="AU98">
            <v>754.57191699999998</v>
          </cell>
        </row>
        <row r="99">
          <cell r="E99" t="str">
            <v xml:space="preserve">  Net claims on General Government</v>
          </cell>
        </row>
        <row r="100">
          <cell r="E100" t="str">
            <v xml:space="preserve">     Claims on General Government</v>
          </cell>
        </row>
        <row r="101">
          <cell r="E101" t="str">
            <v xml:space="preserve">        o/w Treasury bills purchased by NBG</v>
          </cell>
        </row>
        <row r="102">
          <cell r="E102" t="str">
            <v xml:space="preserve">                 Bond issued to cover NBG losses</v>
          </cell>
        </row>
        <row r="103">
          <cell r="E103" t="str">
            <v>Non-securitized govt debt held by NBG (converted from line items (loans) and (coupon securities")</v>
          </cell>
        </row>
        <row r="104">
          <cell r="E104" t="str">
            <v>Securitized govt debt (marketable)</v>
          </cell>
        </row>
        <row r="105">
          <cell r="E105" t="str">
            <v xml:space="preserve">     Deposits of the General Government</v>
          </cell>
        </row>
        <row r="106">
          <cell r="E106" t="str">
            <v>of which: deposits of central govt.</v>
          </cell>
        </row>
        <row r="107">
          <cell r="E107" t="str">
            <v>of which: deposits of local govt.</v>
          </cell>
        </row>
        <row r="108">
          <cell r="E108" t="str">
            <v xml:space="preserve">  Claims on rest of economy (including staff loans)</v>
          </cell>
        </row>
        <row r="109">
          <cell r="E109" t="str">
            <v xml:space="preserve">    o/w: Credit to the energy sector</v>
          </cell>
        </row>
        <row r="110">
          <cell r="E110" t="str">
            <v xml:space="preserve">  Claims on banks</v>
          </cell>
        </row>
        <row r="111">
          <cell r="E111" t="str">
            <v xml:space="preserve">  Other assets, net</v>
          </cell>
        </row>
        <row r="113">
          <cell r="A113" t="str">
            <v>c:\my documents\geo\edf\geomon[temp]</v>
          </cell>
          <cell r="B113" t="str">
            <v>FACGG_N</v>
          </cell>
          <cell r="C113" t="str">
            <v>Millions of lari</v>
          </cell>
          <cell r="D113" t="str">
            <v>Stock</v>
          </cell>
          <cell r="E113" t="str">
            <v xml:space="preserve">  Net claims on General Government</v>
          </cell>
          <cell r="F113">
            <v>55.20000000000001</v>
          </cell>
          <cell r="G113">
            <v>64.032000000000011</v>
          </cell>
          <cell r="H113">
            <v>85.580000000000013</v>
          </cell>
          <cell r="I113">
            <v>98.22</v>
          </cell>
          <cell r="J113">
            <v>134.27719999999999</v>
          </cell>
          <cell r="K113">
            <v>147.37720000000002</v>
          </cell>
          <cell r="L113">
            <v>137.55360000000002</v>
          </cell>
          <cell r="M113">
            <v>156.04889999999997</v>
          </cell>
          <cell r="N113">
            <v>176.25720000000001</v>
          </cell>
          <cell r="O113">
            <v>213.24250000000001</v>
          </cell>
          <cell r="P113">
            <v>231.45310000000001</v>
          </cell>
          <cell r="Q113">
            <v>233.21179999999998</v>
          </cell>
          <cell r="R113">
            <v>208.8621</v>
          </cell>
          <cell r="S113">
            <v>229.50639999999999</v>
          </cell>
          <cell r="T113">
            <v>240.07640000000001</v>
          </cell>
          <cell r="U113">
            <v>265.86520000000002</v>
          </cell>
          <cell r="V113">
            <v>301.84519999999998</v>
          </cell>
          <cell r="W113">
            <v>313.70460000000003</v>
          </cell>
          <cell r="X113">
            <v>332.06849999999997</v>
          </cell>
          <cell r="Y113">
            <v>344.75329999999997</v>
          </cell>
          <cell r="Z113">
            <v>358.16640000000001</v>
          </cell>
          <cell r="AA113">
            <v>376.75290000000001</v>
          </cell>
          <cell r="AB113">
            <v>377.21109999999999</v>
          </cell>
          <cell r="AC113">
            <v>331.67680000000007</v>
          </cell>
          <cell r="AD113">
            <v>361.74850000000004</v>
          </cell>
          <cell r="AE113">
            <v>373.4196</v>
          </cell>
          <cell r="AF113">
            <v>382.98369999999994</v>
          </cell>
          <cell r="AG113">
            <v>392.61609999999996</v>
          </cell>
          <cell r="AH113">
            <v>408.20310000000001</v>
          </cell>
          <cell r="AI113">
            <v>418.75440000000003</v>
          </cell>
          <cell r="AJ113">
            <v>453.47159999999997</v>
          </cell>
          <cell r="AK113">
            <v>487.1662</v>
          </cell>
          <cell r="AL113">
            <v>487.35570000000001</v>
          </cell>
          <cell r="AM113">
            <v>501.72289999999998</v>
          </cell>
          <cell r="AN113">
            <v>503.12939999999998</v>
          </cell>
          <cell r="AO113">
            <v>506.37259999999998</v>
          </cell>
          <cell r="AP113">
            <v>499.5856</v>
          </cell>
          <cell r="AQ113">
            <v>499.5856</v>
          </cell>
          <cell r="AR113">
            <v>499.5856</v>
          </cell>
          <cell r="AS113">
            <v>514.42276400920002</v>
          </cell>
          <cell r="AT113">
            <v>521.00089332749997</v>
          </cell>
          <cell r="AU113">
            <v>610.47950000000003</v>
          </cell>
        </row>
        <row r="114">
          <cell r="A114" t="str">
            <v>c:\my documents\geo\edf\geomon[temp]</v>
          </cell>
          <cell r="B114" t="str">
            <v>FACGG</v>
          </cell>
          <cell r="C114" t="str">
            <v>Millions of lari</v>
          </cell>
          <cell r="D114" t="str">
            <v>Stock</v>
          </cell>
          <cell r="E114" t="str">
            <v xml:space="preserve">     Loans to the General Government</v>
          </cell>
          <cell r="F114">
            <v>110.7</v>
          </cell>
          <cell r="G114">
            <v>110.7</v>
          </cell>
          <cell r="H114">
            <v>149.19999999999999</v>
          </cell>
          <cell r="I114">
            <v>166.2</v>
          </cell>
          <cell r="J114">
            <v>180.91720000000001</v>
          </cell>
          <cell r="K114">
            <v>187.91720000000001</v>
          </cell>
          <cell r="L114">
            <v>196</v>
          </cell>
          <cell r="M114">
            <v>206</v>
          </cell>
          <cell r="N114">
            <v>221.71719999999999</v>
          </cell>
          <cell r="O114">
            <v>257.71719999999999</v>
          </cell>
          <cell r="P114">
            <v>271.71719999999999</v>
          </cell>
          <cell r="Q114">
            <v>276.5172</v>
          </cell>
          <cell r="R114">
            <v>296.71839999999997</v>
          </cell>
          <cell r="S114">
            <v>296.71839999999997</v>
          </cell>
          <cell r="T114">
            <v>296.71839999999997</v>
          </cell>
          <cell r="U114">
            <v>333.41800000000001</v>
          </cell>
          <cell r="V114">
            <v>350.51839999999999</v>
          </cell>
          <cell r="W114">
            <v>360.41800000000001</v>
          </cell>
          <cell r="X114">
            <v>372.8184</v>
          </cell>
          <cell r="Y114">
            <v>392.05939999999998</v>
          </cell>
          <cell r="Z114">
            <v>410.05939999999998</v>
          </cell>
          <cell r="AA114">
            <v>424.75940000000003</v>
          </cell>
          <cell r="AB114">
            <v>427.74930000000001</v>
          </cell>
          <cell r="AC114">
            <v>386.3184</v>
          </cell>
          <cell r="AD114">
            <v>412.72539999999998</v>
          </cell>
          <cell r="AE114">
            <v>424.92540000000002</v>
          </cell>
          <cell r="AF114">
            <v>436.58339999999998</v>
          </cell>
          <cell r="AG114">
            <v>446.10039999999998</v>
          </cell>
          <cell r="AH114">
            <v>460.60039999999998</v>
          </cell>
          <cell r="AI114">
            <v>466.7004</v>
          </cell>
          <cell r="AJ114">
            <v>493.65039999999999</v>
          </cell>
          <cell r="AK114">
            <v>538.05709999999999</v>
          </cell>
          <cell r="AL114">
            <v>535.21510000000001</v>
          </cell>
          <cell r="AM114">
            <v>547.76009999999997</v>
          </cell>
          <cell r="AN114">
            <v>556.16010000000006</v>
          </cell>
          <cell r="AO114">
            <v>561.63810000000001</v>
          </cell>
          <cell r="AP114">
            <v>541.5231</v>
          </cell>
          <cell r="AQ114">
            <v>541.5231</v>
          </cell>
          <cell r="AR114">
            <v>541.5231</v>
          </cell>
          <cell r="AS114">
            <v>547.51229999999998</v>
          </cell>
          <cell r="AT114">
            <v>547.51229999999998</v>
          </cell>
          <cell r="AU114">
            <v>570.49199999999996</v>
          </cell>
        </row>
        <row r="115">
          <cell r="A115" t="str">
            <v>c:\my documents\geo\edf\geomon[temp]</v>
          </cell>
          <cell r="B115" t="str">
            <v>FADGG</v>
          </cell>
          <cell r="C115" t="str">
            <v>Millions of lari</v>
          </cell>
          <cell r="D115" t="str">
            <v>Stock</v>
          </cell>
          <cell r="E115" t="str">
            <v xml:space="preserve">     Deposits of the General Government</v>
          </cell>
          <cell r="F115">
            <v>-55.499999999999993</v>
          </cell>
          <cell r="G115">
            <v>-46.667999999999999</v>
          </cell>
          <cell r="H115">
            <v>-63.619999999999976</v>
          </cell>
          <cell r="I115">
            <v>-67.97999999999999</v>
          </cell>
          <cell r="J115">
            <v>-46.64</v>
          </cell>
          <cell r="K115">
            <v>-40.54</v>
          </cell>
          <cell r="L115">
            <v>-58.44639999999999</v>
          </cell>
          <cell r="M115">
            <v>-49.951100000000018</v>
          </cell>
          <cell r="N115">
            <v>-45.45999999999998</v>
          </cell>
          <cell r="O115">
            <v>-44.474699999999991</v>
          </cell>
          <cell r="P115">
            <v>-40.264099999999978</v>
          </cell>
          <cell r="Q115">
            <v>-43.305400000000006</v>
          </cell>
          <cell r="R115">
            <v>-87.856299999999976</v>
          </cell>
          <cell r="S115">
            <v>-67.211999999999975</v>
          </cell>
          <cell r="T115">
            <v>-56.641999999999975</v>
          </cell>
          <cell r="U115">
            <v>-67.552800000000005</v>
          </cell>
          <cell r="V115">
            <v>-48.673200000000037</v>
          </cell>
          <cell r="W115">
            <v>-46.713399999999993</v>
          </cell>
          <cell r="X115">
            <v>-40.749900000000018</v>
          </cell>
          <cell r="Y115">
            <v>-47.306100000000015</v>
          </cell>
          <cell r="Z115">
            <v>-51.892999999999958</v>
          </cell>
          <cell r="AA115">
            <v>-48.00650000000001</v>
          </cell>
          <cell r="AB115">
            <v>-50.538200000000018</v>
          </cell>
          <cell r="AC115">
            <v>-54.641599999999954</v>
          </cell>
          <cell r="AD115">
            <v>-50.976899999999951</v>
          </cell>
          <cell r="AE115">
            <v>-51.505800000000008</v>
          </cell>
          <cell r="AF115">
            <v>-53.599700000000034</v>
          </cell>
          <cell r="AG115">
            <v>-53.484300000000012</v>
          </cell>
          <cell r="AH115">
            <v>-52.397299999999987</v>
          </cell>
          <cell r="AI115">
            <v>-47.945999999999948</v>
          </cell>
          <cell r="AJ115">
            <v>-40.17880000000001</v>
          </cell>
          <cell r="AK115">
            <v>-50.890899999999974</v>
          </cell>
          <cell r="AL115">
            <v>-47.859400000000001</v>
          </cell>
          <cell r="AM115">
            <v>-46.037200000000013</v>
          </cell>
          <cell r="AN115">
            <v>-53.030700000000081</v>
          </cell>
          <cell r="AO115">
            <v>-55.265500000000038</v>
          </cell>
          <cell r="AP115">
            <v>-41.937500000000028</v>
          </cell>
          <cell r="AQ115">
            <v>-41.937500000000028</v>
          </cell>
          <cell r="AR115">
            <v>-41.937500000000028</v>
          </cell>
          <cell r="AS115">
            <v>-33.089535990800002</v>
          </cell>
          <cell r="AT115">
            <v>-26.51140667250003</v>
          </cell>
          <cell r="AU115">
            <v>-30.312499999999925</v>
          </cell>
        </row>
        <row r="116">
          <cell r="A116" t="str">
            <v>c:\my documents\geo\edf\geomon[temp]</v>
          </cell>
          <cell r="B116" t="str">
            <v>FACGC_N</v>
          </cell>
          <cell r="C116" t="str">
            <v>Millions of lari</v>
          </cell>
          <cell r="D116" t="str">
            <v>Stock</v>
          </cell>
          <cell r="E116" t="str">
            <v xml:space="preserve">    Net claims on Republican Government</v>
          </cell>
          <cell r="F116">
            <v>56.4</v>
          </cell>
          <cell r="G116">
            <v>64.731999999999999</v>
          </cell>
          <cell r="H116">
            <v>86.580000000000013</v>
          </cell>
          <cell r="I116">
            <v>99.12</v>
          </cell>
          <cell r="J116">
            <v>151.28720000000001</v>
          </cell>
          <cell r="K116">
            <v>159.24720000000002</v>
          </cell>
          <cell r="L116">
            <v>150.30000000000001</v>
          </cell>
          <cell r="M116">
            <v>172.2</v>
          </cell>
          <cell r="N116">
            <v>185.63120000000001</v>
          </cell>
          <cell r="O116">
            <v>217.0532</v>
          </cell>
          <cell r="P116">
            <v>234.40100000000001</v>
          </cell>
          <cell r="Q116">
            <v>234.4819</v>
          </cell>
          <cell r="R116">
            <v>218.61920000000001</v>
          </cell>
          <cell r="S116">
            <v>242.7277</v>
          </cell>
          <cell r="T116">
            <v>252.0282</v>
          </cell>
          <cell r="U116">
            <v>280.25200000000001</v>
          </cell>
          <cell r="V116">
            <v>305.59009999999995</v>
          </cell>
          <cell r="W116">
            <v>316.44220000000001</v>
          </cell>
          <cell r="X116">
            <v>333.40499999999997</v>
          </cell>
          <cell r="Y116">
            <v>348.03929999999997</v>
          </cell>
          <cell r="Z116">
            <v>360.01260000000002</v>
          </cell>
          <cell r="AA116">
            <v>379.48250000000002</v>
          </cell>
          <cell r="AB116">
            <v>380.90219999999999</v>
          </cell>
          <cell r="AC116">
            <v>334.74530000000004</v>
          </cell>
          <cell r="AD116">
            <v>364.29970000000003</v>
          </cell>
          <cell r="AE116">
            <v>376.12630000000001</v>
          </cell>
          <cell r="AF116">
            <v>386.84529999999995</v>
          </cell>
          <cell r="AG116">
            <v>396.65839999999997</v>
          </cell>
          <cell r="AH116">
            <v>412.33969999999999</v>
          </cell>
          <cell r="AI116">
            <v>423.73550000000006</v>
          </cell>
          <cell r="AJ116">
            <v>457.64749999999998</v>
          </cell>
          <cell r="AK116">
            <v>491.51690000000002</v>
          </cell>
          <cell r="AL116">
            <v>491.56020000000001</v>
          </cell>
          <cell r="AM116">
            <v>505.97369999999995</v>
          </cell>
          <cell r="AN116">
            <v>508.22969999999998</v>
          </cell>
          <cell r="AO116">
            <v>512.87239999999997</v>
          </cell>
          <cell r="AP116">
            <v>515.70119999999997</v>
          </cell>
          <cell r="AQ116">
            <v>515.70119999999997</v>
          </cell>
          <cell r="AR116">
            <v>515.70119999999997</v>
          </cell>
          <cell r="AS116">
            <v>517.58686400919999</v>
          </cell>
          <cell r="AT116">
            <v>523.91309332749995</v>
          </cell>
          <cell r="AU116">
            <v>612.97450000000003</v>
          </cell>
        </row>
      </sheetData>
      <sheetData sheetId="55" refreshError="1">
        <row r="6"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Q6">
            <v>36130</v>
          </cell>
          <cell r="AR6">
            <v>36161</v>
          </cell>
          <cell r="AS6">
            <v>36192</v>
          </cell>
          <cell r="AT6">
            <v>36220</v>
          </cell>
        </row>
        <row r="8">
          <cell r="E8" t="str">
            <v>Table 2. Georgia: Summary Accounts of Commercial Banks</v>
          </cell>
        </row>
        <row r="11">
          <cell r="E11">
            <v>39691.917272453706</v>
          </cell>
          <cell r="F11">
            <v>35034</v>
          </cell>
          <cell r="G11">
            <v>35065</v>
          </cell>
          <cell r="H11">
            <v>35096</v>
          </cell>
          <cell r="I11">
            <v>35125</v>
          </cell>
          <cell r="J11">
            <v>35156</v>
          </cell>
          <cell r="K11">
            <v>35186</v>
          </cell>
          <cell r="L11">
            <v>35217</v>
          </cell>
          <cell r="M11">
            <v>35247</v>
          </cell>
          <cell r="N11">
            <v>35278</v>
          </cell>
          <cell r="O11">
            <v>35309</v>
          </cell>
          <cell r="P11">
            <v>35339</v>
          </cell>
          <cell r="Q11">
            <v>35370</v>
          </cell>
          <cell r="R11">
            <v>35400</v>
          </cell>
          <cell r="S11">
            <v>35431</v>
          </cell>
          <cell r="T11">
            <v>35462</v>
          </cell>
          <cell r="U11">
            <v>35490</v>
          </cell>
          <cell r="V11">
            <v>35521</v>
          </cell>
          <cell r="W11">
            <v>35551</v>
          </cell>
          <cell r="X11">
            <v>35582</v>
          </cell>
          <cell r="Y11">
            <v>35612</v>
          </cell>
          <cell r="Z11">
            <v>35643</v>
          </cell>
          <cell r="AA11">
            <v>35674</v>
          </cell>
          <cell r="AB11">
            <v>35704</v>
          </cell>
          <cell r="AC11">
            <v>35735</v>
          </cell>
          <cell r="AD11">
            <v>35765</v>
          </cell>
          <cell r="AE11">
            <v>35796</v>
          </cell>
          <cell r="AF11">
            <v>35827</v>
          </cell>
          <cell r="AG11">
            <v>35855</v>
          </cell>
          <cell r="AH11">
            <v>35886</v>
          </cell>
          <cell r="AI11">
            <v>35916</v>
          </cell>
          <cell r="AJ11">
            <v>35947</v>
          </cell>
          <cell r="AK11">
            <v>35977</v>
          </cell>
          <cell r="AL11">
            <v>36008</v>
          </cell>
          <cell r="AM11">
            <v>36039</v>
          </cell>
          <cell r="AN11">
            <v>36069</v>
          </cell>
          <cell r="AO11">
            <v>36100</v>
          </cell>
          <cell r="AP11">
            <v>36130</v>
          </cell>
          <cell r="AR11">
            <v>36161</v>
          </cell>
          <cell r="AS11">
            <v>36192</v>
          </cell>
          <cell r="AT11">
            <v>36220</v>
          </cell>
        </row>
        <row r="12">
          <cell r="E12">
            <v>39691.917272453706</v>
          </cell>
          <cell r="AP12" t="str">
            <v>ESAF</v>
          </cell>
        </row>
        <row r="13">
          <cell r="E13" t="str">
            <v>At program exchange rates</v>
          </cell>
        </row>
        <row r="14">
          <cell r="E14" t="str">
            <v>Net foreign assets</v>
          </cell>
          <cell r="F14">
            <v>-38.385590243902435</v>
          </cell>
          <cell r="G14">
            <v>-36.586397437950353</v>
          </cell>
          <cell r="H14">
            <v>-29.811843809523804</v>
          </cell>
          <cell r="I14">
            <v>-27.315641838351819</v>
          </cell>
          <cell r="J14">
            <v>-35.821058823529413</v>
          </cell>
          <cell r="K14">
            <v>9.8023361904761881</v>
          </cell>
          <cell r="L14">
            <v>12.019986602870809</v>
          </cell>
          <cell r="M14">
            <v>9.3686754567116761</v>
          </cell>
          <cell r="N14">
            <v>9.5502639305445935</v>
          </cell>
          <cell r="O14">
            <v>9.6089283779527506</v>
          </cell>
          <cell r="P14">
            <v>12.741277795275593</v>
          </cell>
          <cell r="Q14">
            <v>19.624218749999997</v>
          </cell>
          <cell r="R14">
            <v>20.774411302982731</v>
          </cell>
          <cell r="S14">
            <v>22.936161616161623</v>
          </cell>
          <cell r="T14">
            <v>20.946124031007752</v>
          </cell>
          <cell r="U14">
            <v>25.924149922720254</v>
          </cell>
          <cell r="V14">
            <v>27.895958429561201</v>
          </cell>
          <cell r="W14">
            <v>26.255500000000005</v>
          </cell>
          <cell r="X14">
            <v>25.898600000000005</v>
          </cell>
          <cell r="Y14">
            <v>40.103186046511631</v>
          </cell>
          <cell r="Z14">
            <v>48.501369969040248</v>
          </cell>
          <cell r="AA14">
            <v>37.198228043143295</v>
          </cell>
          <cell r="AB14">
            <v>35.5749</v>
          </cell>
          <cell r="AC14">
            <v>34.151455792682931</v>
          </cell>
          <cell r="AD14">
            <v>32.903957055214725</v>
          </cell>
          <cell r="AE14">
            <v>26.132415686274506</v>
          </cell>
          <cell r="AF14">
            <v>16.31692363090772</v>
          </cell>
          <cell r="AG14">
            <v>22.686278951310861</v>
          </cell>
          <cell r="AH14">
            <v>13.229885842696634</v>
          </cell>
          <cell r="AI14">
            <v>21.881314031180406</v>
          </cell>
          <cell r="AJ14">
            <v>24.388310830860533</v>
          </cell>
          <cell r="AK14">
            <v>21.185400222551927</v>
          </cell>
          <cell r="AL14">
            <v>19.012575555555564</v>
          </cell>
          <cell r="AM14">
            <v>11.188846407624638</v>
          </cell>
          <cell r="AN14">
            <v>15.108729758522724</v>
          </cell>
          <cell r="AO14">
            <v>10.649734201954393</v>
          </cell>
          <cell r="AP14">
            <v>10.196507499999999</v>
          </cell>
          <cell r="AQ14">
            <v>15.275666666666659</v>
          </cell>
          <cell r="AR14">
            <v>8.0329245283019013</v>
          </cell>
          <cell r="AS14">
            <v>7.2291914893616944</v>
          </cell>
          <cell r="AT14">
            <v>1.1398639455782167</v>
          </cell>
        </row>
        <row r="15">
          <cell r="E15" t="str">
            <v xml:space="preserve">  NFA convertible</v>
          </cell>
          <cell r="F15">
            <v>-38.249727804878042</v>
          </cell>
          <cell r="G15">
            <v>-36.449199679743785</v>
          </cell>
          <cell r="H15">
            <v>-30.041865714285709</v>
          </cell>
          <cell r="I15">
            <v>-27.402491600633912</v>
          </cell>
          <cell r="J15">
            <v>-35.998938314785377</v>
          </cell>
          <cell r="K15">
            <v>9.6841266666666641</v>
          </cell>
          <cell r="L15">
            <v>11.90485454545454</v>
          </cell>
          <cell r="M15">
            <v>9.3517134233518675</v>
          </cell>
          <cell r="N15">
            <v>9.5257089187056039</v>
          </cell>
          <cell r="O15">
            <v>9.5202500787401529</v>
          </cell>
          <cell r="P15">
            <v>12.548956535433074</v>
          </cell>
          <cell r="Q15">
            <v>19.550624999999997</v>
          </cell>
          <cell r="R15">
            <v>20.715259026687598</v>
          </cell>
          <cell r="S15">
            <v>22.805252525252531</v>
          </cell>
          <cell r="T15">
            <v>20.798186046511628</v>
          </cell>
          <cell r="U15">
            <v>25.724126738794443</v>
          </cell>
          <cell r="V15">
            <v>27.632055427251732</v>
          </cell>
          <cell r="W15">
            <v>25.694600000000005</v>
          </cell>
          <cell r="X15">
            <v>25.324100000000005</v>
          </cell>
          <cell r="Y15">
            <v>39.585201550387602</v>
          </cell>
          <cell r="Z15">
            <v>47.979055727554183</v>
          </cell>
          <cell r="AA15">
            <v>36.734514637904468</v>
          </cell>
          <cell r="AB15">
            <v>34.996499999999997</v>
          </cell>
          <cell r="AC15">
            <v>33.802972560975611</v>
          </cell>
          <cell r="AD15">
            <v>32.645751533742335</v>
          </cell>
          <cell r="AE15">
            <v>25.885088386123677</v>
          </cell>
          <cell r="AF15">
            <v>16.061797449362334</v>
          </cell>
          <cell r="AG15">
            <v>22.469140973782771</v>
          </cell>
          <cell r="AH15">
            <v>12.624673558052439</v>
          </cell>
          <cell r="AI15">
            <v>21.285668151447666</v>
          </cell>
          <cell r="AJ15">
            <v>23.706549703264095</v>
          </cell>
          <cell r="AK15">
            <v>20.640011127596438</v>
          </cell>
          <cell r="AL15">
            <v>18.596352222222229</v>
          </cell>
          <cell r="AM15">
            <v>10.797350806451618</v>
          </cell>
          <cell r="AN15">
            <v>14.952189630681815</v>
          </cell>
          <cell r="AO15">
            <v>10.541803583061885</v>
          </cell>
          <cell r="AP15">
            <v>10.133688333333332</v>
          </cell>
          <cell r="AQ15">
            <v>15.181555555555548</v>
          </cell>
          <cell r="AR15">
            <v>7.891981132075486</v>
          </cell>
          <cell r="AS15">
            <v>7.1071489361702049</v>
          </cell>
          <cell r="AT15">
            <v>1.0089795918367201</v>
          </cell>
        </row>
        <row r="16">
          <cell r="E16" t="str">
            <v xml:space="preserve">    Gold</v>
          </cell>
          <cell r="F16">
            <v>0.40586829268292679</v>
          </cell>
          <cell r="G16">
            <v>0.23874043234587666</v>
          </cell>
          <cell r="H16">
            <v>0.19195428571428569</v>
          </cell>
          <cell r="I16">
            <v>0.20853375594294771</v>
          </cell>
          <cell r="J16">
            <v>0.21823306836248013</v>
          </cell>
          <cell r="K16">
            <v>0.13418952380952381</v>
          </cell>
          <cell r="L16">
            <v>0.15655789473684209</v>
          </cell>
          <cell r="M16">
            <v>0.1529842732327244</v>
          </cell>
          <cell r="N16">
            <v>0.1671665351223362</v>
          </cell>
          <cell r="O16">
            <v>0.18929669291338583</v>
          </cell>
          <cell r="P16">
            <v>0.1912100787401575</v>
          </cell>
          <cell r="Q16">
            <v>0.2101875</v>
          </cell>
          <cell r="R16">
            <v>0.18376766091051802</v>
          </cell>
          <cell r="S16">
            <v>0.22545454545454549</v>
          </cell>
          <cell r="T16">
            <v>0.24770542635658913</v>
          </cell>
          <cell r="U16">
            <v>0.8399768160741885</v>
          </cell>
          <cell r="V16">
            <v>0.81362586605080833</v>
          </cell>
          <cell r="W16">
            <v>0.84509999999999996</v>
          </cell>
          <cell r="X16">
            <v>0.79730000000000001</v>
          </cell>
          <cell r="Y16">
            <v>0.79531782945736429</v>
          </cell>
          <cell r="Z16">
            <v>0.81833591331269351</v>
          </cell>
          <cell r="AA16">
            <v>0.84560092449922963</v>
          </cell>
          <cell r="AB16">
            <v>0.85650000000000004</v>
          </cell>
          <cell r="AC16">
            <v>0.86590701219512201</v>
          </cell>
          <cell r="AD16">
            <v>1.0977223926380368</v>
          </cell>
          <cell r="AE16">
            <v>1.0591312217194571</v>
          </cell>
          <cell r="AF16">
            <v>1.0155156789197299</v>
          </cell>
          <cell r="AG16">
            <v>1.1056161797752808</v>
          </cell>
          <cell r="AH16">
            <v>1.0539445692883895</v>
          </cell>
          <cell r="AI16">
            <v>1.0817761692650334</v>
          </cell>
          <cell r="AJ16">
            <v>1.3461910237388721</v>
          </cell>
          <cell r="AK16">
            <v>1.2476505934718101</v>
          </cell>
          <cell r="AL16">
            <v>1.2463955555555555</v>
          </cell>
          <cell r="AM16">
            <v>1.2614967008797653</v>
          </cell>
          <cell r="AN16">
            <v>0.97906321022727272</v>
          </cell>
          <cell r="AO16">
            <v>0.79056351791530954</v>
          </cell>
          <cell r="AP16">
            <v>0.39553083333333333</v>
          </cell>
          <cell r="AQ16">
            <v>0.5925555555555555</v>
          </cell>
          <cell r="AR16">
            <v>0.57990566037735847</v>
          </cell>
          <cell r="AS16">
            <v>0.14629787234042552</v>
          </cell>
          <cell r="AT16">
            <v>0.15074829931972789</v>
          </cell>
        </row>
        <row r="17">
          <cell r="E17" t="str">
            <v xml:space="preserve">    Foreign exchange</v>
          </cell>
          <cell r="F17">
            <v>20.616013658536584</v>
          </cell>
          <cell r="G17">
            <v>23.015566693354682</v>
          </cell>
          <cell r="H17">
            <v>27.553799047619052</v>
          </cell>
          <cell r="I17">
            <v>30.003903328050711</v>
          </cell>
          <cell r="J17">
            <v>21.747025755166931</v>
          </cell>
          <cell r="K17">
            <v>15.123746666666666</v>
          </cell>
          <cell r="L17">
            <v>19.692889952153106</v>
          </cell>
          <cell r="M17">
            <v>17.231675933280382</v>
          </cell>
          <cell r="N17">
            <v>17.546861247040251</v>
          </cell>
          <cell r="O17">
            <v>17.609441574803146</v>
          </cell>
          <cell r="P17">
            <v>20.190155905511812</v>
          </cell>
          <cell r="Q17">
            <v>27.638999999999999</v>
          </cell>
          <cell r="R17">
            <v>26.290832025117737</v>
          </cell>
          <cell r="S17">
            <v>28.78414141414142</v>
          </cell>
          <cell r="T17">
            <v>26.625108527131783</v>
          </cell>
          <cell r="U17">
            <v>35.054389489953635</v>
          </cell>
          <cell r="V17">
            <v>39.536913010007702</v>
          </cell>
          <cell r="W17">
            <v>39.472700000000003</v>
          </cell>
          <cell r="X17">
            <v>42.029000000000003</v>
          </cell>
          <cell r="Y17">
            <v>56.506465116279074</v>
          </cell>
          <cell r="Z17">
            <v>64.059210526315795</v>
          </cell>
          <cell r="AA17">
            <v>55.583713405238825</v>
          </cell>
          <cell r="AB17">
            <v>53.896700000000003</v>
          </cell>
          <cell r="AC17">
            <v>52.762461890243905</v>
          </cell>
          <cell r="AD17">
            <v>47.078343558282214</v>
          </cell>
          <cell r="AE17">
            <v>47.464321568627447</v>
          </cell>
          <cell r="AF17">
            <v>40.244296474118528</v>
          </cell>
          <cell r="AG17">
            <v>45.355366591760301</v>
          </cell>
          <cell r="AH17">
            <v>42.144791610486898</v>
          </cell>
          <cell r="AI17">
            <v>53.647871937639202</v>
          </cell>
          <cell r="AJ17">
            <v>57.393313798219573</v>
          </cell>
          <cell r="AK17">
            <v>55.584032270029667</v>
          </cell>
          <cell r="AL17">
            <v>53.515205555555553</v>
          </cell>
          <cell r="AM17">
            <v>47.981700879765391</v>
          </cell>
          <cell r="AN17">
            <v>51.197344815340905</v>
          </cell>
          <cell r="AO17">
            <v>55.04713778501629</v>
          </cell>
          <cell r="AP17">
            <v>61.408961666666663</v>
          </cell>
          <cell r="AQ17">
            <v>91.998444444444431</v>
          </cell>
          <cell r="AR17">
            <v>85.962075471698114</v>
          </cell>
          <cell r="AS17">
            <v>79.764170212765947</v>
          </cell>
          <cell r="AT17">
            <v>79.317913832199537</v>
          </cell>
        </row>
        <row r="18">
          <cell r="E18" t="str">
            <v xml:space="preserve">    Foreign liabilities</v>
          </cell>
          <cell r="F18">
            <v>-59.271609756097554</v>
          </cell>
          <cell r="G18">
            <v>-59.703506805444349</v>
          </cell>
          <cell r="H18">
            <v>-57.787619047619046</v>
          </cell>
          <cell r="I18">
            <v>-57.614928684627571</v>
          </cell>
          <cell r="J18">
            <v>-57.964197138314788</v>
          </cell>
          <cell r="K18">
            <v>-5.5738095238095235</v>
          </cell>
          <cell r="L18">
            <v>-7.9445933014354067</v>
          </cell>
          <cell r="M18">
            <v>-8.0329467831612398</v>
          </cell>
          <cell r="N18">
            <v>-8.1883188634569848</v>
          </cell>
          <cell r="O18">
            <v>-8.2784881889763771</v>
          </cell>
          <cell r="P18">
            <v>-7.8324094488188969</v>
          </cell>
          <cell r="Q18">
            <v>-8.298562500000001</v>
          </cell>
          <cell r="R18">
            <v>-5.7593406593406584</v>
          </cell>
          <cell r="S18">
            <v>-6.2043434343434347</v>
          </cell>
          <cell r="T18">
            <v>-6.0746279069767439</v>
          </cell>
          <cell r="U18">
            <v>-10.170239567233384</v>
          </cell>
          <cell r="V18">
            <v>-12.718483448806776</v>
          </cell>
          <cell r="W18">
            <v>-14.623200000000001</v>
          </cell>
          <cell r="X18">
            <v>-17.502199999999998</v>
          </cell>
          <cell r="Y18">
            <v>-17.71658139534884</v>
          </cell>
          <cell r="Z18">
            <v>-16.898490712074302</v>
          </cell>
          <cell r="AA18">
            <v>-19.694799691833591</v>
          </cell>
          <cell r="AB18">
            <v>-19.756699999999999</v>
          </cell>
          <cell r="AC18">
            <v>-19.825396341463417</v>
          </cell>
          <cell r="AD18">
            <v>-15.530314417177914</v>
          </cell>
          <cell r="AE18">
            <v>-22.638364404223225</v>
          </cell>
          <cell r="AF18">
            <v>-25.19801470367592</v>
          </cell>
          <cell r="AG18">
            <v>-23.991841797752812</v>
          </cell>
          <cell r="AH18">
            <v>-30.574062621722849</v>
          </cell>
          <cell r="AI18">
            <v>-33.44397995545657</v>
          </cell>
          <cell r="AJ18">
            <v>-35.032955118694353</v>
          </cell>
          <cell r="AK18">
            <v>-36.191671735905039</v>
          </cell>
          <cell r="AL18">
            <v>-36.165248888888883</v>
          </cell>
          <cell r="AM18">
            <v>-38.445846774193541</v>
          </cell>
          <cell r="AN18">
            <v>-37.224218394886364</v>
          </cell>
          <cell r="AO18">
            <v>-45.295897719869714</v>
          </cell>
          <cell r="AP18">
            <v>-51.670804166666663</v>
          </cell>
          <cell r="AQ18">
            <v>-77.409444444444432</v>
          </cell>
          <cell r="AR18">
            <v>-78.649999999999991</v>
          </cell>
          <cell r="AS18">
            <v>-72.803319148936168</v>
          </cell>
          <cell r="AT18">
            <v>-78.459682539682547</v>
          </cell>
        </row>
        <row r="19">
          <cell r="E19" t="str">
            <v xml:space="preserve">  NFA nonconvertible</v>
          </cell>
          <cell r="F19">
            <v>-0.13586243902439024</v>
          </cell>
          <cell r="G19">
            <v>-0.13719775820656524</v>
          </cell>
          <cell r="H19">
            <v>0.23002190476190473</v>
          </cell>
          <cell r="I19">
            <v>8.6849762282091916E-2</v>
          </cell>
          <cell r="J19">
            <v>0.17787949125596186</v>
          </cell>
          <cell r="K19">
            <v>0.11820952380952382</v>
          </cell>
          <cell r="L19">
            <v>0.11513205741626793</v>
          </cell>
          <cell r="M19">
            <v>1.6962033359809375E-2</v>
          </cell>
          <cell r="N19">
            <v>2.4555011838989737E-2</v>
          </cell>
          <cell r="O19">
            <v>8.8678299212598413E-2</v>
          </cell>
          <cell r="P19">
            <v>0.19232125984251969</v>
          </cell>
          <cell r="Q19">
            <v>7.3593749999999999E-2</v>
          </cell>
          <cell r="R19">
            <v>5.9152276295133428E-2</v>
          </cell>
          <cell r="S19">
            <v>0.13090909090909092</v>
          </cell>
          <cell r="T19">
            <v>0.14793798449612405</v>
          </cell>
          <cell r="U19">
            <v>0.20002318392581142</v>
          </cell>
          <cell r="V19">
            <v>0.26390300230946884</v>
          </cell>
          <cell r="W19">
            <v>0.56089999999999995</v>
          </cell>
          <cell r="X19">
            <v>0.57450000000000001</v>
          </cell>
          <cell r="Y19">
            <v>0.51798449612403097</v>
          </cell>
          <cell r="Z19">
            <v>0.52231424148606809</v>
          </cell>
          <cell r="AA19">
            <v>0.46371340523882898</v>
          </cell>
          <cell r="AB19">
            <v>0.57840000000000003</v>
          </cell>
          <cell r="AC19">
            <v>0.3484832317073171</v>
          </cell>
          <cell r="AD19">
            <v>0.25820552147239267</v>
          </cell>
          <cell r="AE19">
            <v>0.24732730015082957</v>
          </cell>
          <cell r="AF19">
            <v>0.2551261815453863</v>
          </cell>
          <cell r="AG19">
            <v>0.21713797752808991</v>
          </cell>
          <cell r="AH19">
            <v>0.60521228464419485</v>
          </cell>
          <cell r="AI19">
            <v>0.59564587973273941</v>
          </cell>
          <cell r="AJ19">
            <v>0.68176112759643914</v>
          </cell>
          <cell r="AK19">
            <v>0.54538909495548948</v>
          </cell>
          <cell r="AL19">
            <v>0.41622333333333333</v>
          </cell>
          <cell r="AM19">
            <v>0.39149560117302051</v>
          </cell>
          <cell r="AN19">
            <v>0.15654012784090909</v>
          </cell>
          <cell r="AO19">
            <v>0.10793061889250816</v>
          </cell>
          <cell r="AP19">
            <v>6.2819166666666662E-2</v>
          </cell>
          <cell r="AQ19">
            <v>9.4111111111111104E-2</v>
          </cell>
          <cell r="AR19">
            <v>0.14094339622641508</v>
          </cell>
          <cell r="AS19">
            <v>0.12204255319148935</v>
          </cell>
          <cell r="AT19">
            <v>0.1308843537414966</v>
          </cell>
        </row>
        <row r="21">
          <cell r="E21" t="str">
            <v>Net domestic assets</v>
          </cell>
          <cell r="F21">
            <v>94.170932243902428</v>
          </cell>
          <cell r="G21">
            <v>95.382375437950358</v>
          </cell>
          <cell r="H21">
            <v>93.986080809523813</v>
          </cell>
          <cell r="I21">
            <v>96.801626838351822</v>
          </cell>
          <cell r="J21">
            <v>105.49581482352941</v>
          </cell>
          <cell r="K21">
            <v>56.383723809523808</v>
          </cell>
          <cell r="L21">
            <v>63.979530397129203</v>
          </cell>
          <cell r="M21">
            <v>65.345547543288333</v>
          </cell>
          <cell r="N21">
            <v>62.446293069455415</v>
          </cell>
          <cell r="O21">
            <v>69.496844622047249</v>
          </cell>
          <cell r="P21">
            <v>67.708562204724402</v>
          </cell>
          <cell r="Q21">
            <v>65.840481249999996</v>
          </cell>
          <cell r="R21">
            <v>58.740388697017281</v>
          </cell>
          <cell r="S21">
            <v>59.811338383838375</v>
          </cell>
          <cell r="T21">
            <v>56.943575968992249</v>
          </cell>
          <cell r="U21">
            <v>61.591150077279742</v>
          </cell>
          <cell r="V21">
            <v>70.240241570438798</v>
          </cell>
          <cell r="W21">
            <v>73.082099999999997</v>
          </cell>
          <cell r="X21">
            <v>77.093999999999994</v>
          </cell>
          <cell r="Y21">
            <v>69.279513953488362</v>
          </cell>
          <cell r="Z21">
            <v>78.486730030959762</v>
          </cell>
          <cell r="AA21">
            <v>95.769571956856709</v>
          </cell>
          <cell r="AB21">
            <v>99.559600000000003</v>
          </cell>
          <cell r="AC21">
            <v>104.60704420731707</v>
          </cell>
          <cell r="AD21">
            <v>100.27304294478529</v>
          </cell>
          <cell r="AE21">
            <v>119.33808431372549</v>
          </cell>
          <cell r="AF21">
            <v>133.52457636909227</v>
          </cell>
          <cell r="AG21">
            <v>125.51062104868913</v>
          </cell>
          <cell r="AH21">
            <v>140.38651415730337</v>
          </cell>
          <cell r="AI21">
            <v>138.78658596881959</v>
          </cell>
          <cell r="AJ21">
            <v>141.9940891691395</v>
          </cell>
          <cell r="AK21">
            <v>140.05299977744809</v>
          </cell>
          <cell r="AL21">
            <v>150.37552444444444</v>
          </cell>
          <cell r="AM21">
            <v>140.41735359237538</v>
          </cell>
          <cell r="AN21">
            <v>126.81647024147726</v>
          </cell>
          <cell r="AO21">
            <v>122.5126657980456</v>
          </cell>
          <cell r="AP21">
            <v>146.15309250000001</v>
          </cell>
          <cell r="AQ21">
            <v>141.07393333333334</v>
          </cell>
          <cell r="AR21">
            <v>172.77487547169812</v>
          </cell>
          <cell r="AS21">
            <v>197.08940851063832</v>
          </cell>
          <cell r="AT21">
            <v>195.45513605442179</v>
          </cell>
        </row>
        <row r="22">
          <cell r="E22" t="str">
            <v xml:space="preserve">  Domestic credit</v>
          </cell>
          <cell r="F22">
            <v>131.93358197560974</v>
          </cell>
          <cell r="G22">
            <v>132.3881740888711</v>
          </cell>
          <cell r="H22">
            <v>132.75912738095235</v>
          </cell>
          <cell r="I22">
            <v>142.75667637083993</v>
          </cell>
          <cell r="J22">
            <v>149.88726308108107</v>
          </cell>
          <cell r="K22">
            <v>100.9666970952381</v>
          </cell>
          <cell r="L22">
            <v>94.28554991866028</v>
          </cell>
          <cell r="M22">
            <v>105.69386207069104</v>
          </cell>
          <cell r="N22">
            <v>108.41474905130229</v>
          </cell>
          <cell r="O22">
            <v>80.262052826771665</v>
          </cell>
          <cell r="P22">
            <v>96.951455299212611</v>
          </cell>
          <cell r="Q22">
            <v>102.26511875</v>
          </cell>
          <cell r="R22">
            <v>112.37954772370487</v>
          </cell>
          <cell r="S22">
            <v>114.53934444444445</v>
          </cell>
          <cell r="T22">
            <v>114.99646821705426</v>
          </cell>
          <cell r="U22">
            <v>120.02191329211746</v>
          </cell>
          <cell r="V22">
            <v>127.17809522709776</v>
          </cell>
          <cell r="W22">
            <v>128.8021</v>
          </cell>
          <cell r="X22">
            <v>137.44719999999998</v>
          </cell>
          <cell r="Y22">
            <v>137.27787519379845</v>
          </cell>
          <cell r="Z22">
            <v>133.79764241486066</v>
          </cell>
          <cell r="AA22">
            <v>145.3651215716487</v>
          </cell>
          <cell r="AB22">
            <v>154.33199999999999</v>
          </cell>
          <cell r="AC22">
            <v>156.90105548780491</v>
          </cell>
          <cell r="AD22">
            <v>169.79132760736198</v>
          </cell>
          <cell r="AE22">
            <v>182.19071644042234</v>
          </cell>
          <cell r="AF22">
            <v>190.27807861965491</v>
          </cell>
          <cell r="AG22">
            <v>186.53895910112362</v>
          </cell>
          <cell r="AH22">
            <v>187.25727318352062</v>
          </cell>
          <cell r="AI22">
            <v>191.56198440979955</v>
          </cell>
          <cell r="AJ22">
            <v>198.41684599406528</v>
          </cell>
          <cell r="AK22">
            <v>201.09390348664687</v>
          </cell>
          <cell r="AL22">
            <v>216.6128788888889</v>
          </cell>
          <cell r="AM22">
            <v>213.32860373900294</v>
          </cell>
          <cell r="AN22">
            <v>199.25460276988636</v>
          </cell>
          <cell r="AO22">
            <v>197.27549185667752</v>
          </cell>
          <cell r="AP22">
            <v>184.31184166666665</v>
          </cell>
          <cell r="AQ22">
            <v>241.3692111111111</v>
          </cell>
          <cell r="AR22">
            <v>252.08680000000001</v>
          </cell>
          <cell r="AS22">
            <v>257.8963255319149</v>
          </cell>
          <cell r="AT22">
            <v>259.34896485260771</v>
          </cell>
        </row>
        <row r="23">
          <cell r="E23" t="str">
            <v xml:space="preserve">    Net claims on gen govt</v>
          </cell>
          <cell r="F23">
            <v>-15.532326999999999</v>
          </cell>
          <cell r="G23">
            <v>-18.298576000000001</v>
          </cell>
          <cell r="H23">
            <v>-23.281628000000001</v>
          </cell>
          <cell r="I23">
            <v>-22.746273000000002</v>
          </cell>
          <cell r="J23">
            <v>-18.903051999999999</v>
          </cell>
          <cell r="K23">
            <v>-24.170677000000001</v>
          </cell>
          <cell r="L23">
            <v>-30.832854000000001</v>
          </cell>
          <cell r="M23">
            <v>-23.266953000000001</v>
          </cell>
          <cell r="N23">
            <v>-21.339483999999999</v>
          </cell>
          <cell r="O23">
            <v>-26.816830999999997</v>
          </cell>
          <cell r="P23">
            <v>-25.694474</v>
          </cell>
          <cell r="Q23">
            <v>-25.612400000000001</v>
          </cell>
          <cell r="R23">
            <v>-13.2102</v>
          </cell>
          <cell r="S23">
            <v>-16.258800000000001</v>
          </cell>
          <cell r="T23">
            <v>-17.677</v>
          </cell>
          <cell r="U23">
            <v>-18.516200000000001</v>
          </cell>
          <cell r="V23">
            <v>-12.539899999999999</v>
          </cell>
          <cell r="W23">
            <v>-14.108000000000001</v>
          </cell>
          <cell r="X23">
            <v>-10.876099999999999</v>
          </cell>
          <cell r="Y23">
            <v>-10.303699999999999</v>
          </cell>
          <cell r="Z23">
            <v>-15.200200000000001</v>
          </cell>
          <cell r="AA23">
            <v>-9.6669999999999998</v>
          </cell>
          <cell r="AB23">
            <v>-9.6157000000000004</v>
          </cell>
          <cell r="AC23">
            <v>-12.718999999999999</v>
          </cell>
          <cell r="AD23">
            <v>-2.9127000000000001</v>
          </cell>
          <cell r="AE23">
            <v>-5.7496</v>
          </cell>
          <cell r="AF23">
            <v>-8.0547000000000004</v>
          </cell>
          <cell r="AG23">
            <v>-7.19</v>
          </cell>
          <cell r="AH23">
            <v>-5.5518999999999998</v>
          </cell>
          <cell r="AI23">
            <v>-7.2946999999999997</v>
          </cell>
          <cell r="AJ23">
            <v>-2.0874000000000001</v>
          </cell>
          <cell r="AK23">
            <v>-3.7010999999999998</v>
          </cell>
          <cell r="AL23">
            <v>5.1161000000000003</v>
          </cell>
          <cell r="AM23">
            <v>-0.59470000000000001</v>
          </cell>
          <cell r="AN23">
            <v>-8.6859000000000002</v>
          </cell>
          <cell r="AO23">
            <v>-9.8019999999999996</v>
          </cell>
          <cell r="AP23">
            <v>-13.9498</v>
          </cell>
          <cell r="AQ23">
            <v>-13.9498</v>
          </cell>
          <cell r="AR23">
            <v>-10.415900000000001</v>
          </cell>
          <cell r="AS23">
            <v>-10.6248</v>
          </cell>
          <cell r="AT23">
            <v>-13.5625</v>
          </cell>
        </row>
        <row r="24">
          <cell r="E24" t="str">
            <v xml:space="preserve">      Net claims on rep govt</v>
          </cell>
          <cell r="F24">
            <v>-7.3338649999999994</v>
          </cell>
          <cell r="G24">
            <v>-12.042116</v>
          </cell>
          <cell r="H24">
            <v>-16.695779999999999</v>
          </cell>
          <cell r="I24">
            <v>-15.944430000000001</v>
          </cell>
          <cell r="J24">
            <v>-13.241227</v>
          </cell>
          <cell r="K24">
            <v>-17.846871</v>
          </cell>
          <cell r="L24">
            <v>-20.180228</v>
          </cell>
          <cell r="M24">
            <v>-15.295018000000001</v>
          </cell>
          <cell r="N24">
            <v>-12.249345</v>
          </cell>
          <cell r="O24">
            <v>-15.504359000000001</v>
          </cell>
          <cell r="P24">
            <v>-15.574245999999999</v>
          </cell>
          <cell r="Q24">
            <v>-15.5031</v>
          </cell>
          <cell r="R24">
            <v>-6.6801000000000004</v>
          </cell>
          <cell r="S24">
            <v>-8.1462000000000003</v>
          </cell>
          <cell r="T24">
            <v>-10.3714</v>
          </cell>
          <cell r="U24">
            <v>-10.1693</v>
          </cell>
          <cell r="V24">
            <v>-8.2423000000000002</v>
          </cell>
          <cell r="W24">
            <v>-9.4166000000000007</v>
          </cell>
          <cell r="X24">
            <v>-5.5780000000000003</v>
          </cell>
          <cell r="Y24">
            <v>-5.2403000000000004</v>
          </cell>
          <cell r="Z24">
            <v>-9.4222999999999999</v>
          </cell>
          <cell r="AA24">
            <v>-4.5773000000000001</v>
          </cell>
          <cell r="AB24">
            <v>-4.1820000000000004</v>
          </cell>
          <cell r="AC24">
            <v>-4.0891999999999999</v>
          </cell>
          <cell r="AD24">
            <v>0.39029999999999998</v>
          </cell>
          <cell r="AE24">
            <v>-0.81220000000000003</v>
          </cell>
          <cell r="AF24">
            <v>-1.8244</v>
          </cell>
          <cell r="AG24">
            <v>-1.5165</v>
          </cell>
          <cell r="AH24">
            <v>-1.5973999999999999</v>
          </cell>
          <cell r="AI24">
            <v>-1.9539</v>
          </cell>
          <cell r="AJ24">
            <v>1.6661999999999999</v>
          </cell>
          <cell r="AK24">
            <v>0.36609999999999998</v>
          </cell>
          <cell r="AL24">
            <v>9.8160000000000007</v>
          </cell>
          <cell r="AM24">
            <v>3.4392999999999998</v>
          </cell>
          <cell r="AN24">
            <v>-5.0679999999999996</v>
          </cell>
          <cell r="AO24">
            <v>-6.9683999999999999</v>
          </cell>
          <cell r="AP24">
            <v>-5.8769</v>
          </cell>
          <cell r="AQ24">
            <v>-5.8769</v>
          </cell>
          <cell r="AR24">
            <v>-4.3354999999999997</v>
          </cell>
          <cell r="AS24">
            <v>-4.7153999999999998</v>
          </cell>
          <cell r="AT24">
            <v>-8.3870000000000005</v>
          </cell>
        </row>
        <row r="25">
          <cell r="E25" t="str">
            <v xml:space="preserve">    Claims on private sector</v>
          </cell>
          <cell r="F25">
            <v>147.46590897560975</v>
          </cell>
          <cell r="G25">
            <v>150.68675008887109</v>
          </cell>
          <cell r="H25">
            <v>156.04075538095236</v>
          </cell>
          <cell r="I25">
            <v>165.50294937083993</v>
          </cell>
          <cell r="J25">
            <v>168.79031508108108</v>
          </cell>
          <cell r="K25">
            <v>125.1373740952381</v>
          </cell>
          <cell r="L25">
            <v>125.11840391866028</v>
          </cell>
          <cell r="M25">
            <v>128.96081507069104</v>
          </cell>
          <cell r="N25">
            <v>129.75423305130229</v>
          </cell>
          <cell r="O25">
            <v>107.07888382677166</v>
          </cell>
          <cell r="P25">
            <v>122.64592929921261</v>
          </cell>
          <cell r="Q25">
            <v>127.87751875000001</v>
          </cell>
          <cell r="R25">
            <v>125.58974772370487</v>
          </cell>
          <cell r="S25">
            <v>130.79814444444446</v>
          </cell>
          <cell r="T25">
            <v>132.67346821705425</v>
          </cell>
          <cell r="U25">
            <v>138.53811329211746</v>
          </cell>
          <cell r="V25">
            <v>139.71799522709776</v>
          </cell>
          <cell r="W25">
            <v>142.9101</v>
          </cell>
          <cell r="X25">
            <v>148.32329999999999</v>
          </cell>
          <cell r="Y25">
            <v>147.58157519379844</v>
          </cell>
          <cell r="Z25">
            <v>148.99784241486066</v>
          </cell>
          <cell r="AA25">
            <v>155.0321215716487</v>
          </cell>
          <cell r="AB25">
            <v>163.9477</v>
          </cell>
          <cell r="AC25">
            <v>169.6200554878049</v>
          </cell>
          <cell r="AD25">
            <v>172.70402760736198</v>
          </cell>
          <cell r="AE25">
            <v>187.94031644042232</v>
          </cell>
          <cell r="AF25">
            <v>198.3327786196549</v>
          </cell>
          <cell r="AG25">
            <v>193.72895910112362</v>
          </cell>
          <cell r="AH25">
            <v>192.80917318352061</v>
          </cell>
          <cell r="AI25">
            <v>198.85668440979956</v>
          </cell>
          <cell r="AJ25">
            <v>200.50424599406529</v>
          </cell>
          <cell r="AK25">
            <v>204.79500348664686</v>
          </cell>
          <cell r="AL25">
            <v>211.49677888888891</v>
          </cell>
          <cell r="AM25">
            <v>213.92330373900293</v>
          </cell>
          <cell r="AN25">
            <v>207.94050276988636</v>
          </cell>
          <cell r="AO25">
            <v>207.07749185667751</v>
          </cell>
          <cell r="AP25">
            <v>198.26164166666666</v>
          </cell>
          <cell r="AQ25">
            <v>255.31901111111111</v>
          </cell>
          <cell r="AR25">
            <v>262.5027</v>
          </cell>
          <cell r="AS25">
            <v>268.52112553191489</v>
          </cell>
          <cell r="AT25">
            <v>272.91146485260771</v>
          </cell>
        </row>
        <row r="26">
          <cell r="E26" t="str">
            <v xml:space="preserve">           of which forex loans</v>
          </cell>
          <cell r="F26">
            <v>62.145560975609747</v>
          </cell>
          <cell r="G26">
            <v>59.861361088871092</v>
          </cell>
          <cell r="H26">
            <v>56.884952380952377</v>
          </cell>
          <cell r="I26">
            <v>53.690586370839931</v>
          </cell>
          <cell r="J26">
            <v>51.44108108108108</v>
          </cell>
          <cell r="K26">
            <v>31.217238095238095</v>
          </cell>
          <cell r="L26">
            <v>31.019712918660279</v>
          </cell>
          <cell r="M26">
            <v>29.952629070691028</v>
          </cell>
          <cell r="N26">
            <v>32.580805051302292</v>
          </cell>
          <cell r="O26">
            <v>35.48938582677166</v>
          </cell>
          <cell r="P26">
            <v>40.5976062992126</v>
          </cell>
          <cell r="Q26">
            <v>43.792218750000004</v>
          </cell>
          <cell r="R26">
            <v>42.42084772370486</v>
          </cell>
          <cell r="S26">
            <v>46.594444444444456</v>
          </cell>
          <cell r="T26">
            <v>47.835868217054262</v>
          </cell>
          <cell r="U26">
            <v>47.106213292117467</v>
          </cell>
          <cell r="V26">
            <v>48.873795227097773</v>
          </cell>
          <cell r="W26">
            <v>50.929600000000001</v>
          </cell>
          <cell r="X26">
            <v>53.764299999999999</v>
          </cell>
          <cell r="Y26">
            <v>61.369775193798446</v>
          </cell>
          <cell r="Z26">
            <v>62.325642414860688</v>
          </cell>
          <cell r="AA26">
            <v>69.044021571648685</v>
          </cell>
          <cell r="AB26">
            <v>72.819400000000002</v>
          </cell>
          <cell r="AC26">
            <v>77.723155487804888</v>
          </cell>
          <cell r="AD26">
            <v>76.756027607361972</v>
          </cell>
          <cell r="AE26">
            <v>91.320516440422324</v>
          </cell>
          <cell r="AF26">
            <v>99.995278619654911</v>
          </cell>
          <cell r="AG26">
            <v>101.21735910112361</v>
          </cell>
          <cell r="AH26">
            <v>101.74257318352061</v>
          </cell>
          <cell r="AI26">
            <v>108.11448440979956</v>
          </cell>
          <cell r="AJ26">
            <v>108.14054599406528</v>
          </cell>
          <cell r="AK26">
            <v>112.78660348664687</v>
          </cell>
          <cell r="AL26">
            <v>111.10057888888889</v>
          </cell>
          <cell r="AM26">
            <v>117.84810373900292</v>
          </cell>
          <cell r="AN26">
            <v>110.23620276988636</v>
          </cell>
          <cell r="AO26">
            <v>122.68989185667753</v>
          </cell>
          <cell r="AP26">
            <v>114.54374166666668</v>
          </cell>
          <cell r="AQ26">
            <v>171.60111111111112</v>
          </cell>
          <cell r="AR26">
            <v>178.88</v>
          </cell>
          <cell r="AS26">
            <v>183.22042553191488</v>
          </cell>
          <cell r="AT26">
            <v>185.1954648526077</v>
          </cell>
        </row>
        <row r="27">
          <cell r="E27" t="str">
            <v xml:space="preserve">  Other assets (net)</v>
          </cell>
          <cell r="F27">
            <v>-37.762649731707313</v>
          </cell>
          <cell r="G27">
            <v>-37.005798650920738</v>
          </cell>
          <cell r="H27">
            <v>-38.773046571428537</v>
          </cell>
          <cell r="I27">
            <v>-45.955049532488104</v>
          </cell>
          <cell r="J27">
            <v>-44.391448257551659</v>
          </cell>
          <cell r="K27">
            <v>-44.582973285714296</v>
          </cell>
          <cell r="L27">
            <v>-30.306019521531077</v>
          </cell>
          <cell r="M27">
            <v>-40.348314527402707</v>
          </cell>
          <cell r="N27">
            <v>-45.96845598184688</v>
          </cell>
          <cell r="O27">
            <v>-10.765208204724416</v>
          </cell>
          <cell r="P27">
            <v>-29.24289309448821</v>
          </cell>
          <cell r="Q27">
            <v>-36.424637500000003</v>
          </cell>
          <cell r="R27">
            <v>-53.639159026687594</v>
          </cell>
          <cell r="S27">
            <v>-54.728006060606077</v>
          </cell>
          <cell r="T27">
            <v>-58.052892248062008</v>
          </cell>
          <cell r="U27">
            <v>-58.430763214837718</v>
          </cell>
          <cell r="V27">
            <v>-56.937853656658959</v>
          </cell>
          <cell r="W27">
            <v>-55.72</v>
          </cell>
          <cell r="X27">
            <v>-60.353199999999987</v>
          </cell>
          <cell r="Y27">
            <v>-67.998361240310089</v>
          </cell>
          <cell r="Z27">
            <v>-55.310912383900899</v>
          </cell>
          <cell r="AA27">
            <v>-49.595549614791992</v>
          </cell>
          <cell r="AB27">
            <v>-54.77239999999999</v>
          </cell>
          <cell r="AC27">
            <v>-52.294011280487837</v>
          </cell>
          <cell r="AD27">
            <v>-69.51828466257669</v>
          </cell>
          <cell r="AE27">
            <v>-62.852632126696847</v>
          </cell>
          <cell r="AF27">
            <v>-56.753502250562633</v>
          </cell>
          <cell r="AG27">
            <v>-61.028338052434492</v>
          </cell>
          <cell r="AH27">
            <v>-46.870759026217257</v>
          </cell>
          <cell r="AI27">
            <v>-52.775398440979956</v>
          </cell>
          <cell r="AJ27">
            <v>-56.422756824925784</v>
          </cell>
          <cell r="AK27">
            <v>-61.040903709198773</v>
          </cell>
          <cell r="AL27">
            <v>-66.237354444444463</v>
          </cell>
          <cell r="AM27">
            <v>-72.911250146627566</v>
          </cell>
          <cell r="AN27">
            <v>-72.438132528409099</v>
          </cell>
          <cell r="AO27">
            <v>-74.762826058631916</v>
          </cell>
          <cell r="AP27">
            <v>-38.158749166666638</v>
          </cell>
          <cell r="AQ27">
            <v>-100.29527777777776</v>
          </cell>
          <cell r="AR27">
            <v>-79.311924528301887</v>
          </cell>
          <cell r="AS27">
            <v>-60.806917021276575</v>
          </cell>
          <cell r="AT27">
            <v>-63.893828798185922</v>
          </cell>
        </row>
        <row r="29">
          <cell r="E29" t="str">
            <v>Deposit liabilities</v>
          </cell>
          <cell r="F29">
            <v>55.785342</v>
          </cell>
          <cell r="G29">
            <v>58.795978000000005</v>
          </cell>
          <cell r="H29">
            <v>64.174237000000005</v>
          </cell>
          <cell r="I29">
            <v>69.485984999999999</v>
          </cell>
          <cell r="J29">
            <v>69.674756000000002</v>
          </cell>
          <cell r="K29">
            <v>66.186059999999998</v>
          </cell>
          <cell r="L29">
            <v>75.999517000000012</v>
          </cell>
          <cell r="M29">
            <v>74.714223000000004</v>
          </cell>
          <cell r="N29">
            <v>71.99655700000001</v>
          </cell>
          <cell r="O29">
            <v>79.105772999999999</v>
          </cell>
          <cell r="P29">
            <v>80.449839999999995</v>
          </cell>
          <cell r="Q29">
            <v>85.464699999999993</v>
          </cell>
          <cell r="R29">
            <v>79.514800000000008</v>
          </cell>
          <cell r="S29">
            <v>82.747500000000002</v>
          </cell>
          <cell r="T29">
            <v>77.889700000000005</v>
          </cell>
          <cell r="U29">
            <v>87.515299999999996</v>
          </cell>
          <cell r="V29">
            <v>98.136200000000002</v>
          </cell>
          <cell r="W29">
            <v>99.337599999999995</v>
          </cell>
          <cell r="X29">
            <v>102.9926</v>
          </cell>
          <cell r="Y29">
            <v>109.3827</v>
          </cell>
          <cell r="Z29">
            <v>126.9881</v>
          </cell>
          <cell r="AA29">
            <v>132.96780000000001</v>
          </cell>
          <cell r="AB29">
            <v>135.1345</v>
          </cell>
          <cell r="AC29">
            <v>138.7585</v>
          </cell>
          <cell r="AD29">
            <v>133.17700000000002</v>
          </cell>
          <cell r="AE29">
            <v>145.47049999999999</v>
          </cell>
          <cell r="AF29">
            <v>149.8415</v>
          </cell>
          <cell r="AG29">
            <v>148.1969</v>
          </cell>
          <cell r="AH29">
            <v>153.6164</v>
          </cell>
          <cell r="AI29">
            <v>160.6679</v>
          </cell>
          <cell r="AJ29">
            <v>166.38240000000002</v>
          </cell>
          <cell r="AK29">
            <v>161.23840000000001</v>
          </cell>
          <cell r="AL29">
            <v>169.38810000000001</v>
          </cell>
          <cell r="AM29">
            <v>151.6062</v>
          </cell>
          <cell r="AN29">
            <v>141.92519999999999</v>
          </cell>
          <cell r="AO29">
            <v>133.16239999999999</v>
          </cell>
          <cell r="AP29">
            <v>156.34960000000001</v>
          </cell>
          <cell r="AQ29">
            <v>156.34960000000001</v>
          </cell>
          <cell r="AR29">
            <v>180.80780000000001</v>
          </cell>
          <cell r="AS29">
            <v>204.3186</v>
          </cell>
          <cell r="AT29">
            <v>196.595</v>
          </cell>
        </row>
        <row r="30">
          <cell r="E30" t="str">
            <v xml:space="preserve">  Domestic currency deposits </v>
          </cell>
          <cell r="F30">
            <v>32.860748000000001</v>
          </cell>
          <cell r="G30">
            <v>29.009588000000001</v>
          </cell>
          <cell r="H30">
            <v>29.790616999999997</v>
          </cell>
          <cell r="I30">
            <v>30.461732999999999</v>
          </cell>
          <cell r="J30">
            <v>35.887315999999998</v>
          </cell>
          <cell r="K30">
            <v>37.654705999999997</v>
          </cell>
          <cell r="L30">
            <v>45.726116000000005</v>
          </cell>
          <cell r="M30">
            <v>45.911781000000005</v>
          </cell>
          <cell r="N30">
            <v>41.600514000000004</v>
          </cell>
          <cell r="O30">
            <v>44.368928999999994</v>
          </cell>
          <cell r="P30">
            <v>42.952218999999999</v>
          </cell>
          <cell r="Q30">
            <v>43.3172</v>
          </cell>
          <cell r="R30">
            <v>41.194400000000002</v>
          </cell>
          <cell r="S30">
            <v>43.946100000000001</v>
          </cell>
          <cell r="T30">
            <v>40.161700000000003</v>
          </cell>
          <cell r="U30">
            <v>46.775599999999997</v>
          </cell>
          <cell r="V30">
            <v>47.0593</v>
          </cell>
          <cell r="W30">
            <v>49.798699999999997</v>
          </cell>
          <cell r="X30">
            <v>46.906599999999997</v>
          </cell>
          <cell r="Y30">
            <v>52.194400000000002</v>
          </cell>
          <cell r="Z30">
            <v>60.929000000000002</v>
          </cell>
          <cell r="AA30">
            <v>62.054600000000001</v>
          </cell>
          <cell r="AB30">
            <v>56.906999999999996</v>
          </cell>
          <cell r="AC30">
            <v>59.034199999999998</v>
          </cell>
          <cell r="AD30">
            <v>55.345500000000001</v>
          </cell>
          <cell r="AE30">
            <v>59.609299999999998</v>
          </cell>
          <cell r="AF30">
            <v>61.218899999999998</v>
          </cell>
          <cell r="AG30">
            <v>57.797499999999999</v>
          </cell>
          <cell r="AH30">
            <v>58.512599999999999</v>
          </cell>
          <cell r="AI30">
            <v>58.538600000000002</v>
          </cell>
          <cell r="AJ30">
            <v>60.761899999999997</v>
          </cell>
          <cell r="AK30">
            <v>57.342399999999998</v>
          </cell>
          <cell r="AL30">
            <v>63.756</v>
          </cell>
          <cell r="AM30">
            <v>53.261200000000002</v>
          </cell>
          <cell r="AN30">
            <v>45.112699999999997</v>
          </cell>
          <cell r="AO30">
            <v>41.5002</v>
          </cell>
          <cell r="AP30">
            <v>48.942799999999998</v>
          </cell>
          <cell r="AQ30">
            <v>48.942799999999998</v>
          </cell>
          <cell r="AR30">
            <v>48.443800000000003</v>
          </cell>
          <cell r="AS30">
            <v>47.533799999999999</v>
          </cell>
          <cell r="AT30">
            <v>47.183999999999997</v>
          </cell>
        </row>
        <row r="31">
          <cell r="E31" t="str">
            <v xml:space="preserve">  Foreign currency deposits</v>
          </cell>
          <cell r="F31">
            <v>22.924594000000003</v>
          </cell>
          <cell r="G31">
            <v>29.786390000000001</v>
          </cell>
          <cell r="H31">
            <v>34.383620000000001</v>
          </cell>
          <cell r="I31">
            <v>39.024251999999997</v>
          </cell>
          <cell r="J31">
            <v>33.787440000000004</v>
          </cell>
          <cell r="K31">
            <v>28.531354</v>
          </cell>
          <cell r="L31">
            <v>30.273401000000003</v>
          </cell>
          <cell r="M31">
            <v>28.802441999999999</v>
          </cell>
          <cell r="N31">
            <v>30.396043000000002</v>
          </cell>
          <cell r="O31">
            <v>34.736843999999998</v>
          </cell>
          <cell r="P31">
            <v>37.497621000000002</v>
          </cell>
          <cell r="Q31">
            <v>42.147500000000001</v>
          </cell>
          <cell r="R31">
            <v>38.320399999999999</v>
          </cell>
          <cell r="S31">
            <v>38.801400000000001</v>
          </cell>
          <cell r="T31">
            <v>37.728000000000002</v>
          </cell>
          <cell r="U31">
            <v>40.739699999999999</v>
          </cell>
          <cell r="V31">
            <v>51.076900000000002</v>
          </cell>
          <cell r="W31">
            <v>49.538899999999998</v>
          </cell>
          <cell r="X31">
            <v>56.085999999999999</v>
          </cell>
          <cell r="Y31">
            <v>57.188299999999998</v>
          </cell>
          <cell r="Z31">
            <v>66.059100000000001</v>
          </cell>
          <cell r="AA31">
            <v>70.913200000000003</v>
          </cell>
          <cell r="AB31">
            <v>78.227500000000006</v>
          </cell>
          <cell r="AC31">
            <v>79.724299999999999</v>
          </cell>
          <cell r="AD31">
            <v>77.831500000000005</v>
          </cell>
          <cell r="AE31">
            <v>85.861199999999997</v>
          </cell>
          <cell r="AF31">
            <v>88.622600000000006</v>
          </cell>
          <cell r="AG31">
            <v>90.3994</v>
          </cell>
          <cell r="AH31">
            <v>95.103800000000007</v>
          </cell>
          <cell r="AI31">
            <v>102.1293</v>
          </cell>
          <cell r="AJ31">
            <v>105.62050000000001</v>
          </cell>
          <cell r="AK31">
            <v>103.896</v>
          </cell>
          <cell r="AL31">
            <v>105.63209999999999</v>
          </cell>
          <cell r="AM31">
            <v>98.344999999999999</v>
          </cell>
          <cell r="AN31">
            <v>96.8125</v>
          </cell>
          <cell r="AO31">
            <v>91.662199999999999</v>
          </cell>
          <cell r="AP31">
            <v>107.4068</v>
          </cell>
          <cell r="AQ31">
            <v>107.4068</v>
          </cell>
          <cell r="AR31">
            <v>132.364</v>
          </cell>
          <cell r="AS31">
            <v>156.78479999999999</v>
          </cell>
          <cell r="AT31">
            <v>149.411</v>
          </cell>
        </row>
        <row r="34">
          <cell r="E34" t="str">
            <v>Memorandum items</v>
          </cell>
        </row>
        <row r="35">
          <cell r="E35" t="str">
            <v xml:space="preserve">   share of forex deposits</v>
          </cell>
          <cell r="F35">
            <v>0.41094296777816658</v>
          </cell>
          <cell r="G35">
            <v>0.50660591103697605</v>
          </cell>
          <cell r="H35">
            <v>0.53578541183123063</v>
          </cell>
          <cell r="I35">
            <v>0.56161328072128502</v>
          </cell>
          <cell r="J35">
            <v>0.48493086936680485</v>
          </cell>
          <cell r="K35">
            <v>0.43107799436920707</v>
          </cell>
          <cell r="L35">
            <v>0.39833675521911538</v>
          </cell>
          <cell r="M35">
            <v>0.38550145934061308</v>
          </cell>
          <cell r="N35">
            <v>0.42218745265832641</v>
          </cell>
          <cell r="O35">
            <v>0.43911895026928055</v>
          </cell>
          <cell r="P35">
            <v>0.46609938565446501</v>
          </cell>
          <cell r="Q35">
            <v>0.49315682381146841</v>
          </cell>
          <cell r="R35">
            <v>0.48192789266903768</v>
          </cell>
          <cell r="S35">
            <v>0.46891326021934199</v>
          </cell>
          <cell r="T35">
            <v>0.48437726682732118</v>
          </cell>
          <cell r="U35">
            <v>0.46551517277550325</v>
          </cell>
          <cell r="V35">
            <v>0.52046951074119441</v>
          </cell>
          <cell r="W35">
            <v>0.49869233804722485</v>
          </cell>
          <cell r="X35">
            <v>0.54456339581678681</v>
          </cell>
          <cell r="Y35">
            <v>0.52282765007629173</v>
          </cell>
          <cell r="Z35">
            <v>0.52019913676950835</v>
          </cell>
          <cell r="AA35">
            <v>0.53331107230472341</v>
          </cell>
          <cell r="AB35">
            <v>0.57888622076523766</v>
          </cell>
          <cell r="AC35">
            <v>0.57455435162530588</v>
          </cell>
          <cell r="AD35">
            <v>0.584421484190213</v>
          </cell>
          <cell r="AE35">
            <v>0.59023100903619641</v>
          </cell>
          <cell r="AF35">
            <v>0.59144229068715948</v>
          </cell>
          <cell r="AG35">
            <v>0.60999521582435257</v>
          </cell>
          <cell r="AH35">
            <v>0.61909926283912398</v>
          </cell>
          <cell r="AI35">
            <v>0.63565466406170745</v>
          </cell>
          <cell r="AJ35">
            <v>0.63480572464395268</v>
          </cell>
          <cell r="AK35">
            <v>0.64436263321888576</v>
          </cell>
          <cell r="AL35">
            <v>0.6236099230111205</v>
          </cell>
          <cell r="AM35">
            <v>0.64868719089324844</v>
          </cell>
          <cell r="AN35">
            <v>0.68213749214374897</v>
          </cell>
          <cell r="AO35">
            <v>0.68834896337104168</v>
          </cell>
          <cell r="AP35">
            <v>0.6869656206347825</v>
          </cell>
          <cell r="AQ35">
            <v>0.6869656206347825</v>
          </cell>
          <cell r="AR35">
            <v>0.7320701872374975</v>
          </cell>
          <cell r="AS35">
            <v>0.76735451397963761</v>
          </cell>
          <cell r="AT35">
            <v>0.75999389608077517</v>
          </cell>
        </row>
        <row r="36">
          <cell r="E36" t="str">
            <v xml:space="preserve">    current exchange rate</v>
          </cell>
          <cell r="F36">
            <v>1.23</v>
          </cell>
          <cell r="G36">
            <v>1.2490000000000001</v>
          </cell>
          <cell r="H36">
            <v>1.26</v>
          </cell>
          <cell r="I36">
            <v>1.262</v>
          </cell>
          <cell r="J36">
            <v>1.258</v>
          </cell>
          <cell r="K36">
            <v>1.26</v>
          </cell>
          <cell r="L36">
            <v>1.254</v>
          </cell>
          <cell r="M36">
            <v>1.2589999999999999</v>
          </cell>
          <cell r="N36">
            <v>1.2669999999999999</v>
          </cell>
          <cell r="O36">
            <v>1.27</v>
          </cell>
          <cell r="P36">
            <v>1.27</v>
          </cell>
          <cell r="Q36">
            <v>1.28</v>
          </cell>
          <cell r="R36">
            <v>1.274</v>
          </cell>
          <cell r="S36">
            <v>1.2869999999999999</v>
          </cell>
          <cell r="T36">
            <v>1.29</v>
          </cell>
          <cell r="U36">
            <v>1.294</v>
          </cell>
          <cell r="V36">
            <v>1.2989999999999999</v>
          </cell>
          <cell r="W36">
            <v>1.3</v>
          </cell>
          <cell r="X36">
            <v>1.3</v>
          </cell>
          <cell r="Y36">
            <v>1.29</v>
          </cell>
          <cell r="Z36">
            <v>1.292</v>
          </cell>
          <cell r="AA36">
            <v>1.298</v>
          </cell>
          <cell r="AB36">
            <v>1.3</v>
          </cell>
          <cell r="AC36">
            <v>1.3120000000000001</v>
          </cell>
          <cell r="AD36">
            <v>1.304</v>
          </cell>
          <cell r="AE36">
            <v>1.3260000000000001</v>
          </cell>
          <cell r="AF36">
            <v>1.333</v>
          </cell>
          <cell r="AG36">
            <v>1.335</v>
          </cell>
          <cell r="AH36">
            <v>1.335</v>
          </cell>
          <cell r="AI36">
            <v>1.347</v>
          </cell>
          <cell r="AJ36">
            <v>1.3480000000000001</v>
          </cell>
          <cell r="AK36">
            <v>1.3480000000000001</v>
          </cell>
          <cell r="AL36">
            <v>1.35</v>
          </cell>
          <cell r="AM36">
            <v>1.3640000000000001</v>
          </cell>
          <cell r="AN36">
            <v>1.4079999999999999</v>
          </cell>
          <cell r="AO36">
            <v>1.5349999999999999</v>
          </cell>
          <cell r="AP36">
            <v>1.8</v>
          </cell>
          <cell r="AQ36">
            <v>1.8</v>
          </cell>
          <cell r="AR36">
            <v>2.12</v>
          </cell>
          <cell r="AS36">
            <v>2.35</v>
          </cell>
          <cell r="AT36">
            <v>2.2050000000000001</v>
          </cell>
        </row>
        <row r="37">
          <cell r="E37" t="str">
            <v xml:space="preserve">    program rate</v>
          </cell>
          <cell r="F37">
            <v>1.2</v>
          </cell>
          <cell r="G37">
            <v>1.2</v>
          </cell>
          <cell r="H37">
            <v>1.2</v>
          </cell>
          <cell r="I37">
            <v>1.2</v>
          </cell>
          <cell r="J37">
            <v>1.2</v>
          </cell>
          <cell r="K37">
            <v>1.2</v>
          </cell>
          <cell r="L37">
            <v>1.2</v>
          </cell>
          <cell r="M37">
            <v>1.2</v>
          </cell>
          <cell r="N37">
            <v>1.2</v>
          </cell>
          <cell r="O37">
            <v>1.2</v>
          </cell>
          <cell r="P37">
            <v>1.2</v>
          </cell>
          <cell r="Q37">
            <v>1.2</v>
          </cell>
          <cell r="R37">
            <v>1.2</v>
          </cell>
          <cell r="S37">
            <v>1.3</v>
          </cell>
          <cell r="T37">
            <v>1.3</v>
          </cell>
          <cell r="U37">
            <v>1.3</v>
          </cell>
          <cell r="V37">
            <v>1.3</v>
          </cell>
          <cell r="W37">
            <v>1.3</v>
          </cell>
          <cell r="X37">
            <v>1.3</v>
          </cell>
          <cell r="Y37">
            <v>1.3</v>
          </cell>
          <cell r="Z37">
            <v>1.3</v>
          </cell>
          <cell r="AA37">
            <v>1.3</v>
          </cell>
          <cell r="AB37">
            <v>1.3</v>
          </cell>
          <cell r="AC37">
            <v>1.3</v>
          </cell>
          <cell r="AD37">
            <v>1.3</v>
          </cell>
          <cell r="AE37">
            <v>1.304</v>
          </cell>
          <cell r="AF37">
            <v>1.304</v>
          </cell>
          <cell r="AG37">
            <v>1.304</v>
          </cell>
          <cell r="AH37">
            <v>1.304</v>
          </cell>
          <cell r="AI37">
            <v>1.335</v>
          </cell>
          <cell r="AJ37">
            <v>1.335</v>
          </cell>
          <cell r="AK37">
            <v>1.335</v>
          </cell>
          <cell r="AL37">
            <v>1.335</v>
          </cell>
          <cell r="AM37">
            <v>1.335</v>
          </cell>
          <cell r="AN37">
            <v>1.335</v>
          </cell>
          <cell r="AO37">
            <v>1.335</v>
          </cell>
          <cell r="AP37">
            <v>1.335</v>
          </cell>
          <cell r="AQ37">
            <v>2</v>
          </cell>
          <cell r="AR37">
            <v>2</v>
          </cell>
          <cell r="AS37">
            <v>2</v>
          </cell>
          <cell r="AT37">
            <v>2</v>
          </cell>
        </row>
        <row r="40">
          <cell r="E40" t="str">
            <v>Source: National Bank of Georgia.</v>
          </cell>
        </row>
        <row r="49">
          <cell r="E49" t="str">
            <v>Table 2.  Georgia: Summary Accounts of Commercial Banks</v>
          </cell>
        </row>
        <row r="50">
          <cell r="E50" t="str">
            <v>(in millions of lari, at current rates)</v>
          </cell>
        </row>
        <row r="52">
          <cell r="E52" t="str">
            <v>At actual rates</v>
          </cell>
          <cell r="F52">
            <v>35034</v>
          </cell>
          <cell r="G52">
            <v>35065</v>
          </cell>
          <cell r="H52">
            <v>35096</v>
          </cell>
          <cell r="I52">
            <v>35125</v>
          </cell>
          <cell r="J52">
            <v>35156</v>
          </cell>
          <cell r="K52">
            <v>35186</v>
          </cell>
          <cell r="L52">
            <v>35217</v>
          </cell>
          <cell r="M52">
            <v>35247</v>
          </cell>
          <cell r="N52">
            <v>35278</v>
          </cell>
          <cell r="O52">
            <v>35309</v>
          </cell>
          <cell r="P52">
            <v>35339</v>
          </cell>
          <cell r="Q52">
            <v>35370</v>
          </cell>
          <cell r="R52">
            <v>35400</v>
          </cell>
          <cell r="S52">
            <v>35431</v>
          </cell>
          <cell r="T52">
            <v>35462</v>
          </cell>
          <cell r="U52">
            <v>35490</v>
          </cell>
          <cell r="V52">
            <v>35521</v>
          </cell>
          <cell r="W52">
            <v>35551</v>
          </cell>
          <cell r="X52">
            <v>35582</v>
          </cell>
          <cell r="Y52">
            <v>35612</v>
          </cell>
          <cell r="Z52">
            <v>35643</v>
          </cell>
          <cell r="AA52">
            <v>35674</v>
          </cell>
          <cell r="AB52">
            <v>35704</v>
          </cell>
          <cell r="AC52">
            <v>35735</v>
          </cell>
          <cell r="AD52">
            <v>35765</v>
          </cell>
          <cell r="AE52">
            <v>35796</v>
          </cell>
          <cell r="AF52">
            <v>35827</v>
          </cell>
          <cell r="AG52">
            <v>35855</v>
          </cell>
          <cell r="AH52">
            <v>35886</v>
          </cell>
          <cell r="AI52">
            <v>35916</v>
          </cell>
          <cell r="AJ52">
            <v>35947</v>
          </cell>
          <cell r="AK52">
            <v>35977</v>
          </cell>
          <cell r="AL52">
            <v>36008</v>
          </cell>
          <cell r="AM52">
            <v>36039</v>
          </cell>
          <cell r="AN52">
            <v>36069</v>
          </cell>
          <cell r="AO52">
            <v>36100</v>
          </cell>
          <cell r="AP52">
            <v>36130</v>
          </cell>
          <cell r="AR52">
            <v>36161</v>
          </cell>
          <cell r="AS52">
            <v>36192</v>
          </cell>
          <cell r="AT52">
            <v>36220</v>
          </cell>
        </row>
        <row r="53">
          <cell r="E53">
            <v>39691.917272453706</v>
          </cell>
          <cell r="AP53" t="str">
            <v>ESAF</v>
          </cell>
          <cell r="AQ53" t="str">
            <v>Shadow</v>
          </cell>
        </row>
        <row r="55">
          <cell r="E55" t="str">
            <v>Net foreign assets</v>
          </cell>
          <cell r="F55">
            <v>-39.345230000000001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22.055499999999999</v>
          </cell>
          <cell r="S55">
            <v>22.706800000000001</v>
          </cell>
          <cell r="T55">
            <v>20.785</v>
          </cell>
          <cell r="U55">
            <v>25.804500000000004</v>
          </cell>
          <cell r="V55">
            <v>27.874500000000005</v>
          </cell>
          <cell r="W55">
            <v>26.255500000000005</v>
          </cell>
          <cell r="X55">
            <v>25.898600000000005</v>
          </cell>
          <cell r="Y55">
            <v>39.794700000000006</v>
          </cell>
          <cell r="Z55">
            <v>48.202900000000007</v>
          </cell>
          <cell r="AA55">
            <v>37.140999999999998</v>
          </cell>
          <cell r="AB55">
            <v>35.5749</v>
          </cell>
          <cell r="AC55">
            <v>34.466699999999996</v>
          </cell>
          <cell r="AD55">
            <v>33.005200000000002</v>
          </cell>
          <cell r="AE55">
            <v>26.573299999999996</v>
          </cell>
          <cell r="AF55">
            <v>16.679799999999997</v>
          </cell>
          <cell r="AG55">
            <v>23.2256</v>
          </cell>
          <cell r="AH55">
            <v>13.544400000000005</v>
          </cell>
          <cell r="AI55">
            <v>22.077999999999996</v>
          </cell>
          <cell r="AJ55">
            <v>24.625799999999998</v>
          </cell>
          <cell r="AK55">
            <v>21.3917</v>
          </cell>
          <cell r="AL55">
            <v>19.226200000000002</v>
          </cell>
          <cell r="AM55">
            <v>11.431900000000001</v>
          </cell>
          <cell r="AN55">
            <v>15.934899999999997</v>
          </cell>
          <cell r="AO55">
            <v>12.245199999999999</v>
          </cell>
          <cell r="AP55">
            <v>13.748099999999996</v>
          </cell>
          <cell r="AQ55">
            <v>13.748099999999996</v>
          </cell>
          <cell r="AR55">
            <v>8.5148999999999972</v>
          </cell>
          <cell r="AS55">
            <v>8.4942999999999955</v>
          </cell>
          <cell r="AT55">
            <v>1.2566999999999939</v>
          </cell>
        </row>
        <row r="56">
          <cell r="E56" t="str">
            <v xml:space="preserve">  NFA convertible</v>
          </cell>
          <cell r="F56">
            <v>-39.205970999999998</v>
          </cell>
          <cell r="G56">
            <v>-37.937542000000008</v>
          </cell>
          <cell r="H56">
            <v>-31.543958999999997</v>
          </cell>
          <cell r="I56">
            <v>-28.818286999999994</v>
          </cell>
          <cell r="J56">
            <v>-37.738887000000005</v>
          </cell>
          <cell r="K56">
            <v>10.168333000000001</v>
          </cell>
          <cell r="L56">
            <v>12.440572999999995</v>
          </cell>
          <cell r="M56">
            <v>9.8115060000000032</v>
          </cell>
          <cell r="N56">
            <v>10.057561000000002</v>
          </cell>
          <cell r="O56">
            <v>10.075597999999998</v>
          </cell>
          <cell r="P56">
            <v>13.280979</v>
          </cell>
          <cell r="Q56">
            <v>20.853999999999999</v>
          </cell>
          <cell r="R56">
            <v>21.992699999999999</v>
          </cell>
          <cell r="S56">
            <v>22.577200000000001</v>
          </cell>
          <cell r="T56">
            <v>20.638200000000001</v>
          </cell>
          <cell r="U56">
            <v>25.605400000000003</v>
          </cell>
          <cell r="V56">
            <v>27.610800000000005</v>
          </cell>
          <cell r="W56">
            <v>25.694600000000005</v>
          </cell>
          <cell r="X56">
            <v>25.324100000000005</v>
          </cell>
          <cell r="Y56">
            <v>39.280700000000003</v>
          </cell>
          <cell r="Z56">
            <v>47.683800000000005</v>
          </cell>
          <cell r="AA56">
            <v>36.677999999999997</v>
          </cell>
          <cell r="AB56">
            <v>34.996499999999997</v>
          </cell>
          <cell r="AC56">
            <v>34.114999999999995</v>
          </cell>
          <cell r="AD56">
            <v>32.746200000000002</v>
          </cell>
          <cell r="AE56">
            <v>26.321799999999996</v>
          </cell>
          <cell r="AF56">
            <v>16.418999999999997</v>
          </cell>
          <cell r="AG56">
            <v>23.003299999999999</v>
          </cell>
          <cell r="AH56">
            <v>12.924800000000005</v>
          </cell>
          <cell r="AI56">
            <v>21.476999999999997</v>
          </cell>
          <cell r="AJ56">
            <v>23.937399999999997</v>
          </cell>
          <cell r="AK56">
            <v>20.841000000000001</v>
          </cell>
          <cell r="AL56">
            <v>18.805300000000003</v>
          </cell>
          <cell r="AM56">
            <v>11.0319</v>
          </cell>
          <cell r="AN56">
            <v>15.769799999999996</v>
          </cell>
          <cell r="AO56">
            <v>12.121099999999998</v>
          </cell>
          <cell r="AP56">
            <v>13.663399999999996</v>
          </cell>
          <cell r="AQ56">
            <v>13.663399999999996</v>
          </cell>
          <cell r="AR56">
            <v>8.3654999999999973</v>
          </cell>
          <cell r="AS56">
            <v>8.3508999999999958</v>
          </cell>
          <cell r="AT56">
            <v>1.1123999999999938</v>
          </cell>
        </row>
        <row r="57">
          <cell r="E57" t="str">
            <v xml:space="preserve">    Gold</v>
          </cell>
          <cell r="F57">
            <v>0.41601499999999997</v>
          </cell>
          <cell r="G57">
            <v>0.24848900000000002</v>
          </cell>
          <cell r="H57">
            <v>0.20155199999999998</v>
          </cell>
          <cell r="I57">
            <v>0.219308</v>
          </cell>
          <cell r="J57">
            <v>0.22878100000000001</v>
          </cell>
          <cell r="K57">
            <v>0.140899</v>
          </cell>
          <cell r="L57">
            <v>0.163603</v>
          </cell>
          <cell r="M57">
            <v>0.16050600000000001</v>
          </cell>
          <cell r="N57">
            <v>0.17649999999999999</v>
          </cell>
          <cell r="O57">
            <v>0.20033899999999999</v>
          </cell>
          <cell r="P57">
            <v>0.20236400000000002</v>
          </cell>
          <cell r="Q57">
            <v>0.22420000000000001</v>
          </cell>
          <cell r="R57">
            <v>0.1951</v>
          </cell>
          <cell r="S57">
            <v>0.22320000000000001</v>
          </cell>
          <cell r="T57">
            <v>0.24579999999999999</v>
          </cell>
          <cell r="U57">
            <v>0.83609999999999995</v>
          </cell>
          <cell r="V57">
            <v>0.81299999999999994</v>
          </cell>
          <cell r="W57">
            <v>0.84509999999999996</v>
          </cell>
          <cell r="X57">
            <v>0.79730000000000001</v>
          </cell>
          <cell r="Y57">
            <v>0.78920000000000001</v>
          </cell>
          <cell r="Z57">
            <v>0.81330000000000002</v>
          </cell>
          <cell r="AA57">
            <v>0.84430000000000005</v>
          </cell>
          <cell r="AB57">
            <v>0.85650000000000004</v>
          </cell>
          <cell r="AC57">
            <v>0.87390000000000001</v>
          </cell>
          <cell r="AD57">
            <v>1.1011</v>
          </cell>
          <cell r="AE57">
            <v>1.077</v>
          </cell>
          <cell r="AF57">
            <v>1.0381</v>
          </cell>
          <cell r="AG57">
            <v>1.1318999999999999</v>
          </cell>
          <cell r="AH57">
            <v>1.079</v>
          </cell>
          <cell r="AI57">
            <v>1.0914999999999999</v>
          </cell>
          <cell r="AJ57">
            <v>1.3593</v>
          </cell>
          <cell r="AK57">
            <v>1.2598</v>
          </cell>
          <cell r="AL57">
            <v>1.2604</v>
          </cell>
          <cell r="AM57">
            <v>1.2888999999999999</v>
          </cell>
          <cell r="AN57">
            <v>1.0326</v>
          </cell>
          <cell r="AO57">
            <v>0.90900000000000003</v>
          </cell>
          <cell r="AP57">
            <v>0.5333</v>
          </cell>
          <cell r="AQ57">
            <v>0.5333</v>
          </cell>
          <cell r="AR57">
            <v>0.61470000000000002</v>
          </cell>
          <cell r="AS57">
            <v>0.1719</v>
          </cell>
          <cell r="AT57">
            <v>0.16619999999999999</v>
          </cell>
        </row>
        <row r="58">
          <cell r="E58" t="str">
            <v xml:space="preserve">    Foreign exchange</v>
          </cell>
          <cell r="F58">
            <v>21.131413999999999</v>
          </cell>
          <cell r="G58">
            <v>23.955368999999997</v>
          </cell>
          <cell r="H58">
            <v>28.931489000000003</v>
          </cell>
          <cell r="I58">
            <v>31.554105</v>
          </cell>
          <cell r="J58">
            <v>22.798132000000003</v>
          </cell>
          <cell r="K58">
            <v>15.879933999999999</v>
          </cell>
          <cell r="L58">
            <v>20.579069999999998</v>
          </cell>
          <cell r="M58">
            <v>18.078900000000001</v>
          </cell>
          <cell r="N58">
            <v>18.526561000000001</v>
          </cell>
          <cell r="O58">
            <v>18.636658999999998</v>
          </cell>
          <cell r="P58">
            <v>21.367915</v>
          </cell>
          <cell r="Q58">
            <v>29.4816</v>
          </cell>
          <cell r="R58">
            <v>27.912099999999999</v>
          </cell>
          <cell r="S58">
            <v>28.496300000000002</v>
          </cell>
          <cell r="T58">
            <v>26.420300000000001</v>
          </cell>
          <cell r="U58">
            <v>34.892600000000002</v>
          </cell>
          <cell r="V58">
            <v>39.506500000000003</v>
          </cell>
          <cell r="W58">
            <v>39.472700000000003</v>
          </cell>
          <cell r="X58">
            <v>42.029000000000003</v>
          </cell>
          <cell r="Y58">
            <v>56.071800000000003</v>
          </cell>
          <cell r="Z58">
            <v>63.664999999999999</v>
          </cell>
          <cell r="AA58">
            <v>55.498199999999997</v>
          </cell>
          <cell r="AB58">
            <v>53.896700000000003</v>
          </cell>
          <cell r="AC58">
            <v>53.249499999999998</v>
          </cell>
          <cell r="AD58">
            <v>47.223199999999999</v>
          </cell>
          <cell r="AE58">
            <v>48.265099999999997</v>
          </cell>
          <cell r="AF58">
            <v>41.139299999999999</v>
          </cell>
          <cell r="AG58">
            <v>46.433599999999998</v>
          </cell>
          <cell r="AH58">
            <v>43.146700000000003</v>
          </cell>
          <cell r="AI58">
            <v>54.130099999999999</v>
          </cell>
          <cell r="AJ58">
            <v>57.952199999999998</v>
          </cell>
          <cell r="AK58">
            <v>56.125300000000003</v>
          </cell>
          <cell r="AL58">
            <v>54.116500000000002</v>
          </cell>
          <cell r="AM58">
            <v>49.024000000000001</v>
          </cell>
          <cell r="AN58">
            <v>53.996899999999997</v>
          </cell>
          <cell r="AO58">
            <v>63.293900000000001</v>
          </cell>
          <cell r="AP58">
            <v>82.798599999999993</v>
          </cell>
          <cell r="AQ58">
            <v>82.798599999999993</v>
          </cell>
          <cell r="AR58">
            <v>91.119799999999998</v>
          </cell>
          <cell r="AS58">
            <v>93.722899999999996</v>
          </cell>
          <cell r="AT58">
            <v>87.447999999999993</v>
          </cell>
        </row>
        <row r="59">
          <cell r="E59" t="str">
            <v xml:space="preserve">    Foreign liabilities</v>
          </cell>
          <cell r="F59">
            <v>-60.753399999999999</v>
          </cell>
          <cell r="G59">
            <v>-62.141400000000004</v>
          </cell>
          <cell r="H59">
            <v>-60.677</v>
          </cell>
          <cell r="I59">
            <v>-60.591699999999996</v>
          </cell>
          <cell r="J59">
            <v>-60.765800000000006</v>
          </cell>
          <cell r="K59">
            <v>-5.8525</v>
          </cell>
          <cell r="L59">
            <v>-8.3021000000000011</v>
          </cell>
          <cell r="M59">
            <v>-8.4278999999999993</v>
          </cell>
          <cell r="N59">
            <v>-8.6455000000000002</v>
          </cell>
          <cell r="O59">
            <v>-8.7614000000000001</v>
          </cell>
          <cell r="P59">
            <v>-8.289299999999999</v>
          </cell>
          <cell r="Q59">
            <v>-8.8518000000000008</v>
          </cell>
          <cell r="R59">
            <v>-6.1144999999999996</v>
          </cell>
          <cell r="S59">
            <v>-6.1422999999999996</v>
          </cell>
          <cell r="T59">
            <v>-6.0278999999999998</v>
          </cell>
          <cell r="U59">
            <v>-10.1233</v>
          </cell>
          <cell r="V59">
            <v>-12.7087</v>
          </cell>
          <cell r="W59">
            <v>-14.623200000000001</v>
          </cell>
          <cell r="X59">
            <v>-17.502199999999998</v>
          </cell>
          <cell r="Y59">
            <v>-17.580300000000001</v>
          </cell>
          <cell r="Z59">
            <v>-16.794499999999999</v>
          </cell>
          <cell r="AA59">
            <v>-19.6645</v>
          </cell>
          <cell r="AB59">
            <v>-19.756699999999999</v>
          </cell>
          <cell r="AC59">
            <v>-20.008400000000002</v>
          </cell>
          <cell r="AD59">
            <v>-15.578099999999999</v>
          </cell>
          <cell r="AE59">
            <v>-23.020299999999999</v>
          </cell>
          <cell r="AF59">
            <v>-25.758400000000002</v>
          </cell>
          <cell r="AG59">
            <v>-24.562200000000001</v>
          </cell>
          <cell r="AH59">
            <v>-31.300899999999999</v>
          </cell>
          <cell r="AI59">
            <v>-33.744599999999998</v>
          </cell>
          <cell r="AJ59">
            <v>-35.374099999999999</v>
          </cell>
          <cell r="AK59">
            <v>-36.5441</v>
          </cell>
          <cell r="AL59">
            <v>-36.571599999999997</v>
          </cell>
          <cell r="AM59">
            <v>-39.280999999999999</v>
          </cell>
          <cell r="AN59">
            <v>-39.259700000000002</v>
          </cell>
          <cell r="AO59">
            <v>-52.081800000000001</v>
          </cell>
          <cell r="AP59">
            <v>-69.668499999999995</v>
          </cell>
          <cell r="AQ59">
            <v>-69.668499999999995</v>
          </cell>
          <cell r="AR59">
            <v>-83.369</v>
          </cell>
          <cell r="AS59">
            <v>-85.543899999999994</v>
          </cell>
          <cell r="AT59">
            <v>-86.501800000000003</v>
          </cell>
        </row>
        <row r="60">
          <cell r="E60" t="str">
            <v xml:space="preserve">  NFA nonconvertible</v>
          </cell>
          <cell r="F60">
            <v>-0.13925899999999999</v>
          </cell>
          <cell r="G60">
            <v>-0.14280000000000001</v>
          </cell>
          <cell r="H60">
            <v>0.24152299999999999</v>
          </cell>
          <cell r="I60">
            <v>9.1337000000000002E-2</v>
          </cell>
          <cell r="J60">
            <v>0.186477</v>
          </cell>
          <cell r="K60">
            <v>0.12412000000000001</v>
          </cell>
          <cell r="L60">
            <v>0.120313</v>
          </cell>
          <cell r="M60">
            <v>1.7795999999999999E-2</v>
          </cell>
          <cell r="N60">
            <v>2.5925999999999998E-2</v>
          </cell>
          <cell r="O60">
            <v>3.8511999999999998E-2</v>
          </cell>
          <cell r="P60">
            <v>0.20354</v>
          </cell>
          <cell r="Q60">
            <v>7.85E-2</v>
          </cell>
          <cell r="R60">
            <v>6.2799999999999995E-2</v>
          </cell>
          <cell r="S60">
            <v>0.12959999999999999</v>
          </cell>
          <cell r="T60">
            <v>0.14680000000000001</v>
          </cell>
          <cell r="U60">
            <v>0.1991</v>
          </cell>
          <cell r="V60">
            <v>0.26369999999999999</v>
          </cell>
          <cell r="W60">
            <v>0.56089999999999995</v>
          </cell>
          <cell r="X60">
            <v>0.57450000000000001</v>
          </cell>
          <cell r="Y60">
            <v>0.51400000000000001</v>
          </cell>
          <cell r="Z60">
            <v>0.51910000000000001</v>
          </cell>
          <cell r="AA60">
            <v>0.46300000000000002</v>
          </cell>
          <cell r="AB60">
            <v>0.57840000000000003</v>
          </cell>
          <cell r="AC60">
            <v>0.35170000000000001</v>
          </cell>
          <cell r="AD60">
            <v>0.25900000000000001</v>
          </cell>
          <cell r="AE60">
            <v>0.2515</v>
          </cell>
          <cell r="AF60">
            <v>0.26079999999999998</v>
          </cell>
          <cell r="AG60">
            <v>0.2223</v>
          </cell>
          <cell r="AH60">
            <v>0.61960000000000004</v>
          </cell>
          <cell r="AI60">
            <v>0.60099999999999998</v>
          </cell>
          <cell r="AJ60">
            <v>0.68840000000000001</v>
          </cell>
          <cell r="AK60">
            <v>0.55069999999999997</v>
          </cell>
          <cell r="AL60">
            <v>0.4209</v>
          </cell>
          <cell r="AM60">
            <v>0.4</v>
          </cell>
          <cell r="AN60">
            <v>0.1651</v>
          </cell>
          <cell r="AO60">
            <v>0.1241</v>
          </cell>
          <cell r="AP60">
            <v>8.4699999999999998E-2</v>
          </cell>
          <cell r="AQ60">
            <v>8.4699999999999998E-2</v>
          </cell>
          <cell r="AR60">
            <v>0.14940000000000001</v>
          </cell>
          <cell r="AS60">
            <v>0.1434</v>
          </cell>
          <cell r="AT60">
            <v>0.14430000000000001</v>
          </cell>
        </row>
        <row r="62">
          <cell r="E62" t="str">
            <v>Net domestic assets</v>
          </cell>
          <cell r="F62">
            <v>95.130572000000001</v>
          </cell>
          <cell r="G62">
            <v>96.876320000000021</v>
          </cell>
          <cell r="H62">
            <v>95.476673000000005</v>
          </cell>
          <cell r="I62">
            <v>98.212934999999987</v>
          </cell>
          <cell r="J62">
            <v>107.22716600000001</v>
          </cell>
          <cell r="K62">
            <v>55.893606999999996</v>
          </cell>
          <cell r="L62">
            <v>63.438631000000015</v>
          </cell>
          <cell r="M62">
            <v>64.884921000000006</v>
          </cell>
          <cell r="N62">
            <v>61.913070000000005</v>
          </cell>
          <cell r="O62">
            <v>68.991663000000003</v>
          </cell>
          <cell r="P62">
            <v>66.965320999999989</v>
          </cell>
          <cell r="Q62">
            <v>64.532199999999989</v>
          </cell>
          <cell r="R62">
            <v>57.459300000000013</v>
          </cell>
          <cell r="S62">
            <v>60.040700000000001</v>
          </cell>
          <cell r="T62">
            <v>57.104700000000008</v>
          </cell>
          <cell r="U62">
            <v>61.710799999999992</v>
          </cell>
          <cell r="V62">
            <v>70.26169999999999</v>
          </cell>
          <cell r="W62">
            <v>73.082099999999997</v>
          </cell>
          <cell r="X62">
            <v>77.093999999999994</v>
          </cell>
          <cell r="Y62">
            <v>69.587999999999994</v>
          </cell>
          <cell r="Z62">
            <v>78.785200000000003</v>
          </cell>
          <cell r="AA62">
            <v>95.82680000000002</v>
          </cell>
          <cell r="AB62">
            <v>99.559600000000003</v>
          </cell>
          <cell r="AC62">
            <v>104.29179999999999</v>
          </cell>
          <cell r="AD62">
            <v>100.17180000000002</v>
          </cell>
          <cell r="AE62">
            <v>118.8972</v>
          </cell>
          <cell r="AF62">
            <v>133.1617</v>
          </cell>
          <cell r="AG62">
            <v>124.9713</v>
          </cell>
          <cell r="AH62">
            <v>140.072</v>
          </cell>
          <cell r="AI62">
            <v>138.5899</v>
          </cell>
          <cell r="AJ62">
            <v>141.75660000000002</v>
          </cell>
          <cell r="AK62">
            <v>139.8467</v>
          </cell>
          <cell r="AL62">
            <v>150.1619</v>
          </cell>
          <cell r="AM62">
            <v>140.17429999999999</v>
          </cell>
          <cell r="AN62">
            <v>125.99029999999999</v>
          </cell>
          <cell r="AO62">
            <v>120.91719999999999</v>
          </cell>
          <cell r="AP62">
            <v>142.60150000000002</v>
          </cell>
          <cell r="AQ62">
            <v>142.60150000000002</v>
          </cell>
          <cell r="AR62">
            <v>172.29290000000003</v>
          </cell>
          <cell r="AS62">
            <v>195.82429999999999</v>
          </cell>
          <cell r="AT62">
            <v>195.3383</v>
          </cell>
        </row>
        <row r="63">
          <cell r="E63" t="str">
            <v xml:space="preserve">  Domestic credit</v>
          </cell>
          <cell r="F63">
            <v>133.48722100000001</v>
          </cell>
          <cell r="G63">
            <v>134.83251300000001</v>
          </cell>
          <cell r="H63">
            <v>135.60337499999997</v>
          </cell>
          <cell r="I63">
            <v>145.53068999999999</v>
          </cell>
          <cell r="J63">
            <v>152.373582</v>
          </cell>
          <cell r="K63">
            <v>102.52755900000001</v>
          </cell>
          <cell r="L63">
            <v>95.681437000000003</v>
          </cell>
          <cell r="M63">
            <v>107.16653300000002</v>
          </cell>
          <cell r="N63">
            <v>110.233844</v>
          </cell>
          <cell r="O63">
            <v>82.332267000000002</v>
          </cell>
          <cell r="P63">
            <v>99.319649000000013</v>
          </cell>
          <cell r="Q63">
            <v>105.18459999999999</v>
          </cell>
          <cell r="R63">
            <v>114.99550000000001</v>
          </cell>
          <cell r="S63">
            <v>114.07339999999999</v>
          </cell>
          <cell r="T63">
            <v>114.6285</v>
          </cell>
          <cell r="U63">
            <v>119.80449999999999</v>
          </cell>
          <cell r="V63">
            <v>127.14049999999999</v>
          </cell>
          <cell r="W63">
            <v>128.8021</v>
          </cell>
          <cell r="X63">
            <v>137.44719999999998</v>
          </cell>
          <cell r="Y63">
            <v>136.8058</v>
          </cell>
          <cell r="Z63">
            <v>133.41409999999999</v>
          </cell>
          <cell r="AA63">
            <v>145.25890000000001</v>
          </cell>
          <cell r="AB63">
            <v>154.33199999999999</v>
          </cell>
          <cell r="AC63">
            <v>157.61850000000001</v>
          </cell>
          <cell r="AD63">
            <v>170.0275</v>
          </cell>
          <cell r="AE63">
            <v>183.73140000000001</v>
          </cell>
          <cell r="AF63">
            <v>192.50190000000001</v>
          </cell>
          <cell r="AG63">
            <v>188.9452</v>
          </cell>
          <cell r="AH63">
            <v>189.67600000000002</v>
          </cell>
          <cell r="AI63">
            <v>192.53379999999999</v>
          </cell>
          <cell r="AJ63">
            <v>199.4699</v>
          </cell>
          <cell r="AK63">
            <v>202.19220000000001</v>
          </cell>
          <cell r="AL63">
            <v>217.8612</v>
          </cell>
          <cell r="AM63">
            <v>215.88860000000003</v>
          </cell>
          <cell r="AN63">
            <v>205.2825</v>
          </cell>
          <cell r="AO63">
            <v>215.65600000000001</v>
          </cell>
          <cell r="AP63">
            <v>224.20909999999998</v>
          </cell>
          <cell r="AQ63">
            <v>224.20909999999998</v>
          </cell>
          <cell r="AR63">
            <v>262.81959999999998</v>
          </cell>
          <cell r="AS63">
            <v>289.9599</v>
          </cell>
          <cell r="AT63">
            <v>278.33150000000001</v>
          </cell>
        </row>
        <row r="64">
          <cell r="E64" t="str">
            <v xml:space="preserve">    Net claims on gen govt</v>
          </cell>
          <cell r="F64">
            <v>-15.532326999999999</v>
          </cell>
          <cell r="G64">
            <v>-18.298576000000001</v>
          </cell>
          <cell r="H64">
            <v>-23.281628000000001</v>
          </cell>
          <cell r="I64">
            <v>-22.746273000000002</v>
          </cell>
          <cell r="J64">
            <v>-18.903051999999999</v>
          </cell>
          <cell r="K64">
            <v>-24.170677000000001</v>
          </cell>
          <cell r="L64">
            <v>-30.832854000000001</v>
          </cell>
          <cell r="M64">
            <v>-23.266953000000001</v>
          </cell>
          <cell r="N64">
            <v>-21.339483999999999</v>
          </cell>
          <cell r="O64">
            <v>-26.816830999999997</v>
          </cell>
          <cell r="P64">
            <v>-25.694474</v>
          </cell>
          <cell r="Q64">
            <v>-25.612400000000001</v>
          </cell>
          <cell r="R64">
            <v>-13.2102</v>
          </cell>
          <cell r="S64">
            <v>-16.258800000000001</v>
          </cell>
          <cell r="T64">
            <v>-17.677</v>
          </cell>
          <cell r="U64">
            <v>-18.516200000000001</v>
          </cell>
          <cell r="V64">
            <v>-12.539899999999999</v>
          </cell>
          <cell r="W64">
            <v>-14.108000000000001</v>
          </cell>
          <cell r="X64">
            <v>-10.876099999999999</v>
          </cell>
          <cell r="Y64">
            <v>-10.303699999999999</v>
          </cell>
          <cell r="Z64">
            <v>-15.200200000000001</v>
          </cell>
          <cell r="AA64">
            <v>-9.6669999999999998</v>
          </cell>
          <cell r="AB64">
            <v>-9.6157000000000004</v>
          </cell>
          <cell r="AC64">
            <v>-12.718999999999999</v>
          </cell>
          <cell r="AD64">
            <v>-2.9127000000000001</v>
          </cell>
          <cell r="AE64">
            <v>-5.7496</v>
          </cell>
          <cell r="AF64">
            <v>-8.0547000000000004</v>
          </cell>
          <cell r="AG64">
            <v>-7.19</v>
          </cell>
          <cell r="AH64">
            <v>-5.5518999999999998</v>
          </cell>
          <cell r="AI64">
            <v>-7.2946999999999997</v>
          </cell>
          <cell r="AJ64">
            <v>-2.0874000000000001</v>
          </cell>
          <cell r="AK64">
            <v>-3.7010999999999998</v>
          </cell>
          <cell r="AL64">
            <v>5.1161000000000003</v>
          </cell>
          <cell r="AM64">
            <v>-0.59470000000000001</v>
          </cell>
          <cell r="AN64">
            <v>-8.6859000000000002</v>
          </cell>
          <cell r="AO64">
            <v>-9.8019999999999996</v>
          </cell>
          <cell r="AP64">
            <v>-13.9498</v>
          </cell>
          <cell r="AQ64">
            <v>-13.9498</v>
          </cell>
          <cell r="AR64">
            <v>-10.415900000000001</v>
          </cell>
          <cell r="AS64">
            <v>-10.6248</v>
          </cell>
          <cell r="AT64">
            <v>-13.5625</v>
          </cell>
        </row>
        <row r="65">
          <cell r="E65" t="str">
            <v xml:space="preserve">      Net claims on rep govt</v>
          </cell>
          <cell r="F65">
            <v>-7.3338649999999994</v>
          </cell>
          <cell r="G65">
            <v>-12.042116</v>
          </cell>
          <cell r="H65">
            <v>-16.695779999999999</v>
          </cell>
          <cell r="I65">
            <v>-15.944430000000001</v>
          </cell>
          <cell r="J65">
            <v>-13.241227</v>
          </cell>
          <cell r="K65">
            <v>-17.846871</v>
          </cell>
          <cell r="L65">
            <v>-20.180228</v>
          </cell>
          <cell r="M65">
            <v>-15.295018000000001</v>
          </cell>
          <cell r="N65">
            <v>-12.249345</v>
          </cell>
          <cell r="O65">
            <v>-15.504359000000001</v>
          </cell>
          <cell r="P65">
            <v>-15.574245999999999</v>
          </cell>
          <cell r="Q65">
            <v>-15.5031</v>
          </cell>
          <cell r="R65">
            <v>-6.6801000000000004</v>
          </cell>
          <cell r="S65">
            <v>-8.1462000000000003</v>
          </cell>
          <cell r="T65">
            <v>-10.3714</v>
          </cell>
          <cell r="U65">
            <v>-10.1693</v>
          </cell>
          <cell r="V65">
            <v>-8.2423000000000002</v>
          </cell>
          <cell r="W65">
            <v>-9.4166000000000007</v>
          </cell>
          <cell r="X65">
            <v>-5.5780000000000003</v>
          </cell>
          <cell r="Y65">
            <v>-5.2403000000000004</v>
          </cell>
          <cell r="Z65">
            <v>-9.4222999999999999</v>
          </cell>
          <cell r="AA65">
            <v>-4.5773000000000001</v>
          </cell>
          <cell r="AB65">
            <v>-4.1820000000000004</v>
          </cell>
          <cell r="AC65">
            <v>-4.0891999999999999</v>
          </cell>
          <cell r="AD65">
            <v>0.39029999999999998</v>
          </cell>
          <cell r="AE65">
            <v>-0.81220000000000003</v>
          </cell>
          <cell r="AF65">
            <v>-1.8244</v>
          </cell>
          <cell r="AG65">
            <v>-1.5165</v>
          </cell>
          <cell r="AH65">
            <v>-1.5973999999999999</v>
          </cell>
          <cell r="AI65">
            <v>-1.9539</v>
          </cell>
          <cell r="AJ65">
            <v>1.6661999999999999</v>
          </cell>
          <cell r="AK65">
            <v>0.36609999999999998</v>
          </cell>
          <cell r="AL65">
            <v>9.8160000000000007</v>
          </cell>
          <cell r="AM65">
            <v>3.4392999999999998</v>
          </cell>
          <cell r="AN65">
            <v>-5.0679999999999996</v>
          </cell>
          <cell r="AO65">
            <v>-6.9683999999999999</v>
          </cell>
          <cell r="AP65">
            <v>-5.8769</v>
          </cell>
          <cell r="AQ65">
            <v>-5.8769</v>
          </cell>
          <cell r="AR65">
            <v>-4.3354999999999997</v>
          </cell>
          <cell r="AS65">
            <v>-4.7153999999999998</v>
          </cell>
          <cell r="AT65">
            <v>-8.3870000000000005</v>
          </cell>
        </row>
        <row r="66">
          <cell r="E66" t="str">
            <v>of which: Treasury bills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D66">
            <v>3.7784</v>
          </cell>
          <cell r="AE66">
            <v>2.9260000000000002</v>
          </cell>
          <cell r="AF66">
            <v>3.0569000000000002</v>
          </cell>
          <cell r="AG66">
            <v>3.1871</v>
          </cell>
          <cell r="AH66">
            <v>5.4880000000000004</v>
          </cell>
          <cell r="AI66">
            <v>4.7531999999999996</v>
          </cell>
          <cell r="AJ66">
            <v>9.3481000000000005</v>
          </cell>
          <cell r="AK66">
            <v>8.3375000000000004</v>
          </cell>
          <cell r="AL66">
            <v>17.337499999999999</v>
          </cell>
          <cell r="AM66">
            <v>10.368399999999999</v>
          </cell>
          <cell r="AN66">
            <v>4.3152999999999997</v>
          </cell>
          <cell r="AO66">
            <v>2.4981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E67" t="str">
            <v xml:space="preserve">    Claims on private sector</v>
          </cell>
          <cell r="F67">
            <v>149.01954800000001</v>
          </cell>
          <cell r="G67">
            <v>153.131089</v>
          </cell>
          <cell r="H67">
            <v>158.88500299999998</v>
          </cell>
          <cell r="I67">
            <v>168.27696299999999</v>
          </cell>
          <cell r="J67">
            <v>171.276634</v>
          </cell>
          <cell r="K67">
            <v>126.69823600000001</v>
          </cell>
          <cell r="L67">
            <v>126.514291</v>
          </cell>
          <cell r="M67">
            <v>130.43348600000002</v>
          </cell>
          <cell r="N67">
            <v>131.573328</v>
          </cell>
          <cell r="O67">
            <v>109.149098</v>
          </cell>
          <cell r="P67">
            <v>125.01412300000001</v>
          </cell>
          <cell r="Q67">
            <v>130.797</v>
          </cell>
          <cell r="R67">
            <v>128.20570000000001</v>
          </cell>
          <cell r="S67">
            <v>130.3322</v>
          </cell>
          <cell r="T67">
            <v>132.30549999999999</v>
          </cell>
          <cell r="U67">
            <v>138.32069999999999</v>
          </cell>
          <cell r="V67">
            <v>139.68039999999999</v>
          </cell>
          <cell r="W67">
            <v>142.9101</v>
          </cell>
          <cell r="X67">
            <v>148.32329999999999</v>
          </cell>
          <cell r="Y67">
            <v>147.1095</v>
          </cell>
          <cell r="Z67">
            <v>148.61429999999999</v>
          </cell>
          <cell r="AA67">
            <v>154.92590000000001</v>
          </cell>
          <cell r="AB67">
            <v>163.9477</v>
          </cell>
          <cell r="AC67">
            <v>170.33750000000001</v>
          </cell>
          <cell r="AD67">
            <v>172.9402</v>
          </cell>
          <cell r="AE67">
            <v>189.48099999999999</v>
          </cell>
          <cell r="AF67">
            <v>200.5566</v>
          </cell>
          <cell r="AG67">
            <v>196.1352</v>
          </cell>
          <cell r="AH67">
            <v>195.22790000000001</v>
          </cell>
          <cell r="AI67">
            <v>199.82849999999999</v>
          </cell>
          <cell r="AJ67">
            <v>201.5573</v>
          </cell>
          <cell r="AK67">
            <v>205.89330000000001</v>
          </cell>
          <cell r="AL67">
            <v>212.74510000000001</v>
          </cell>
          <cell r="AM67">
            <v>216.48330000000001</v>
          </cell>
          <cell r="AN67">
            <v>213.9684</v>
          </cell>
          <cell r="AO67">
            <v>225.458</v>
          </cell>
          <cell r="AP67">
            <v>238.15889999999999</v>
          </cell>
          <cell r="AQ67">
            <v>238.15889999999999</v>
          </cell>
          <cell r="AR67">
            <v>273.2355</v>
          </cell>
          <cell r="AS67">
            <v>300.5847</v>
          </cell>
          <cell r="AT67">
            <v>291.89400000000001</v>
          </cell>
        </row>
        <row r="68">
          <cell r="E68" t="str">
            <v xml:space="preserve">           of which forex loans</v>
          </cell>
          <cell r="F68">
            <v>63.699199999999998</v>
          </cell>
          <cell r="G68">
            <v>62.305700000000002</v>
          </cell>
          <cell r="H68">
            <v>59.729199999999999</v>
          </cell>
          <cell r="I68">
            <v>56.464599999999997</v>
          </cell>
          <cell r="J68">
            <v>53.927399999999999</v>
          </cell>
          <cell r="K68">
            <v>32.778100000000002</v>
          </cell>
          <cell r="L68">
            <v>32.415599999999998</v>
          </cell>
          <cell r="M68">
            <v>31.4253</v>
          </cell>
          <cell r="N68">
            <v>34.399900000000002</v>
          </cell>
          <cell r="O68">
            <v>37.559600000000003</v>
          </cell>
          <cell r="P68">
            <v>42.965800000000002</v>
          </cell>
          <cell r="Q68">
            <v>46.7117</v>
          </cell>
          <cell r="R68">
            <v>45.036799999999999</v>
          </cell>
          <cell r="S68">
            <v>46.128500000000003</v>
          </cell>
          <cell r="T68">
            <v>47.4679</v>
          </cell>
          <cell r="U68">
            <v>46.888800000000003</v>
          </cell>
          <cell r="V68">
            <v>48.836199999999998</v>
          </cell>
          <cell r="W68">
            <v>50.929600000000001</v>
          </cell>
          <cell r="X68">
            <v>53.764299999999999</v>
          </cell>
          <cell r="Y68">
            <v>60.8977</v>
          </cell>
          <cell r="Z68">
            <v>61.942100000000003</v>
          </cell>
          <cell r="AA68">
            <v>68.937799999999996</v>
          </cell>
          <cell r="AB68">
            <v>72.819400000000002</v>
          </cell>
          <cell r="AC68">
            <v>78.440600000000003</v>
          </cell>
          <cell r="AD68">
            <v>76.992199999999997</v>
          </cell>
          <cell r="AE68">
            <v>92.861199999999997</v>
          </cell>
          <cell r="AF68">
            <v>102.2191</v>
          </cell>
          <cell r="AG68">
            <v>103.6236</v>
          </cell>
          <cell r="AH68">
            <v>104.1613</v>
          </cell>
          <cell r="AI68">
            <v>109.08629999999999</v>
          </cell>
          <cell r="AJ68">
            <v>109.1936</v>
          </cell>
          <cell r="AK68">
            <v>113.8849</v>
          </cell>
          <cell r="AL68">
            <v>112.3489</v>
          </cell>
          <cell r="AM68">
            <v>120.4081</v>
          </cell>
          <cell r="AN68">
            <v>116.2641</v>
          </cell>
          <cell r="AO68">
            <v>141.07040000000001</v>
          </cell>
          <cell r="AP68">
            <v>154.441</v>
          </cell>
          <cell r="AQ68">
            <v>154.441</v>
          </cell>
          <cell r="AR68">
            <v>189.61279999999999</v>
          </cell>
          <cell r="AS68">
            <v>215.28399999999999</v>
          </cell>
          <cell r="AT68">
            <v>204.178</v>
          </cell>
        </row>
        <row r="69">
          <cell r="E69" t="str">
            <v xml:space="preserve">  Other assets (net)</v>
          </cell>
          <cell r="F69">
            <v>-38.356649000000004</v>
          </cell>
          <cell r="G69">
            <v>-37.956192999999985</v>
          </cell>
          <cell r="H69">
            <v>-40.126701999999966</v>
          </cell>
          <cell r="I69">
            <v>-47.317755000000005</v>
          </cell>
          <cell r="J69">
            <v>-45.146415999999988</v>
          </cell>
          <cell r="K69">
            <v>-46.633952000000015</v>
          </cell>
          <cell r="L69">
            <v>-32.242805999999987</v>
          </cell>
          <cell r="M69">
            <v>-42.28161200000001</v>
          </cell>
          <cell r="N69">
            <v>-48.320774</v>
          </cell>
          <cell r="O69">
            <v>-13.340603999999999</v>
          </cell>
          <cell r="P69">
            <v>-32.354328000000024</v>
          </cell>
          <cell r="Q69">
            <v>-40.6524</v>
          </cell>
          <cell r="R69">
            <v>-57.536199999999994</v>
          </cell>
          <cell r="S69">
            <v>-54.032699999999991</v>
          </cell>
          <cell r="T69">
            <v>-57.523799999999994</v>
          </cell>
          <cell r="U69">
            <v>-58.093699999999998</v>
          </cell>
          <cell r="V69">
            <v>-56.878999999999998</v>
          </cell>
          <cell r="W69">
            <v>-56.72</v>
          </cell>
          <cell r="X69">
            <v>-60.353099999999998</v>
          </cell>
          <cell r="Y69">
            <v>-67.218000000000004</v>
          </cell>
          <cell r="Z69">
            <v>-54.530999999999999</v>
          </cell>
          <cell r="AA69">
            <v>-49.432099999999991</v>
          </cell>
          <cell r="AB69">
            <v>-54.77239999999999</v>
          </cell>
          <cell r="AC69">
            <v>-53.326700000000017</v>
          </cell>
          <cell r="AD69">
            <v>-69.855699999999985</v>
          </cell>
          <cell r="AE69">
            <v>-64.83420000000001</v>
          </cell>
          <cell r="AF69">
            <v>-59.34020000000001</v>
          </cell>
          <cell r="AG69">
            <v>-63.9739</v>
          </cell>
          <cell r="AH69">
            <v>-49.604000000000013</v>
          </cell>
          <cell r="AI69">
            <v>-53.943899999999985</v>
          </cell>
          <cell r="AJ69">
            <v>-57.713299999999975</v>
          </cell>
          <cell r="AK69">
            <v>-62.345500000000015</v>
          </cell>
          <cell r="AL69">
            <v>-67.699299999999994</v>
          </cell>
          <cell r="AM69">
            <v>-75.714300000000037</v>
          </cell>
          <cell r="AN69">
            <v>-79.292200000000008</v>
          </cell>
          <cell r="AO69">
            <v>-94.738800000000012</v>
          </cell>
          <cell r="AP69">
            <v>-81.607599999999962</v>
          </cell>
          <cell r="AQ69">
            <v>-81.607599999999962</v>
          </cell>
          <cell r="AR69">
            <v>-90.526699999999948</v>
          </cell>
          <cell r="AS69">
            <v>-94.135600000000011</v>
          </cell>
          <cell r="AT69">
            <v>-82.993200000000002</v>
          </cell>
        </row>
        <row r="71">
          <cell r="E71" t="str">
            <v>Deposit liabilities</v>
          </cell>
          <cell r="F71">
            <v>55.785342</v>
          </cell>
          <cell r="G71">
            <v>58.795978000000005</v>
          </cell>
          <cell r="H71">
            <v>64.174237000000005</v>
          </cell>
          <cell r="I71">
            <v>69.485984999999999</v>
          </cell>
          <cell r="J71">
            <v>69.674756000000002</v>
          </cell>
          <cell r="K71">
            <v>66.186059999999998</v>
          </cell>
          <cell r="L71">
            <v>75.999517000000012</v>
          </cell>
          <cell r="M71">
            <v>74.714223000000004</v>
          </cell>
          <cell r="N71">
            <v>71.99655700000001</v>
          </cell>
          <cell r="O71">
            <v>79.105772999999999</v>
          </cell>
          <cell r="P71">
            <v>80.449839999999995</v>
          </cell>
          <cell r="Q71">
            <v>85.464699999999993</v>
          </cell>
          <cell r="R71">
            <v>79.514800000000008</v>
          </cell>
          <cell r="S71">
            <v>82.747500000000002</v>
          </cell>
          <cell r="T71">
            <v>77.889700000000005</v>
          </cell>
          <cell r="U71">
            <v>87.515299999999996</v>
          </cell>
          <cell r="V71">
            <v>98.136200000000002</v>
          </cell>
          <cell r="W71">
            <v>99.337599999999995</v>
          </cell>
          <cell r="X71">
            <v>102.9926</v>
          </cell>
          <cell r="Y71">
            <v>109.3827</v>
          </cell>
          <cell r="Z71">
            <v>126.9881</v>
          </cell>
          <cell r="AA71">
            <v>132.96780000000001</v>
          </cell>
          <cell r="AB71">
            <v>135.1345</v>
          </cell>
          <cell r="AC71">
            <v>138.7585</v>
          </cell>
          <cell r="AD71">
            <v>133.17700000000002</v>
          </cell>
          <cell r="AE71">
            <v>145.47049999999999</v>
          </cell>
          <cell r="AF71">
            <v>149.8415</v>
          </cell>
          <cell r="AG71">
            <v>148.1969</v>
          </cell>
          <cell r="AH71">
            <v>153.6164</v>
          </cell>
          <cell r="AI71">
            <v>160.6679</v>
          </cell>
          <cell r="AJ71">
            <v>166.38240000000002</v>
          </cell>
          <cell r="AK71">
            <v>161.23840000000001</v>
          </cell>
          <cell r="AL71">
            <v>169.38810000000001</v>
          </cell>
          <cell r="AM71">
            <v>151.6062</v>
          </cell>
          <cell r="AN71">
            <v>141.92519999999999</v>
          </cell>
          <cell r="AO71">
            <v>133.16239999999999</v>
          </cell>
          <cell r="AP71">
            <v>156.34960000000001</v>
          </cell>
          <cell r="AQ71">
            <v>156.34960000000001</v>
          </cell>
          <cell r="AR71">
            <v>180.80780000000001</v>
          </cell>
          <cell r="AS71">
            <v>204.3186</v>
          </cell>
          <cell r="AT71">
            <v>196.595</v>
          </cell>
        </row>
        <row r="72">
          <cell r="E72" t="str">
            <v xml:space="preserve">  Domestic currency deposits </v>
          </cell>
          <cell r="F72">
            <v>32.860748000000001</v>
          </cell>
          <cell r="G72">
            <v>29.009588000000001</v>
          </cell>
          <cell r="H72">
            <v>29.790616999999997</v>
          </cell>
          <cell r="I72">
            <v>30.461732999999999</v>
          </cell>
          <cell r="J72">
            <v>35.887315999999998</v>
          </cell>
          <cell r="K72">
            <v>37.654705999999997</v>
          </cell>
          <cell r="L72">
            <v>45.726116000000005</v>
          </cell>
          <cell r="M72">
            <v>45.911781000000005</v>
          </cell>
          <cell r="N72">
            <v>41.600514000000004</v>
          </cell>
          <cell r="O72">
            <v>44.368928999999994</v>
          </cell>
          <cell r="P72">
            <v>42.952218999999999</v>
          </cell>
          <cell r="Q72">
            <v>43.3172</v>
          </cell>
          <cell r="R72">
            <v>41.194400000000002</v>
          </cell>
          <cell r="S72">
            <v>43.946100000000001</v>
          </cell>
          <cell r="T72">
            <v>40.161700000000003</v>
          </cell>
          <cell r="U72">
            <v>46.775599999999997</v>
          </cell>
          <cell r="V72">
            <v>47.0593</v>
          </cell>
          <cell r="W72">
            <v>49.798699999999997</v>
          </cell>
          <cell r="X72">
            <v>46.906599999999997</v>
          </cell>
          <cell r="Y72">
            <v>52.194400000000002</v>
          </cell>
          <cell r="Z72">
            <v>60.929000000000002</v>
          </cell>
          <cell r="AA72">
            <v>62.054600000000001</v>
          </cell>
          <cell r="AB72">
            <v>56.906999999999996</v>
          </cell>
          <cell r="AC72">
            <v>59.034199999999998</v>
          </cell>
          <cell r="AD72">
            <v>55.345500000000001</v>
          </cell>
          <cell r="AE72">
            <v>59.609299999999998</v>
          </cell>
          <cell r="AF72">
            <v>61.218899999999998</v>
          </cell>
          <cell r="AG72">
            <v>57.797499999999999</v>
          </cell>
          <cell r="AH72">
            <v>58.512599999999999</v>
          </cell>
          <cell r="AI72">
            <v>58.538600000000002</v>
          </cell>
          <cell r="AJ72">
            <v>60.761899999999997</v>
          </cell>
          <cell r="AK72">
            <v>57.342399999999998</v>
          </cell>
          <cell r="AL72">
            <v>63.756</v>
          </cell>
          <cell r="AM72">
            <v>53.261200000000002</v>
          </cell>
          <cell r="AN72">
            <v>45.112699999999997</v>
          </cell>
          <cell r="AO72">
            <v>41.5002</v>
          </cell>
          <cell r="AP72">
            <v>48.942799999999998</v>
          </cell>
          <cell r="AQ72">
            <v>48.942799999999998</v>
          </cell>
          <cell r="AR72">
            <v>48.443800000000003</v>
          </cell>
          <cell r="AS72">
            <v>47.533799999999999</v>
          </cell>
          <cell r="AT72">
            <v>47.183999999999997</v>
          </cell>
        </row>
        <row r="73">
          <cell r="E73" t="str">
            <v xml:space="preserve">  Foreign currency deposits</v>
          </cell>
          <cell r="F73">
            <v>22.924594000000003</v>
          </cell>
          <cell r="G73">
            <v>29.786390000000001</v>
          </cell>
          <cell r="H73">
            <v>34.383620000000001</v>
          </cell>
          <cell r="I73">
            <v>39.024251999999997</v>
          </cell>
          <cell r="J73">
            <v>33.787440000000004</v>
          </cell>
          <cell r="K73">
            <v>28.531354</v>
          </cell>
          <cell r="L73">
            <v>30.273401000000003</v>
          </cell>
          <cell r="M73">
            <v>28.802441999999999</v>
          </cell>
          <cell r="N73">
            <v>30.396043000000002</v>
          </cell>
          <cell r="O73">
            <v>34.736843999999998</v>
          </cell>
          <cell r="P73">
            <v>37.497621000000002</v>
          </cell>
          <cell r="Q73">
            <v>42.147500000000001</v>
          </cell>
          <cell r="R73">
            <v>38.320399999999999</v>
          </cell>
          <cell r="S73">
            <v>38.801400000000001</v>
          </cell>
          <cell r="T73">
            <v>37.728000000000002</v>
          </cell>
          <cell r="U73">
            <v>40.739699999999999</v>
          </cell>
          <cell r="V73">
            <v>51.076900000000002</v>
          </cell>
          <cell r="W73">
            <v>49.538899999999998</v>
          </cell>
          <cell r="X73">
            <v>56.085999999999999</v>
          </cell>
          <cell r="Y73">
            <v>57.188299999999998</v>
          </cell>
          <cell r="Z73">
            <v>66.059100000000001</v>
          </cell>
          <cell r="AA73">
            <v>70.913200000000003</v>
          </cell>
          <cell r="AB73">
            <v>78.227500000000006</v>
          </cell>
          <cell r="AC73">
            <v>79.724299999999999</v>
          </cell>
          <cell r="AD73">
            <v>77.831500000000005</v>
          </cell>
          <cell r="AE73">
            <v>85.861199999999997</v>
          </cell>
          <cell r="AF73">
            <v>88.622600000000006</v>
          </cell>
          <cell r="AG73">
            <v>90.3994</v>
          </cell>
          <cell r="AH73">
            <v>95.103800000000007</v>
          </cell>
          <cell r="AI73">
            <v>102.1293</v>
          </cell>
          <cell r="AJ73">
            <v>105.62050000000001</v>
          </cell>
          <cell r="AK73">
            <v>103.896</v>
          </cell>
          <cell r="AL73">
            <v>105.63209999999999</v>
          </cell>
          <cell r="AM73">
            <v>98.344999999999999</v>
          </cell>
          <cell r="AN73">
            <v>96.8125</v>
          </cell>
          <cell r="AO73">
            <v>91.662199999999999</v>
          </cell>
          <cell r="AP73">
            <v>107.4068</v>
          </cell>
          <cell r="AQ73">
            <v>107.4068</v>
          </cell>
          <cell r="AR73">
            <v>132.364</v>
          </cell>
          <cell r="AS73">
            <v>156.78479999999999</v>
          </cell>
          <cell r="AT73">
            <v>149.411</v>
          </cell>
        </row>
        <row r="74">
          <cell r="F74">
            <v>58.905703222183348</v>
          </cell>
          <cell r="G74">
            <v>49.339408896302395</v>
          </cell>
          <cell r="H74">
            <v>46.421458816876928</v>
          </cell>
          <cell r="I74">
            <v>43.838671927871495</v>
          </cell>
          <cell r="J74">
            <v>51.506913063319516</v>
          </cell>
          <cell r="K74">
            <v>56.8922005630793</v>
          </cell>
          <cell r="L74">
            <v>60.166324478088448</v>
          </cell>
          <cell r="M74">
            <v>61.449854065938695</v>
          </cell>
          <cell r="N74">
            <v>57.781254734167355</v>
          </cell>
          <cell r="O74">
            <v>56.088104973071928</v>
          </cell>
          <cell r="P74">
            <v>53.390061434553502</v>
          </cell>
          <cell r="Q74">
            <v>50.684317618853171</v>
          </cell>
          <cell r="R74">
            <v>51.80721073309622</v>
          </cell>
          <cell r="S74">
            <v>53.108673978065802</v>
          </cell>
          <cell r="T74">
            <v>51.562273317267881</v>
          </cell>
          <cell r="U74">
            <v>53.448482722449675</v>
          </cell>
          <cell r="V74">
            <v>47.953048925880559</v>
          </cell>
          <cell r="W74">
            <v>50.130766195277523</v>
          </cell>
          <cell r="X74">
            <v>45.543660418321316</v>
          </cell>
          <cell r="Y74">
            <v>47.71723499237082</v>
          </cell>
          <cell r="Z74">
            <v>47.980086323049171</v>
          </cell>
          <cell r="AA74">
            <v>46.668892769527659</v>
          </cell>
          <cell r="AB74">
            <v>42.111377923476233</v>
          </cell>
          <cell r="AC74">
            <v>42.544564837469416</v>
          </cell>
          <cell r="AD74">
            <v>41.557851580978692</v>
          </cell>
          <cell r="AE74">
            <v>40.976899096380372</v>
          </cell>
          <cell r="AF74">
            <v>40.855770931284056</v>
          </cell>
          <cell r="AG74">
            <v>39.000478417564736</v>
          </cell>
          <cell r="AH74">
            <v>38.090073716087602</v>
          </cell>
          <cell r="AI74">
            <v>36.434533593829258</v>
          </cell>
          <cell r="AJ74">
            <v>36.51942753560472</v>
          </cell>
          <cell r="AK74">
            <v>35.563736678111411</v>
          </cell>
          <cell r="AL74">
            <v>37.639007698887937</v>
          </cell>
          <cell r="AM74">
            <v>35.131280910675159</v>
          </cell>
          <cell r="AN74">
            <v>31.786250785625104</v>
          </cell>
          <cell r="AO74">
            <v>31.165103662895831</v>
          </cell>
          <cell r="AP74">
            <v>31.303437936521739</v>
          </cell>
          <cell r="AQ74">
            <v>31.303437936521739</v>
          </cell>
          <cell r="AR74">
            <v>26.792981276250249</v>
          </cell>
          <cell r="AS74">
            <v>23.264548602036232</v>
          </cell>
          <cell r="AT74">
            <v>24.000610391922478</v>
          </cell>
        </row>
        <row r="75">
          <cell r="F75">
            <v>41.094296777816659</v>
          </cell>
          <cell r="G75">
            <v>50.660591103697605</v>
          </cell>
          <cell r="H75">
            <v>53.578541183123065</v>
          </cell>
          <cell r="I75">
            <v>56.161328072128505</v>
          </cell>
          <cell r="J75">
            <v>48.493086936680484</v>
          </cell>
          <cell r="K75">
            <v>43.107799436920708</v>
          </cell>
          <cell r="L75">
            <v>39.833675521911537</v>
          </cell>
          <cell r="M75">
            <v>38.550145934061305</v>
          </cell>
          <cell r="N75">
            <v>42.218745265832638</v>
          </cell>
          <cell r="O75">
            <v>43.911895026928057</v>
          </cell>
          <cell r="P75">
            <v>46.609938565446498</v>
          </cell>
          <cell r="Q75">
            <v>49.315682381146843</v>
          </cell>
          <cell r="R75">
            <v>48.192789266903766</v>
          </cell>
          <cell r="S75">
            <v>46.891326021934198</v>
          </cell>
          <cell r="T75">
            <v>48.437726682732119</v>
          </cell>
          <cell r="U75">
            <v>46.551517277550325</v>
          </cell>
          <cell r="V75">
            <v>52.046951074119441</v>
          </cell>
          <cell r="W75">
            <v>49.869233804722484</v>
          </cell>
          <cell r="X75">
            <v>54.456339581678684</v>
          </cell>
          <cell r="Y75">
            <v>52.282765007629173</v>
          </cell>
          <cell r="Z75">
            <v>52.019913676950836</v>
          </cell>
          <cell r="AA75">
            <v>53.331107230472341</v>
          </cell>
          <cell r="AB75">
            <v>57.888622076523767</v>
          </cell>
          <cell r="AC75">
            <v>57.455435162530591</v>
          </cell>
          <cell r="AD75">
            <v>58.442148419021301</v>
          </cell>
          <cell r="AE75">
            <v>59.023100903619643</v>
          </cell>
          <cell r="AF75">
            <v>59.144229068715944</v>
          </cell>
          <cell r="AG75">
            <v>60.999521582435257</v>
          </cell>
          <cell r="AH75">
            <v>61.909926283912398</v>
          </cell>
          <cell r="AI75">
            <v>63.565466406170742</v>
          </cell>
          <cell r="AJ75">
            <v>63.480572464395266</v>
          </cell>
          <cell r="AK75">
            <v>64.436263321888575</v>
          </cell>
          <cell r="AL75">
            <v>62.360992301112049</v>
          </cell>
          <cell r="AM75">
            <v>64.868719089324841</v>
          </cell>
          <cell r="AN75">
            <v>68.2137492143749</v>
          </cell>
          <cell r="AO75">
            <v>68.834896337104169</v>
          </cell>
          <cell r="AP75">
            <v>68.696562063478254</v>
          </cell>
          <cell r="AQ75">
            <v>68.696562063478254</v>
          </cell>
          <cell r="AR75">
            <v>73.207018723749755</v>
          </cell>
          <cell r="AS75">
            <v>76.735451397963757</v>
          </cell>
          <cell r="AT75">
            <v>75.999389608077522</v>
          </cell>
        </row>
        <row r="76">
          <cell r="E76" t="str">
            <v>Memorandum items</v>
          </cell>
        </row>
        <row r="77">
          <cell r="E77" t="str">
            <v xml:space="preserve">   share of forex deposits</v>
          </cell>
          <cell r="F77">
            <v>0.41094296777816658</v>
          </cell>
          <cell r="G77">
            <v>0.50660591103697605</v>
          </cell>
          <cell r="H77">
            <v>0.53578541183123063</v>
          </cell>
          <cell r="I77">
            <v>0.56161328072128502</v>
          </cell>
          <cell r="J77">
            <v>0.48493086936680485</v>
          </cell>
          <cell r="K77">
            <v>0.43107799436920707</v>
          </cell>
          <cell r="L77">
            <v>0.39833675521911538</v>
          </cell>
          <cell r="M77">
            <v>0.38550145934061308</v>
          </cell>
          <cell r="N77">
            <v>0.42218745265832641</v>
          </cell>
          <cell r="O77">
            <v>0.43911895026928055</v>
          </cell>
          <cell r="P77">
            <v>0.46609938565446501</v>
          </cell>
          <cell r="Q77">
            <v>0.49315682381146841</v>
          </cell>
          <cell r="R77">
            <v>0.48192789266903768</v>
          </cell>
          <cell r="S77">
            <v>0.46891326021934199</v>
          </cell>
          <cell r="T77">
            <v>0.48437726682732118</v>
          </cell>
          <cell r="U77">
            <v>0.46551517277550325</v>
          </cell>
          <cell r="V77">
            <v>0.52046951074119441</v>
          </cell>
          <cell r="W77">
            <v>0.49869233804722485</v>
          </cell>
          <cell r="X77">
            <v>0.54456339581678681</v>
          </cell>
          <cell r="Y77">
            <v>0.52282765007629173</v>
          </cell>
          <cell r="Z77">
            <v>0.52019913676950835</v>
          </cell>
          <cell r="AA77">
            <v>0.53331107230472341</v>
          </cell>
          <cell r="AB77">
            <v>0.57888622076523766</v>
          </cell>
          <cell r="AC77">
            <v>0.57455435162530588</v>
          </cell>
          <cell r="AD77">
            <v>0.584421484190213</v>
          </cell>
          <cell r="AE77">
            <v>0.59023100903619641</v>
          </cell>
          <cell r="AF77">
            <v>0.59144229068715948</v>
          </cell>
          <cell r="AG77">
            <v>0.60999521582435257</v>
          </cell>
          <cell r="AH77">
            <v>0.61909926283912398</v>
          </cell>
          <cell r="AI77">
            <v>0.63565466406170745</v>
          </cell>
          <cell r="AJ77">
            <v>0.63480572464395268</v>
          </cell>
          <cell r="AK77">
            <v>0.64436263321888576</v>
          </cell>
          <cell r="AL77">
            <v>0.6236099230111205</v>
          </cell>
          <cell r="AM77">
            <v>0.64868719089324844</v>
          </cell>
          <cell r="AN77">
            <v>0.68213749214374897</v>
          </cell>
          <cell r="AO77">
            <v>0.68834896337104168</v>
          </cell>
          <cell r="AP77">
            <v>0.6869656206347825</v>
          </cell>
          <cell r="AQ77">
            <v>0.6869656206347825</v>
          </cell>
          <cell r="AR77">
            <v>0.7320701872374975</v>
          </cell>
          <cell r="AS77">
            <v>0.76735451397963761</v>
          </cell>
          <cell r="AT77">
            <v>0.75999389608077517</v>
          </cell>
        </row>
        <row r="78">
          <cell r="E78" t="str">
            <v>share of forex loans</v>
          </cell>
          <cell r="F78">
            <v>0.42745532955179805</v>
          </cell>
          <cell r="G78">
            <v>0.406878187877316</v>
          </cell>
          <cell r="H78">
            <v>0.37592723587637789</v>
          </cell>
          <cell r="I78">
            <v>0.33554563258905495</v>
          </cell>
          <cell r="J78">
            <v>0.31485555700493273</v>
          </cell>
          <cell r="K78">
            <v>0.25870999498367125</v>
          </cell>
          <cell r="L78">
            <v>0.25622085650387116</v>
          </cell>
          <cell r="M78">
            <v>0.2409296950017881</v>
          </cell>
          <cell r="N78">
            <v>0.26145040581477125</v>
          </cell>
          <cell r="O78">
            <v>0.34411278414779023</v>
          </cell>
          <cell r="P78">
            <v>0.34368756880372625</v>
          </cell>
          <cell r="Q78">
            <v>0.35713127976941367</v>
          </cell>
          <cell r="R78">
            <v>0.35128547326678922</v>
          </cell>
          <cell r="S78">
            <v>0.35393018762823003</v>
          </cell>
          <cell r="T78">
            <v>0.35877495644549928</v>
          </cell>
          <cell r="U78">
            <v>0.33898613873411576</v>
          </cell>
          <cell r="V78">
            <v>0.34962815112213308</v>
          </cell>
          <cell r="W78">
            <v>0.35637509175348697</v>
          </cell>
          <cell r="X78">
            <v>0.36248047339831302</v>
          </cell>
          <cell r="Y78">
            <v>0.41396170879514921</v>
          </cell>
          <cell r="Z78">
            <v>0.41679771058370568</v>
          </cell>
          <cell r="AA78">
            <v>0.44497272567078838</v>
          </cell>
          <cell r="AB78">
            <v>0.44416237617240134</v>
          </cell>
          <cell r="AC78">
            <v>0.46050106406399061</v>
          </cell>
          <cell r="AD78">
            <v>0.4451955068861953</v>
          </cell>
          <cell r="AE78">
            <v>0.49008185517281416</v>
          </cell>
          <cell r="AF78">
            <v>0.50967706871775842</v>
          </cell>
          <cell r="AG78">
            <v>0.52832739865154243</v>
          </cell>
          <cell r="AH78">
            <v>0.53353695860069172</v>
          </cell>
          <cell r="AI78">
            <v>0.54589960891464429</v>
          </cell>
          <cell r="AJ78">
            <v>0.54174966622394727</v>
          </cell>
          <cell r="AK78">
            <v>0.55312581808150141</v>
          </cell>
          <cell r="AL78">
            <v>0.52809159881943224</v>
          </cell>
          <cell r="AM78">
            <v>0.55620040899228718</v>
          </cell>
          <cell r="AN78">
            <v>0.54337042292226323</v>
          </cell>
          <cell r="AO78">
            <v>0.62570589644190944</v>
          </cell>
          <cell r="AP78">
            <v>0.64847880973585292</v>
          </cell>
          <cell r="AQ78">
            <v>0.64847880973585292</v>
          </cell>
          <cell r="AR78">
            <v>0.69395375051924069</v>
          </cell>
          <cell r="AS78">
            <v>0.71621742557089563</v>
          </cell>
          <cell r="AT78">
            <v>0.69949365180510736</v>
          </cell>
        </row>
        <row r="79">
          <cell r="E79" t="str">
            <v xml:space="preserve">    current exchange rate</v>
          </cell>
          <cell r="F79">
            <v>1.23</v>
          </cell>
          <cell r="G79">
            <v>1.2490000000000001</v>
          </cell>
          <cell r="H79">
            <v>1.26</v>
          </cell>
          <cell r="I79">
            <v>1.262</v>
          </cell>
          <cell r="J79">
            <v>1.258</v>
          </cell>
          <cell r="K79">
            <v>1.26</v>
          </cell>
          <cell r="L79">
            <v>1.254</v>
          </cell>
          <cell r="M79">
            <v>1.2589999999999999</v>
          </cell>
          <cell r="N79">
            <v>1.2669999999999999</v>
          </cell>
          <cell r="O79">
            <v>1.27</v>
          </cell>
          <cell r="P79">
            <v>1.27</v>
          </cell>
          <cell r="Q79">
            <v>1.28</v>
          </cell>
          <cell r="R79">
            <v>1.274</v>
          </cell>
          <cell r="S79">
            <v>1.2869999999999999</v>
          </cell>
          <cell r="T79">
            <v>1.29</v>
          </cell>
          <cell r="U79">
            <v>1.294</v>
          </cell>
          <cell r="V79">
            <v>1.2989999999999999</v>
          </cell>
          <cell r="W79">
            <v>1.3</v>
          </cell>
          <cell r="X79">
            <v>1.3</v>
          </cell>
          <cell r="Y79">
            <v>1.29</v>
          </cell>
          <cell r="Z79">
            <v>1.292</v>
          </cell>
          <cell r="AA79">
            <v>1.298</v>
          </cell>
          <cell r="AB79">
            <v>1.3</v>
          </cell>
          <cell r="AC79">
            <v>1.3120000000000001</v>
          </cell>
          <cell r="AD79">
            <v>1.304</v>
          </cell>
          <cell r="AE79">
            <v>1.5349999999999999</v>
          </cell>
          <cell r="AF79">
            <v>1.8</v>
          </cell>
          <cell r="AG79">
            <v>1.8</v>
          </cell>
          <cell r="AH79">
            <v>1.8</v>
          </cell>
          <cell r="AI79">
            <v>2.12</v>
          </cell>
          <cell r="AJ79">
            <v>2.35</v>
          </cell>
          <cell r="AK79">
            <v>2.2050000000000001</v>
          </cell>
          <cell r="AL79">
            <v>1.95</v>
          </cell>
          <cell r="AM79">
            <v>1.95</v>
          </cell>
          <cell r="AN79">
            <v>1.97</v>
          </cell>
          <cell r="AO79">
            <v>1.94</v>
          </cell>
          <cell r="AP79">
            <v>1.82</v>
          </cell>
          <cell r="AQ79">
            <v>1.86</v>
          </cell>
          <cell r="AR79">
            <v>1.88</v>
          </cell>
          <cell r="AS79">
            <v>2</v>
          </cell>
          <cell r="AT79">
            <v>1.93</v>
          </cell>
        </row>
        <row r="80">
          <cell r="E80" t="str">
            <v xml:space="preserve">    program rate</v>
          </cell>
          <cell r="F80">
            <v>1.2</v>
          </cell>
          <cell r="G80">
            <v>1.2</v>
          </cell>
          <cell r="H80">
            <v>1.2</v>
          </cell>
          <cell r="I80">
            <v>1.2</v>
          </cell>
          <cell r="J80">
            <v>1.2</v>
          </cell>
          <cell r="K80">
            <v>1.2</v>
          </cell>
          <cell r="L80">
            <v>1.2</v>
          </cell>
          <cell r="M80">
            <v>1.2</v>
          </cell>
          <cell r="N80">
            <v>1.2</v>
          </cell>
          <cell r="O80">
            <v>1.2</v>
          </cell>
          <cell r="P80">
            <v>1.2</v>
          </cell>
          <cell r="Q80">
            <v>1.2</v>
          </cell>
          <cell r="R80">
            <v>1.2</v>
          </cell>
          <cell r="S80">
            <v>1.3</v>
          </cell>
          <cell r="T80">
            <v>1.3</v>
          </cell>
          <cell r="U80">
            <v>1.3</v>
          </cell>
          <cell r="V80">
            <v>1.3</v>
          </cell>
          <cell r="W80">
            <v>1.3</v>
          </cell>
          <cell r="X80">
            <v>1.3</v>
          </cell>
          <cell r="Y80">
            <v>1.3</v>
          </cell>
          <cell r="Z80">
            <v>1.3</v>
          </cell>
          <cell r="AA80">
            <v>1.3</v>
          </cell>
          <cell r="AB80">
            <v>1.3</v>
          </cell>
          <cell r="AC80">
            <v>1.3</v>
          </cell>
          <cell r="AD80">
            <v>1.3</v>
          </cell>
          <cell r="AE80">
            <v>1.304</v>
          </cell>
          <cell r="AF80">
            <v>1.304</v>
          </cell>
          <cell r="AG80">
            <v>1.304</v>
          </cell>
          <cell r="AH80">
            <v>1.304</v>
          </cell>
          <cell r="AI80">
            <v>1.335</v>
          </cell>
          <cell r="AJ80">
            <v>1.335</v>
          </cell>
          <cell r="AK80">
            <v>1.335</v>
          </cell>
          <cell r="AL80">
            <v>1.335</v>
          </cell>
          <cell r="AM80">
            <v>1.335</v>
          </cell>
          <cell r="AN80">
            <v>1.335</v>
          </cell>
          <cell r="AO80">
            <v>1.335</v>
          </cell>
          <cell r="AP80">
            <v>1.335</v>
          </cell>
          <cell r="AQ80">
            <v>2</v>
          </cell>
          <cell r="AR80">
            <v>2</v>
          </cell>
          <cell r="AS80">
            <v>2</v>
          </cell>
          <cell r="AT80">
            <v>2</v>
          </cell>
        </row>
        <row r="81">
          <cell r="E81" t="str">
            <v xml:space="preserve">12-month growth PS credit </v>
          </cell>
        </row>
        <row r="82">
          <cell r="E82" t="str">
            <v>o/w in GEL</v>
          </cell>
        </row>
        <row r="83">
          <cell r="E83" t="str">
            <v>FOREX</v>
          </cell>
        </row>
        <row r="84">
          <cell r="E84" t="str">
            <v>quarterly GDP</v>
          </cell>
        </row>
        <row r="85">
          <cell r="E85" t="str">
            <v>Source: National Bank of Georgia.</v>
          </cell>
        </row>
      </sheetData>
      <sheetData sheetId="56" refreshError="1">
        <row r="48">
          <cell r="E48" t="str">
            <v>Georgia: Monetary Survey (millions of lari at actual exchange rates)</v>
          </cell>
        </row>
        <row r="50">
          <cell r="E50" t="str">
            <v>actual exchange rates</v>
          </cell>
        </row>
        <row r="51">
          <cell r="F51" t="str">
            <v>Dec95</v>
          </cell>
          <cell r="G51" t="str">
            <v>Jan96</v>
          </cell>
          <cell r="H51" t="str">
            <v>Feb96</v>
          </cell>
          <cell r="I51" t="str">
            <v>Mar96</v>
          </cell>
          <cell r="J51" t="str">
            <v>Apr96</v>
          </cell>
          <cell r="K51" t="str">
            <v>May96</v>
          </cell>
          <cell r="L51" t="str">
            <v>Jun96</v>
          </cell>
          <cell r="M51" t="str">
            <v>Jul97</v>
          </cell>
          <cell r="N51" t="str">
            <v>Aug96</v>
          </cell>
          <cell r="O51" t="str">
            <v>Sept96</v>
          </cell>
          <cell r="P51" t="str">
            <v>Oct96</v>
          </cell>
          <cell r="Q51" t="str">
            <v>Nov96</v>
          </cell>
          <cell r="R51" t="str">
            <v>Dec96</v>
          </cell>
          <cell r="S51" t="str">
            <v>Jan97</v>
          </cell>
          <cell r="T51" t="str">
            <v>Feb97</v>
          </cell>
          <cell r="U51" t="str">
            <v>Mar97</v>
          </cell>
          <cell r="V51" t="str">
            <v>Apr97</v>
          </cell>
          <cell r="W51" t="str">
            <v>May97</v>
          </cell>
          <cell r="X51" t="str">
            <v>Jun97</v>
          </cell>
          <cell r="Y51" t="str">
            <v>Jul97</v>
          </cell>
          <cell r="Z51" t="str">
            <v>Aug97</v>
          </cell>
          <cell r="AA51" t="str">
            <v>Sept97</v>
          </cell>
          <cell r="AB51" t="str">
            <v>Oct97</v>
          </cell>
          <cell r="AC51" t="str">
            <v>Nov97</v>
          </cell>
          <cell r="AD51" t="str">
            <v>Dec97</v>
          </cell>
          <cell r="AE51" t="str">
            <v>Jan98</v>
          </cell>
          <cell r="AF51" t="str">
            <v>Feb98</v>
          </cell>
          <cell r="AG51" t="str">
            <v>Mar98</v>
          </cell>
          <cell r="AH51" t="str">
            <v>Apr98</v>
          </cell>
          <cell r="AI51" t="str">
            <v>May98</v>
          </cell>
          <cell r="AJ51" t="str">
            <v>Jun98</v>
          </cell>
          <cell r="AK51" t="str">
            <v>Jul98</v>
          </cell>
          <cell r="AL51" t="str">
            <v>Aug98</v>
          </cell>
          <cell r="AM51" t="str">
            <v>Sep98</v>
          </cell>
          <cell r="AN51">
            <v>36069</v>
          </cell>
          <cell r="AO51">
            <v>36100</v>
          </cell>
          <cell r="AP51" t="str">
            <v>Dec-98</v>
          </cell>
          <cell r="AR51" t="str">
            <v>Dec-98</v>
          </cell>
          <cell r="AS51" t="str">
            <v>Jan-99</v>
          </cell>
          <cell r="AT51" t="str">
            <v>Feb-99</v>
          </cell>
          <cell r="AU51" t="str">
            <v>Mar-99</v>
          </cell>
        </row>
        <row r="52">
          <cell r="AP52" t="str">
            <v>ESAF</v>
          </cell>
          <cell r="AQ52" t="str">
            <v>Shadow</v>
          </cell>
        </row>
        <row r="55">
          <cell r="E55" t="str">
            <v>Net foreign assets</v>
          </cell>
          <cell r="F55">
            <v>57.102721209999984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21.268510805333356</v>
          </cell>
          <cell r="S55">
            <v>-6.1178763439999564</v>
          </cell>
          <cell r="T55">
            <v>-29.471908781538477</v>
          </cell>
          <cell r="U55">
            <v>-36.51861298892306</v>
          </cell>
          <cell r="V55">
            <v>-57.927361342653789</v>
          </cell>
          <cell r="W55">
            <v>-92.55458065000002</v>
          </cell>
          <cell r="X55">
            <v>-98.996272899999951</v>
          </cell>
          <cell r="Y55">
            <v>-77.408973733076877</v>
          </cell>
          <cell r="Z55">
            <v>-104.30268923046157</v>
          </cell>
          <cell r="AA55">
            <v>-114.58059663561539</v>
          </cell>
          <cell r="AB55">
            <v>-117.82522219999991</v>
          </cell>
          <cell r="AC55">
            <v>-70.748460588307637</v>
          </cell>
          <cell r="AD55">
            <v>-72.217579707692366</v>
          </cell>
          <cell r="AE55">
            <v>-97.038168825865029</v>
          </cell>
          <cell r="AF55">
            <v>-124.068586615822</v>
          </cell>
          <cell r="AG55">
            <v>-126.41552198782206</v>
          </cell>
          <cell r="AH55">
            <v>-145.23214115282207</v>
          </cell>
          <cell r="AI55">
            <v>-150.29582848826968</v>
          </cell>
          <cell r="AJ55">
            <v>-170.13820084557298</v>
          </cell>
          <cell r="AK55">
            <v>-196.22904726557306</v>
          </cell>
          <cell r="AL55">
            <v>-197.60310458258431</v>
          </cell>
          <cell r="AM55">
            <v>-265.92672070539322</v>
          </cell>
          <cell r="AN55">
            <v>-298.1957998094382</v>
          </cell>
          <cell r="AO55">
            <v>-349.61003071022236</v>
          </cell>
          <cell r="AP55">
            <v>-376.59400666220228</v>
          </cell>
          <cell r="AQ55">
            <v>-376.43835261600015</v>
          </cell>
          <cell r="AR55">
            <v>-376.15132261600013</v>
          </cell>
          <cell r="AS55">
            <v>-453.11425000919996</v>
          </cell>
          <cell r="AT55">
            <v>-490.93153582750006</v>
          </cell>
          <cell r="AU55">
            <v>-490.61021700000009</v>
          </cell>
        </row>
        <row r="56">
          <cell r="E56" t="str">
            <v xml:space="preserve">  Gold</v>
          </cell>
        </row>
        <row r="57">
          <cell r="E57" t="str">
            <v xml:space="preserve">  Foreign exchange reserves</v>
          </cell>
        </row>
        <row r="58">
          <cell r="E58" t="str">
            <v xml:space="preserve">  Other foreign assets (net)</v>
          </cell>
        </row>
        <row r="60">
          <cell r="E60" t="str">
            <v>Net domestic assets</v>
          </cell>
          <cell r="F60">
            <v>123.48262079000004</v>
          </cell>
          <cell r="G60">
            <v>167.38034200000001</v>
          </cell>
          <cell r="H60">
            <v>160.10243600000001</v>
          </cell>
          <cell r="I60">
            <v>157.72694999999999</v>
          </cell>
          <cell r="J60">
            <v>169.75241</v>
          </cell>
          <cell r="K60">
            <v>123.677547</v>
          </cell>
          <cell r="L60">
            <v>127.099114</v>
          </cell>
          <cell r="M60">
            <v>142.12969799999999</v>
          </cell>
          <cell r="N60">
            <v>152.30951300000001</v>
          </cell>
          <cell r="O60">
            <v>161.87288999999998</v>
          </cell>
          <cell r="P60">
            <v>154.83138099999999</v>
          </cell>
          <cell r="Q60">
            <v>143.66199999999998</v>
          </cell>
          <cell r="R60">
            <v>235.00368919466663</v>
          </cell>
          <cell r="S60">
            <v>249.29367634399998</v>
          </cell>
          <cell r="T60">
            <v>265.31360878153851</v>
          </cell>
          <cell r="U60">
            <v>282.32651298892307</v>
          </cell>
          <cell r="V60">
            <v>327.37646134265378</v>
          </cell>
          <cell r="W60">
            <v>358.28598065000006</v>
          </cell>
          <cell r="X60">
            <v>370.64457289999996</v>
          </cell>
          <cell r="Y60">
            <v>370.85497373307692</v>
          </cell>
          <cell r="Z60">
            <v>426.12848923046158</v>
          </cell>
          <cell r="AA60">
            <v>449.95019663561544</v>
          </cell>
          <cell r="AB60">
            <v>458.74252219999994</v>
          </cell>
          <cell r="AC60">
            <v>418.75846058830763</v>
          </cell>
          <cell r="AD60">
            <v>445.26047970769241</v>
          </cell>
          <cell r="AE60">
            <v>457.20616882586501</v>
          </cell>
          <cell r="AF60">
            <v>484.79898661582206</v>
          </cell>
          <cell r="AG60">
            <v>486.51412198782202</v>
          </cell>
          <cell r="AH60">
            <v>518.78254115282198</v>
          </cell>
          <cell r="AI60">
            <v>532.59662848826963</v>
          </cell>
          <cell r="AJ60">
            <v>557.46900084557296</v>
          </cell>
          <cell r="AK60">
            <v>591.2501472655731</v>
          </cell>
          <cell r="AL60">
            <v>597.47300458258428</v>
          </cell>
          <cell r="AM60">
            <v>616.44202070539325</v>
          </cell>
          <cell r="AN60">
            <v>623.79199980943815</v>
          </cell>
          <cell r="AO60">
            <v>651.60743071022239</v>
          </cell>
          <cell r="AP60">
            <v>745.13750666220221</v>
          </cell>
          <cell r="AQ60">
            <v>744.9818526160002</v>
          </cell>
          <cell r="AR60">
            <v>744.69482261600012</v>
          </cell>
          <cell r="AS60">
            <v>860.80535000919997</v>
          </cell>
          <cell r="AT60">
            <v>915.90383582750007</v>
          </cell>
          <cell r="AU60">
            <v>894.10971700000005</v>
          </cell>
        </row>
        <row r="61">
          <cell r="E61" t="str">
            <v xml:space="preserve">  Domestic credit</v>
          </cell>
          <cell r="F61">
            <v>188.68722100000002</v>
          </cell>
          <cell r="G61">
            <v>198.86451300000002</v>
          </cell>
          <cell r="H61">
            <v>221.18337500000001</v>
          </cell>
          <cell r="I61">
            <v>243.75068999999999</v>
          </cell>
          <cell r="J61">
            <v>286.65078199999999</v>
          </cell>
          <cell r="K61">
            <v>249.90475900000001</v>
          </cell>
          <cell r="L61">
            <v>233.23503700000003</v>
          </cell>
          <cell r="M61">
            <v>263.21543299999996</v>
          </cell>
          <cell r="N61">
            <v>286.49104399999999</v>
          </cell>
          <cell r="O61">
            <v>295.57476700000001</v>
          </cell>
          <cell r="P61">
            <v>330.77274899999998</v>
          </cell>
          <cell r="Q61">
            <v>338.39639999999997</v>
          </cell>
          <cell r="R61">
            <v>323.85760000000005</v>
          </cell>
          <cell r="S61">
            <v>343.57979999999998</v>
          </cell>
          <cell r="T61">
            <v>354.87490000000003</v>
          </cell>
          <cell r="U61">
            <v>385.94970000000001</v>
          </cell>
          <cell r="V61">
            <v>429.35569999999996</v>
          </cell>
          <cell r="W61">
            <v>442.88670000000002</v>
          </cell>
          <cell r="X61">
            <v>469.90569999999991</v>
          </cell>
          <cell r="Y61">
            <v>481.96909999999997</v>
          </cell>
          <cell r="Z61">
            <v>525.38350000000003</v>
          </cell>
          <cell r="AA61">
            <v>556.66480000000001</v>
          </cell>
          <cell r="AB61">
            <v>567.04909999999995</v>
          </cell>
          <cell r="AC61">
            <v>526.70830000000001</v>
          </cell>
          <cell r="AD61">
            <v>568.44900000000007</v>
          </cell>
          <cell r="AE61">
            <v>594.55899999999997</v>
          </cell>
          <cell r="AF61">
            <v>613.33759999999984</v>
          </cell>
          <cell r="AG61">
            <v>620.61429999999996</v>
          </cell>
          <cell r="AH61">
            <v>641.97410000000002</v>
          </cell>
          <cell r="AI61">
            <v>655.93020000000001</v>
          </cell>
          <cell r="AJ61">
            <v>697.42650000000003</v>
          </cell>
          <cell r="AK61">
            <v>735.80040000000008</v>
          </cell>
          <cell r="AL61">
            <v>750.87790000000007</v>
          </cell>
          <cell r="AM61">
            <v>767.39049999999997</v>
          </cell>
          <cell r="AN61">
            <v>760.54489999999998</v>
          </cell>
          <cell r="AO61">
            <v>777.18459999999993</v>
          </cell>
          <cell r="AP61">
            <v>789.8107</v>
          </cell>
          <cell r="AQ61">
            <v>789.8107</v>
          </cell>
          <cell r="AR61">
            <v>790.46070000000009</v>
          </cell>
          <cell r="AS61">
            <v>865.55936400919995</v>
          </cell>
          <cell r="AT61">
            <v>890.67889817750006</v>
          </cell>
          <cell r="AU61">
            <v>975.85233205999998</v>
          </cell>
        </row>
        <row r="62">
          <cell r="E62" t="str">
            <v xml:space="preserve">    Net claims on General Govt</v>
          </cell>
          <cell r="F62">
            <v>39.667673000000008</v>
          </cell>
          <cell r="G62">
            <v>45.733424000000014</v>
          </cell>
          <cell r="H62">
            <v>62.298372000000015</v>
          </cell>
          <cell r="I62">
            <v>75.473726999999997</v>
          </cell>
          <cell r="J62">
            <v>115.37414799999999</v>
          </cell>
          <cell r="K62">
            <v>123.20652300000002</v>
          </cell>
          <cell r="L62">
            <v>106.72074600000002</v>
          </cell>
          <cell r="M62">
            <v>132.78194699999997</v>
          </cell>
          <cell r="N62">
            <v>154.91771600000001</v>
          </cell>
          <cell r="O62">
            <v>186.425669</v>
          </cell>
          <cell r="P62">
            <v>205.75862599999999</v>
          </cell>
          <cell r="Q62">
            <v>207.59939999999997</v>
          </cell>
          <cell r="R62">
            <v>195.65190000000001</v>
          </cell>
          <cell r="S62">
            <v>213.24759999999998</v>
          </cell>
          <cell r="T62">
            <v>222.39940000000001</v>
          </cell>
          <cell r="U62">
            <v>247.34900000000002</v>
          </cell>
          <cell r="V62">
            <v>289.30529999999999</v>
          </cell>
          <cell r="W62">
            <v>299.59660000000002</v>
          </cell>
          <cell r="X62">
            <v>321.19239999999996</v>
          </cell>
          <cell r="Y62">
            <v>334.44959999999998</v>
          </cell>
          <cell r="Z62">
            <v>342.96620000000001</v>
          </cell>
          <cell r="AA62">
            <v>367.08590000000004</v>
          </cell>
          <cell r="AB62">
            <v>367.59539999999998</v>
          </cell>
          <cell r="AC62">
            <v>318.95780000000008</v>
          </cell>
          <cell r="AD62">
            <v>358.83580000000006</v>
          </cell>
          <cell r="AE62">
            <v>367.67</v>
          </cell>
          <cell r="AF62">
            <v>374.92899999999992</v>
          </cell>
          <cell r="AG62">
            <v>385.42609999999996</v>
          </cell>
          <cell r="AH62">
            <v>402.65120000000002</v>
          </cell>
          <cell r="AI62">
            <v>411.45970000000005</v>
          </cell>
          <cell r="AJ62">
            <v>451.38419999999996</v>
          </cell>
          <cell r="AK62">
            <v>483.46510000000001</v>
          </cell>
          <cell r="AL62">
            <v>492.47180000000003</v>
          </cell>
          <cell r="AM62">
            <v>501.12819999999999</v>
          </cell>
          <cell r="AN62">
            <v>494.44349999999997</v>
          </cell>
          <cell r="AO62">
            <v>496.57059999999996</v>
          </cell>
          <cell r="AP62">
            <v>485.63580000000002</v>
          </cell>
          <cell r="AQ62">
            <v>485.63580000000002</v>
          </cell>
          <cell r="AR62">
            <v>496.54212200000001</v>
          </cell>
          <cell r="AS62">
            <v>514.85658940919996</v>
          </cell>
          <cell r="AT62">
            <v>520.23835132750003</v>
          </cell>
          <cell r="AU62">
            <v>606.47473600000001</v>
          </cell>
        </row>
        <row r="63">
          <cell r="E63" t="str">
            <v xml:space="preserve">      Net claims on Republican Govt</v>
          </cell>
          <cell r="F63">
            <v>49.066135000000003</v>
          </cell>
          <cell r="G63">
            <v>52.689883999999999</v>
          </cell>
          <cell r="H63">
            <v>69.884220000000013</v>
          </cell>
          <cell r="I63">
            <v>83.175570000000008</v>
          </cell>
          <cell r="J63">
            <v>138.045973</v>
          </cell>
          <cell r="K63">
            <v>141.40032900000003</v>
          </cell>
          <cell r="L63">
            <v>130.11977200000001</v>
          </cell>
          <cell r="M63">
            <v>156.90498199999999</v>
          </cell>
          <cell r="N63">
            <v>173.381855</v>
          </cell>
          <cell r="O63">
            <v>201.54884100000001</v>
          </cell>
          <cell r="P63">
            <v>218.82675400000002</v>
          </cell>
          <cell r="Q63">
            <v>218.97880000000001</v>
          </cell>
          <cell r="R63">
            <v>211.9391</v>
          </cell>
          <cell r="S63">
            <v>234.58150000000001</v>
          </cell>
          <cell r="T63">
            <v>241.6568</v>
          </cell>
          <cell r="U63">
            <v>270.08269999999999</v>
          </cell>
          <cell r="V63">
            <v>297.34779999999995</v>
          </cell>
          <cell r="W63">
            <v>307.0256</v>
          </cell>
          <cell r="X63">
            <v>327.827</v>
          </cell>
          <cell r="Y63">
            <v>342.79899999999998</v>
          </cell>
          <cell r="Z63">
            <v>350.59030000000001</v>
          </cell>
          <cell r="AA63">
            <v>374.90520000000004</v>
          </cell>
          <cell r="AB63">
            <v>376.72019999999998</v>
          </cell>
          <cell r="AC63">
            <v>330.65610000000004</v>
          </cell>
          <cell r="AD63">
            <v>364.69000000000005</v>
          </cell>
          <cell r="AE63">
            <v>375.3141</v>
          </cell>
          <cell r="AF63">
            <v>385.02089999999993</v>
          </cell>
          <cell r="AG63">
            <v>395.14189999999996</v>
          </cell>
          <cell r="AH63">
            <v>410.7423</v>
          </cell>
          <cell r="AI63">
            <v>421.78160000000008</v>
          </cell>
          <cell r="AJ63">
            <v>459.31369999999998</v>
          </cell>
          <cell r="AK63">
            <v>491.88300000000004</v>
          </cell>
          <cell r="AL63">
            <v>501.37619999999998</v>
          </cell>
          <cell r="AM63">
            <v>509.41299999999995</v>
          </cell>
          <cell r="AN63">
            <v>503.1617</v>
          </cell>
          <cell r="AO63">
            <v>505.904</v>
          </cell>
          <cell r="AP63">
            <v>509.82429999999999</v>
          </cell>
          <cell r="AQ63">
            <v>509.82429999999999</v>
          </cell>
          <cell r="AR63">
            <v>520.73062200000004</v>
          </cell>
          <cell r="AS63">
            <v>523.48695400919996</v>
          </cell>
          <cell r="AT63">
            <v>530.78584647749994</v>
          </cell>
          <cell r="AU63">
            <v>615.12490394000008</v>
          </cell>
        </row>
        <row r="64">
          <cell r="E64" t="str">
            <v xml:space="preserve">    Credit to the nongovernment sector</v>
          </cell>
          <cell r="F64">
            <v>149.01954800000001</v>
          </cell>
          <cell r="G64">
            <v>153.131089</v>
          </cell>
          <cell r="H64">
            <v>158.88500299999998</v>
          </cell>
          <cell r="I64">
            <v>168.27696299999999</v>
          </cell>
          <cell r="J64">
            <v>171.276634</v>
          </cell>
          <cell r="K64">
            <v>126.69823600000001</v>
          </cell>
          <cell r="L64">
            <v>126.514291</v>
          </cell>
          <cell r="M64">
            <v>130.43348600000002</v>
          </cell>
          <cell r="N64">
            <v>131.573328</v>
          </cell>
          <cell r="O64">
            <v>109.149098</v>
          </cell>
          <cell r="P64">
            <v>125.01412300000001</v>
          </cell>
          <cell r="Q64">
            <v>130.797</v>
          </cell>
          <cell r="R64">
            <v>128.20570000000001</v>
          </cell>
          <cell r="S64">
            <v>130.3322</v>
          </cell>
          <cell r="T64">
            <v>132.47549999999998</v>
          </cell>
          <cell r="U64">
            <v>138.60069999999999</v>
          </cell>
          <cell r="V64">
            <v>140.0504</v>
          </cell>
          <cell r="W64">
            <v>143.2901</v>
          </cell>
          <cell r="X64">
            <v>148.71329999999998</v>
          </cell>
          <cell r="Y64">
            <v>147.51949999999999</v>
          </cell>
          <cell r="Z64">
            <v>182.41729999999998</v>
          </cell>
          <cell r="AA64">
            <v>189.5789</v>
          </cell>
          <cell r="AB64">
            <v>199.4537</v>
          </cell>
          <cell r="AC64">
            <v>207.75049999999999</v>
          </cell>
          <cell r="AD64">
            <v>209.61320000000001</v>
          </cell>
          <cell r="AE64">
            <v>226.88899999999998</v>
          </cell>
          <cell r="AF64">
            <v>238.40859999999998</v>
          </cell>
          <cell r="AG64">
            <v>235.18819999999999</v>
          </cell>
          <cell r="AH64">
            <v>239.3229</v>
          </cell>
          <cell r="AI64">
            <v>244.47049999999999</v>
          </cell>
          <cell r="AJ64">
            <v>246.04230000000001</v>
          </cell>
          <cell r="AK64">
            <v>252.33530000000002</v>
          </cell>
          <cell r="AL64">
            <v>258.40610000000004</v>
          </cell>
          <cell r="AM64">
            <v>266.26229999999998</v>
          </cell>
          <cell r="AN64">
            <v>266.10140000000001</v>
          </cell>
          <cell r="AO64">
            <v>280.61399999999998</v>
          </cell>
          <cell r="AP64">
            <v>304.17489999999998</v>
          </cell>
          <cell r="AQ64">
            <v>304.17489999999998</v>
          </cell>
          <cell r="AR64">
            <v>293.91857800000002</v>
          </cell>
          <cell r="AS64">
            <v>350.7027746</v>
          </cell>
          <cell r="AT64">
            <v>370.44054685000003</v>
          </cell>
          <cell r="AU64">
            <v>369.37759606000003</v>
          </cell>
        </row>
        <row r="65">
          <cell r="E65" t="str">
            <v xml:space="preserve">       Credit to the nongovernment sector excluding KFW loan</v>
          </cell>
          <cell r="F65">
            <v>149.01954800000001</v>
          </cell>
          <cell r="G65">
            <v>133.48722100000001</v>
          </cell>
          <cell r="H65">
            <v>134.83251300000001</v>
          </cell>
          <cell r="I65">
            <v>135.60337499999997</v>
          </cell>
          <cell r="J65">
            <v>145.53068999999999</v>
          </cell>
          <cell r="K65">
            <v>152.373582</v>
          </cell>
          <cell r="L65">
            <v>102.52755900000001</v>
          </cell>
          <cell r="M65">
            <v>95.681437000000003</v>
          </cell>
          <cell r="N65">
            <v>107.16653300000002</v>
          </cell>
          <cell r="O65">
            <v>110.233844</v>
          </cell>
          <cell r="P65">
            <v>82.332267000000002</v>
          </cell>
          <cell r="Q65">
            <v>99.319649000000013</v>
          </cell>
          <cell r="R65">
            <v>128.20570000000001</v>
          </cell>
          <cell r="S65">
            <v>130.3322</v>
          </cell>
          <cell r="T65">
            <v>132.30549999999999</v>
          </cell>
          <cell r="U65">
            <v>138.32069999999999</v>
          </cell>
          <cell r="V65">
            <v>139.68039999999999</v>
          </cell>
          <cell r="W65">
            <v>142.9101</v>
          </cell>
          <cell r="X65">
            <v>148.32329999999999</v>
          </cell>
          <cell r="Y65">
            <v>147.1095</v>
          </cell>
          <cell r="Z65">
            <v>148.61429999999999</v>
          </cell>
          <cell r="AA65">
            <v>154.92590000000001</v>
          </cell>
          <cell r="AB65">
            <v>163.9477</v>
          </cell>
          <cell r="AC65">
            <v>170.33750000000001</v>
          </cell>
          <cell r="AD65">
            <v>172.9402</v>
          </cell>
          <cell r="AE65">
            <v>189.48099999999999</v>
          </cell>
          <cell r="AF65">
            <v>200.5566</v>
          </cell>
          <cell r="AG65">
            <v>196.1352</v>
          </cell>
          <cell r="AH65">
            <v>195.22790000000001</v>
          </cell>
          <cell r="AI65">
            <v>199.82849999999999</v>
          </cell>
          <cell r="AJ65">
            <v>201.5573</v>
          </cell>
          <cell r="AK65">
            <v>205.89330000000001</v>
          </cell>
          <cell r="AL65">
            <v>212.74510000000001</v>
          </cell>
          <cell r="AM65">
            <v>216.48330000000001</v>
          </cell>
          <cell r="AN65">
            <v>213.9684</v>
          </cell>
          <cell r="AO65">
            <v>225.458</v>
          </cell>
          <cell r="AP65">
            <v>238.15889999999999</v>
          </cell>
          <cell r="AQ65">
            <v>238.15889999999999</v>
          </cell>
          <cell r="AR65">
            <v>238.15889999999999</v>
          </cell>
          <cell r="AS65">
            <v>273.2355</v>
          </cell>
          <cell r="AT65">
            <v>300.5847</v>
          </cell>
          <cell r="AU65">
            <v>291.89400000000001</v>
          </cell>
        </row>
        <row r="66">
          <cell r="E66" t="str">
            <v xml:space="preserve">  Other items, net</v>
          </cell>
          <cell r="F66">
            <v>-65.204600209999981</v>
          </cell>
          <cell r="G66">
            <v>-31.484171000000003</v>
          </cell>
          <cell r="H66">
            <v>-61.080939000000001</v>
          </cell>
          <cell r="I66">
            <v>-86.023740000000004</v>
          </cell>
          <cell r="J66">
            <v>-116.89837199999999</v>
          </cell>
          <cell r="K66">
            <v>-126.22721200000001</v>
          </cell>
          <cell r="L66">
            <v>-106.13592300000003</v>
          </cell>
          <cell r="M66">
            <v>-121.08573499999997</v>
          </cell>
          <cell r="N66">
            <v>-134.18153099999998</v>
          </cell>
          <cell r="O66">
            <v>-133.70187700000002</v>
          </cell>
          <cell r="P66">
            <v>-175.94136799999998</v>
          </cell>
          <cell r="Q66">
            <v>-194.73439999999999</v>
          </cell>
          <cell r="R66">
            <v>-88.853910805333413</v>
          </cell>
          <cell r="S66">
            <v>-94.286123656000001</v>
          </cell>
          <cell r="T66">
            <v>-89.56129121846152</v>
          </cell>
          <cell r="U66">
            <v>-103.62318701107694</v>
          </cell>
          <cell r="V66">
            <v>-101.97923865734617</v>
          </cell>
          <cell r="W66">
            <v>-84.600719349999963</v>
          </cell>
          <cell r="X66">
            <v>-99.261127099999953</v>
          </cell>
          <cell r="Y66">
            <v>-111.11412626692305</v>
          </cell>
          <cell r="Z66">
            <v>-99.255010769538444</v>
          </cell>
          <cell r="AA66">
            <v>-106.71460336438457</v>
          </cell>
          <cell r="AB66">
            <v>-108.30657780000001</v>
          </cell>
          <cell r="AC66">
            <v>-107.94983941169238</v>
          </cell>
          <cell r="AD66">
            <v>-123.18852029230766</v>
          </cell>
          <cell r="AE66">
            <v>-137.35283117413496</v>
          </cell>
          <cell r="AF66">
            <v>-128.53861338417778</v>
          </cell>
          <cell r="AG66">
            <v>-134.10017801217793</v>
          </cell>
          <cell r="AH66">
            <v>-123.19155884717804</v>
          </cell>
          <cell r="AI66">
            <v>-123.33357151173038</v>
          </cell>
          <cell r="AJ66">
            <v>-139.95749915442707</v>
          </cell>
          <cell r="AK66">
            <v>-144.55025273442698</v>
          </cell>
          <cell r="AL66">
            <v>-153.40489541741579</v>
          </cell>
          <cell r="AM66">
            <v>-150.94847929460673</v>
          </cell>
          <cell r="AN66">
            <v>-136.75290019056183</v>
          </cell>
          <cell r="AO66">
            <v>-125.57716928977754</v>
          </cell>
          <cell r="AP66">
            <v>-44.673193337797784</v>
          </cell>
          <cell r="AQ66">
            <v>-44.828847383999801</v>
          </cell>
          <cell r="AR66">
            <v>-45.765877383999964</v>
          </cell>
          <cell r="AS66">
            <v>-4.7540139999999838</v>
          </cell>
          <cell r="AT66">
            <v>25.224937650000015</v>
          </cell>
          <cell r="AU66">
            <v>-81.742615059999935</v>
          </cell>
        </row>
        <row r="68">
          <cell r="E68" t="str">
            <v>Broad money (M3)</v>
          </cell>
          <cell r="F68">
            <v>180.58534200000003</v>
          </cell>
          <cell r="G68">
            <v>179.13567800000001</v>
          </cell>
          <cell r="H68">
            <v>182.33523700000001</v>
          </cell>
          <cell r="I68">
            <v>189.58598499999999</v>
          </cell>
          <cell r="J68">
            <v>201.87475599999999</v>
          </cell>
          <cell r="K68">
            <v>200.15606</v>
          </cell>
          <cell r="L68">
            <v>206.44351700000001</v>
          </cell>
          <cell r="M68">
            <v>217.786023</v>
          </cell>
          <cell r="N68">
            <v>224.640557</v>
          </cell>
          <cell r="O68">
            <v>236.78877299999996</v>
          </cell>
          <cell r="P68">
            <v>235.83344000000002</v>
          </cell>
          <cell r="Q68">
            <v>238.3133</v>
          </cell>
          <cell r="R68">
            <v>256.2722</v>
          </cell>
          <cell r="S68">
            <v>243.17580000000001</v>
          </cell>
          <cell r="T68">
            <v>235.8417</v>
          </cell>
          <cell r="U68">
            <v>245.80789999999999</v>
          </cell>
          <cell r="V68">
            <v>269.44909999999999</v>
          </cell>
          <cell r="W68">
            <v>265.73140000000001</v>
          </cell>
          <cell r="X68">
            <v>271.64830000000001</v>
          </cell>
          <cell r="Y68">
            <v>293.44600000000003</v>
          </cell>
          <cell r="Z68">
            <v>321.82580000000002</v>
          </cell>
          <cell r="AA68">
            <v>335.36960000000005</v>
          </cell>
          <cell r="AB68">
            <v>340.91730000000001</v>
          </cell>
          <cell r="AC68">
            <v>348.01</v>
          </cell>
          <cell r="AD68">
            <v>373.04290000000003</v>
          </cell>
          <cell r="AE68">
            <v>360.16800000000001</v>
          </cell>
          <cell r="AF68">
            <v>360.73040000000003</v>
          </cell>
          <cell r="AG68">
            <v>360.09859999999998</v>
          </cell>
          <cell r="AH68">
            <v>373.55039999999997</v>
          </cell>
          <cell r="AI68">
            <v>382.30079999999998</v>
          </cell>
          <cell r="AJ68">
            <v>387.33080000000001</v>
          </cell>
          <cell r="AK68">
            <v>395.02109999999999</v>
          </cell>
          <cell r="AL68">
            <v>399.86989999999997</v>
          </cell>
          <cell r="AM68">
            <v>350.51530000000002</v>
          </cell>
          <cell r="AN68">
            <v>325.59619999999995</v>
          </cell>
          <cell r="AO68">
            <v>301.99740000000003</v>
          </cell>
          <cell r="AP68">
            <v>368.54349999999999</v>
          </cell>
          <cell r="AQ68">
            <v>368.54349999999999</v>
          </cell>
          <cell r="AR68">
            <v>368.54349999999999</v>
          </cell>
          <cell r="AS68">
            <v>407.69110000000001</v>
          </cell>
          <cell r="AT68">
            <v>424.97230000000002</v>
          </cell>
          <cell r="AU68">
            <v>403.49950000000001</v>
          </cell>
          <cell r="CE68">
            <v>635.10204399999998</v>
          </cell>
        </row>
        <row r="69">
          <cell r="E69" t="str">
            <v xml:space="preserve">  Broad money, excl forex deposits (M2)</v>
          </cell>
          <cell r="F69">
            <v>157.66074800000001</v>
          </cell>
          <cell r="G69">
            <v>149.349288</v>
          </cell>
          <cell r="H69">
            <v>147.951617</v>
          </cell>
          <cell r="I69">
            <v>150.561733</v>
          </cell>
          <cell r="J69">
            <v>168.08731599999999</v>
          </cell>
          <cell r="K69">
            <v>171.624706</v>
          </cell>
          <cell r="L69">
            <v>176.17011600000001</v>
          </cell>
          <cell r="M69">
            <v>188.98358100000002</v>
          </cell>
          <cell r="N69">
            <v>194.24451400000001</v>
          </cell>
          <cell r="O69">
            <v>202.05192899999997</v>
          </cell>
          <cell r="P69">
            <v>198.33581900000001</v>
          </cell>
          <cell r="Q69">
            <v>196.16579999999999</v>
          </cell>
          <cell r="R69">
            <v>217.95180000000002</v>
          </cell>
          <cell r="S69">
            <v>204.37440000000001</v>
          </cell>
          <cell r="T69">
            <v>198.11369999999999</v>
          </cell>
          <cell r="U69">
            <v>205.06819999999999</v>
          </cell>
          <cell r="V69">
            <v>218.37219999999999</v>
          </cell>
          <cell r="W69">
            <v>216.1925</v>
          </cell>
          <cell r="X69">
            <v>215.56229999999999</v>
          </cell>
          <cell r="Y69">
            <v>236.2577</v>
          </cell>
          <cell r="Z69">
            <v>255.76670000000001</v>
          </cell>
          <cell r="AA69">
            <v>264.45640000000003</v>
          </cell>
          <cell r="AB69">
            <v>262.68979999999999</v>
          </cell>
          <cell r="AC69">
            <v>268.28570000000002</v>
          </cell>
          <cell r="AD69">
            <v>295.21140000000003</v>
          </cell>
          <cell r="AE69">
            <v>274.30680000000001</v>
          </cell>
          <cell r="AF69">
            <v>272.1078</v>
          </cell>
          <cell r="AG69">
            <v>269.69919999999996</v>
          </cell>
          <cell r="AH69">
            <v>278.44659999999999</v>
          </cell>
          <cell r="AI69">
            <v>280.17149999999998</v>
          </cell>
          <cell r="AJ69">
            <v>281.71030000000002</v>
          </cell>
          <cell r="AK69">
            <v>291.12509999999997</v>
          </cell>
          <cell r="AL69">
            <v>294.23779999999999</v>
          </cell>
          <cell r="AM69">
            <v>252.1703</v>
          </cell>
          <cell r="AN69">
            <v>228.78369999999998</v>
          </cell>
          <cell r="AO69">
            <v>210.33520000000001</v>
          </cell>
          <cell r="AP69">
            <v>261.13669999999996</v>
          </cell>
          <cell r="AQ69">
            <v>261.13669999999996</v>
          </cell>
          <cell r="AR69">
            <v>261.13669999999996</v>
          </cell>
          <cell r="AS69">
            <v>275.32709999999997</v>
          </cell>
          <cell r="AT69">
            <v>268.1875</v>
          </cell>
          <cell r="AU69">
            <v>254.08850000000001</v>
          </cell>
        </row>
        <row r="70">
          <cell r="E70" t="str">
            <v xml:space="preserve">    Currency held by the public</v>
          </cell>
          <cell r="F70">
            <v>124.80000000000001</v>
          </cell>
          <cell r="G70">
            <v>120.33970000000001</v>
          </cell>
          <cell r="H70">
            <v>118.16100000000002</v>
          </cell>
          <cell r="I70">
            <v>120.1</v>
          </cell>
          <cell r="J70">
            <v>132.19999999999999</v>
          </cell>
          <cell r="K70">
            <v>133.97</v>
          </cell>
          <cell r="L70">
            <v>130.44399999999999</v>
          </cell>
          <cell r="M70">
            <v>143.0718</v>
          </cell>
          <cell r="N70">
            <v>152.64400000000001</v>
          </cell>
          <cell r="O70">
            <v>157.68299999999999</v>
          </cell>
          <cell r="P70">
            <v>155.3836</v>
          </cell>
          <cell r="Q70">
            <v>152.84859999999998</v>
          </cell>
          <cell r="R70">
            <v>176.75740000000002</v>
          </cell>
          <cell r="S70">
            <v>160.42830000000001</v>
          </cell>
          <cell r="T70">
            <v>157.952</v>
          </cell>
          <cell r="U70">
            <v>158.29259999999999</v>
          </cell>
          <cell r="V70">
            <v>171.31289999999998</v>
          </cell>
          <cell r="W70">
            <v>166.3938</v>
          </cell>
          <cell r="X70">
            <v>168.6557</v>
          </cell>
          <cell r="Y70">
            <v>184.0633</v>
          </cell>
          <cell r="Z70">
            <v>194.83770000000001</v>
          </cell>
          <cell r="AA70">
            <v>202.40180000000001</v>
          </cell>
          <cell r="AB70">
            <v>205.78280000000001</v>
          </cell>
          <cell r="AC70">
            <v>209.25149999999999</v>
          </cell>
          <cell r="AD70">
            <v>239.86590000000001</v>
          </cell>
          <cell r="AE70">
            <v>214.69749999999999</v>
          </cell>
          <cell r="AF70">
            <v>210.88889999999998</v>
          </cell>
          <cell r="AG70">
            <v>211.90169999999998</v>
          </cell>
          <cell r="AH70">
            <v>219.934</v>
          </cell>
          <cell r="AI70">
            <v>221.63289999999998</v>
          </cell>
          <cell r="AJ70">
            <v>220.94840000000002</v>
          </cell>
          <cell r="AK70">
            <v>233.78270000000001</v>
          </cell>
          <cell r="AL70">
            <v>230.48179999999999</v>
          </cell>
          <cell r="AM70">
            <v>198.9091</v>
          </cell>
          <cell r="AN70">
            <v>183.67099999999999</v>
          </cell>
          <cell r="AO70">
            <v>168.83500000000001</v>
          </cell>
          <cell r="AP70">
            <v>212.19389999999999</v>
          </cell>
          <cell r="AQ70">
            <v>212.19389999999999</v>
          </cell>
          <cell r="AR70">
            <v>212.19389999999999</v>
          </cell>
          <cell r="AS70">
            <v>226.88329999999999</v>
          </cell>
          <cell r="AT70">
            <v>220.65369999999999</v>
          </cell>
          <cell r="AU70">
            <v>206.90450000000001</v>
          </cell>
        </row>
        <row r="71">
          <cell r="E71" t="str">
            <v xml:space="preserve">      Currency in circulation (NBG)</v>
          </cell>
          <cell r="F71">
            <v>131.4</v>
          </cell>
          <cell r="G71">
            <v>129.30000000000001</v>
          </cell>
          <cell r="H71">
            <v>128.80000000000001</v>
          </cell>
          <cell r="I71">
            <v>129</v>
          </cell>
          <cell r="J71">
            <v>132.19999999999999</v>
          </cell>
          <cell r="K71">
            <v>133.97</v>
          </cell>
          <cell r="L71">
            <v>139.66</v>
          </cell>
          <cell r="M71">
            <v>151.959</v>
          </cell>
          <cell r="N71">
            <v>162.393</v>
          </cell>
          <cell r="O71">
            <v>171.98699999999999</v>
          </cell>
          <cell r="P71">
            <v>168.3159</v>
          </cell>
          <cell r="Q71">
            <v>164.59449999999998</v>
          </cell>
          <cell r="R71">
            <v>185.57400000000001</v>
          </cell>
          <cell r="S71">
            <v>169.69300000000001</v>
          </cell>
          <cell r="T71">
            <v>167.61859999999999</v>
          </cell>
          <cell r="U71">
            <v>170.5694</v>
          </cell>
          <cell r="V71">
            <v>183.02359999999999</v>
          </cell>
          <cell r="W71">
            <v>175.28129999999999</v>
          </cell>
          <cell r="X71">
            <v>178.18289999999999</v>
          </cell>
          <cell r="Y71">
            <v>195.7901</v>
          </cell>
          <cell r="Z71">
            <v>207.39680000000001</v>
          </cell>
          <cell r="AA71">
            <v>220.32980000000001</v>
          </cell>
          <cell r="AB71">
            <v>222.0727</v>
          </cell>
          <cell r="AC71">
            <v>222.70949999999999</v>
          </cell>
          <cell r="AD71">
            <v>254.5549</v>
          </cell>
          <cell r="AE71">
            <v>231.31059999999999</v>
          </cell>
          <cell r="AF71">
            <v>227.33109999999999</v>
          </cell>
          <cell r="AG71">
            <v>228.98509999999999</v>
          </cell>
          <cell r="AH71">
            <v>237.55969999999999</v>
          </cell>
          <cell r="AI71">
            <v>238.96969999999999</v>
          </cell>
          <cell r="AJ71">
            <v>236.76840000000001</v>
          </cell>
          <cell r="AK71">
            <v>246.9117</v>
          </cell>
          <cell r="AL71">
            <v>250.23589999999999</v>
          </cell>
          <cell r="AM71">
            <v>211.8398</v>
          </cell>
          <cell r="AN71">
            <v>195.4648</v>
          </cell>
          <cell r="AO71">
            <v>179.57740000000001</v>
          </cell>
          <cell r="AP71">
            <v>221.97489999999999</v>
          </cell>
          <cell r="AQ71">
            <v>221.97489999999999</v>
          </cell>
          <cell r="AR71">
            <v>221.97489999999999</v>
          </cell>
          <cell r="AS71">
            <v>238.3845</v>
          </cell>
          <cell r="AT71">
            <v>231.12799999999999</v>
          </cell>
          <cell r="AU71">
            <v>221.71700000000001</v>
          </cell>
        </row>
        <row r="72">
          <cell r="E72" t="str">
            <v xml:space="preserve">      Less: banks' vault cash</v>
          </cell>
          <cell r="F72">
            <v>-6.6</v>
          </cell>
          <cell r="G72">
            <v>-8.9603000000000002</v>
          </cell>
          <cell r="H72">
            <v>-10.638999999999999</v>
          </cell>
          <cell r="I72">
            <v>-8.9</v>
          </cell>
          <cell r="L72">
            <v>-9.2159999999999993</v>
          </cell>
          <cell r="M72">
            <v>-8.8872</v>
          </cell>
          <cell r="N72">
            <v>-9.7490000000000006</v>
          </cell>
          <cell r="O72">
            <v>-14.304</v>
          </cell>
          <cell r="P72">
            <v>-12.9323</v>
          </cell>
          <cell r="Q72">
            <v>-11.745900000000001</v>
          </cell>
          <cell r="R72">
            <v>-8.8165999999999993</v>
          </cell>
          <cell r="S72">
            <v>-9.2646999999999995</v>
          </cell>
          <cell r="T72">
            <v>-9.6666000000000007</v>
          </cell>
          <cell r="U72">
            <v>-12.2768</v>
          </cell>
          <cell r="V72">
            <v>-11.710699999999999</v>
          </cell>
          <cell r="W72">
            <v>-8.8874999999999993</v>
          </cell>
          <cell r="X72">
            <v>-9.5272000000000006</v>
          </cell>
          <cell r="Y72">
            <v>-11.726800000000001</v>
          </cell>
          <cell r="Z72">
            <v>-12.559100000000001</v>
          </cell>
          <cell r="AA72">
            <v>-17.928000000000001</v>
          </cell>
          <cell r="AB72">
            <v>-16.289899999999999</v>
          </cell>
          <cell r="AC72">
            <v>-13.458</v>
          </cell>
          <cell r="AD72">
            <v>-14.689</v>
          </cell>
          <cell r="AE72">
            <v>-16.613099999999999</v>
          </cell>
          <cell r="AF72">
            <v>-16.4422</v>
          </cell>
          <cell r="AG72">
            <v>-17.083400000000001</v>
          </cell>
          <cell r="AH72">
            <v>-17.625699999999998</v>
          </cell>
          <cell r="AI72">
            <v>-17.3368</v>
          </cell>
          <cell r="AJ72">
            <v>-15.82</v>
          </cell>
          <cell r="AK72">
            <v>-13.129</v>
          </cell>
          <cell r="AL72">
            <v>-19.754100000000001</v>
          </cell>
          <cell r="AM72">
            <v>-12.9307</v>
          </cell>
          <cell r="AN72">
            <v>-11.793799999999999</v>
          </cell>
          <cell r="AO72">
            <v>-10.7424</v>
          </cell>
          <cell r="AP72">
            <v>-9.7810000000000006</v>
          </cell>
          <cell r="AQ72">
            <v>-9.7810000000000006</v>
          </cell>
          <cell r="AR72">
            <v>-9.7810000000000006</v>
          </cell>
          <cell r="AS72">
            <v>-11.501200000000001</v>
          </cell>
          <cell r="AT72">
            <v>-10.474299999999999</v>
          </cell>
          <cell r="AU72">
            <v>-14.8125</v>
          </cell>
        </row>
        <row r="73">
          <cell r="E73" t="str">
            <v xml:space="preserve">    Deposit liabilities (domestic currency)</v>
          </cell>
          <cell r="F73">
            <v>32.860748000000001</v>
          </cell>
          <cell r="G73">
            <v>29.009588000000001</v>
          </cell>
          <cell r="H73">
            <v>29.790616999999997</v>
          </cell>
          <cell r="I73">
            <v>30.461732999999999</v>
          </cell>
          <cell r="J73">
            <v>35.887315999999998</v>
          </cell>
          <cell r="K73">
            <v>37.654705999999997</v>
          </cell>
          <cell r="L73">
            <v>45.726116000000005</v>
          </cell>
          <cell r="M73">
            <v>45.911781000000005</v>
          </cell>
          <cell r="N73">
            <v>41.600514000000004</v>
          </cell>
          <cell r="O73">
            <v>44.368928999999994</v>
          </cell>
          <cell r="P73">
            <v>42.952218999999999</v>
          </cell>
          <cell r="Q73">
            <v>43.3172</v>
          </cell>
          <cell r="R73">
            <v>41.194400000000002</v>
          </cell>
          <cell r="S73">
            <v>43.946100000000001</v>
          </cell>
          <cell r="T73">
            <v>40.161700000000003</v>
          </cell>
          <cell r="U73">
            <v>46.775599999999997</v>
          </cell>
          <cell r="V73">
            <v>47.0593</v>
          </cell>
          <cell r="W73">
            <v>49.798699999999997</v>
          </cell>
          <cell r="X73">
            <v>46.906599999999997</v>
          </cell>
          <cell r="Y73">
            <v>52.194400000000002</v>
          </cell>
          <cell r="Z73">
            <v>60.929000000000002</v>
          </cell>
          <cell r="AA73">
            <v>62.054600000000001</v>
          </cell>
          <cell r="AB73">
            <v>56.906999999999996</v>
          </cell>
          <cell r="AC73">
            <v>59.034199999999998</v>
          </cell>
          <cell r="AD73">
            <v>55.345500000000001</v>
          </cell>
          <cell r="AE73">
            <v>59.609299999999998</v>
          </cell>
          <cell r="AF73">
            <v>61.218899999999998</v>
          </cell>
          <cell r="AG73">
            <v>57.797499999999999</v>
          </cell>
          <cell r="AH73">
            <v>58.512599999999999</v>
          </cell>
          <cell r="AI73">
            <v>58.538600000000002</v>
          </cell>
          <cell r="AJ73">
            <v>60.761899999999997</v>
          </cell>
          <cell r="AK73">
            <v>57.342399999999998</v>
          </cell>
          <cell r="AL73">
            <v>63.756</v>
          </cell>
          <cell r="AM73">
            <v>53.261200000000002</v>
          </cell>
          <cell r="AN73">
            <v>45.112699999999997</v>
          </cell>
          <cell r="AO73">
            <v>41.5002</v>
          </cell>
          <cell r="AP73">
            <v>48.942799999999998</v>
          </cell>
          <cell r="AQ73">
            <v>48.942799999999998</v>
          </cell>
          <cell r="AR73">
            <v>48.942799999999998</v>
          </cell>
          <cell r="AS73">
            <v>48.443800000000003</v>
          </cell>
          <cell r="AT73">
            <v>47.533799999999999</v>
          </cell>
          <cell r="AU73">
            <v>47.183999999999997</v>
          </cell>
        </row>
        <row r="74">
          <cell r="E74" t="str">
            <v xml:space="preserve">  Foreign currency deposits</v>
          </cell>
          <cell r="F74">
            <v>22.924594000000003</v>
          </cell>
          <cell r="G74">
            <v>29.786390000000001</v>
          </cell>
          <cell r="H74">
            <v>34.383620000000001</v>
          </cell>
          <cell r="I74">
            <v>39.024251999999997</v>
          </cell>
          <cell r="J74">
            <v>33.787440000000004</v>
          </cell>
          <cell r="K74">
            <v>28.531354</v>
          </cell>
          <cell r="L74">
            <v>30.273401000000003</v>
          </cell>
          <cell r="M74">
            <v>28.802441999999999</v>
          </cell>
          <cell r="N74">
            <v>30.396043000000002</v>
          </cell>
          <cell r="O74">
            <v>34.736843999999998</v>
          </cell>
          <cell r="P74">
            <v>37.497621000000002</v>
          </cell>
          <cell r="Q74">
            <v>42.147500000000001</v>
          </cell>
          <cell r="R74">
            <v>38.320399999999999</v>
          </cell>
          <cell r="S74">
            <v>38.801400000000001</v>
          </cell>
          <cell r="T74">
            <v>37.728000000000002</v>
          </cell>
          <cell r="U74">
            <v>40.739699999999999</v>
          </cell>
          <cell r="V74">
            <v>51.076900000000002</v>
          </cell>
          <cell r="W74">
            <v>49.538899999999998</v>
          </cell>
          <cell r="X74">
            <v>56.085999999999999</v>
          </cell>
          <cell r="Y74">
            <v>57.188299999999998</v>
          </cell>
          <cell r="Z74">
            <v>66.059100000000001</v>
          </cell>
          <cell r="AA74">
            <v>70.913200000000003</v>
          </cell>
          <cell r="AB74">
            <v>78.227500000000006</v>
          </cell>
          <cell r="AC74">
            <v>79.724299999999999</v>
          </cell>
          <cell r="AD74">
            <v>77.831500000000005</v>
          </cell>
          <cell r="AE74">
            <v>85.861199999999997</v>
          </cell>
          <cell r="AF74">
            <v>88.622600000000006</v>
          </cell>
          <cell r="AG74">
            <v>90.3994</v>
          </cell>
          <cell r="AH74">
            <v>95.103800000000007</v>
          </cell>
          <cell r="AI74">
            <v>102.1293</v>
          </cell>
          <cell r="AJ74">
            <v>105.62050000000001</v>
          </cell>
          <cell r="AK74">
            <v>103.896</v>
          </cell>
          <cell r="AL74">
            <v>105.63209999999999</v>
          </cell>
          <cell r="AM74">
            <v>98.344999999999999</v>
          </cell>
          <cell r="AN74">
            <v>96.8125</v>
          </cell>
          <cell r="AO74">
            <v>91.662199999999999</v>
          </cell>
          <cell r="AP74">
            <v>107.4068</v>
          </cell>
          <cell r="AQ74">
            <v>107.4068</v>
          </cell>
          <cell r="AR74">
            <v>107.4068</v>
          </cell>
          <cell r="AS74">
            <v>132.364</v>
          </cell>
          <cell r="AT74">
            <v>156.78479999999999</v>
          </cell>
          <cell r="AU74">
            <v>149.411</v>
          </cell>
        </row>
        <row r="76">
          <cell r="E76" t="str">
            <v>Memorandum Items:</v>
          </cell>
        </row>
        <row r="78">
          <cell r="E78" t="str">
            <v>Total deposit liabilities</v>
          </cell>
          <cell r="F78">
            <v>55.785342</v>
          </cell>
          <cell r="G78">
            <v>58.7956</v>
          </cell>
          <cell r="H78">
            <v>64.177199999999999</v>
          </cell>
          <cell r="I78">
            <v>69.484999999999999</v>
          </cell>
          <cell r="J78">
            <v>0</v>
          </cell>
          <cell r="K78">
            <v>0</v>
          </cell>
          <cell r="L78">
            <v>69.841148325358859</v>
          </cell>
          <cell r="M78">
            <v>74.714200000000005</v>
          </cell>
          <cell r="N78">
            <v>71.996000000000009</v>
          </cell>
          <cell r="O78">
            <v>79.105699999999999</v>
          </cell>
          <cell r="P78">
            <v>80.449799999999996</v>
          </cell>
          <cell r="Q78">
            <v>85.464699999999993</v>
          </cell>
          <cell r="R78">
            <v>79.514800000000008</v>
          </cell>
          <cell r="S78">
            <v>82.747500000000002</v>
          </cell>
          <cell r="T78">
            <v>77.889700000000005</v>
          </cell>
          <cell r="U78">
            <v>87.515299999999996</v>
          </cell>
          <cell r="V78">
            <v>98.136200000000002</v>
          </cell>
          <cell r="W78">
            <v>99.337599999999995</v>
          </cell>
          <cell r="X78">
            <v>102.9926</v>
          </cell>
          <cell r="Y78">
            <v>109.3827</v>
          </cell>
          <cell r="Z78">
            <v>126.9881</v>
          </cell>
          <cell r="AA78">
            <v>132.96780000000001</v>
          </cell>
          <cell r="AB78">
            <v>135.1345</v>
          </cell>
          <cell r="AC78">
            <v>138.7585</v>
          </cell>
          <cell r="AD78">
            <v>133.17700000000002</v>
          </cell>
          <cell r="AE78">
            <v>145.47049999999999</v>
          </cell>
          <cell r="AF78">
            <v>149.8415</v>
          </cell>
          <cell r="AG78">
            <v>148.1969</v>
          </cell>
          <cell r="AH78">
            <v>153.6164</v>
          </cell>
          <cell r="AI78">
            <v>160.6679</v>
          </cell>
          <cell r="AJ78">
            <v>166.38240000000002</v>
          </cell>
          <cell r="AK78">
            <v>161.23840000000001</v>
          </cell>
          <cell r="AL78">
            <v>169.38810000000001</v>
          </cell>
          <cell r="AM78">
            <v>151.6062</v>
          </cell>
          <cell r="AN78">
            <v>141.92519999999999</v>
          </cell>
          <cell r="AO78">
            <v>133.16239999999999</v>
          </cell>
          <cell r="AP78">
            <v>156.34960000000001</v>
          </cell>
          <cell r="AQ78">
            <v>156.34960000000001</v>
          </cell>
          <cell r="AR78">
            <v>156.34960000000001</v>
          </cell>
          <cell r="AS78">
            <v>180.80780000000001</v>
          </cell>
          <cell r="AT78">
            <v>204.3186</v>
          </cell>
          <cell r="AU78">
            <v>196.595</v>
          </cell>
        </row>
        <row r="79">
          <cell r="E79" t="str">
            <v>Currency (held by public)/broad money</v>
          </cell>
          <cell r="F79">
            <v>0.69108599079985122</v>
          </cell>
          <cell r="G79">
            <v>0.67178105041273273</v>
          </cell>
          <cell r="H79">
            <v>0.64803206349519737</v>
          </cell>
          <cell r="I79">
            <v>0.63348893636099901</v>
          </cell>
          <cell r="L79">
            <v>0.65137967613298964</v>
          </cell>
          <cell r="M79">
            <v>0.64918645124492758</v>
          </cell>
          <cell r="N79">
            <v>0.67950498575498586</v>
          </cell>
          <cell r="O79">
            <v>0.66592282486453103</v>
          </cell>
          <cell r="P79">
            <v>0.65887020243951877</v>
          </cell>
          <cell r="Q79">
            <v>0.64137670872754471</v>
          </cell>
          <cell r="R79">
            <v>0.68972522185395069</v>
          </cell>
          <cell r="S79">
            <v>0.65972148544386411</v>
          </cell>
          <cell r="T79">
            <v>0.66973737044805903</v>
          </cell>
          <cell r="U79">
            <v>0.64396872517116011</v>
          </cell>
          <cell r="V79">
            <v>0.63578946821496152</v>
          </cell>
          <cell r="W79">
            <v>0.62617289488558747</v>
          </cell>
          <cell r="X79">
            <v>0.62086050234807277</v>
          </cell>
          <cell r="Y79">
            <v>0.62724760262535517</v>
          </cell>
          <cell r="Z79">
            <v>0.60541354981483775</v>
          </cell>
          <cell r="AA79">
            <v>0.60351862542102797</v>
          </cell>
          <cell r="AB79">
            <v>0.60361501161718689</v>
          </cell>
          <cell r="AC79">
            <v>0.60128013562828653</v>
          </cell>
          <cell r="AD79">
            <v>0.6429981645542644</v>
          </cell>
          <cell r="AE79">
            <v>0.59610376268852305</v>
          </cell>
          <cell r="AF79">
            <v>0.58461637832575231</v>
          </cell>
          <cell r="AG79">
            <v>0.58845466213975839</v>
          </cell>
          <cell r="AH79">
            <v>0.58876660284663063</v>
          </cell>
          <cell r="AI79">
            <v>0.57973433484837067</v>
          </cell>
          <cell r="AJ79">
            <v>0.57043849856505091</v>
          </cell>
          <cell r="AK79">
            <v>0.59182332285541206</v>
          </cell>
          <cell r="AL79">
            <v>0.57639197148872678</v>
          </cell>
          <cell r="AM79">
            <v>0.56747622714329438</v>
          </cell>
          <cell r="AN79">
            <v>0.56410670640505023</v>
          </cell>
          <cell r="AO79">
            <v>0.55906110449957513</v>
          </cell>
          <cell r="AP79">
            <v>0.57576351231265777</v>
          </cell>
          <cell r="AQ79">
            <v>0.57576351231265777</v>
          </cell>
          <cell r="AR79">
            <v>0.57576351231265777</v>
          </cell>
          <cell r="AS79">
            <v>0.55650785607044151</v>
          </cell>
          <cell r="AT79">
            <v>0.51921901733360032</v>
          </cell>
          <cell r="AU79">
            <v>0.51277510876717325</v>
          </cell>
        </row>
        <row r="80">
          <cell r="E80" t="str">
            <v>Forex deposits/total deposits (in percent)</v>
          </cell>
          <cell r="F80">
            <v>41.094296777816659</v>
          </cell>
          <cell r="G80">
            <v>50.660253488356275</v>
          </cell>
          <cell r="H80">
            <v>53.58071090667714</v>
          </cell>
          <cell r="I80">
            <v>56.161761531265739</v>
          </cell>
          <cell r="J80" t="e">
            <v>#DIV/0!</v>
          </cell>
          <cell r="K80" t="e">
            <v>#DIV/0!</v>
          </cell>
          <cell r="L80">
            <v>34.565795242792937</v>
          </cell>
          <cell r="M80">
            <v>38.550101587114625</v>
          </cell>
          <cell r="N80">
            <v>42.219012167342626</v>
          </cell>
          <cell r="O80">
            <v>43.911879927742255</v>
          </cell>
          <cell r="P80">
            <v>46.60993563688163</v>
          </cell>
          <cell r="Q80">
            <v>49.315682381146843</v>
          </cell>
          <cell r="R80">
            <v>48.192789266903766</v>
          </cell>
          <cell r="S80">
            <v>46.891326021934198</v>
          </cell>
          <cell r="T80">
            <v>48.437726682732119</v>
          </cell>
          <cell r="U80">
            <v>46.551517277550325</v>
          </cell>
          <cell r="V80">
            <v>52.046951074119441</v>
          </cell>
          <cell r="W80">
            <v>49.869233804722484</v>
          </cell>
          <cell r="X80">
            <v>54.456339581678684</v>
          </cell>
          <cell r="Y80">
            <v>52.282765007629173</v>
          </cell>
          <cell r="Z80">
            <v>52.019913676950836</v>
          </cell>
          <cell r="AA80">
            <v>53.331107230472341</v>
          </cell>
          <cell r="AB80">
            <v>57.888622076523767</v>
          </cell>
          <cell r="AC80">
            <v>57.455435162530591</v>
          </cell>
          <cell r="AD80">
            <v>58.442148419021301</v>
          </cell>
          <cell r="AE80">
            <v>59.023100903619643</v>
          </cell>
          <cell r="AF80">
            <v>59.144229068715944</v>
          </cell>
          <cell r="AG80">
            <v>60.999521582435257</v>
          </cell>
          <cell r="AH80">
            <v>61.909926283912398</v>
          </cell>
          <cell r="AI80">
            <v>63.565466406170742</v>
          </cell>
          <cell r="AJ80">
            <v>63.480572464395266</v>
          </cell>
          <cell r="AK80">
            <v>64.436263321888575</v>
          </cell>
          <cell r="AL80">
            <v>62.360992301112049</v>
          </cell>
          <cell r="AM80">
            <v>64.868719089324841</v>
          </cell>
          <cell r="AN80">
            <v>68.2137492143749</v>
          </cell>
          <cell r="AO80">
            <v>68.834896337104169</v>
          </cell>
          <cell r="AP80">
            <v>68.696562063478254</v>
          </cell>
          <cell r="AQ80">
            <v>68.696562063478254</v>
          </cell>
          <cell r="AR80">
            <v>68.696562063478254</v>
          </cell>
          <cell r="AS80">
            <v>73.207018723749755</v>
          </cell>
          <cell r="AT80">
            <v>76.735451397963757</v>
          </cell>
          <cell r="AU80">
            <v>75.999389608077522</v>
          </cell>
        </row>
        <row r="81">
          <cell r="E81" t="str">
            <v>Money multiplier (M3/RM)</v>
          </cell>
          <cell r="F81">
            <v>1.1741569700910275</v>
          </cell>
          <cell r="G81">
            <v>1.1894799335989377</v>
          </cell>
          <cell r="H81">
            <v>1.1901777872062664</v>
          </cell>
          <cell r="I81">
            <v>1.2184189267352186</v>
          </cell>
          <cell r="J81">
            <v>1.2627432038531305</v>
          </cell>
          <cell r="K81">
            <v>1.2190514647664292</v>
          </cell>
          <cell r="L81">
            <v>1.1926946501819864</v>
          </cell>
          <cell r="M81">
            <v>1.1815974888628105</v>
          </cell>
          <cell r="N81">
            <v>1.1550646662871993</v>
          </cell>
          <cell r="O81">
            <v>1.1368280274042315</v>
          </cell>
          <cell r="P81">
            <v>1.1470788171685276</v>
          </cell>
          <cell r="Q81">
            <v>1.2251459117214165</v>
          </cell>
          <cell r="R81">
            <v>1.2264192569189176</v>
          </cell>
          <cell r="S81">
            <v>1.2251781017926058</v>
          </cell>
          <cell r="T81">
            <v>1.2076677954332833</v>
          </cell>
          <cell r="U81">
            <v>1.2273715021286071</v>
          </cell>
          <cell r="V81">
            <v>1.2882051267340866</v>
          </cell>
          <cell r="W81">
            <v>1.2909935540540278</v>
          </cell>
          <cell r="X81">
            <v>1.3049662527322077</v>
          </cell>
          <cell r="Y81">
            <v>1.3093358772290695</v>
          </cell>
          <cell r="Z81">
            <v>1.3142301997159398</v>
          </cell>
          <cell r="AA81">
            <v>1.3420791146117004</v>
          </cell>
          <cell r="AB81">
            <v>1.345802328289627</v>
          </cell>
          <cell r="AC81">
            <v>1.372543838303206</v>
          </cell>
          <cell r="AD81">
            <v>1.3464030089548964</v>
          </cell>
          <cell r="AE81">
            <v>1.3858249295963783</v>
          </cell>
          <cell r="AF81">
            <v>1.4157577394055731</v>
          </cell>
          <cell r="AG81">
            <v>1.3861115013828451</v>
          </cell>
          <cell r="AH81">
            <v>1.3785724566278799</v>
          </cell>
          <cell r="AI81">
            <v>1.4338638706067148</v>
          </cell>
          <cell r="AJ81">
            <v>1.4238548217345384</v>
          </cell>
          <cell r="AK81">
            <v>1.4203542066307222</v>
          </cell>
          <cell r="AL81">
            <v>1.4189303603694394</v>
          </cell>
          <cell r="AM81">
            <v>1.4265992782251844</v>
          </cell>
          <cell r="AN81">
            <v>1.3981790823784435</v>
          </cell>
          <cell r="AO81">
            <v>1.4521109403076291</v>
          </cell>
          <cell r="AP81">
            <v>1.4190091672188661</v>
          </cell>
          <cell r="AQ81">
            <v>1.4190091672188661</v>
          </cell>
          <cell r="AR81">
            <v>1.4190091672188661</v>
          </cell>
          <cell r="AS81">
            <v>1.4915257027646693</v>
          </cell>
          <cell r="AT81">
            <v>1.5899802268394934</v>
          </cell>
          <cell r="AU81">
            <v>1.5359414552444759</v>
          </cell>
        </row>
        <row r="82">
          <cell r="E82" t="str">
            <v>currency/deposit ratio</v>
          </cell>
          <cell r="F82">
            <v>2.2371468117915279</v>
          </cell>
          <cell r="G82">
            <v>2.0467466953309432</v>
          </cell>
          <cell r="H82">
            <v>1.8411678914006846</v>
          </cell>
          <cell r="I82">
            <v>1.7284305965316256</v>
          </cell>
          <cell r="L82">
            <v>1.8684500918009423</v>
          </cell>
          <cell r="M82">
            <v>1.9149211261045422</v>
          </cell>
          <cell r="N82">
            <v>2.1201733429634979</v>
          </cell>
          <cell r="O82">
            <v>1.9933203296349062</v>
          </cell>
          <cell r="P82">
            <v>1.931435503879438</v>
          </cell>
          <cell r="Q82">
            <v>1.7884413096869232</v>
          </cell>
          <cell r="R82">
            <v>2.2229496898690559</v>
          </cell>
          <cell r="S82">
            <v>1.9387691471041422</v>
          </cell>
          <cell r="T82">
            <v>2.027893290126936</v>
          </cell>
          <cell r="U82">
            <v>1.8087420142535078</v>
          </cell>
          <cell r="V82">
            <v>1.7456646986535038</v>
          </cell>
          <cell r="W82">
            <v>1.6750334213832427</v>
          </cell>
          <cell r="X82">
            <v>1.6375516299229265</v>
          </cell>
          <cell r="Y82">
            <v>1.6827459918250327</v>
          </cell>
          <cell r="Z82">
            <v>1.5342988831236943</v>
          </cell>
          <cell r="AA82">
            <v>1.5221865744939751</v>
          </cell>
          <cell r="AB82">
            <v>1.5227998771594227</v>
          </cell>
          <cell r="AC82">
            <v>1.5080265353113502</v>
          </cell>
          <cell r="AD82">
            <v>1.8011060468399196</v>
          </cell>
          <cell r="AE82">
            <v>1.4758834265366518</v>
          </cell>
          <cell r="AF82">
            <v>1.4074131665793521</v>
          </cell>
          <cell r="AG82">
            <v>1.4298659418651805</v>
          </cell>
          <cell r="AH82">
            <v>1.4317091143914322</v>
          </cell>
          <cell r="AI82">
            <v>1.3794472946991898</v>
          </cell>
          <cell r="AJ82">
            <v>1.3279553606631471</v>
          </cell>
          <cell r="AK82">
            <v>1.4499194980848233</v>
          </cell>
          <cell r="AL82">
            <v>1.3606729162202067</v>
          </cell>
          <cell r="AM82">
            <v>1.3120116459617086</v>
          </cell>
          <cell r="AN82">
            <v>1.294139448103649</v>
          </cell>
          <cell r="AO82">
            <v>1.2678879323292462</v>
          </cell>
          <cell r="AP82">
            <v>1.3571758418313828</v>
          </cell>
          <cell r="AQ82">
            <v>1.3571758418313828</v>
          </cell>
          <cell r="AR82">
            <v>1.3571758418313828</v>
          </cell>
          <cell r="AS82">
            <v>1.2548313734252614</v>
          </cell>
          <cell r="AT82">
            <v>1.0799491578348714</v>
          </cell>
          <cell r="AU82">
            <v>1.0524402960400825</v>
          </cell>
        </row>
        <row r="83">
          <cell r="E83" t="str">
            <v>reserve/deposit ratio</v>
          </cell>
          <cell r="F83">
            <v>0.51984982004771085</v>
          </cell>
          <cell r="G83">
            <v>0.5146694650620115</v>
          </cell>
          <cell r="H83">
            <v>0.5459727130507408</v>
          </cell>
          <cell r="I83">
            <v>0.51090163344606754</v>
          </cell>
          <cell r="L83">
            <v>0.61061424421791077</v>
          </cell>
          <cell r="M83">
            <v>0.55201153194439601</v>
          </cell>
          <cell r="N83">
            <v>0.58113089616089775</v>
          </cell>
          <cell r="O83">
            <v>0.63972634083258229</v>
          </cell>
          <cell r="P83">
            <v>0.62413082443958845</v>
          </cell>
          <cell r="Q83">
            <v>0.48756621154698959</v>
          </cell>
          <cell r="R83">
            <v>0.40498498392752058</v>
          </cell>
          <cell r="S83">
            <v>0.45987733768391809</v>
          </cell>
          <cell r="T83">
            <v>0.4793303864310684</v>
          </cell>
          <cell r="U83">
            <v>0.47967841051793247</v>
          </cell>
          <cell r="V83">
            <v>0.38572310727336112</v>
          </cell>
          <cell r="W83">
            <v>0.39703999291305625</v>
          </cell>
          <cell r="X83">
            <v>0.38361299743865096</v>
          </cell>
          <cell r="Y83">
            <v>0.36619044876383561</v>
          </cell>
          <cell r="Z83">
            <v>0.39405345855241575</v>
          </cell>
          <cell r="AA83">
            <v>0.35712631178375515</v>
          </cell>
          <cell r="AB83">
            <v>0.35176953331680655</v>
          </cell>
          <cell r="AC83">
            <v>0.31925683831981461</v>
          </cell>
          <cell r="AD83">
            <v>0.27933051502887135</v>
          </cell>
          <cell r="AE83">
            <v>0.31069392076056657</v>
          </cell>
          <cell r="AF83">
            <v>0.29302829990356494</v>
          </cell>
          <cell r="AG83">
            <v>0.32314306169697182</v>
          </cell>
          <cell r="AH83">
            <v>0.33222364278813976</v>
          </cell>
          <cell r="AI83">
            <v>0.28001797496575226</v>
          </cell>
          <cell r="AJ83">
            <v>0.30701143870986369</v>
          </cell>
          <cell r="AK83">
            <v>0.27494567051025076</v>
          </cell>
          <cell r="AL83">
            <v>0.30302600950125769</v>
          </cell>
          <cell r="AM83">
            <v>0.30863381576742915</v>
          </cell>
          <cell r="AN83">
            <v>0.34666570841541888</v>
          </cell>
          <cell r="AO83">
            <v>0.29389902855460709</v>
          </cell>
          <cell r="AP83">
            <v>0.30396623976012743</v>
          </cell>
          <cell r="AQ83">
            <v>0.30396623976012743</v>
          </cell>
          <cell r="AR83">
            <v>0.30396623976012743</v>
          </cell>
          <cell r="AS83">
            <v>0.25693028729955231</v>
          </cell>
          <cell r="AT83">
            <v>0.22821123480681646</v>
          </cell>
          <cell r="AU83">
            <v>0.28383478725298189</v>
          </cell>
        </row>
        <row r="84">
          <cell r="E84" t="str">
            <v>multiplier {(c+1)/(c+r)}</v>
          </cell>
          <cell r="F84">
            <v>1.1741569700910273</v>
          </cell>
          <cell r="G84">
            <v>1.1894774236387782</v>
          </cell>
          <cell r="H84">
            <v>1.1901971279373367</v>
          </cell>
          <cell r="I84">
            <v>1.2184125964010282</v>
          </cell>
          <cell r="L84">
            <v>1.1570696452385769</v>
          </cell>
          <cell r="M84">
            <v>1.1815973640763715</v>
          </cell>
          <cell r="N84">
            <v>1.1550618022851342</v>
          </cell>
          <cell r="O84">
            <v>1.1368276769296506</v>
          </cell>
          <cell r="P84">
            <v>1.1470786226110778</v>
          </cell>
          <cell r="Q84">
            <v>1.2251459117214163</v>
          </cell>
          <cell r="R84">
            <v>1.2264192569189178</v>
          </cell>
          <cell r="S84">
            <v>1.2251781017926058</v>
          </cell>
          <cell r="T84">
            <v>1.2076677954332831</v>
          </cell>
          <cell r="U84">
            <v>1.2273715021286071</v>
          </cell>
          <cell r="V84">
            <v>1.2882051267340866</v>
          </cell>
          <cell r="W84">
            <v>1.2909935540540276</v>
          </cell>
          <cell r="X84">
            <v>1.3049662527322075</v>
          </cell>
          <cell r="Y84">
            <v>1.3093358772290691</v>
          </cell>
          <cell r="Z84">
            <v>1.3142301997159398</v>
          </cell>
          <cell r="AA84">
            <v>1.3420791146117004</v>
          </cell>
          <cell r="AB84">
            <v>1.3458023282896268</v>
          </cell>
          <cell r="AC84">
            <v>1.3725438383032058</v>
          </cell>
          <cell r="AD84">
            <v>1.3464030089548964</v>
          </cell>
          <cell r="AE84">
            <v>1.3858249295963783</v>
          </cell>
          <cell r="AF84">
            <v>1.4157577394055729</v>
          </cell>
          <cell r="AG84">
            <v>1.3861115013828451</v>
          </cell>
          <cell r="AH84">
            <v>1.3785724566278799</v>
          </cell>
          <cell r="AI84">
            <v>1.4338638706067148</v>
          </cell>
          <cell r="AJ84">
            <v>1.4238548217345384</v>
          </cell>
          <cell r="AK84">
            <v>1.4203542066307222</v>
          </cell>
          <cell r="AL84">
            <v>1.4189303603694392</v>
          </cell>
          <cell r="AM84">
            <v>1.4265992782251844</v>
          </cell>
          <cell r="AN84">
            <v>1.3981790823784437</v>
          </cell>
          <cell r="AO84">
            <v>1.4521109403076289</v>
          </cell>
          <cell r="AP84">
            <v>1.4190091672188663</v>
          </cell>
          <cell r="AQ84">
            <v>1.4190091672188663</v>
          </cell>
          <cell r="AR84">
            <v>1.4190091672188663</v>
          </cell>
          <cell r="AS84">
            <v>1.4915257027646696</v>
          </cell>
          <cell r="AT84">
            <v>1.5899802268394934</v>
          </cell>
          <cell r="AU84">
            <v>1.5359414552444759</v>
          </cell>
        </row>
        <row r="85">
          <cell r="E85" t="str">
            <v>Velocity based on quarterly GDP</v>
          </cell>
          <cell r="R85">
            <v>17.627287422529569</v>
          </cell>
          <cell r="AD85">
            <v>14.048946495844737</v>
          </cell>
          <cell r="AR85">
            <v>14.93070384796923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29">
          <cell r="A29" t="str">
            <v>Interest rate calculations for 2002</v>
          </cell>
          <cell r="B29" t="str">
            <v>Orig.</v>
          </cell>
          <cell r="C29" t="str">
            <v>Resched.</v>
          </cell>
          <cell r="E29" t="str">
            <v>(mil. Of lari)</v>
          </cell>
          <cell r="F29" t="str">
            <v>(annual basis)</v>
          </cell>
          <cell r="G29" t="str">
            <v>payment</v>
          </cell>
          <cell r="H29" t="str">
            <v>Payment</v>
          </cell>
        </row>
        <row r="31">
          <cell r="A31" t="str">
            <v>NBG Gross credit to Government</v>
          </cell>
        </row>
        <row r="32">
          <cell r="A32" t="str">
            <v>1994 credit</v>
          </cell>
          <cell r="B32">
            <v>0.01</v>
          </cell>
          <cell r="C32">
            <v>6.0000000000000005E-2</v>
          </cell>
          <cell r="E32">
            <v>18.3</v>
          </cell>
          <cell r="F32">
            <v>1.0980000000000001</v>
          </cell>
        </row>
        <row r="33">
          <cell r="A33" t="str">
            <v>1995 credit</v>
          </cell>
        </row>
        <row r="34">
          <cell r="A34" t="str">
            <v xml:space="preserve">      issued Jan-June 1995</v>
          </cell>
          <cell r="B34">
            <v>0.01</v>
          </cell>
          <cell r="C34">
            <v>6.0000000000000005E-2</v>
          </cell>
          <cell r="E34">
            <v>67.400000000000006</v>
          </cell>
          <cell r="F34">
            <v>4.0440000000000005</v>
          </cell>
        </row>
        <row r="35">
          <cell r="A35" t="str">
            <v xml:space="preserve">      issued July-Sep 1995</v>
          </cell>
          <cell r="B35">
            <v>0.01</v>
          </cell>
          <cell r="C35">
            <v>6.0000000000000005E-2</v>
          </cell>
          <cell r="E35">
            <v>25</v>
          </cell>
          <cell r="F35">
            <v>0.87500000000000011</v>
          </cell>
        </row>
        <row r="36">
          <cell r="A36">
            <v>1996</v>
          </cell>
          <cell r="B36">
            <v>0.15</v>
          </cell>
          <cell r="C36">
            <v>0.09</v>
          </cell>
          <cell r="E36">
            <v>185.9</v>
          </cell>
          <cell r="F36">
            <v>16.731000000000002</v>
          </cell>
        </row>
        <row r="37">
          <cell r="A37">
            <v>1997</v>
          </cell>
          <cell r="B37">
            <v>0.15</v>
          </cell>
          <cell r="C37">
            <v>0.09</v>
          </cell>
          <cell r="E37">
            <v>116.00700000000001</v>
          </cell>
          <cell r="F37">
            <v>10.440630000000001</v>
          </cell>
          <cell r="G37" t="str">
            <v>assumes this is rescheduled at 9%</v>
          </cell>
        </row>
        <row r="38">
          <cell r="A38">
            <v>1998</v>
          </cell>
          <cell r="B38">
            <v>0.11</v>
          </cell>
          <cell r="C38">
            <v>0.09</v>
          </cell>
          <cell r="E38">
            <v>128.79770000000002</v>
          </cell>
          <cell r="F38">
            <v>11.591793000000001</v>
          </cell>
        </row>
        <row r="39">
          <cell r="A39">
            <v>1999</v>
          </cell>
          <cell r="B39">
            <v>0.12</v>
          </cell>
          <cell r="C39">
            <v>0.09</v>
          </cell>
          <cell r="E39">
            <v>97.5</v>
          </cell>
          <cell r="F39">
            <v>8.7750000000000004</v>
          </cell>
        </row>
      </sheetData>
      <sheetData sheetId="69" refreshError="1"/>
      <sheetData sheetId="70" refreshError="1"/>
      <sheetData sheetId="71" refreshError="1"/>
      <sheetData sheetId="72" refreshError="1">
        <row r="3">
          <cell r="A3" t="str">
            <v>Table 3. National  Bank of Georgia: Gross International Reserves</v>
          </cell>
        </row>
        <row r="6">
          <cell r="B6">
            <v>35034</v>
          </cell>
          <cell r="C6">
            <v>35065</v>
          </cell>
          <cell r="D6">
            <v>35096</v>
          </cell>
          <cell r="E6">
            <v>35125</v>
          </cell>
          <cell r="F6">
            <v>35156</v>
          </cell>
          <cell r="G6">
            <v>35186</v>
          </cell>
          <cell r="H6">
            <v>35217</v>
          </cell>
          <cell r="I6">
            <v>35247</v>
          </cell>
          <cell r="J6">
            <v>35278</v>
          </cell>
          <cell r="K6">
            <v>35309</v>
          </cell>
          <cell r="L6">
            <v>35339</v>
          </cell>
          <cell r="M6">
            <v>35370</v>
          </cell>
          <cell r="N6">
            <v>35400</v>
          </cell>
        </row>
        <row r="9">
          <cell r="A9" t="str">
            <v>International Dept (US$mn)</v>
          </cell>
          <cell r="B9">
            <v>156.69999999999999</v>
          </cell>
          <cell r="C9">
            <v>147.5</v>
          </cell>
          <cell r="D9">
            <v>131.6</v>
          </cell>
          <cell r="E9">
            <v>157.1</v>
          </cell>
          <cell r="F9">
            <v>150.4</v>
          </cell>
          <cell r="G9">
            <v>143.9</v>
          </cell>
          <cell r="H9">
            <v>164.8</v>
          </cell>
          <cell r="I9">
            <v>163.30000000000001</v>
          </cell>
          <cell r="J9">
            <v>151.80000000000001</v>
          </cell>
          <cell r="K9">
            <v>127</v>
          </cell>
          <cell r="L9">
            <v>145.1</v>
          </cell>
          <cell r="M9">
            <v>130.1</v>
          </cell>
          <cell r="N9">
            <v>157.1</v>
          </cell>
        </row>
        <row r="11">
          <cell r="A11" t="str">
            <v>Balance sheet, encumbered+unencumbered reserves</v>
          </cell>
        </row>
        <row r="13">
          <cell r="A13" t="str">
            <v>Balance sheet (encumbered reserves, incl. Special acct as of 12/99)</v>
          </cell>
        </row>
        <row r="15">
          <cell r="A15" t="str">
            <v>Balance sheet (lari mn) Unencumbered reserves excluding dutch account</v>
          </cell>
          <cell r="B15">
            <v>202.7432</v>
          </cell>
          <cell r="C15">
            <v>192.38499999999999</v>
          </cell>
          <cell r="D15">
            <v>175.55459999999999</v>
          </cell>
          <cell r="E15">
            <v>197.10179999999997</v>
          </cell>
          <cell r="F15">
            <v>197.95740000000001</v>
          </cell>
          <cell r="G15">
            <v>188.40279999999998</v>
          </cell>
          <cell r="H15">
            <v>216.97499999999999</v>
          </cell>
          <cell r="I15">
            <v>210.84039999999999</v>
          </cell>
          <cell r="J15">
            <v>202.90910000000002</v>
          </cell>
          <cell r="K15">
            <v>168.13109999999998</v>
          </cell>
          <cell r="L15">
            <v>194.89049999999997</v>
          </cell>
          <cell r="M15">
            <v>171.1619</v>
          </cell>
          <cell r="N15">
            <v>207.34520000000001</v>
          </cell>
        </row>
        <row r="16">
          <cell r="A16" t="str">
            <v xml:space="preserve"> </v>
          </cell>
        </row>
        <row r="17">
          <cell r="A17" t="str">
            <v>Balance sheet (US$mn)</v>
          </cell>
          <cell r="B17">
            <v>164.8318699186992</v>
          </cell>
          <cell r="C17">
            <v>154.03122497998396</v>
          </cell>
          <cell r="D17">
            <v>139.3290476190476</v>
          </cell>
          <cell r="E17">
            <v>156.18209191759109</v>
          </cell>
          <cell r="F17">
            <v>157.35882352941178</v>
          </cell>
          <cell r="G17">
            <v>149.52603174603172</v>
          </cell>
          <cell r="H17">
            <v>172.88844621513945</v>
          </cell>
          <cell r="I17">
            <v>167.46656076250994</v>
          </cell>
          <cell r="J17">
            <v>160.14925019731652</v>
          </cell>
          <cell r="K17">
            <v>132.38669291338582</v>
          </cell>
          <cell r="L17">
            <v>153.45708661417319</v>
          </cell>
          <cell r="M17">
            <v>133.72023437499999</v>
          </cell>
          <cell r="N17">
            <v>162.75133437990581</v>
          </cell>
        </row>
        <row r="19">
          <cell r="A19" t="str">
            <v>Netherlands account (US$mn)</v>
          </cell>
          <cell r="B19">
            <v>32</v>
          </cell>
          <cell r="C19">
            <v>32</v>
          </cell>
          <cell r="D19">
            <v>32</v>
          </cell>
          <cell r="E19">
            <v>40</v>
          </cell>
          <cell r="F19">
            <v>20.3</v>
          </cell>
          <cell r="G19">
            <v>20.3</v>
          </cell>
          <cell r="H19">
            <v>24</v>
          </cell>
          <cell r="I19">
            <v>24</v>
          </cell>
          <cell r="J19">
            <v>24</v>
          </cell>
          <cell r="K19">
            <v>28.1</v>
          </cell>
          <cell r="L19">
            <v>28.1</v>
          </cell>
          <cell r="M19">
            <v>28.1</v>
          </cell>
          <cell r="N19">
            <v>31.5</v>
          </cell>
        </row>
        <row r="21">
          <cell r="A21" t="str">
            <v>Exchange rate (lari/US$)  -- actual</v>
          </cell>
          <cell r="B21">
            <v>1.23</v>
          </cell>
          <cell r="C21">
            <v>1.2490000000000001</v>
          </cell>
          <cell r="D21">
            <v>1.26</v>
          </cell>
          <cell r="E21">
            <v>1.262</v>
          </cell>
          <cell r="F21">
            <v>1.258</v>
          </cell>
          <cell r="G21">
            <v>1.26</v>
          </cell>
          <cell r="H21">
            <v>1.2549999999999999</v>
          </cell>
          <cell r="I21">
            <v>1.2589999999999999</v>
          </cell>
          <cell r="J21">
            <v>1.2669999999999999</v>
          </cell>
          <cell r="K21">
            <v>1.27</v>
          </cell>
          <cell r="L21">
            <v>1.27</v>
          </cell>
          <cell r="M21">
            <v>1.28</v>
          </cell>
          <cell r="N21">
            <v>1.274</v>
          </cell>
        </row>
        <row r="22">
          <cell r="A22" t="str">
            <v>Exchange rate (US$/Euro)  -- actual</v>
          </cell>
        </row>
        <row r="23">
          <cell r="A23" t="str">
            <v>exchange rate (lari/Euro)  -- actual</v>
          </cell>
        </row>
        <row r="25">
          <cell r="A25" t="str">
            <v>Encumbered reserves (US$ mn)</v>
          </cell>
        </row>
        <row r="27">
          <cell r="A27" t="str">
            <v>Reserves in Euros</v>
          </cell>
        </row>
        <row r="28">
          <cell r="A28" t="str">
            <v>Reserves in Euros (millions of lari)</v>
          </cell>
        </row>
        <row r="31">
          <cell r="A31" t="str">
            <v>Balance sheet (US$mn), unencumbered reserves excl Dutch acct.</v>
          </cell>
          <cell r="B31">
            <v>160.74454227642275</v>
          </cell>
          <cell r="C31">
            <v>149.91415532425938</v>
          </cell>
          <cell r="D31">
            <v>134.30266349206349</v>
          </cell>
          <cell r="E31">
            <v>152.46484627575276</v>
          </cell>
          <cell r="F31">
            <v>153.67610810810811</v>
          </cell>
          <cell r="G31">
            <v>147.4390341269841</v>
          </cell>
          <cell r="H31">
            <v>169.80874820717133</v>
          </cell>
          <cell r="I31">
            <v>165.84067434471805</v>
          </cell>
          <cell r="J31">
            <v>157.14455169692189</v>
          </cell>
          <cell r="K31">
            <v>129.92907559055115</v>
          </cell>
          <cell r="L31">
            <v>149.03727401574801</v>
          </cell>
          <cell r="M31">
            <v>132.43095156249998</v>
          </cell>
          <cell r="N31">
            <v>158.19874411302982</v>
          </cell>
        </row>
        <row r="33">
          <cell r="A33" t="str">
            <v>Unencumbered +encumbered reserves (US$ mln)+dutch acct., incl. SDRs</v>
          </cell>
          <cell r="B33">
            <v>192.74454227642275</v>
          </cell>
          <cell r="C33">
            <v>181.91415532425938</v>
          </cell>
          <cell r="D33">
            <v>166.30266349206349</v>
          </cell>
          <cell r="E33">
            <v>192.46484627575276</v>
          </cell>
          <cell r="F33">
            <v>173.97610810810812</v>
          </cell>
          <cell r="G33">
            <v>167.73903412698411</v>
          </cell>
          <cell r="H33">
            <v>193.80874820717133</v>
          </cell>
          <cell r="I33">
            <v>189.84067434471805</v>
          </cell>
          <cell r="J33">
            <v>181.14455169692189</v>
          </cell>
          <cell r="K33">
            <v>158.02907559055114</v>
          </cell>
          <cell r="L33">
            <v>177.13727401574801</v>
          </cell>
          <cell r="M33">
            <v>160.53095156249998</v>
          </cell>
          <cell r="N33">
            <v>189.69874411302982</v>
          </cell>
        </row>
        <row r="37">
          <cell r="A37" t="str">
            <v>discrepancy (US$mn)</v>
          </cell>
          <cell r="B37">
            <v>4.0445422764227601</v>
          </cell>
          <cell r="C37">
            <v>2.414155324259383</v>
          </cell>
          <cell r="D37">
            <v>2.7026634920634933</v>
          </cell>
          <cell r="E37">
            <v>-4.6351537242472318</v>
          </cell>
          <cell r="F37">
            <v>3.2761081081081045</v>
          </cell>
          <cell r="G37">
            <v>3.5390341269840917</v>
          </cell>
          <cell r="H37">
            <v>5.0087482071713225</v>
          </cell>
          <cell r="I37">
            <v>2.5406743447180418</v>
          </cell>
          <cell r="J37">
            <v>5.3445516969218829</v>
          </cell>
          <cell r="K37">
            <v>2.9290755905511503</v>
          </cell>
          <cell r="L37">
            <v>3.9372740157480166</v>
          </cell>
          <cell r="M37">
            <v>2.3309515624999904</v>
          </cell>
          <cell r="N37">
            <v>1.0987441130298237</v>
          </cell>
        </row>
        <row r="40">
          <cell r="A40" t="str">
            <v>adjustments to balance sheet data</v>
          </cell>
        </row>
        <row r="42">
          <cell r="A42" t="str">
            <v>(- ) account 706 (transit account)/ 1</v>
          </cell>
          <cell r="B42">
            <v>0</v>
          </cell>
          <cell r="C42">
            <v>1.351</v>
          </cell>
          <cell r="D42">
            <v>1.3620000000000001E-3</v>
          </cell>
          <cell r="E42">
            <v>2.1180000000000001E-3</v>
          </cell>
          <cell r="F42">
            <v>1.2137550000000001</v>
          </cell>
          <cell r="G42">
            <v>1.1998550000000001</v>
          </cell>
          <cell r="H42">
            <v>1.2167139999999999</v>
          </cell>
          <cell r="I42">
            <v>3.3929999999999997E-3</v>
          </cell>
          <cell r="J42">
            <v>3.4150000000000001E-3</v>
          </cell>
          <cell r="K42">
            <v>2.4027999999999997E-2</v>
          </cell>
          <cell r="L42">
            <v>0</v>
          </cell>
          <cell r="M42">
            <v>0</v>
          </cell>
          <cell r="N42">
            <v>3.4</v>
          </cell>
        </row>
        <row r="43">
          <cell r="A43" t="str">
            <v>(-) account 703 (banks' forex deposits)</v>
          </cell>
          <cell r="B43">
            <v>2.582713</v>
          </cell>
          <cell r="C43">
            <v>3.79122</v>
          </cell>
          <cell r="D43">
            <v>6.3318820000000002</v>
          </cell>
          <cell r="E43">
            <v>4.6890460000000003</v>
          </cell>
          <cell r="F43">
            <v>3.4191009999999999</v>
          </cell>
          <cell r="G43">
            <v>1.429762</v>
          </cell>
          <cell r="H43">
            <v>2.648307</v>
          </cell>
          <cell r="I43">
            <v>2.0435979999999998</v>
          </cell>
          <cell r="J43">
            <v>3.8035380000000001</v>
          </cell>
          <cell r="K43">
            <v>3.097146</v>
          </cell>
          <cell r="L43">
            <v>5.613162</v>
          </cell>
          <cell r="M43">
            <v>1.650282</v>
          </cell>
          <cell r="N43">
            <v>2.4</v>
          </cell>
        </row>
        <row r="44">
          <cell r="A44" t="str">
            <v>(-) account 815 (req.reserves in forex)</v>
          </cell>
          <cell r="B44">
            <v>2.4447000000000001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adjusted balance sheet (lari mn)</v>
          </cell>
          <cell r="B46">
            <v>197.71578699999998</v>
          </cell>
          <cell r="C46">
            <v>187.24277999999998</v>
          </cell>
          <cell r="D46">
            <v>169.22135599999999</v>
          </cell>
          <cell r="E46">
            <v>192.41063599999998</v>
          </cell>
          <cell r="F46">
            <v>193.324544</v>
          </cell>
          <cell r="G46">
            <v>185.77318299999996</v>
          </cell>
          <cell r="H46">
            <v>213.10997900000001</v>
          </cell>
          <cell r="I46">
            <v>208.793409</v>
          </cell>
          <cell r="J46">
            <v>199.10214700000003</v>
          </cell>
          <cell r="K46">
            <v>165.00992599999998</v>
          </cell>
          <cell r="L46">
            <v>189.27733799999999</v>
          </cell>
          <cell r="M46">
            <v>169.511618</v>
          </cell>
          <cell r="N46">
            <v>201.54519999999999</v>
          </cell>
        </row>
        <row r="48">
          <cell r="A48" t="str">
            <v>adjusted balance sheet (in US$mn)</v>
          </cell>
          <cell r="B48">
            <v>160.74454227642275</v>
          </cell>
          <cell r="C48">
            <v>149.91415532425938</v>
          </cell>
          <cell r="D48">
            <v>134.30266349206349</v>
          </cell>
          <cell r="E48">
            <v>152.46484627575276</v>
          </cell>
          <cell r="F48">
            <v>153.67610810810811</v>
          </cell>
          <cell r="G48">
            <v>147.4390341269841</v>
          </cell>
          <cell r="H48">
            <v>169.80874820717133</v>
          </cell>
          <cell r="I48">
            <v>165.84067434471805</v>
          </cell>
          <cell r="J48">
            <v>157.14455169692189</v>
          </cell>
          <cell r="K48">
            <v>129.92907559055115</v>
          </cell>
          <cell r="L48">
            <v>149.03727401574801</v>
          </cell>
          <cell r="M48">
            <v>132.43095156249998</v>
          </cell>
          <cell r="N48">
            <v>158.19874411302982</v>
          </cell>
        </row>
        <row r="50">
          <cell r="A50" t="str">
            <v>(-) Netherlands account (in US$ mn)</v>
          </cell>
        </row>
        <row r="52">
          <cell r="A52" t="str">
            <v>adjusted foreign exchange reserves</v>
          </cell>
        </row>
        <row r="53">
          <cell r="A53" t="str">
            <v>in US$</v>
          </cell>
          <cell r="B53">
            <v>160.74454227642275</v>
          </cell>
          <cell r="C53">
            <v>149.91415532425938</v>
          </cell>
          <cell r="D53">
            <v>134.30266349206349</v>
          </cell>
          <cell r="E53">
            <v>152.46484627575276</v>
          </cell>
          <cell r="F53">
            <v>153.67610810810811</v>
          </cell>
          <cell r="G53">
            <v>147.4390341269841</v>
          </cell>
          <cell r="H53">
            <v>169.80874820717133</v>
          </cell>
          <cell r="I53">
            <v>165.84067434471805</v>
          </cell>
          <cell r="J53">
            <v>157.14455169692189</v>
          </cell>
          <cell r="K53">
            <v>129.92907559055115</v>
          </cell>
          <cell r="L53">
            <v>149.03727401574801</v>
          </cell>
          <cell r="M53">
            <v>132.43095156249998</v>
          </cell>
          <cell r="N53">
            <v>158.19874411302982</v>
          </cell>
        </row>
        <row r="55">
          <cell r="A55" t="str">
            <v>adjusted discrepancy</v>
          </cell>
          <cell r="B55">
            <v>4.0445422764227601</v>
          </cell>
          <cell r="C55">
            <v>2.414155324259383</v>
          </cell>
          <cell r="D55">
            <v>2.7026634920634933</v>
          </cell>
          <cell r="E55">
            <v>-4.6351537242472318</v>
          </cell>
          <cell r="F55">
            <v>3.2761081081081045</v>
          </cell>
          <cell r="G55">
            <v>3.5390341269840917</v>
          </cell>
          <cell r="H55">
            <v>5.0087482071713225</v>
          </cell>
          <cell r="I55">
            <v>2.5406743447180418</v>
          </cell>
          <cell r="J55">
            <v>5.3445516969218829</v>
          </cell>
          <cell r="K55">
            <v>2.9290755905511503</v>
          </cell>
          <cell r="L55">
            <v>3.9372740157480166</v>
          </cell>
          <cell r="M55">
            <v>2.3309515624999904</v>
          </cell>
          <cell r="N55">
            <v>1.0987441130298237</v>
          </cell>
        </row>
        <row r="58">
          <cell r="A58" t="str">
            <v>1/  This account was closed in October 1996, but in December contains lari 3.4 mn as provisioning for wheat import guarantees.</v>
          </cell>
        </row>
      </sheetData>
      <sheetData sheetId="73" refreshError="1">
        <row r="1">
          <cell r="A1" t="str">
            <v>Table x. Georgia: Accounts of the National Bank of Georgia 1/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1997</v>
          </cell>
          <cell r="F4">
            <v>1997</v>
          </cell>
          <cell r="O4">
            <v>1997</v>
          </cell>
          <cell r="S4">
            <v>1998</v>
          </cell>
          <cell r="AB4">
            <v>1998</v>
          </cell>
        </row>
        <row r="5">
          <cell r="B5" t="str">
            <v>Dec.</v>
          </cell>
          <cell r="C5" t="str">
            <v>Dec.</v>
          </cell>
          <cell r="D5" t="str">
            <v>Jan.</v>
          </cell>
          <cell r="E5" t="str">
            <v>Feb.</v>
          </cell>
          <cell r="F5" t="str">
            <v>Mar.</v>
          </cell>
          <cell r="G5" t="str">
            <v>Apr.</v>
          </cell>
          <cell r="H5" t="str">
            <v>May</v>
          </cell>
          <cell r="I5" t="str">
            <v>Jun.</v>
          </cell>
          <cell r="J5" t="str">
            <v>Jul.</v>
          </cell>
          <cell r="K5" t="str">
            <v>Aug.</v>
          </cell>
          <cell r="L5" t="str">
            <v>Sep.</v>
          </cell>
          <cell r="M5" t="str">
            <v>Oct.</v>
          </cell>
          <cell r="N5" t="str">
            <v>Nov.</v>
          </cell>
          <cell r="O5" t="str">
            <v>Dec.</v>
          </cell>
          <cell r="Q5" t="str">
            <v>Jan</v>
          </cell>
          <cell r="R5" t="str">
            <v>Feb</v>
          </cell>
          <cell r="S5" t="str">
            <v>Mar</v>
          </cell>
          <cell r="T5" t="str">
            <v>Apr</v>
          </cell>
          <cell r="U5" t="str">
            <v>May</v>
          </cell>
          <cell r="V5" t="str">
            <v>Jun</v>
          </cell>
          <cell r="W5" t="str">
            <v>Jul</v>
          </cell>
          <cell r="X5" t="str">
            <v>Aug</v>
          </cell>
          <cell r="Y5" t="str">
            <v>Sep</v>
          </cell>
          <cell r="Z5" t="str">
            <v>Oct</v>
          </cell>
          <cell r="AA5" t="str">
            <v>Nov</v>
          </cell>
          <cell r="AB5" t="str">
            <v>Dec</v>
          </cell>
        </row>
        <row r="10">
          <cell r="A10" t="str">
            <v>Net foreign assets</v>
          </cell>
          <cell r="B10">
            <v>96.447951209999985</v>
          </cell>
          <cell r="C10">
            <v>-0.78698919466664274</v>
          </cell>
          <cell r="D10">
            <v>-28.824676343999958</v>
          </cell>
          <cell r="E10">
            <v>-50.256908781538478</v>
          </cell>
          <cell r="F10">
            <v>-62.323112988923064</v>
          </cell>
          <cell r="G10">
            <v>-85.801861342653794</v>
          </cell>
          <cell r="H10">
            <v>-118.81008065000002</v>
          </cell>
          <cell r="I10">
            <v>-124.89487289999995</v>
          </cell>
          <cell r="J10">
            <v>-117.20367373307688</v>
          </cell>
          <cell r="K10">
            <v>-152.50558923046157</v>
          </cell>
          <cell r="L10">
            <v>-151.72159663561536</v>
          </cell>
          <cell r="M10">
            <v>-153.40012219999991</v>
          </cell>
          <cell r="N10">
            <v>-105.21516058830764</v>
          </cell>
          <cell r="O10">
            <v>-105.22277970769237</v>
          </cell>
          <cell r="Q10">
            <v>-123.61146882586505</v>
          </cell>
          <cell r="R10">
            <v>-140.74838661582203</v>
          </cell>
          <cell r="S10">
            <v>-149.64112198782206</v>
          </cell>
          <cell r="T10">
            <v>-158.77654115282206</v>
          </cell>
          <cell r="U10">
            <v>-172.37382848826968</v>
          </cell>
          <cell r="V10">
            <v>-194.76400084557298</v>
          </cell>
          <cell r="W10">
            <v>-217.62074726557304</v>
          </cell>
          <cell r="X10">
            <v>-216.82930458258431</v>
          </cell>
          <cell r="Y10">
            <v>-277.35862070539321</v>
          </cell>
          <cell r="Z10">
            <v>-314.13069980943817</v>
          </cell>
          <cell r="AA10">
            <v>-361.85523071022237</v>
          </cell>
          <cell r="AB10">
            <v>-389.89942261600015</v>
          </cell>
        </row>
        <row r="11">
          <cell r="A11" t="str">
            <v xml:space="preserve"> Encumbered reserves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 xml:space="preserve"> Net international reserves</v>
          </cell>
          <cell r="B12">
            <v>96.447951209999985</v>
          </cell>
          <cell r="C12">
            <v>-0.78698919466664274</v>
          </cell>
          <cell r="D12">
            <v>-28.824676343999958</v>
          </cell>
          <cell r="E12">
            <v>-50.256908781538478</v>
          </cell>
          <cell r="F12">
            <v>-62.323112988923064</v>
          </cell>
          <cell r="G12">
            <v>-85.801861342653794</v>
          </cell>
          <cell r="H12">
            <v>-118.81008065000002</v>
          </cell>
          <cell r="I12">
            <v>-124.89487289999995</v>
          </cell>
          <cell r="J12">
            <v>-117.20367373307688</v>
          </cell>
          <cell r="K12">
            <v>-152.50558923046157</v>
          </cell>
          <cell r="L12">
            <v>-151.72159663561536</v>
          </cell>
          <cell r="M12">
            <v>-153.40012219999991</v>
          </cell>
          <cell r="N12">
            <v>-105.21516058830764</v>
          </cell>
          <cell r="O12">
            <v>-105.22277970769237</v>
          </cell>
          <cell r="Q12">
            <v>-123.61146882586505</v>
          </cell>
          <cell r="R12">
            <v>-140.74838661582203</v>
          </cell>
          <cell r="S12">
            <v>-149.64112198782206</v>
          </cell>
          <cell r="T12">
            <v>-158.77654115282206</v>
          </cell>
          <cell r="U12">
            <v>-172.37382848826968</v>
          </cell>
          <cell r="V12">
            <v>-194.76400084557298</v>
          </cell>
          <cell r="W12">
            <v>-217.62074726557304</v>
          </cell>
          <cell r="X12">
            <v>-216.82930458258431</v>
          </cell>
          <cell r="Y12">
            <v>-277.35862070539321</v>
          </cell>
          <cell r="Z12">
            <v>-314.13069980943817</v>
          </cell>
          <cell r="AA12">
            <v>-361.85523071022237</v>
          </cell>
          <cell r="AB12">
            <v>-389.89942261600015</v>
          </cell>
        </row>
        <row r="13">
          <cell r="A13" t="str">
            <v xml:space="preserve">   Gold</v>
          </cell>
          <cell r="B13">
            <v>1.5375000000000001</v>
          </cell>
          <cell r="C13">
            <v>1.6290213333333334</v>
          </cell>
          <cell r="D13">
            <v>1.5190559999999997</v>
          </cell>
          <cell r="E13">
            <v>0.86926153846153842</v>
          </cell>
          <cell r="F13">
            <v>0.87195692307692318</v>
          </cell>
          <cell r="G13">
            <v>0.87532615384615375</v>
          </cell>
          <cell r="H13">
            <v>0.876</v>
          </cell>
          <cell r="I13">
            <v>0.876</v>
          </cell>
          <cell r="J13">
            <v>0.80198307692307691</v>
          </cell>
          <cell r="K13">
            <v>0.80322646153846156</v>
          </cell>
          <cell r="L13">
            <v>0.80695661538461538</v>
          </cell>
          <cell r="M13">
            <v>0.80820000000000014</v>
          </cell>
          <cell r="N13">
            <v>0.8156603076923078</v>
          </cell>
          <cell r="O13">
            <v>0.70145169230769233</v>
          </cell>
          <cell r="Q13">
            <v>0.71109800613496932</v>
          </cell>
          <cell r="R13">
            <v>0.71485191717791408</v>
          </cell>
          <cell r="S13">
            <v>0.76393941717791403</v>
          </cell>
          <cell r="T13">
            <v>0.76393941717791403</v>
          </cell>
          <cell r="U13">
            <v>0.75290741573033715</v>
          </cell>
          <cell r="V13">
            <v>0.75003325842696644</v>
          </cell>
          <cell r="W13">
            <v>0.75003325842696644</v>
          </cell>
          <cell r="X13">
            <v>0.75114606741573031</v>
          </cell>
          <cell r="Y13">
            <v>0.76046831460674158</v>
          </cell>
          <cell r="Z13">
            <v>0.78499955056179771</v>
          </cell>
          <cell r="AA13">
            <v>0.85580561797752808</v>
          </cell>
          <cell r="AB13">
            <v>0.95689999999999997</v>
          </cell>
        </row>
        <row r="14">
          <cell r="A14" t="str">
            <v xml:space="preserve">   Foreign exchange reserves</v>
          </cell>
          <cell r="B14">
            <v>237.07578699999999</v>
          </cell>
          <cell r="C14">
            <v>241.67619999999999</v>
          </cell>
          <cell r="D14">
            <v>208.81580000000002</v>
          </cell>
          <cell r="E14">
            <v>186.9205</v>
          </cell>
          <cell r="F14">
            <v>175.90799999999999</v>
          </cell>
          <cell r="G14">
            <v>198.87729999999999</v>
          </cell>
          <cell r="H14">
            <v>171.58269999999999</v>
          </cell>
          <cell r="I14">
            <v>164.73420000000002</v>
          </cell>
          <cell r="J14">
            <v>164.1361</v>
          </cell>
          <cell r="K14">
            <v>163.68469999999999</v>
          </cell>
          <cell r="L14">
            <v>166.97229999999999</v>
          </cell>
          <cell r="M14">
            <v>220.32110000000006</v>
          </cell>
          <cell r="N14">
            <v>268.0865</v>
          </cell>
          <cell r="O14">
            <v>262.26929999999999</v>
          </cell>
          <cell r="Q14">
            <v>249.28629999999998</v>
          </cell>
          <cell r="R14">
            <v>235.58170000000001</v>
          </cell>
          <cell r="S14">
            <v>224.548</v>
          </cell>
          <cell r="T14">
            <v>223.15769999999998</v>
          </cell>
          <cell r="U14">
            <v>210.29560000000001</v>
          </cell>
          <cell r="V14">
            <v>187.04160000000002</v>
          </cell>
          <cell r="W14">
            <v>165.63040000000001</v>
          </cell>
          <cell r="X14">
            <v>219.61729999999994</v>
          </cell>
          <cell r="Y14">
            <v>177.2176</v>
          </cell>
          <cell r="Z14">
            <v>165.7783</v>
          </cell>
          <cell r="AA14">
            <v>148.8672</v>
          </cell>
          <cell r="AB14">
            <v>221.494</v>
          </cell>
        </row>
        <row r="15">
          <cell r="A15" t="str">
            <v xml:space="preserve">   Use of Fund Resources</v>
          </cell>
          <cell r="B15">
            <v>-142.06533579000001</v>
          </cell>
          <cell r="C15">
            <v>-244.01721052799996</v>
          </cell>
          <cell r="D15">
            <v>-239.08433234399999</v>
          </cell>
          <cell r="E15">
            <v>-237.97147032000001</v>
          </cell>
          <cell r="F15">
            <v>-239.04546991199999</v>
          </cell>
          <cell r="G15">
            <v>-285.49688749649994</v>
          </cell>
          <cell r="H15">
            <v>-291.21118065000002</v>
          </cell>
          <cell r="I15">
            <v>-290.44747289999998</v>
          </cell>
          <cell r="J15">
            <v>-282.08415680999997</v>
          </cell>
          <cell r="K15">
            <v>-283.552915692</v>
          </cell>
          <cell r="L15">
            <v>-285.21025325099998</v>
          </cell>
          <cell r="M15">
            <v>-339.41582219999998</v>
          </cell>
          <cell r="N15">
            <v>-337.15672089599997</v>
          </cell>
          <cell r="O15">
            <v>-332.00293140000002</v>
          </cell>
          <cell r="Q15">
            <v>-336.63086683199998</v>
          </cell>
          <cell r="R15">
            <v>-339.63293853299996</v>
          </cell>
          <cell r="S15">
            <v>-336.53006140499997</v>
          </cell>
          <cell r="T15">
            <v>-339.24318056999994</v>
          </cell>
          <cell r="U15">
            <v>-339.42033590400001</v>
          </cell>
          <cell r="V15">
            <v>-338.70063410399996</v>
          </cell>
          <cell r="W15">
            <v>-338.179180524</v>
          </cell>
          <cell r="X15">
            <v>-392.20675065</v>
          </cell>
          <cell r="Y15">
            <v>-406.21768901999997</v>
          </cell>
          <cell r="Z15">
            <v>-429.21099935999996</v>
          </cell>
          <cell r="AA15">
            <v>-457.09223632819993</v>
          </cell>
          <cell r="AB15">
            <v>-546.33432261600012</v>
          </cell>
        </row>
        <row r="16">
          <cell r="A16" t="str">
            <v xml:space="preserve">   Other foreign assets, net</v>
          </cell>
          <cell r="B16">
            <v>-0.1</v>
          </cell>
          <cell r="C16">
            <v>-7.4999999999999997E-2</v>
          </cell>
          <cell r="D16">
            <v>-7.5200000000000003E-2</v>
          </cell>
          <cell r="E16">
            <v>-7.5200000000000003E-2</v>
          </cell>
          <cell r="F16">
            <v>-5.7599999999999998E-2</v>
          </cell>
          <cell r="G16">
            <v>-5.7599999999999998E-2</v>
          </cell>
          <cell r="H16">
            <v>-5.7599999999999998E-2</v>
          </cell>
          <cell r="I16">
            <v>-5.7599999999999998E-2</v>
          </cell>
          <cell r="J16">
            <v>-5.7599999999999998E-2</v>
          </cell>
          <cell r="K16">
            <v>-33.440600000000003</v>
          </cell>
          <cell r="L16">
            <v>-34.290599999999998</v>
          </cell>
          <cell r="M16">
            <v>-35.113599999999998</v>
          </cell>
          <cell r="N16">
            <v>-36.960599999999999</v>
          </cell>
          <cell r="O16">
            <v>-36.190600000000003</v>
          </cell>
          <cell r="Q16">
            <v>-36.978000000000002</v>
          </cell>
          <cell r="R16">
            <v>-37.411999999999999</v>
          </cell>
          <cell r="S16">
            <v>-38.423000000000002</v>
          </cell>
          <cell r="T16">
            <v>-43.454999999999998</v>
          </cell>
          <cell r="U16">
            <v>-44.002000000000002</v>
          </cell>
          <cell r="V16">
            <v>-43.854999999999997</v>
          </cell>
          <cell r="W16">
            <v>-45.822000000000003</v>
          </cell>
          <cell r="X16">
            <v>-44.991</v>
          </cell>
          <cell r="Y16">
            <v>-49.119</v>
          </cell>
          <cell r="Z16">
            <v>-51.482999999999997</v>
          </cell>
          <cell r="AA16">
            <v>-54.485999999999997</v>
          </cell>
          <cell r="AB16">
            <v>-66.016000000000005</v>
          </cell>
        </row>
        <row r="17">
          <cell r="A17" t="str">
            <v xml:space="preserve"> Contingent liabilities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Net domestic assets</v>
          </cell>
          <cell r="B19">
            <v>57.352048790000026</v>
          </cell>
          <cell r="C19">
            <v>209.74668919466666</v>
          </cell>
          <cell r="D19">
            <v>227.30667634399998</v>
          </cell>
          <cell r="E19">
            <v>245.54380878153844</v>
          </cell>
          <cell r="F19">
            <v>262.59491298892306</v>
          </cell>
          <cell r="G19">
            <v>294.96816134265379</v>
          </cell>
          <cell r="H19">
            <v>324.64488065</v>
          </cell>
          <cell r="I19">
            <v>333.05987289999996</v>
          </cell>
          <cell r="J19">
            <v>341.32187373307687</v>
          </cell>
          <cell r="K19">
            <v>397.3833892304616</v>
          </cell>
          <cell r="L19">
            <v>401.60969663561536</v>
          </cell>
          <cell r="M19">
            <v>406.7191221999999</v>
          </cell>
          <cell r="N19">
            <v>358.76626058830766</v>
          </cell>
          <cell r="O19">
            <v>382.28907970769239</v>
          </cell>
          <cell r="Q19">
            <v>383.50576882586506</v>
          </cell>
          <cell r="R19">
            <v>395.54508661582202</v>
          </cell>
          <cell r="S19">
            <v>409.43162198782204</v>
          </cell>
          <cell r="T19">
            <v>429.74554115282206</v>
          </cell>
          <cell r="U19">
            <v>438.99662848826966</v>
          </cell>
          <cell r="V19">
            <v>466.79370084557303</v>
          </cell>
          <cell r="W19">
            <v>495.73524726557309</v>
          </cell>
          <cell r="X19">
            <v>498.64010458258429</v>
          </cell>
          <cell r="Y19">
            <v>523.05852070539322</v>
          </cell>
          <cell r="Z19">
            <v>547.00229980943823</v>
          </cell>
          <cell r="AA19">
            <v>569.82653071022241</v>
          </cell>
          <cell r="AB19">
            <v>649.61832261600011</v>
          </cell>
          <cell r="AC19">
            <v>0</v>
          </cell>
        </row>
        <row r="20">
          <cell r="A20" t="str">
            <v xml:space="preserve">   Net claims on general government 3/</v>
          </cell>
          <cell r="B20">
            <v>55.20000000000001</v>
          </cell>
          <cell r="C20">
            <v>208.8621</v>
          </cell>
          <cell r="D20">
            <v>229.50639999999999</v>
          </cell>
          <cell r="E20">
            <v>240.07640000000001</v>
          </cell>
          <cell r="F20">
            <v>265.86520000000002</v>
          </cell>
          <cell r="G20">
            <v>301.84519999999998</v>
          </cell>
          <cell r="H20">
            <v>313.70460000000003</v>
          </cell>
          <cell r="I20">
            <v>332.06849999999997</v>
          </cell>
          <cell r="J20">
            <v>344.75329999999997</v>
          </cell>
          <cell r="K20">
            <v>358.16640000000001</v>
          </cell>
          <cell r="L20">
            <v>376.75290000000001</v>
          </cell>
          <cell r="M20">
            <v>377.21109999999999</v>
          </cell>
          <cell r="N20">
            <v>331.67680000000007</v>
          </cell>
          <cell r="O20">
            <v>361.74850000000004</v>
          </cell>
          <cell r="Q20">
            <v>373.4196</v>
          </cell>
          <cell r="R20">
            <v>382.98369999999994</v>
          </cell>
          <cell r="S20">
            <v>392.61609999999996</v>
          </cell>
          <cell r="T20">
            <v>408.20310000000001</v>
          </cell>
          <cell r="U20">
            <v>418.75440000000003</v>
          </cell>
          <cell r="V20">
            <v>453.47159999999997</v>
          </cell>
          <cell r="W20">
            <v>487.1662</v>
          </cell>
          <cell r="X20">
            <v>487.35570000000001</v>
          </cell>
          <cell r="Y20">
            <v>501.72289999999998</v>
          </cell>
          <cell r="Z20">
            <v>503.12939999999998</v>
          </cell>
          <cell r="AA20">
            <v>506.37259999999998</v>
          </cell>
          <cell r="AB20">
            <v>499.5856</v>
          </cell>
        </row>
        <row r="21">
          <cell r="A21" t="str">
            <v xml:space="preserve">   Claims on banks</v>
          </cell>
          <cell r="B21">
            <v>4.2</v>
          </cell>
          <cell r="C21">
            <v>13.7195</v>
          </cell>
          <cell r="D21">
            <v>11.2257</v>
          </cell>
          <cell r="E21">
            <v>10.7599</v>
          </cell>
          <cell r="F21">
            <v>10.5617</v>
          </cell>
          <cell r="G21">
            <v>10.623799999999999</v>
          </cell>
          <cell r="H21">
            <v>9.0242000000000004</v>
          </cell>
          <cell r="I21">
            <v>5.3112000000000004</v>
          </cell>
          <cell r="J21">
            <v>6.4776999999999996</v>
          </cell>
          <cell r="K21">
            <v>7.8372000000000002</v>
          </cell>
          <cell r="L21">
            <v>4.3926999999999996</v>
          </cell>
          <cell r="M21">
            <v>7.0225</v>
          </cell>
          <cell r="N21">
            <v>4.4588999999999999</v>
          </cell>
          <cell r="O21">
            <v>3.4695</v>
          </cell>
          <cell r="Q21">
            <v>2.5152000000000001</v>
          </cell>
          <cell r="R21">
            <v>2.4718</v>
          </cell>
          <cell r="S21">
            <v>2.3967000000000001</v>
          </cell>
          <cell r="T21">
            <v>2.7450999999999999</v>
          </cell>
          <cell r="U21">
            <v>2.7124999999999999</v>
          </cell>
          <cell r="V21">
            <v>2.1541000000000001</v>
          </cell>
          <cell r="W21">
            <v>1.0624</v>
          </cell>
          <cell r="X21">
            <v>1.7211000000000001</v>
          </cell>
          <cell r="Y21">
            <v>-1.0244</v>
          </cell>
          <cell r="Z21">
            <v>3.5756999999999999</v>
          </cell>
          <cell r="AA21">
            <v>1.7927999999999999</v>
          </cell>
          <cell r="AB21">
            <v>6.556</v>
          </cell>
        </row>
        <row r="22">
          <cell r="A22" t="str">
            <v xml:space="preserve">   Claims on rest of economy</v>
          </cell>
          <cell r="B22">
            <v>0</v>
          </cell>
          <cell r="C22">
            <v>0</v>
          </cell>
          <cell r="D22">
            <v>0</v>
          </cell>
          <cell r="E22">
            <v>0.17</v>
          </cell>
          <cell r="F22">
            <v>0.28000000000000003</v>
          </cell>
          <cell r="G22">
            <v>0.37</v>
          </cell>
          <cell r="H22">
            <v>0.38</v>
          </cell>
          <cell r="I22">
            <v>0.39</v>
          </cell>
          <cell r="J22">
            <v>0.41</v>
          </cell>
          <cell r="K22">
            <v>33.803000000000004</v>
          </cell>
          <cell r="L22">
            <v>34.652999999999999</v>
          </cell>
          <cell r="M22">
            <v>35.506</v>
          </cell>
          <cell r="N22">
            <v>37.412999999999997</v>
          </cell>
          <cell r="O22">
            <v>36.673000000000002</v>
          </cell>
          <cell r="Q22">
            <v>37.407999999999994</v>
          </cell>
          <cell r="R22">
            <v>37.85199999999999</v>
          </cell>
          <cell r="S22">
            <v>39.052999999999997</v>
          </cell>
          <cell r="T22">
            <v>44.094999999999999</v>
          </cell>
          <cell r="U22">
            <v>44.642000000000003</v>
          </cell>
          <cell r="V22">
            <v>44.484999999999999</v>
          </cell>
          <cell r="W22">
            <v>46.442</v>
          </cell>
          <cell r="X22">
            <v>45.661000000000001</v>
          </cell>
          <cell r="Y22">
            <v>49.778999999999989</v>
          </cell>
          <cell r="Z22">
            <v>52.133000000000003</v>
          </cell>
          <cell r="AA22">
            <v>55.155999999999999</v>
          </cell>
          <cell r="AB22">
            <v>66.666000000000011</v>
          </cell>
        </row>
        <row r="23">
          <cell r="A23" t="str">
            <v xml:space="preserve">   Other items, net 3/</v>
          </cell>
          <cell r="B23">
            <v>-2.0479512099999839</v>
          </cell>
          <cell r="C23">
            <v>-12.83491080533334</v>
          </cell>
          <cell r="D23">
            <v>-13.425423656000003</v>
          </cell>
          <cell r="E23">
            <v>-5.4624912184615617</v>
          </cell>
          <cell r="F23">
            <v>-14.111987011076959</v>
          </cell>
          <cell r="G23">
            <v>-17.870838657346191</v>
          </cell>
          <cell r="H23">
            <v>1.5360806499999766</v>
          </cell>
          <cell r="I23">
            <v>-4.7098271000000125</v>
          </cell>
          <cell r="J23">
            <v>-10.319126266923096</v>
          </cell>
          <cell r="K23">
            <v>-2.4232107695384109</v>
          </cell>
          <cell r="L23">
            <v>-14.188903364384643</v>
          </cell>
          <cell r="M23">
            <v>-13.020477800000087</v>
          </cell>
          <cell r="N23">
            <v>-14.782439411692408</v>
          </cell>
          <cell r="O23">
            <v>-19.601920292307643</v>
          </cell>
          <cell r="Q23">
            <v>-29.837031174134935</v>
          </cell>
          <cell r="R23">
            <v>-27.762413384177918</v>
          </cell>
          <cell r="S23">
            <v>-24.634178012177916</v>
          </cell>
          <cell r="T23">
            <v>-25.297658847177949</v>
          </cell>
          <cell r="U23">
            <v>-27.11227151173037</v>
          </cell>
          <cell r="V23">
            <v>-33.316999154426938</v>
          </cell>
          <cell r="W23">
            <v>-38.935352734426914</v>
          </cell>
          <cell r="X23">
            <v>-36.097695417415729</v>
          </cell>
          <cell r="Y23">
            <v>-27.41897929460675</v>
          </cell>
          <cell r="Z23">
            <v>-11.835800190561748</v>
          </cell>
          <cell r="AA23">
            <v>6.5051307102224385</v>
          </cell>
          <cell r="AB23">
            <v>76.810722616000092</v>
          </cell>
        </row>
        <row r="25">
          <cell r="A25" t="str">
            <v>Reserve money</v>
          </cell>
          <cell r="B25">
            <v>153.80000000000001</v>
          </cell>
          <cell r="C25">
            <v>208.95970000000003</v>
          </cell>
          <cell r="D25">
            <v>198.48200000000003</v>
          </cell>
          <cell r="E25">
            <v>195.28689999999997</v>
          </cell>
          <cell r="F25">
            <v>200.27180000000001</v>
          </cell>
          <cell r="G25">
            <v>209.16630000000001</v>
          </cell>
          <cell r="H25">
            <v>205.8348</v>
          </cell>
          <cell r="I25">
            <v>208.16499999999999</v>
          </cell>
          <cell r="J25">
            <v>224.1182</v>
          </cell>
          <cell r="K25">
            <v>244.87780000000004</v>
          </cell>
          <cell r="L25">
            <v>249.88810000000001</v>
          </cell>
          <cell r="M25">
            <v>253.31899999999999</v>
          </cell>
          <cell r="N25">
            <v>253.55109999999999</v>
          </cell>
          <cell r="O25">
            <v>277.06630000000001</v>
          </cell>
          <cell r="Q25">
            <v>259.89429999999999</v>
          </cell>
          <cell r="R25">
            <v>254.79670000000002</v>
          </cell>
          <cell r="S25">
            <v>259.79049999999995</v>
          </cell>
          <cell r="T25">
            <v>270.96899999999999</v>
          </cell>
          <cell r="U25">
            <v>266.62279999999998</v>
          </cell>
          <cell r="V25">
            <v>272.02970000000005</v>
          </cell>
          <cell r="W25">
            <v>278.11450000000002</v>
          </cell>
          <cell r="X25">
            <v>281.81079999999997</v>
          </cell>
          <cell r="Y25">
            <v>245.69990000000001</v>
          </cell>
          <cell r="Z25">
            <v>232.8716</v>
          </cell>
          <cell r="AA25">
            <v>207.97130000000001</v>
          </cell>
          <cell r="AB25">
            <v>259.71890000000002</v>
          </cell>
        </row>
        <row r="26">
          <cell r="A26" t="str">
            <v xml:space="preserve">   Currency in circulation</v>
          </cell>
          <cell r="B26">
            <v>131.4</v>
          </cell>
          <cell r="C26">
            <v>185.57400000000001</v>
          </cell>
          <cell r="D26">
            <v>169.69300000000001</v>
          </cell>
          <cell r="E26">
            <v>167.61859999999999</v>
          </cell>
          <cell r="F26">
            <v>170.5694</v>
          </cell>
          <cell r="G26">
            <v>183.02359999999999</v>
          </cell>
          <cell r="H26">
            <v>175.28129999999999</v>
          </cell>
          <cell r="I26">
            <v>178.18289999999999</v>
          </cell>
          <cell r="J26">
            <v>195.7901</v>
          </cell>
          <cell r="K26">
            <v>207.39680000000001</v>
          </cell>
          <cell r="L26">
            <v>220.32980000000001</v>
          </cell>
          <cell r="M26">
            <v>222.0727</v>
          </cell>
          <cell r="N26">
            <v>222.70949999999999</v>
          </cell>
          <cell r="O26">
            <v>254.5549</v>
          </cell>
          <cell r="Q26">
            <v>231.31059999999999</v>
          </cell>
          <cell r="R26">
            <v>227.33109999999999</v>
          </cell>
          <cell r="S26">
            <v>228.98509999999999</v>
          </cell>
          <cell r="T26">
            <v>237.55969999999999</v>
          </cell>
          <cell r="U26">
            <v>238.96969999999999</v>
          </cell>
          <cell r="V26">
            <v>236.76840000000001</v>
          </cell>
          <cell r="W26">
            <v>246.9117</v>
          </cell>
          <cell r="X26">
            <v>250.23589999999999</v>
          </cell>
          <cell r="Y26">
            <v>211.8398</v>
          </cell>
          <cell r="Z26">
            <v>195.4648</v>
          </cell>
          <cell r="AA26">
            <v>179.57740000000001</v>
          </cell>
          <cell r="AB26">
            <v>221.97489999999999</v>
          </cell>
        </row>
        <row r="27">
          <cell r="A27" t="str">
            <v xml:space="preserve">   Required reserves</v>
          </cell>
          <cell r="B27">
            <v>11.9</v>
          </cell>
          <cell r="C27">
            <v>13.723000000000001</v>
          </cell>
          <cell r="D27">
            <v>12.936</v>
          </cell>
          <cell r="E27">
            <v>13.776199999999999</v>
          </cell>
          <cell r="F27">
            <v>12.7357</v>
          </cell>
          <cell r="G27">
            <v>13.8423</v>
          </cell>
          <cell r="H27">
            <v>13.654999999999999</v>
          </cell>
          <cell r="I27">
            <v>14.3012</v>
          </cell>
          <cell r="J27">
            <v>14.4359</v>
          </cell>
          <cell r="K27">
            <v>16.2117</v>
          </cell>
          <cell r="L27">
            <v>15.157400000000001</v>
          </cell>
          <cell r="M27">
            <v>14.614100000000001</v>
          </cell>
          <cell r="N27">
            <v>15.045199999999999</v>
          </cell>
          <cell r="O27">
            <v>15.652900000000001</v>
          </cell>
          <cell r="Q27">
            <v>14.9458</v>
          </cell>
          <cell r="R27">
            <v>16.984999999999999</v>
          </cell>
          <cell r="S27">
            <v>17.436399999999999</v>
          </cell>
          <cell r="T27">
            <v>17.093</v>
          </cell>
          <cell r="U27">
            <v>16.846</v>
          </cell>
          <cell r="V27">
            <v>17.872599999999998</v>
          </cell>
          <cell r="W27">
            <v>18.343</v>
          </cell>
          <cell r="X27">
            <v>18.309200000000001</v>
          </cell>
          <cell r="Y27">
            <v>24.287099999999999</v>
          </cell>
          <cell r="Z27">
            <v>22.616599999999998</v>
          </cell>
          <cell r="AA27">
            <v>22.020900000000001</v>
          </cell>
          <cell r="AB27">
            <v>18.049900000000001</v>
          </cell>
        </row>
        <row r="28">
          <cell r="A28" t="str">
            <v xml:space="preserve">   Balances on banks' correspondent a/cs</v>
          </cell>
          <cell r="B28">
            <v>10.500000000000005</v>
          </cell>
          <cell r="C28">
            <v>9.6627000000000134</v>
          </cell>
          <cell r="D28">
            <v>15.853000000000016</v>
          </cell>
          <cell r="E28">
            <v>13.892099999999989</v>
          </cell>
          <cell r="F28">
            <v>16.96670000000001</v>
          </cell>
          <cell r="G28">
            <v>12.300400000000019</v>
          </cell>
          <cell r="H28">
            <v>16.898500000000013</v>
          </cell>
          <cell r="I28">
            <v>15.680900000000003</v>
          </cell>
          <cell r="J28">
            <v>13.892200000000006</v>
          </cell>
          <cell r="K28">
            <v>21.269300000000023</v>
          </cell>
          <cell r="L28">
            <v>14.400900000000002</v>
          </cell>
          <cell r="M28">
            <v>16.63219999999999</v>
          </cell>
          <cell r="N28">
            <v>15.7964</v>
          </cell>
          <cell r="O28">
            <v>6.8585000000000083</v>
          </cell>
          <cell r="Q28">
            <v>13.637899999999993</v>
          </cell>
          <cell r="R28">
            <v>10.480600000000024</v>
          </cell>
          <cell r="S28">
            <v>13.368999999999964</v>
          </cell>
          <cell r="T28">
            <v>16.316300000000002</v>
          </cell>
          <cell r="U28">
            <v>10.807099999999995</v>
          </cell>
          <cell r="V28">
            <v>17.388700000000036</v>
          </cell>
          <cell r="W28">
            <v>12.859800000000025</v>
          </cell>
          <cell r="X28">
            <v>13.265699999999985</v>
          </cell>
          <cell r="Y28">
            <v>9.5730000000000182</v>
          </cell>
          <cell r="Z28">
            <v>14.790200000000006</v>
          </cell>
          <cell r="AA28">
            <v>6.3730000000000011</v>
          </cell>
          <cell r="AB28">
            <v>19.694100000000027</v>
          </cell>
        </row>
        <row r="32">
          <cell r="A32" t="str">
            <v>Net foreign assets</v>
          </cell>
          <cell r="B32" t="str">
            <v>…</v>
          </cell>
          <cell r="C32">
            <v>-97.234940404666631</v>
          </cell>
          <cell r="D32" t="str">
            <v>…</v>
          </cell>
          <cell r="E32" t="str">
            <v>…</v>
          </cell>
          <cell r="F32">
            <v>-61.536123794256419</v>
          </cell>
          <cell r="G32" t="str">
            <v>…</v>
          </cell>
          <cell r="H32" t="str">
            <v>…</v>
          </cell>
          <cell r="I32">
            <v>-62.571759911076889</v>
          </cell>
          <cell r="J32" t="str">
            <v>…</v>
          </cell>
          <cell r="K32" t="str">
            <v>…</v>
          </cell>
          <cell r="L32">
            <v>-26.826723735615403</v>
          </cell>
          <cell r="M32" t="str">
            <v>…</v>
          </cell>
          <cell r="N32" t="str">
            <v>…</v>
          </cell>
          <cell r="O32">
            <v>-104.43579051302572</v>
          </cell>
          <cell r="Q32" t="str">
            <v>...</v>
          </cell>
          <cell r="R32" t="str">
            <v>...</v>
          </cell>
          <cell r="S32">
            <v>-44.418342280129693</v>
          </cell>
          <cell r="T32" t="str">
            <v>...</v>
          </cell>
          <cell r="U32" t="str">
            <v>...</v>
          </cell>
          <cell r="V32">
            <v>-45.122878857750919</v>
          </cell>
          <cell r="W32" t="str">
            <v>...</v>
          </cell>
          <cell r="X32" t="str">
            <v>...</v>
          </cell>
          <cell r="Y32">
            <v>-82.594619859820227</v>
          </cell>
          <cell r="Z32" t="str">
            <v>...</v>
          </cell>
          <cell r="AA32" t="str">
            <v>...</v>
          </cell>
          <cell r="AB32">
            <v>-284.67664290830777</v>
          </cell>
        </row>
        <row r="33">
          <cell r="A33" t="str">
            <v xml:space="preserve"> Net international reserves</v>
          </cell>
          <cell r="B33" t="str">
            <v>…</v>
          </cell>
          <cell r="C33">
            <v>-97.234940404666631</v>
          </cell>
          <cell r="D33" t="str">
            <v>…</v>
          </cell>
          <cell r="E33" t="str">
            <v>…</v>
          </cell>
          <cell r="F33">
            <v>-61.536123794256419</v>
          </cell>
          <cell r="G33" t="str">
            <v>…</v>
          </cell>
          <cell r="H33" t="str">
            <v>…</v>
          </cell>
          <cell r="I33">
            <v>-62.571759911076889</v>
          </cell>
          <cell r="J33" t="str">
            <v>…</v>
          </cell>
          <cell r="K33" t="str">
            <v>…</v>
          </cell>
          <cell r="L33">
            <v>-26.826723735615403</v>
          </cell>
          <cell r="M33" t="str">
            <v>…</v>
          </cell>
          <cell r="N33" t="str">
            <v>…</v>
          </cell>
          <cell r="O33">
            <v>-104.43579051302572</v>
          </cell>
          <cell r="Q33" t="str">
            <v>...</v>
          </cell>
          <cell r="R33" t="str">
            <v>...</v>
          </cell>
          <cell r="S33">
            <v>-44.418342280129693</v>
          </cell>
          <cell r="T33" t="str">
            <v>...</v>
          </cell>
          <cell r="U33" t="str">
            <v>...</v>
          </cell>
          <cell r="V33">
            <v>-45.122878857750919</v>
          </cell>
          <cell r="W33" t="str">
            <v>...</v>
          </cell>
          <cell r="X33" t="str">
            <v>...</v>
          </cell>
          <cell r="Y33">
            <v>-82.594619859820227</v>
          </cell>
          <cell r="Z33" t="str">
            <v>...</v>
          </cell>
          <cell r="AA33" t="str">
            <v>...</v>
          </cell>
          <cell r="AB33">
            <v>-284.67664290830777</v>
          </cell>
        </row>
        <row r="34">
          <cell r="B34" t="str">
            <v>…</v>
          </cell>
        </row>
        <row r="35">
          <cell r="A35" t="str">
            <v>Net domestic assets</v>
          </cell>
          <cell r="B35" t="str">
            <v>…</v>
          </cell>
          <cell r="C35">
            <v>152.39464040466663</v>
          </cell>
          <cell r="D35" t="str">
            <v>…</v>
          </cell>
          <cell r="E35" t="str">
            <v>…</v>
          </cell>
          <cell r="F35">
            <v>52.848223794256398</v>
          </cell>
          <cell r="G35" t="str">
            <v>…</v>
          </cell>
          <cell r="H35" t="str">
            <v>…</v>
          </cell>
          <cell r="I35">
            <v>70.464959911076903</v>
          </cell>
          <cell r="J35" t="str">
            <v>…</v>
          </cell>
          <cell r="K35" t="str">
            <v>…</v>
          </cell>
          <cell r="L35">
            <v>68.549823735615405</v>
          </cell>
          <cell r="M35" t="str">
            <v>…</v>
          </cell>
          <cell r="N35" t="str">
            <v>…</v>
          </cell>
          <cell r="O35">
            <v>172.54239051302574</v>
          </cell>
          <cell r="Q35" t="str">
            <v>...</v>
          </cell>
          <cell r="R35" t="str">
            <v>...</v>
          </cell>
          <cell r="S35">
            <v>27.142542280129646</v>
          </cell>
          <cell r="T35" t="str">
            <v>...</v>
          </cell>
          <cell r="U35" t="str">
            <v>...</v>
          </cell>
          <cell r="V35">
            <v>57.362078857750987</v>
          </cell>
          <cell r="W35" t="str">
            <v>...</v>
          </cell>
          <cell r="X35" t="str">
            <v>...</v>
          </cell>
          <cell r="Y35">
            <v>56.264819859820193</v>
          </cell>
          <cell r="Z35" t="str">
            <v>...</v>
          </cell>
          <cell r="AA35" t="str">
            <v>...</v>
          </cell>
          <cell r="AB35">
            <v>267.32924290830772</v>
          </cell>
        </row>
        <row r="36">
          <cell r="A36" t="str">
            <v xml:space="preserve">   Net claims on general government</v>
          </cell>
          <cell r="B36" t="str">
            <v>…</v>
          </cell>
          <cell r="C36">
            <v>153.66209999999998</v>
          </cell>
          <cell r="D36" t="str">
            <v>…</v>
          </cell>
          <cell r="E36" t="str">
            <v>…</v>
          </cell>
          <cell r="F36">
            <v>57.003100000000018</v>
          </cell>
          <cell r="G36" t="str">
            <v>…</v>
          </cell>
          <cell r="H36" t="str">
            <v>…</v>
          </cell>
          <cell r="I36">
            <v>66.203299999999956</v>
          </cell>
          <cell r="J36" t="str">
            <v>…</v>
          </cell>
          <cell r="K36" t="str">
            <v>…</v>
          </cell>
          <cell r="L36">
            <v>44.684400000000039</v>
          </cell>
          <cell r="M36" t="str">
            <v>…</v>
          </cell>
          <cell r="N36" t="str">
            <v>…</v>
          </cell>
          <cell r="O36">
            <v>152.88640000000004</v>
          </cell>
          <cell r="Q36" t="str">
            <v>...</v>
          </cell>
          <cell r="R36" t="str">
            <v>...</v>
          </cell>
          <cell r="S36">
            <v>30.867599999999925</v>
          </cell>
          <cell r="T36" t="str">
            <v>...</v>
          </cell>
          <cell r="U36" t="str">
            <v>...</v>
          </cell>
          <cell r="V36">
            <v>60.855500000000006</v>
          </cell>
          <cell r="W36" t="str">
            <v>...</v>
          </cell>
          <cell r="X36" t="str">
            <v>...</v>
          </cell>
          <cell r="Y36">
            <v>48.251300000000015</v>
          </cell>
          <cell r="Z36" t="str">
            <v>...</v>
          </cell>
          <cell r="AA36" t="str">
            <v>...</v>
          </cell>
          <cell r="AB36">
            <v>137.83709999999996</v>
          </cell>
        </row>
        <row r="37">
          <cell r="A37" t="str">
            <v xml:space="preserve">   Claims on banks</v>
          </cell>
          <cell r="B37" t="str">
            <v>…</v>
          </cell>
          <cell r="C37">
            <v>9.5195000000000007</v>
          </cell>
          <cell r="D37" t="str">
            <v>…</v>
          </cell>
          <cell r="E37" t="str">
            <v>…</v>
          </cell>
          <cell r="F37">
            <v>-3.1577999999999999</v>
          </cell>
          <cell r="G37" t="str">
            <v>…</v>
          </cell>
          <cell r="H37" t="str">
            <v>…</v>
          </cell>
          <cell r="I37">
            <v>-5.2504999999999997</v>
          </cell>
          <cell r="J37" t="str">
            <v>…</v>
          </cell>
          <cell r="K37" t="str">
            <v>…</v>
          </cell>
          <cell r="L37">
            <v>-0.91850000000000076</v>
          </cell>
          <cell r="M37" t="str">
            <v>…</v>
          </cell>
          <cell r="N37" t="str">
            <v>…</v>
          </cell>
          <cell r="O37">
            <v>-10.25</v>
          </cell>
          <cell r="Q37" t="str">
            <v>...</v>
          </cell>
          <cell r="R37" t="str">
            <v>...</v>
          </cell>
          <cell r="S37">
            <v>-1.0728</v>
          </cell>
          <cell r="T37" t="str">
            <v>...</v>
          </cell>
          <cell r="U37" t="str">
            <v>...</v>
          </cell>
          <cell r="V37">
            <v>-0.24259999999999993</v>
          </cell>
          <cell r="W37" t="str">
            <v>...</v>
          </cell>
          <cell r="X37" t="str">
            <v>...</v>
          </cell>
          <cell r="Y37">
            <v>-3.1785000000000001</v>
          </cell>
          <cell r="Z37" t="str">
            <v>...</v>
          </cell>
          <cell r="AA37" t="str">
            <v>...</v>
          </cell>
          <cell r="AB37">
            <v>3.0865</v>
          </cell>
        </row>
        <row r="38">
          <cell r="A38" t="str">
            <v xml:space="preserve">   Other items, net</v>
          </cell>
          <cell r="B38" t="str">
            <v>…</v>
          </cell>
          <cell r="C38">
            <v>-10.786959595333357</v>
          </cell>
          <cell r="D38" t="str">
            <v>…</v>
          </cell>
          <cell r="E38" t="str">
            <v>…</v>
          </cell>
          <cell r="F38">
            <v>-1.2770762057436187</v>
          </cell>
          <cell r="G38" t="str">
            <v>…</v>
          </cell>
          <cell r="H38" t="str">
            <v>…</v>
          </cell>
          <cell r="I38">
            <v>9.4021599110769465</v>
          </cell>
          <cell r="J38" t="str">
            <v>…</v>
          </cell>
          <cell r="K38" t="str">
            <v>…</v>
          </cell>
          <cell r="L38">
            <v>-9.4790762643846307</v>
          </cell>
          <cell r="M38" t="str">
            <v>…</v>
          </cell>
          <cell r="N38" t="str">
            <v>…</v>
          </cell>
          <cell r="O38">
            <v>-6.7670094869743025</v>
          </cell>
          <cell r="Q38" t="str">
            <v>...</v>
          </cell>
          <cell r="R38" t="str">
            <v>...</v>
          </cell>
          <cell r="S38">
            <v>-5.0322577198702731</v>
          </cell>
          <cell r="T38" t="str">
            <v>...</v>
          </cell>
          <cell r="U38" t="str">
            <v>...</v>
          </cell>
          <cell r="V38">
            <v>-8.682821142249022</v>
          </cell>
          <cell r="W38" t="str">
            <v>...</v>
          </cell>
          <cell r="X38" t="str">
            <v>...</v>
          </cell>
          <cell r="Y38">
            <v>5.8980198598201881</v>
          </cell>
          <cell r="Z38" t="str">
            <v>...</v>
          </cell>
          <cell r="AA38" t="str">
            <v>...</v>
          </cell>
          <cell r="AB38">
            <v>96.412642908307731</v>
          </cell>
        </row>
        <row r="39">
          <cell r="B39" t="str">
            <v>…</v>
          </cell>
        </row>
        <row r="40">
          <cell r="A40" t="str">
            <v>Reserve money</v>
          </cell>
          <cell r="B40" t="str">
            <v>…</v>
          </cell>
          <cell r="C40">
            <v>55.159700000000015</v>
          </cell>
          <cell r="D40" t="str">
            <v>…</v>
          </cell>
          <cell r="E40" t="str">
            <v>…</v>
          </cell>
          <cell r="F40">
            <v>-8.6879000000000133</v>
          </cell>
          <cell r="G40" t="str">
            <v>…</v>
          </cell>
          <cell r="H40" t="str">
            <v>…</v>
          </cell>
          <cell r="I40">
            <v>7.8931999999999789</v>
          </cell>
          <cell r="J40" t="str">
            <v>…</v>
          </cell>
          <cell r="K40" t="str">
            <v>…</v>
          </cell>
          <cell r="L40">
            <v>41.723100000000017</v>
          </cell>
          <cell r="M40" t="str">
            <v>…</v>
          </cell>
          <cell r="N40" t="str">
            <v>…</v>
          </cell>
          <cell r="O40">
            <v>68.106599999999986</v>
          </cell>
          <cell r="Q40" t="str">
            <v>...</v>
          </cell>
          <cell r="R40" t="str">
            <v>...</v>
          </cell>
          <cell r="S40">
            <v>-17.275800000000061</v>
          </cell>
          <cell r="T40" t="str">
            <v>...</v>
          </cell>
          <cell r="U40" t="str">
            <v>...</v>
          </cell>
          <cell r="V40">
            <v>12.239200000000096</v>
          </cell>
          <cell r="W40" t="str">
            <v>...</v>
          </cell>
          <cell r="X40" t="str">
            <v>...</v>
          </cell>
          <cell r="Y40">
            <v>-26.329800000000034</v>
          </cell>
          <cell r="Z40" t="str">
            <v>...</v>
          </cell>
          <cell r="AA40" t="str">
            <v>...</v>
          </cell>
          <cell r="AB40">
            <v>-17.347399999999993</v>
          </cell>
        </row>
        <row r="41">
          <cell r="A41" t="str">
            <v xml:space="preserve">   Currency in circulation</v>
          </cell>
          <cell r="B41" t="str">
            <v>…</v>
          </cell>
          <cell r="C41">
            <v>54.174000000000007</v>
          </cell>
          <cell r="D41" t="str">
            <v>…</v>
          </cell>
          <cell r="E41" t="str">
            <v>…</v>
          </cell>
          <cell r="F41">
            <v>-15.004600000000011</v>
          </cell>
          <cell r="G41" t="str">
            <v>…</v>
          </cell>
          <cell r="H41" t="str">
            <v>…</v>
          </cell>
          <cell r="I41">
            <v>7.6134999999999877</v>
          </cell>
          <cell r="J41" t="str">
            <v>…</v>
          </cell>
          <cell r="K41" t="str">
            <v>…</v>
          </cell>
          <cell r="L41">
            <v>42.146900000000016</v>
          </cell>
          <cell r="M41" t="str">
            <v>…</v>
          </cell>
          <cell r="N41" t="str">
            <v>…</v>
          </cell>
          <cell r="O41">
            <v>68.980899999999991</v>
          </cell>
          <cell r="Q41" t="str">
            <v>...</v>
          </cell>
          <cell r="R41" t="str">
            <v>...</v>
          </cell>
          <cell r="S41">
            <v>-25.569800000000015</v>
          </cell>
          <cell r="T41" t="str">
            <v>...</v>
          </cell>
          <cell r="U41" t="str">
            <v>...</v>
          </cell>
          <cell r="V41">
            <v>7.7833000000000254</v>
          </cell>
          <cell r="W41" t="str">
            <v>...</v>
          </cell>
          <cell r="X41" t="str">
            <v>...</v>
          </cell>
          <cell r="Y41">
            <v>-24.928600000000017</v>
          </cell>
          <cell r="Z41" t="str">
            <v>...</v>
          </cell>
          <cell r="AA41" t="str">
            <v>...</v>
          </cell>
          <cell r="AB41">
            <v>-32.580000000000013</v>
          </cell>
        </row>
        <row r="42">
          <cell r="A42" t="str">
            <v xml:space="preserve">   Required reserves</v>
          </cell>
          <cell r="B42" t="str">
            <v>…</v>
          </cell>
          <cell r="C42">
            <v>1.8230000000000004</v>
          </cell>
          <cell r="D42" t="str">
            <v>…</v>
          </cell>
          <cell r="E42" t="str">
            <v>…</v>
          </cell>
          <cell r="F42">
            <v>-0.98730000000000118</v>
          </cell>
          <cell r="G42" t="str">
            <v>…</v>
          </cell>
          <cell r="H42" t="str">
            <v>…</v>
          </cell>
          <cell r="I42">
            <v>1.5655000000000001</v>
          </cell>
          <cell r="J42" t="str">
            <v>…</v>
          </cell>
          <cell r="K42" t="str">
            <v>…</v>
          </cell>
          <cell r="L42">
            <v>0.85620000000000118</v>
          </cell>
          <cell r="M42" t="str">
            <v>…</v>
          </cell>
          <cell r="N42" t="str">
            <v>…</v>
          </cell>
          <cell r="O42">
            <v>1.9298999999999999</v>
          </cell>
          <cell r="Q42" t="str">
            <v>...</v>
          </cell>
          <cell r="R42" t="str">
            <v>...</v>
          </cell>
          <cell r="S42">
            <v>1.7834999999999983</v>
          </cell>
          <cell r="T42" t="str">
            <v>...</v>
          </cell>
          <cell r="U42" t="str">
            <v>...</v>
          </cell>
          <cell r="V42">
            <v>0.43619999999999948</v>
          </cell>
          <cell r="W42" t="str">
            <v>...</v>
          </cell>
          <cell r="X42" t="str">
            <v>...</v>
          </cell>
          <cell r="Y42">
            <v>6.4145000000000003</v>
          </cell>
          <cell r="Z42" t="str">
            <v>...</v>
          </cell>
          <cell r="AA42" t="str">
            <v>...</v>
          </cell>
          <cell r="AB42">
            <v>2.3970000000000002</v>
          </cell>
        </row>
        <row r="43">
          <cell r="A43" t="str">
            <v xml:space="preserve">   Balances on banks' correspondent a/cs</v>
          </cell>
          <cell r="B43" t="str">
            <v>…</v>
          </cell>
          <cell r="C43">
            <v>-0.83729999999999194</v>
          </cell>
          <cell r="D43" t="str">
            <v>…</v>
          </cell>
          <cell r="E43" t="str">
            <v>…</v>
          </cell>
          <cell r="F43">
            <v>7.3039999999999967</v>
          </cell>
          <cell r="G43" t="str">
            <v>…</v>
          </cell>
          <cell r="H43" t="str">
            <v>…</v>
          </cell>
          <cell r="I43">
            <v>-1.2858000000000072</v>
          </cell>
          <cell r="J43" t="str">
            <v>…</v>
          </cell>
          <cell r="K43" t="str">
            <v>…</v>
          </cell>
          <cell r="L43">
            <v>-1.2800000000000011</v>
          </cell>
          <cell r="M43" t="str">
            <v>…</v>
          </cell>
          <cell r="N43" t="str">
            <v>…</v>
          </cell>
          <cell r="O43">
            <v>-2.8042000000000051</v>
          </cell>
          <cell r="Q43" t="str">
            <v>...</v>
          </cell>
          <cell r="R43" t="str">
            <v>...</v>
          </cell>
          <cell r="S43">
            <v>6.510499999999956</v>
          </cell>
          <cell r="T43" t="str">
            <v>...</v>
          </cell>
          <cell r="U43" t="str">
            <v>...</v>
          </cell>
          <cell r="V43">
            <v>4.0197000000000713</v>
          </cell>
          <cell r="W43" t="str">
            <v>...</v>
          </cell>
          <cell r="X43" t="str">
            <v>...</v>
          </cell>
          <cell r="Y43">
            <v>-7.8157000000000174</v>
          </cell>
          <cell r="Z43" t="str">
            <v>...</v>
          </cell>
          <cell r="AA43" t="str">
            <v>...</v>
          </cell>
          <cell r="AB43">
            <v>12.835600000000019</v>
          </cell>
        </row>
        <row r="47">
          <cell r="A47" t="str">
            <v>Net international reserves</v>
          </cell>
          <cell r="B47" t="str">
            <v>…</v>
          </cell>
          <cell r="C47">
            <v>-63.221677766363214</v>
          </cell>
          <cell r="D47">
            <v>-13.417748565552742</v>
          </cell>
          <cell r="E47">
            <v>-23.674382948899634</v>
          </cell>
          <cell r="F47">
            <v>-29.448799837603335</v>
          </cell>
          <cell r="G47">
            <v>-40.684817286772109</v>
          </cell>
          <cell r="H47">
            <v>-56.481269572713479</v>
          </cell>
          <cell r="I47">
            <v>-59.39321491432716</v>
          </cell>
          <cell r="J47">
            <v>-55.712505587637338</v>
          </cell>
          <cell r="K47">
            <v>-72.606631822210176</v>
          </cell>
          <cell r="L47">
            <v>-72.231443403177124</v>
          </cell>
          <cell r="M47">
            <v>-73.034720573073784</v>
          </cell>
          <cell r="N47">
            <v>-49.97526862530956</v>
          </cell>
          <cell r="O47">
            <v>-49.978914840050834</v>
          </cell>
          <cell r="Q47" t="str">
            <v>...</v>
          </cell>
          <cell r="R47" t="str">
            <v>...</v>
          </cell>
          <cell r="S47">
            <v>-16.031665446187318</v>
          </cell>
          <cell r="T47" t="str">
            <v>...</v>
          </cell>
          <cell r="U47" t="str">
            <v>...</v>
          </cell>
          <cell r="V47">
            <v>-32.317615364221709</v>
          </cell>
          <cell r="W47" t="str">
            <v>...</v>
          </cell>
          <cell r="X47" t="str">
            <v>...</v>
          </cell>
          <cell r="Y47">
            <v>-62.128032531455766</v>
          </cell>
          <cell r="Z47" t="str">
            <v>...</v>
          </cell>
          <cell r="AA47" t="str">
            <v>...</v>
          </cell>
          <cell r="AB47">
            <v>-102.74675877517683</v>
          </cell>
        </row>
        <row r="51">
          <cell r="A51" t="str">
            <v>Net domestic assets</v>
          </cell>
          <cell r="B51" t="str">
            <v>…</v>
          </cell>
          <cell r="C51">
            <v>265.71786644043715</v>
          </cell>
          <cell r="D51">
            <v>8.3719972967181597</v>
          </cell>
          <cell r="E51">
            <v>17.066834153290667</v>
          </cell>
          <cell r="F51">
            <v>25.19621358371371</v>
          </cell>
          <cell r="G51">
            <v>40.630663814146196</v>
          </cell>
          <cell r="H51">
            <v>54.77950183456575</v>
          </cell>
          <cell r="I51">
            <v>58.791480418022665</v>
          </cell>
          <cell r="J51">
            <v>62.730517961260787</v>
          </cell>
          <cell r="K51">
            <v>89.458718398004677</v>
          </cell>
          <cell r="L51">
            <v>91.473676260453374</v>
          </cell>
          <cell r="M51">
            <v>93.909674456182927</v>
          </cell>
          <cell r="N51">
            <v>71.04740101777503</v>
          </cell>
          <cell r="O51">
            <v>82.262271302355813</v>
          </cell>
          <cell r="Q51" t="str">
            <v>...</v>
          </cell>
          <cell r="R51" t="str">
            <v>...</v>
          </cell>
          <cell r="S51">
            <v>7.1000046093086189</v>
          </cell>
          <cell r="T51" t="str">
            <v>...</v>
          </cell>
          <cell r="U51" t="str">
            <v>...</v>
          </cell>
          <cell r="V51">
            <v>22.104900616699517</v>
          </cell>
          <cell r="W51" t="str">
            <v>...</v>
          </cell>
          <cell r="X51" t="str">
            <v>...</v>
          </cell>
          <cell r="Y51">
            <v>36.822773254558207</v>
          </cell>
          <cell r="Z51" t="str">
            <v>...</v>
          </cell>
          <cell r="AA51" t="str">
            <v>...</v>
          </cell>
          <cell r="AB51">
            <v>69.92855854337094</v>
          </cell>
        </row>
        <row r="53">
          <cell r="A53" t="str">
            <v>Reserve money</v>
          </cell>
          <cell r="B53" t="str">
            <v>…</v>
          </cell>
          <cell r="C53">
            <v>35.864564369310806</v>
          </cell>
          <cell r="D53">
            <v>-5.0142204453777488</v>
          </cell>
          <cell r="E53">
            <v>-6.5432712623534783</v>
          </cell>
          <cell r="F53">
            <v>-4.1576916505909995</v>
          </cell>
          <cell r="G53">
            <v>9.8870739190370927E-2</v>
          </cell>
          <cell r="H53">
            <v>-1.4954558223427838</v>
          </cell>
          <cell r="I53">
            <v>-0.38031256744722741</v>
          </cell>
          <cell r="J53">
            <v>7.254269603181851</v>
          </cell>
          <cell r="K53">
            <v>17.189008215459722</v>
          </cell>
          <cell r="L53">
            <v>19.586743281120711</v>
          </cell>
          <cell r="M53">
            <v>21.228638823658329</v>
          </cell>
          <cell r="N53">
            <v>21.339712872864936</v>
          </cell>
          <cell r="O53">
            <v>32.593174664779845</v>
          </cell>
          <cell r="Q53" t="str">
            <v>...</v>
          </cell>
          <cell r="R53" t="str">
            <v>...</v>
          </cell>
          <cell r="S53">
            <v>-6.2352584922814707</v>
          </cell>
          <cell r="T53" t="str">
            <v>...</v>
          </cell>
          <cell r="U53" t="str">
            <v>...</v>
          </cell>
          <cell r="V53">
            <v>-1.8178320495852329</v>
          </cell>
          <cell r="W53" t="str">
            <v>...</v>
          </cell>
          <cell r="X53" t="str">
            <v>...</v>
          </cell>
          <cell r="Y53">
            <v>-11.320900448737358</v>
          </cell>
          <cell r="Z53" t="str">
            <v>...</v>
          </cell>
          <cell r="AA53" t="str">
            <v>...</v>
          </cell>
          <cell r="AB53">
            <v>-6.261100682399845</v>
          </cell>
        </row>
        <row r="54">
          <cell r="A54" t="str">
            <v xml:space="preserve">   Currency in circulation</v>
          </cell>
          <cell r="B54" t="str">
            <v>…</v>
          </cell>
          <cell r="C54">
            <v>41.228310502283108</v>
          </cell>
          <cell r="D54">
            <v>-8.5577721016952815</v>
          </cell>
          <cell r="E54">
            <v>-9.6756011079138347</v>
          </cell>
          <cell r="F54">
            <v>-8.0855076681000675</v>
          </cell>
          <cell r="G54">
            <v>-1.3743304557750635</v>
          </cell>
          <cell r="H54">
            <v>-5.5464127517863666</v>
          </cell>
          <cell r="I54">
            <v>-3.9828316466746561</v>
          </cell>
          <cell r="J54">
            <v>5.5051354176770317</v>
          </cell>
          <cell r="K54">
            <v>11.759621498701334</v>
          </cell>
          <cell r="L54">
            <v>18.728808992639046</v>
          </cell>
          <cell r="M54">
            <v>19.668003060773586</v>
          </cell>
          <cell r="N54">
            <v>20.011154579844149</v>
          </cell>
          <cell r="O54">
            <v>37.171640423766263</v>
          </cell>
          <cell r="Q54" t="str">
            <v>...</v>
          </cell>
          <cell r="R54" t="str">
            <v>...</v>
          </cell>
          <cell r="S54">
            <v>-10.044905833672823</v>
          </cell>
          <cell r="T54" t="str">
            <v>...</v>
          </cell>
          <cell r="U54" t="str">
            <v>...</v>
          </cell>
          <cell r="V54">
            <v>-6.9872942929010584</v>
          </cell>
          <cell r="W54" t="str">
            <v>...</v>
          </cell>
          <cell r="X54" t="str">
            <v>...</v>
          </cell>
          <cell r="Y54">
            <v>-16.780309473516319</v>
          </cell>
          <cell r="Z54" t="str">
            <v>...</v>
          </cell>
          <cell r="AA54" t="str">
            <v>...</v>
          </cell>
          <cell r="AB54">
            <v>-12.798810786985449</v>
          </cell>
        </row>
        <row r="57">
          <cell r="A57" t="str">
            <v xml:space="preserve">   Sources: National Bank of Georgia; and Fund staff estimates.</v>
          </cell>
        </row>
        <row r="59">
          <cell r="A59" t="str">
            <v xml:space="preserve">   1/ Valued at end-period actual exchange rates.</v>
          </cell>
        </row>
        <row r="60">
          <cell r="A60" t="str">
            <v xml:space="preserve"> 2/  US$25 million earmarked in the 1999 budget as partial payment to Turkmenistan in lieu of principal obligations falling due are escrowed in an NBG account.</v>
          </cell>
        </row>
        <row r="61">
          <cell r="A61" t="str">
            <v>3/ Data for end-March 1999 reflect the issuance of a lari 70.3 million government bond to recapitalize the NBG  for losses from revaluation of its net international reserves.</v>
          </cell>
        </row>
        <row r="66">
          <cell r="Y66" t="str">
            <v>APPENDIX I</v>
          </cell>
        </row>
        <row r="68">
          <cell r="A68" t="str">
            <v>Table x.  Georgia: Monetary Survey 1/</v>
          </cell>
        </row>
        <row r="71">
          <cell r="B71">
            <v>1995</v>
          </cell>
          <cell r="C71">
            <v>1996</v>
          </cell>
          <cell r="D71">
            <v>1997</v>
          </cell>
          <cell r="E71">
            <v>1997</v>
          </cell>
          <cell r="F71">
            <v>1997</v>
          </cell>
          <cell r="O71">
            <v>1997</v>
          </cell>
          <cell r="P71">
            <v>1998</v>
          </cell>
          <cell r="Q71">
            <v>1998</v>
          </cell>
          <cell r="S71">
            <v>1998</v>
          </cell>
          <cell r="AB71">
            <v>1998</v>
          </cell>
          <cell r="AC71">
            <v>1999</v>
          </cell>
        </row>
        <row r="72">
          <cell r="B72" t="str">
            <v>Dec.</v>
          </cell>
          <cell r="C72" t="str">
            <v>Dec.</v>
          </cell>
          <cell r="D72" t="str">
            <v>Jan.</v>
          </cell>
          <cell r="E72" t="str">
            <v>Feb.</v>
          </cell>
          <cell r="F72" t="str">
            <v>Mar.</v>
          </cell>
          <cell r="G72" t="str">
            <v>Apr.</v>
          </cell>
          <cell r="H72" t="str">
            <v>May</v>
          </cell>
          <cell r="I72" t="str">
            <v>Jun.</v>
          </cell>
          <cell r="J72" t="str">
            <v>Jul.</v>
          </cell>
          <cell r="K72" t="str">
            <v>Aug.</v>
          </cell>
          <cell r="L72" t="str">
            <v>Sep.</v>
          </cell>
          <cell r="M72" t="str">
            <v>Oct.</v>
          </cell>
          <cell r="N72" t="str">
            <v>Nov.</v>
          </cell>
          <cell r="O72" t="str">
            <v>Dec.</v>
          </cell>
          <cell r="Q72" t="str">
            <v>Jan</v>
          </cell>
          <cell r="R72" t="str">
            <v>Feb</v>
          </cell>
          <cell r="S72" t="str">
            <v>Mar</v>
          </cell>
          <cell r="T72" t="str">
            <v>Apr</v>
          </cell>
          <cell r="U72" t="str">
            <v>May</v>
          </cell>
          <cell r="V72" t="str">
            <v>Jun</v>
          </cell>
          <cell r="W72" t="str">
            <v>Jul</v>
          </cell>
          <cell r="X72" t="str">
            <v>Aug</v>
          </cell>
          <cell r="Y72" t="str">
            <v>Sep</v>
          </cell>
          <cell r="Z72" t="str">
            <v>Oct</v>
          </cell>
          <cell r="AA72" t="str">
            <v>Nov</v>
          </cell>
          <cell r="AB72" t="str">
            <v>Dec</v>
          </cell>
        </row>
        <row r="77">
          <cell r="A77" t="str">
            <v>Net foreign assets</v>
          </cell>
          <cell r="B77">
            <v>57.102721209999984</v>
          </cell>
          <cell r="C77">
            <v>21.268510805333356</v>
          </cell>
          <cell r="D77">
            <v>-6.1178763439999564</v>
          </cell>
          <cell r="E77">
            <v>-29.471908781538477</v>
          </cell>
          <cell r="F77">
            <v>-36.51861298892306</v>
          </cell>
          <cell r="G77">
            <v>-57.927361342653789</v>
          </cell>
          <cell r="H77">
            <v>-92.55458065000002</v>
          </cell>
          <cell r="I77">
            <v>-98.996272899999951</v>
          </cell>
          <cell r="J77">
            <v>-77.408973733076877</v>
          </cell>
          <cell r="K77">
            <v>-104.30268923046157</v>
          </cell>
          <cell r="L77">
            <v>-114.58059663561536</v>
          </cell>
          <cell r="M77">
            <v>-117.82522219999991</v>
          </cell>
          <cell r="N77">
            <v>-70.748460588307637</v>
          </cell>
          <cell r="O77">
            <v>-72.217579707692366</v>
          </cell>
          <cell r="Q77">
            <v>-97.038168825865057</v>
          </cell>
          <cell r="R77">
            <v>-124.06858661582203</v>
          </cell>
          <cell r="S77">
            <v>-126.41552198782206</v>
          </cell>
          <cell r="T77">
            <v>-145.23214115282207</v>
          </cell>
          <cell r="U77">
            <v>-150.29582848826968</v>
          </cell>
          <cell r="V77">
            <v>-170.13820084557298</v>
          </cell>
          <cell r="W77">
            <v>-196.22904726557306</v>
          </cell>
          <cell r="X77">
            <v>-197.60310458258431</v>
          </cell>
          <cell r="Y77">
            <v>-265.92672070539322</v>
          </cell>
          <cell r="Z77">
            <v>-298.1957998094382</v>
          </cell>
          <cell r="AA77">
            <v>-349.61003071022236</v>
          </cell>
          <cell r="AB77">
            <v>-376.15132261600013</v>
          </cell>
        </row>
        <row r="79">
          <cell r="A79" t="str">
            <v>Net domestic assets</v>
          </cell>
          <cell r="B79">
            <v>123.48262079000004</v>
          </cell>
          <cell r="C79">
            <v>235.00368919466663</v>
          </cell>
          <cell r="D79">
            <v>249.29367634399998</v>
          </cell>
          <cell r="E79">
            <v>265.31360878153851</v>
          </cell>
          <cell r="F79">
            <v>282.32651298892307</v>
          </cell>
          <cell r="G79">
            <v>327.37646134265378</v>
          </cell>
          <cell r="H79">
            <v>358.28598065000006</v>
          </cell>
          <cell r="I79">
            <v>370.64457289999996</v>
          </cell>
          <cell r="J79">
            <v>370.85497373307692</v>
          </cell>
          <cell r="K79">
            <v>426.12848923046158</v>
          </cell>
          <cell r="L79">
            <v>449.95019663561538</v>
          </cell>
          <cell r="M79">
            <v>458.74252219999994</v>
          </cell>
          <cell r="N79">
            <v>418.75846058830763</v>
          </cell>
          <cell r="O79">
            <v>445.26047970769241</v>
          </cell>
          <cell r="Q79">
            <v>457.20616882586506</v>
          </cell>
          <cell r="R79">
            <v>484.79898661582206</v>
          </cell>
          <cell r="S79">
            <v>486.51412198782202</v>
          </cell>
          <cell r="T79">
            <v>518.78254115282198</v>
          </cell>
          <cell r="U79">
            <v>532.59662848826963</v>
          </cell>
          <cell r="V79">
            <v>557.46900084557296</v>
          </cell>
          <cell r="W79">
            <v>591.2501472655731</v>
          </cell>
          <cell r="X79">
            <v>597.47300458258428</v>
          </cell>
          <cell r="Y79">
            <v>616.44202070539325</v>
          </cell>
          <cell r="Z79">
            <v>623.79199980943815</v>
          </cell>
          <cell r="AA79">
            <v>651.60743071022239</v>
          </cell>
          <cell r="AB79">
            <v>744.69482261600012</v>
          </cell>
        </row>
        <row r="80">
          <cell r="A80" t="str">
            <v xml:space="preserve">   Domestic credit</v>
          </cell>
          <cell r="B80">
            <v>188.68722100000002</v>
          </cell>
          <cell r="C80">
            <v>323.85760000000005</v>
          </cell>
          <cell r="D80">
            <v>343.57979999999998</v>
          </cell>
          <cell r="E80">
            <v>354.70490000000001</v>
          </cell>
          <cell r="F80">
            <v>385.66970000000003</v>
          </cell>
          <cell r="G80">
            <v>428.98569999999995</v>
          </cell>
          <cell r="H80">
            <v>442.50670000000002</v>
          </cell>
          <cell r="I80">
            <v>469.51569999999992</v>
          </cell>
          <cell r="J80">
            <v>481.55909999999994</v>
          </cell>
          <cell r="K80">
            <v>491.58050000000003</v>
          </cell>
          <cell r="L80">
            <v>522.01179999999999</v>
          </cell>
          <cell r="M80">
            <v>531.54309999999998</v>
          </cell>
          <cell r="N80">
            <v>489.29530000000011</v>
          </cell>
          <cell r="O80">
            <v>568.44900000000007</v>
          </cell>
          <cell r="Q80">
            <v>557.15100000000007</v>
          </cell>
          <cell r="R80">
            <v>575.48559999999998</v>
          </cell>
          <cell r="S80">
            <v>581.56129999999996</v>
          </cell>
          <cell r="T80">
            <v>597.87909999999999</v>
          </cell>
          <cell r="U80">
            <v>611.28820000000007</v>
          </cell>
          <cell r="V80">
            <v>652.94149999999991</v>
          </cell>
          <cell r="W80">
            <v>689.35840000000007</v>
          </cell>
          <cell r="X80">
            <v>705.21690000000001</v>
          </cell>
          <cell r="Y80">
            <v>717.61149999999998</v>
          </cell>
          <cell r="Z80">
            <v>708.41189999999995</v>
          </cell>
          <cell r="AA80">
            <v>722.02859999999998</v>
          </cell>
          <cell r="AB80">
            <v>790.46070000000009</v>
          </cell>
        </row>
        <row r="81">
          <cell r="A81" t="str">
            <v xml:space="preserve">      Net claims on general government</v>
          </cell>
          <cell r="B81">
            <v>39.667673000000008</v>
          </cell>
          <cell r="C81">
            <v>195.65190000000001</v>
          </cell>
          <cell r="D81">
            <v>213.24759999999998</v>
          </cell>
          <cell r="E81">
            <v>222.39940000000001</v>
          </cell>
          <cell r="F81">
            <v>247.34900000000002</v>
          </cell>
          <cell r="G81">
            <v>289.30529999999999</v>
          </cell>
          <cell r="H81">
            <v>299.59660000000002</v>
          </cell>
          <cell r="I81">
            <v>321.19239999999996</v>
          </cell>
          <cell r="J81">
            <v>334.44959999999998</v>
          </cell>
          <cell r="K81">
            <v>342.96620000000001</v>
          </cell>
          <cell r="L81">
            <v>367.08590000000004</v>
          </cell>
          <cell r="M81">
            <v>367.59539999999998</v>
          </cell>
          <cell r="N81">
            <v>318.95780000000008</v>
          </cell>
          <cell r="O81">
            <v>358.83580000000006</v>
          </cell>
          <cell r="Q81">
            <v>367.67</v>
          </cell>
          <cell r="R81">
            <v>374.92899999999992</v>
          </cell>
          <cell r="S81">
            <v>385.42609999999996</v>
          </cell>
          <cell r="T81">
            <v>402.65120000000002</v>
          </cell>
          <cell r="U81">
            <v>411.45970000000005</v>
          </cell>
          <cell r="V81">
            <v>451.38419999999996</v>
          </cell>
          <cell r="W81">
            <v>483.46510000000001</v>
          </cell>
          <cell r="X81">
            <v>492.47180000000003</v>
          </cell>
          <cell r="Y81">
            <v>501.12819999999999</v>
          </cell>
          <cell r="Z81">
            <v>494.44349999999997</v>
          </cell>
          <cell r="AA81">
            <v>496.57059999999996</v>
          </cell>
          <cell r="AB81">
            <v>496.54212200000001</v>
          </cell>
        </row>
        <row r="82">
          <cell r="A82" t="str">
            <v xml:space="preserve">        public borrowing from DMBs</v>
          </cell>
          <cell r="C82">
            <v>0</v>
          </cell>
          <cell r="O82">
            <v>0</v>
          </cell>
          <cell r="AB82">
            <v>10.906321999999999</v>
          </cell>
        </row>
        <row r="83">
          <cell r="A83" t="str">
            <v xml:space="preserve">      Credit to the rest of the economy</v>
          </cell>
          <cell r="B83">
            <v>149.01954800000001</v>
          </cell>
          <cell r="C83">
            <v>128.20570000000001</v>
          </cell>
          <cell r="D83">
            <v>130.3322</v>
          </cell>
          <cell r="E83">
            <v>132.30549999999999</v>
          </cell>
          <cell r="F83">
            <v>138.32069999999999</v>
          </cell>
          <cell r="G83">
            <v>139.68039999999999</v>
          </cell>
          <cell r="H83">
            <v>142.9101</v>
          </cell>
          <cell r="I83">
            <v>148.32329999999999</v>
          </cell>
          <cell r="J83">
            <v>147.1095</v>
          </cell>
          <cell r="K83">
            <v>148.61429999999999</v>
          </cell>
          <cell r="L83">
            <v>154.92590000000001</v>
          </cell>
          <cell r="M83">
            <v>163.9477</v>
          </cell>
          <cell r="N83">
            <v>170.33750000000001</v>
          </cell>
          <cell r="O83">
            <v>209.61320000000001</v>
          </cell>
          <cell r="Q83">
            <v>189.48099999999999</v>
          </cell>
          <cell r="R83">
            <v>200.5566</v>
          </cell>
          <cell r="S83">
            <v>196.1352</v>
          </cell>
          <cell r="T83">
            <v>195.22790000000001</v>
          </cell>
          <cell r="U83">
            <v>199.82849999999999</v>
          </cell>
          <cell r="V83">
            <v>201.5573</v>
          </cell>
          <cell r="W83">
            <v>205.89330000000001</v>
          </cell>
          <cell r="X83">
            <v>212.74510000000001</v>
          </cell>
          <cell r="Y83">
            <v>216.48330000000001</v>
          </cell>
          <cell r="Z83">
            <v>213.9684</v>
          </cell>
          <cell r="AA83">
            <v>225.458</v>
          </cell>
          <cell r="AB83">
            <v>293.91857800000002</v>
          </cell>
        </row>
        <row r="84">
          <cell r="A84" t="str">
            <v xml:space="preserve">   Other items, net</v>
          </cell>
          <cell r="B84">
            <v>-65.204600209999981</v>
          </cell>
          <cell r="C84">
            <v>-88.853910805333413</v>
          </cell>
          <cell r="D84">
            <v>-94.286123656000001</v>
          </cell>
          <cell r="E84">
            <v>-89.391291218461504</v>
          </cell>
          <cell r="F84">
            <v>-103.34318701107696</v>
          </cell>
          <cell r="G84">
            <v>-101.60923865734617</v>
          </cell>
          <cell r="H84">
            <v>-84.220719349999968</v>
          </cell>
          <cell r="I84">
            <v>-98.871127099999967</v>
          </cell>
          <cell r="J84">
            <v>-110.70412626692303</v>
          </cell>
          <cell r="K84">
            <v>-65.452010769538447</v>
          </cell>
          <cell r="L84">
            <v>-72.061603364384609</v>
          </cell>
          <cell r="M84">
            <v>-72.800577800000042</v>
          </cell>
          <cell r="N84">
            <v>-70.536839411692483</v>
          </cell>
          <cell r="O84">
            <v>-123.18852029230766</v>
          </cell>
          <cell r="Q84">
            <v>-99.944831174135004</v>
          </cell>
          <cell r="R84">
            <v>-90.686613384177917</v>
          </cell>
          <cell r="S84">
            <v>-95.047178012177937</v>
          </cell>
          <cell r="T84">
            <v>-79.096558847178017</v>
          </cell>
          <cell r="U84">
            <v>-78.691571511730444</v>
          </cell>
          <cell r="V84">
            <v>-95.472499154426941</v>
          </cell>
          <cell r="W84">
            <v>-98.108252734426969</v>
          </cell>
          <cell r="X84">
            <v>-107.74389541741573</v>
          </cell>
          <cell r="Y84">
            <v>-101.16947929460673</v>
          </cell>
          <cell r="Z84">
            <v>-84.619900190561793</v>
          </cell>
          <cell r="AA84">
            <v>-70.421169289777595</v>
          </cell>
          <cell r="AB84">
            <v>-45.765877383999964</v>
          </cell>
        </row>
        <row r="86">
          <cell r="A86" t="str">
            <v>Broad money (M3)</v>
          </cell>
          <cell r="B86">
            <v>180.58534200000003</v>
          </cell>
          <cell r="C86">
            <v>256.2722</v>
          </cell>
          <cell r="D86">
            <v>243.17580000000001</v>
          </cell>
          <cell r="E86">
            <v>235.8417</v>
          </cell>
          <cell r="F86">
            <v>245.80789999999999</v>
          </cell>
          <cell r="G86">
            <v>269.44909999999999</v>
          </cell>
          <cell r="H86">
            <v>265.73140000000001</v>
          </cell>
          <cell r="I86">
            <v>271.64830000000001</v>
          </cell>
          <cell r="J86">
            <v>293.44600000000003</v>
          </cell>
          <cell r="K86">
            <v>321.82580000000002</v>
          </cell>
          <cell r="L86">
            <v>335.36960000000005</v>
          </cell>
          <cell r="M86">
            <v>340.91730000000001</v>
          </cell>
          <cell r="N86">
            <v>348.01</v>
          </cell>
          <cell r="O86">
            <v>373.04290000000003</v>
          </cell>
          <cell r="Q86">
            <v>360.16800000000001</v>
          </cell>
          <cell r="R86">
            <v>360.73040000000003</v>
          </cell>
          <cell r="S86">
            <v>360.09859999999998</v>
          </cell>
          <cell r="T86">
            <v>373.55039999999997</v>
          </cell>
          <cell r="U86">
            <v>382.30079999999998</v>
          </cell>
          <cell r="V86">
            <v>387.33080000000001</v>
          </cell>
          <cell r="W86">
            <v>395.02109999999999</v>
          </cell>
          <cell r="X86">
            <v>399.86989999999997</v>
          </cell>
          <cell r="Y86">
            <v>350.51530000000002</v>
          </cell>
          <cell r="Z86">
            <v>325.59619999999995</v>
          </cell>
          <cell r="AA86">
            <v>301.99740000000003</v>
          </cell>
          <cell r="AB86">
            <v>368.54349999999999</v>
          </cell>
        </row>
        <row r="87">
          <cell r="A87" t="str">
            <v xml:space="preserve">   Broad money, excluding forex deposits (M2)</v>
          </cell>
          <cell r="B87">
            <v>157.66074800000001</v>
          </cell>
          <cell r="C87">
            <v>217.95180000000002</v>
          </cell>
          <cell r="D87">
            <v>204.37440000000001</v>
          </cell>
          <cell r="E87">
            <v>198.11369999999999</v>
          </cell>
          <cell r="F87">
            <v>205.06819999999999</v>
          </cell>
          <cell r="G87">
            <v>218.37219999999999</v>
          </cell>
          <cell r="H87">
            <v>216.1925</v>
          </cell>
          <cell r="I87">
            <v>215.56229999999999</v>
          </cell>
          <cell r="J87">
            <v>236.2577</v>
          </cell>
          <cell r="K87">
            <v>255.76670000000001</v>
          </cell>
          <cell r="L87">
            <v>264.45640000000003</v>
          </cell>
          <cell r="M87">
            <v>262.68979999999999</v>
          </cell>
          <cell r="N87">
            <v>268.28570000000002</v>
          </cell>
          <cell r="O87">
            <v>295.21140000000003</v>
          </cell>
          <cell r="Q87">
            <v>274.30680000000001</v>
          </cell>
          <cell r="R87">
            <v>272.1078</v>
          </cell>
          <cell r="S87">
            <v>269.69919999999996</v>
          </cell>
          <cell r="T87">
            <v>278.44659999999999</v>
          </cell>
          <cell r="U87">
            <v>280.17149999999998</v>
          </cell>
          <cell r="V87">
            <v>281.71030000000002</v>
          </cell>
          <cell r="W87">
            <v>291.12509999999997</v>
          </cell>
          <cell r="X87">
            <v>294.23779999999999</v>
          </cell>
          <cell r="Y87">
            <v>252.1703</v>
          </cell>
          <cell r="Z87">
            <v>228.78369999999998</v>
          </cell>
          <cell r="AA87">
            <v>210.33520000000001</v>
          </cell>
          <cell r="AB87">
            <v>261.13669999999996</v>
          </cell>
        </row>
        <row r="88">
          <cell r="A88" t="str">
            <v xml:space="preserve">      Currency held by the public</v>
          </cell>
          <cell r="B88">
            <v>124.80000000000001</v>
          </cell>
          <cell r="C88">
            <v>176.75740000000002</v>
          </cell>
          <cell r="D88">
            <v>160.42830000000001</v>
          </cell>
          <cell r="E88">
            <v>157.952</v>
          </cell>
          <cell r="F88">
            <v>158.29259999999999</v>
          </cell>
          <cell r="G88">
            <v>171.31289999999998</v>
          </cell>
          <cell r="H88">
            <v>166.3938</v>
          </cell>
          <cell r="I88">
            <v>168.6557</v>
          </cell>
          <cell r="J88">
            <v>184.0633</v>
          </cell>
          <cell r="K88">
            <v>194.83770000000001</v>
          </cell>
          <cell r="L88">
            <v>202.40180000000001</v>
          </cell>
          <cell r="M88">
            <v>205.78280000000001</v>
          </cell>
          <cell r="N88">
            <v>209.25149999999999</v>
          </cell>
          <cell r="O88">
            <v>239.86590000000001</v>
          </cell>
          <cell r="Q88">
            <v>214.69749999999999</v>
          </cell>
          <cell r="R88">
            <v>210.88889999999998</v>
          </cell>
          <cell r="S88">
            <v>211.90169999999998</v>
          </cell>
          <cell r="T88">
            <v>219.934</v>
          </cell>
          <cell r="U88">
            <v>221.63289999999998</v>
          </cell>
          <cell r="V88">
            <v>220.94840000000002</v>
          </cell>
          <cell r="W88">
            <v>233.78270000000001</v>
          </cell>
          <cell r="X88">
            <v>230.48179999999999</v>
          </cell>
          <cell r="Y88">
            <v>198.9091</v>
          </cell>
          <cell r="Z88">
            <v>183.67099999999999</v>
          </cell>
          <cell r="AA88">
            <v>168.83500000000001</v>
          </cell>
          <cell r="AB88">
            <v>212.19389999999999</v>
          </cell>
        </row>
        <row r="89">
          <cell r="A89" t="str">
            <v>Currency in circulation (M0)</v>
          </cell>
          <cell r="B89">
            <v>131.4</v>
          </cell>
          <cell r="C89">
            <v>185.57400000000001</v>
          </cell>
          <cell r="D89">
            <v>169.69300000000001</v>
          </cell>
          <cell r="E89">
            <v>167.61859999999999</v>
          </cell>
          <cell r="F89">
            <v>170.5694</v>
          </cell>
          <cell r="G89">
            <v>183.02359999999999</v>
          </cell>
          <cell r="H89">
            <v>175.28129999999999</v>
          </cell>
          <cell r="I89">
            <v>178.18289999999999</v>
          </cell>
          <cell r="J89">
            <v>195.7901</v>
          </cell>
          <cell r="K89">
            <v>207.39680000000001</v>
          </cell>
          <cell r="L89">
            <v>220.32980000000001</v>
          </cell>
          <cell r="M89">
            <v>222.0727</v>
          </cell>
          <cell r="N89">
            <v>222.70949999999999</v>
          </cell>
          <cell r="O89">
            <v>254.5549</v>
          </cell>
          <cell r="Q89">
            <v>231.31059999999999</v>
          </cell>
          <cell r="R89">
            <v>227.33109999999999</v>
          </cell>
          <cell r="S89">
            <v>228.98509999999999</v>
          </cell>
          <cell r="T89">
            <v>237.55969999999999</v>
          </cell>
          <cell r="U89">
            <v>238.96969999999999</v>
          </cell>
          <cell r="V89">
            <v>236.76840000000001</v>
          </cell>
          <cell r="W89">
            <v>246.9117</v>
          </cell>
          <cell r="X89">
            <v>250.23589999999999</v>
          </cell>
          <cell r="Y89">
            <v>211.8398</v>
          </cell>
          <cell r="Z89">
            <v>195.4648</v>
          </cell>
          <cell r="AA89">
            <v>179.57740000000001</v>
          </cell>
          <cell r="AB89">
            <v>221.97489999999999</v>
          </cell>
        </row>
        <row r="90">
          <cell r="A90" t="str">
            <v xml:space="preserve">Less: Banks' vault cash </v>
          </cell>
          <cell r="B90">
            <v>-6.6</v>
          </cell>
          <cell r="C90">
            <v>-8.8165999999999993</v>
          </cell>
          <cell r="D90">
            <v>-9.2646999999999995</v>
          </cell>
          <cell r="E90">
            <v>-9.6666000000000007</v>
          </cell>
          <cell r="F90">
            <v>-12.2768</v>
          </cell>
          <cell r="G90">
            <v>-11.710699999999999</v>
          </cell>
          <cell r="H90">
            <v>-8.8874999999999993</v>
          </cell>
          <cell r="I90">
            <v>-9.5272000000000006</v>
          </cell>
          <cell r="J90">
            <v>-11.726800000000001</v>
          </cell>
          <cell r="K90">
            <v>-12.559100000000001</v>
          </cell>
          <cell r="L90">
            <v>-17.928000000000001</v>
          </cell>
          <cell r="M90">
            <v>-16.289899999999999</v>
          </cell>
          <cell r="N90">
            <v>-13.458</v>
          </cell>
          <cell r="O90">
            <v>-14.689</v>
          </cell>
          <cell r="Q90">
            <v>-16.613099999999999</v>
          </cell>
          <cell r="R90">
            <v>-16.4422</v>
          </cell>
          <cell r="S90">
            <v>-17.083400000000001</v>
          </cell>
          <cell r="T90">
            <v>-17.625699999999998</v>
          </cell>
          <cell r="U90">
            <v>-17.3368</v>
          </cell>
          <cell r="V90">
            <v>-15.82</v>
          </cell>
          <cell r="W90">
            <v>-13.129</v>
          </cell>
          <cell r="X90">
            <v>-19.754100000000001</v>
          </cell>
          <cell r="Y90">
            <v>-12.9307</v>
          </cell>
          <cell r="Z90">
            <v>-11.793799999999999</v>
          </cell>
          <cell r="AA90">
            <v>-10.7424</v>
          </cell>
          <cell r="AB90">
            <v>-9.7810000000000006</v>
          </cell>
        </row>
        <row r="91">
          <cell r="A91" t="str">
            <v xml:space="preserve">      Deposit liabilities (domestic currency)</v>
          </cell>
          <cell r="B91">
            <v>32.860748000000001</v>
          </cell>
          <cell r="C91">
            <v>41.194400000000002</v>
          </cell>
          <cell r="D91">
            <v>43.946100000000001</v>
          </cell>
          <cell r="E91">
            <v>40.161700000000003</v>
          </cell>
          <cell r="F91">
            <v>46.775599999999997</v>
          </cell>
          <cell r="G91">
            <v>47.0593</v>
          </cell>
          <cell r="H91">
            <v>49.798699999999997</v>
          </cell>
          <cell r="I91">
            <v>46.906599999999997</v>
          </cell>
          <cell r="J91">
            <v>52.194400000000002</v>
          </cell>
          <cell r="K91">
            <v>60.929000000000002</v>
          </cell>
          <cell r="L91">
            <v>62.054600000000001</v>
          </cell>
          <cell r="M91">
            <v>56.906999999999996</v>
          </cell>
          <cell r="N91">
            <v>59.034199999999998</v>
          </cell>
          <cell r="O91">
            <v>55.345500000000001</v>
          </cell>
          <cell r="Q91">
            <v>59.609299999999998</v>
          </cell>
          <cell r="R91">
            <v>61.218899999999998</v>
          </cell>
          <cell r="S91">
            <v>57.797499999999999</v>
          </cell>
          <cell r="T91">
            <v>58.512599999999999</v>
          </cell>
          <cell r="U91">
            <v>58.538600000000002</v>
          </cell>
          <cell r="V91">
            <v>60.761899999999997</v>
          </cell>
          <cell r="W91">
            <v>57.342399999999998</v>
          </cell>
          <cell r="X91">
            <v>63.756</v>
          </cell>
          <cell r="Y91">
            <v>53.261200000000002</v>
          </cell>
          <cell r="Z91">
            <v>45.112699999999997</v>
          </cell>
          <cell r="AA91">
            <v>41.5002</v>
          </cell>
          <cell r="AB91">
            <v>48.942799999999998</v>
          </cell>
        </row>
        <row r="92">
          <cell r="A92" t="str">
            <v xml:space="preserve">   Foreign currency deposits</v>
          </cell>
          <cell r="B92">
            <v>22.924594000000003</v>
          </cell>
          <cell r="C92">
            <v>38.320399999999999</v>
          </cell>
          <cell r="D92">
            <v>38.801400000000001</v>
          </cell>
          <cell r="E92">
            <v>37.728000000000002</v>
          </cell>
          <cell r="F92">
            <v>40.739699999999999</v>
          </cell>
          <cell r="G92">
            <v>51.076900000000002</v>
          </cell>
          <cell r="H92">
            <v>49.538899999999998</v>
          </cell>
          <cell r="I92">
            <v>56.085999999999999</v>
          </cell>
          <cell r="J92">
            <v>57.188299999999998</v>
          </cell>
          <cell r="K92">
            <v>66.059100000000001</v>
          </cell>
          <cell r="L92">
            <v>70.913200000000003</v>
          </cell>
          <cell r="M92">
            <v>78.227500000000006</v>
          </cell>
          <cell r="N92">
            <v>79.724299999999999</v>
          </cell>
          <cell r="O92">
            <v>77.831500000000005</v>
          </cell>
          <cell r="Q92">
            <v>85.861199999999997</v>
          </cell>
          <cell r="R92">
            <v>88.622600000000006</v>
          </cell>
          <cell r="S92">
            <v>90.3994</v>
          </cell>
          <cell r="T92">
            <v>95.103800000000007</v>
          </cell>
          <cell r="U92">
            <v>102.1293</v>
          </cell>
          <cell r="V92">
            <v>105.62050000000001</v>
          </cell>
          <cell r="W92">
            <v>103.896</v>
          </cell>
          <cell r="X92">
            <v>105.63209999999999</v>
          </cell>
          <cell r="Y92">
            <v>98.344999999999999</v>
          </cell>
          <cell r="Z92">
            <v>96.8125</v>
          </cell>
          <cell r="AA92">
            <v>91.662199999999999</v>
          </cell>
          <cell r="AB92">
            <v>107.4068</v>
          </cell>
        </row>
        <row r="94">
          <cell r="A94" t="str">
            <v>Total deposit liabilities</v>
          </cell>
          <cell r="B94">
            <v>55.785342</v>
          </cell>
          <cell r="C94">
            <v>79.514800000000008</v>
          </cell>
          <cell r="D94">
            <v>82.747500000000002</v>
          </cell>
          <cell r="E94">
            <v>77.889700000000005</v>
          </cell>
          <cell r="F94">
            <v>87.515299999999996</v>
          </cell>
          <cell r="G94">
            <v>98.136200000000002</v>
          </cell>
          <cell r="H94">
            <v>99.337599999999995</v>
          </cell>
          <cell r="I94">
            <v>102.9926</v>
          </cell>
          <cell r="J94">
            <v>109.3827</v>
          </cell>
          <cell r="K94">
            <v>126.9881</v>
          </cell>
          <cell r="L94">
            <v>132.96780000000001</v>
          </cell>
          <cell r="M94">
            <v>135.1345</v>
          </cell>
          <cell r="N94">
            <v>138.7585</v>
          </cell>
          <cell r="O94">
            <v>133.17700000000002</v>
          </cell>
          <cell r="Q94">
            <v>145.47049999999999</v>
          </cell>
          <cell r="R94">
            <v>149.8415</v>
          </cell>
          <cell r="S94">
            <v>148.1969</v>
          </cell>
          <cell r="T94">
            <v>153.6164</v>
          </cell>
          <cell r="U94">
            <v>160.6679</v>
          </cell>
          <cell r="V94">
            <v>166.38240000000002</v>
          </cell>
          <cell r="W94">
            <v>161.23840000000001</v>
          </cell>
          <cell r="X94">
            <v>169.38810000000001</v>
          </cell>
          <cell r="Y94">
            <v>151.6062</v>
          </cell>
          <cell r="Z94">
            <v>141.92519999999999</v>
          </cell>
          <cell r="AA94">
            <v>133.16239999999999</v>
          </cell>
          <cell r="AB94">
            <v>156.34960000000001</v>
          </cell>
        </row>
        <row r="98">
          <cell r="A98" t="str">
            <v>Net foreign assets</v>
          </cell>
          <cell r="B98" t="e">
            <v>#REF!</v>
          </cell>
          <cell r="C98">
            <v>-35.834210404666628</v>
          </cell>
          <cell r="F98">
            <v>-57.787123794256416</v>
          </cell>
          <cell r="G98" t="str">
            <v>...</v>
          </cell>
          <cell r="H98" t="str">
            <v>...</v>
          </cell>
          <cell r="I98">
            <v>-62.477659911076891</v>
          </cell>
          <cell r="J98" t="str">
            <v>...</v>
          </cell>
          <cell r="K98" t="str">
            <v>...</v>
          </cell>
          <cell r="L98">
            <v>-15.584323735615413</v>
          </cell>
          <cell r="M98" t="str">
            <v>...</v>
          </cell>
          <cell r="N98" t="str">
            <v>...</v>
          </cell>
          <cell r="O98">
            <v>-93.486090513025715</v>
          </cell>
          <cell r="P98">
            <v>72.217579707692366</v>
          </cell>
          <cell r="Q98" t="str">
            <v>...</v>
          </cell>
          <cell r="R98" t="str">
            <v>...</v>
          </cell>
          <cell r="S98">
            <v>-54.197942280129695</v>
          </cell>
          <cell r="T98" t="str">
            <v>...</v>
          </cell>
          <cell r="U98" t="str">
            <v>...</v>
          </cell>
          <cell r="V98">
            <v>-43.722678857750921</v>
          </cell>
          <cell r="W98" t="str">
            <v>...</v>
          </cell>
          <cell r="X98" t="str">
            <v>...</v>
          </cell>
          <cell r="Y98">
            <v>-95.788519859820241</v>
          </cell>
          <cell r="Z98" t="str">
            <v>...</v>
          </cell>
          <cell r="AA98" t="str">
            <v>...</v>
          </cell>
          <cell r="AB98">
            <v>-303.93374290830775</v>
          </cell>
          <cell r="AC98">
            <v>376.15132261600013</v>
          </cell>
        </row>
        <row r="100">
          <cell r="A100" t="str">
            <v>Net domestic assets</v>
          </cell>
          <cell r="B100" t="str">
            <v>…</v>
          </cell>
          <cell r="C100">
            <v>111.52106840466659</v>
          </cell>
          <cell r="D100" t="str">
            <v>…</v>
          </cell>
          <cell r="E100" t="str">
            <v>…</v>
          </cell>
          <cell r="F100">
            <v>47.322823794256436</v>
          </cell>
          <cell r="G100" t="str">
            <v>…</v>
          </cell>
          <cell r="H100" t="str">
            <v>…</v>
          </cell>
          <cell r="I100">
            <v>88.318059911076887</v>
          </cell>
          <cell r="J100" t="str">
            <v>…</v>
          </cell>
          <cell r="K100" t="str">
            <v>…</v>
          </cell>
          <cell r="L100">
            <v>79.305623735615427</v>
          </cell>
          <cell r="M100" t="str">
            <v>…</v>
          </cell>
          <cell r="N100" t="str">
            <v>…</v>
          </cell>
          <cell r="O100">
            <v>210.25679051302578</v>
          </cell>
          <cell r="Q100" t="str">
            <v>...</v>
          </cell>
          <cell r="R100" t="str">
            <v>...</v>
          </cell>
          <cell r="S100">
            <v>41.253642280129611</v>
          </cell>
          <cell r="T100" t="str">
            <v>...</v>
          </cell>
          <cell r="U100" t="str">
            <v>...</v>
          </cell>
          <cell r="V100">
            <v>70.954878857750941</v>
          </cell>
          <cell r="W100" t="str">
            <v>...</v>
          </cell>
          <cell r="X100" t="str">
            <v>...</v>
          </cell>
          <cell r="Y100">
            <v>58.973019859820283</v>
          </cell>
          <cell r="Z100" t="str">
            <v>...</v>
          </cell>
          <cell r="AA100" t="str">
            <v>...</v>
          </cell>
          <cell r="AB100">
            <v>299.43434290830771</v>
          </cell>
        </row>
        <row r="101">
          <cell r="A101" t="str">
            <v xml:space="preserve">   Domestic credit</v>
          </cell>
          <cell r="B101" t="str">
            <v>…</v>
          </cell>
          <cell r="C101">
            <v>135.17037900000003</v>
          </cell>
          <cell r="D101" t="str">
            <v>…</v>
          </cell>
          <cell r="E101" t="str">
            <v>…</v>
          </cell>
          <cell r="F101">
            <v>61.812099999999987</v>
          </cell>
          <cell r="G101" t="str">
            <v>…</v>
          </cell>
          <cell r="H101" t="str">
            <v>…</v>
          </cell>
          <cell r="I101">
            <v>83.84599999999989</v>
          </cell>
          <cell r="J101" t="str">
            <v>…</v>
          </cell>
          <cell r="K101" t="str">
            <v>…</v>
          </cell>
          <cell r="L101">
            <v>52.496100000000069</v>
          </cell>
          <cell r="M101" t="str">
            <v>…</v>
          </cell>
          <cell r="N101" t="str">
            <v>…</v>
          </cell>
          <cell r="O101">
            <v>244.59140000000002</v>
          </cell>
          <cell r="Q101" t="str">
            <v>...</v>
          </cell>
          <cell r="R101" t="str">
            <v>...</v>
          </cell>
          <cell r="S101">
            <v>13.112299999999891</v>
          </cell>
          <cell r="T101" t="str">
            <v>...</v>
          </cell>
          <cell r="U101" t="str">
            <v>...</v>
          </cell>
          <cell r="V101">
            <v>71.380199999999945</v>
          </cell>
          <cell r="W101" t="str">
            <v>...</v>
          </cell>
          <cell r="X101" t="str">
            <v>...</v>
          </cell>
          <cell r="Y101">
            <v>64.670000000000073</v>
          </cell>
          <cell r="Z101" t="str">
            <v>...</v>
          </cell>
          <cell r="AA101" t="str">
            <v>...</v>
          </cell>
          <cell r="AB101">
            <v>222.01170000000002</v>
          </cell>
        </row>
        <row r="102">
          <cell r="A102" t="str">
            <v xml:space="preserve">      Net claims on general government</v>
          </cell>
          <cell r="B102" t="str">
            <v>…</v>
          </cell>
          <cell r="C102">
            <v>155.984227</v>
          </cell>
          <cell r="D102" t="str">
            <v>…</v>
          </cell>
          <cell r="E102" t="str">
            <v>…</v>
          </cell>
          <cell r="F102">
            <v>51.697100000000006</v>
          </cell>
          <cell r="G102" t="str">
            <v>…</v>
          </cell>
          <cell r="H102" t="str">
            <v>…</v>
          </cell>
          <cell r="I102">
            <v>73.843399999999946</v>
          </cell>
          <cell r="J102" t="str">
            <v>…</v>
          </cell>
          <cell r="K102" t="str">
            <v>…</v>
          </cell>
          <cell r="L102">
            <v>45.893500000000074</v>
          </cell>
          <cell r="M102" t="str">
            <v>…</v>
          </cell>
          <cell r="N102" t="str">
            <v>…</v>
          </cell>
          <cell r="O102">
            <v>163.18390000000005</v>
          </cell>
          <cell r="Q102" t="str">
            <v>...</v>
          </cell>
          <cell r="R102" t="str">
            <v>...</v>
          </cell>
          <cell r="S102">
            <v>26.5902999999999</v>
          </cell>
          <cell r="T102" t="str">
            <v>...</v>
          </cell>
          <cell r="U102" t="str">
            <v>...</v>
          </cell>
          <cell r="V102">
            <v>65.958100000000002</v>
          </cell>
          <cell r="W102" t="str">
            <v>...</v>
          </cell>
          <cell r="X102" t="str">
            <v>...</v>
          </cell>
          <cell r="Y102">
            <v>49.744000000000028</v>
          </cell>
          <cell r="Z102" t="str">
            <v>...</v>
          </cell>
          <cell r="AA102" t="str">
            <v>...</v>
          </cell>
          <cell r="AB102">
            <v>137.70632199999994</v>
          </cell>
        </row>
        <row r="103">
          <cell r="A103" t="str">
            <v xml:space="preserve">      Credit to the rest of the economy</v>
          </cell>
          <cell r="B103" t="str">
            <v>…</v>
          </cell>
          <cell r="C103">
            <v>-20.813848000000007</v>
          </cell>
          <cell r="D103" t="str">
            <v>…</v>
          </cell>
          <cell r="E103" t="str">
            <v>…</v>
          </cell>
          <cell r="F103">
            <v>10.114999999999981</v>
          </cell>
          <cell r="G103" t="str">
            <v>…</v>
          </cell>
          <cell r="H103" t="str">
            <v>…</v>
          </cell>
          <cell r="I103">
            <v>10.002600000000001</v>
          </cell>
          <cell r="J103" t="str">
            <v>…</v>
          </cell>
          <cell r="K103" t="str">
            <v>…</v>
          </cell>
          <cell r="L103">
            <v>6.6026000000000238</v>
          </cell>
          <cell r="M103" t="str">
            <v>…</v>
          </cell>
          <cell r="N103" t="str">
            <v>…</v>
          </cell>
          <cell r="O103">
            <v>81.407499999999999</v>
          </cell>
          <cell r="Q103" t="str">
            <v>...</v>
          </cell>
          <cell r="R103" t="str">
            <v>...</v>
          </cell>
          <cell r="S103">
            <v>-13.478000000000009</v>
          </cell>
          <cell r="T103" t="str">
            <v>...</v>
          </cell>
          <cell r="U103" t="str">
            <v>...</v>
          </cell>
          <cell r="V103">
            <v>5.4221000000000004</v>
          </cell>
          <cell r="W103" t="str">
            <v>...</v>
          </cell>
          <cell r="X103" t="str">
            <v>...</v>
          </cell>
          <cell r="Y103">
            <v>14.926000000000016</v>
          </cell>
          <cell r="Z103" t="str">
            <v>...</v>
          </cell>
          <cell r="AA103" t="str">
            <v>...</v>
          </cell>
          <cell r="AB103">
            <v>84.305378000000019</v>
          </cell>
        </row>
        <row r="104">
          <cell r="A104" t="str">
            <v xml:space="preserve">   Other items, net</v>
          </cell>
          <cell r="B104" t="str">
            <v>…</v>
          </cell>
          <cell r="C104">
            <v>-23.649310595333432</v>
          </cell>
          <cell r="D104" t="str">
            <v>…</v>
          </cell>
          <cell r="E104" t="str">
            <v>…</v>
          </cell>
          <cell r="F104">
            <v>-14.48927620574355</v>
          </cell>
          <cell r="G104" t="str">
            <v>…</v>
          </cell>
          <cell r="H104" t="str">
            <v>…</v>
          </cell>
          <cell r="I104">
            <v>4.4720599110769967</v>
          </cell>
          <cell r="J104" t="str">
            <v>…</v>
          </cell>
          <cell r="K104" t="str">
            <v>…</v>
          </cell>
          <cell r="L104">
            <v>26.809523735615358</v>
          </cell>
          <cell r="M104" t="str">
            <v>…</v>
          </cell>
          <cell r="N104" t="str">
            <v>…</v>
          </cell>
          <cell r="O104">
            <v>-34.334609486974244</v>
          </cell>
          <cell r="Q104" t="str">
            <v>...</v>
          </cell>
          <cell r="R104" t="str">
            <v>...</v>
          </cell>
          <cell r="S104">
            <v>28.14134228012972</v>
          </cell>
          <cell r="T104" t="str">
            <v>...</v>
          </cell>
          <cell r="U104" t="str">
            <v>...</v>
          </cell>
          <cell r="V104">
            <v>-0.42532114224900397</v>
          </cell>
          <cell r="W104" t="str">
            <v>...</v>
          </cell>
          <cell r="X104" t="str">
            <v>...</v>
          </cell>
          <cell r="Y104">
            <v>-5.6969801401797895</v>
          </cell>
          <cell r="Z104" t="str">
            <v>...</v>
          </cell>
          <cell r="AA104" t="str">
            <v>...</v>
          </cell>
          <cell r="AB104">
            <v>77.422642908307694</v>
          </cell>
        </row>
        <row r="106">
          <cell r="A106" t="str">
            <v>Broad money (M3)</v>
          </cell>
          <cell r="B106" t="str">
            <v>…</v>
          </cell>
          <cell r="C106">
            <v>75.686857999999972</v>
          </cell>
          <cell r="D106" t="str">
            <v>…</v>
          </cell>
          <cell r="E106" t="str">
            <v>…</v>
          </cell>
          <cell r="F106">
            <v>-10.464300000000009</v>
          </cell>
          <cell r="G106" t="str">
            <v>…</v>
          </cell>
          <cell r="H106" t="str">
            <v>…</v>
          </cell>
          <cell r="I106">
            <v>25.840400000000017</v>
          </cell>
          <cell r="J106" t="str">
            <v>…</v>
          </cell>
          <cell r="K106" t="str">
            <v>…</v>
          </cell>
          <cell r="L106">
            <v>63.721300000000042</v>
          </cell>
          <cell r="M106" t="str">
            <v>…</v>
          </cell>
          <cell r="N106" t="str">
            <v>…</v>
          </cell>
          <cell r="O106">
            <v>116.77070000000003</v>
          </cell>
          <cell r="Q106" t="str">
            <v>...</v>
          </cell>
          <cell r="R106" t="str">
            <v>...</v>
          </cell>
          <cell r="S106">
            <v>-12.944300000000055</v>
          </cell>
          <cell r="T106" t="str">
            <v>...</v>
          </cell>
          <cell r="U106" t="str">
            <v>...</v>
          </cell>
          <cell r="V106">
            <v>27.232200000000034</v>
          </cell>
          <cell r="W106" t="str">
            <v>...</v>
          </cell>
          <cell r="X106" t="str">
            <v>...</v>
          </cell>
          <cell r="Y106">
            <v>-36.815499999999986</v>
          </cell>
          <cell r="Z106" t="str">
            <v>...</v>
          </cell>
          <cell r="AA106" t="str">
            <v>...</v>
          </cell>
          <cell r="AB106">
            <v>-4.4994000000000369</v>
          </cell>
        </row>
        <row r="107">
          <cell r="A107" t="str">
            <v xml:space="preserve">   Broad money, excluding forex deposits (M2)</v>
          </cell>
          <cell r="B107" t="str">
            <v>…</v>
          </cell>
          <cell r="C107">
            <v>60.291052000000008</v>
          </cell>
          <cell r="D107" t="str">
            <v>…</v>
          </cell>
          <cell r="E107" t="str">
            <v>…</v>
          </cell>
          <cell r="F107">
            <v>-12.88360000000003</v>
          </cell>
          <cell r="G107" t="str">
            <v>…</v>
          </cell>
          <cell r="H107" t="str">
            <v>…</v>
          </cell>
          <cell r="I107">
            <v>10.494100000000003</v>
          </cell>
          <cell r="J107" t="str">
            <v>…</v>
          </cell>
          <cell r="K107" t="str">
            <v>…</v>
          </cell>
          <cell r="L107">
            <v>48.894100000000037</v>
          </cell>
          <cell r="M107" t="str">
            <v>…</v>
          </cell>
          <cell r="N107" t="str">
            <v>…</v>
          </cell>
          <cell r="O107">
            <v>77.259600000000006</v>
          </cell>
          <cell r="Q107" t="str">
            <v>...</v>
          </cell>
          <cell r="R107" t="str">
            <v>...</v>
          </cell>
          <cell r="S107">
            <v>-25.512200000000064</v>
          </cell>
          <cell r="T107" t="str">
            <v>...</v>
          </cell>
          <cell r="U107" t="str">
            <v>...</v>
          </cell>
          <cell r="V107">
            <v>12.011100000000056</v>
          </cell>
          <cell r="W107" t="str">
            <v>...</v>
          </cell>
          <cell r="X107" t="str">
            <v>...</v>
          </cell>
          <cell r="Y107">
            <v>-29.54000000000002</v>
          </cell>
          <cell r="Z107" t="str">
            <v>...</v>
          </cell>
          <cell r="AA107" t="str">
            <v>...</v>
          </cell>
          <cell r="AB107">
            <v>-34.074700000000064</v>
          </cell>
        </row>
        <row r="108">
          <cell r="A108" t="str">
            <v xml:space="preserve">   Foreign currency deposits</v>
          </cell>
          <cell r="B108" t="str">
            <v>…</v>
          </cell>
          <cell r="C108">
            <v>51.957400000000007</v>
          </cell>
          <cell r="D108" t="str">
            <v>…</v>
          </cell>
          <cell r="E108" t="str">
            <v>…</v>
          </cell>
          <cell r="F108">
            <v>2.4192999999999998</v>
          </cell>
          <cell r="G108" t="str">
            <v>…</v>
          </cell>
          <cell r="H108" t="str">
            <v>…</v>
          </cell>
          <cell r="I108">
            <v>15.346299999999999</v>
          </cell>
          <cell r="J108" t="str">
            <v>…</v>
          </cell>
          <cell r="K108" t="str">
            <v>…</v>
          </cell>
          <cell r="L108">
            <v>14.827200000000005</v>
          </cell>
          <cell r="M108" t="str">
            <v>…</v>
          </cell>
          <cell r="N108" t="str">
            <v>…</v>
          </cell>
          <cell r="O108">
            <v>39.511100000000006</v>
          </cell>
          <cell r="Q108" t="str">
            <v>...</v>
          </cell>
          <cell r="R108" t="str">
            <v>...</v>
          </cell>
          <cell r="S108">
            <v>12.567899999999995</v>
          </cell>
          <cell r="T108" t="str">
            <v>...</v>
          </cell>
          <cell r="U108" t="str">
            <v>...</v>
          </cell>
          <cell r="V108">
            <v>15.221100000000007</v>
          </cell>
          <cell r="W108" t="str">
            <v>...</v>
          </cell>
          <cell r="X108" t="str">
            <v>...</v>
          </cell>
          <cell r="Y108">
            <v>-7.2755000000000081</v>
          </cell>
          <cell r="Z108" t="str">
            <v>...</v>
          </cell>
          <cell r="AA108" t="str">
            <v>...</v>
          </cell>
          <cell r="AB108">
            <v>29.575299999999999</v>
          </cell>
        </row>
        <row r="112">
          <cell r="A112" t="str">
            <v>Net foreign assets</v>
          </cell>
          <cell r="B112" t="str">
            <v>…</v>
          </cell>
          <cell r="C112">
            <v>-19.843366027275138</v>
          </cell>
          <cell r="D112">
            <v>-10.686444783840507</v>
          </cell>
          <cell r="E112">
            <v>-19.799424044774206</v>
          </cell>
          <cell r="F112">
            <v>-22.54911917650702</v>
          </cell>
          <cell r="G112">
            <v>-30.903028946560397</v>
          </cell>
          <cell r="H112">
            <v>-44.414919548563361</v>
          </cell>
          <cell r="I112">
            <v>-46.928532905767121</v>
          </cell>
          <cell r="J112">
            <v>-38.504950805592735</v>
          </cell>
          <cell r="K112">
            <v>-48.99915013637645</v>
          </cell>
          <cell r="L112">
            <v>-53.009693381080247</v>
          </cell>
          <cell r="M112">
            <v>-54.275779037029096</v>
          </cell>
          <cell r="N112">
            <v>-35.905951325832845</v>
          </cell>
          <cell r="O112">
            <v>-36.479216439795543</v>
          </cell>
          <cell r="Q112">
            <v>-6.6535481892760027</v>
          </cell>
          <cell r="R112">
            <v>-13.899475612089027</v>
          </cell>
          <cell r="S112">
            <v>-14.528608446945295</v>
          </cell>
          <cell r="T112">
            <v>-19.572698326420284</v>
          </cell>
          <cell r="U112">
            <v>-20.930099133525207</v>
          </cell>
          <cell r="V112">
            <v>-26.24915824369814</v>
          </cell>
          <cell r="W112">
            <v>-33.243218824934253</v>
          </cell>
          <cell r="X112">
            <v>-33.61155643892215</v>
          </cell>
          <cell r="Y112">
            <v>-51.926773300792171</v>
          </cell>
          <cell r="Z112">
            <v>-60.577006049906267</v>
          </cell>
          <cell r="AA112">
            <v>-74.359397003006876</v>
          </cell>
          <cell r="AB112">
            <v>-81.474206561311775</v>
          </cell>
        </row>
        <row r="116">
          <cell r="A116" t="str">
            <v>Net domestic assets</v>
          </cell>
          <cell r="B116" t="str">
            <v>…</v>
          </cell>
          <cell r="C116">
            <v>90.313169327952806</v>
          </cell>
          <cell r="D116">
            <v>6.0807501355845339</v>
          </cell>
          <cell r="E116">
            <v>12.897635645951278</v>
          </cell>
          <cell r="F116">
            <v>20.137055701732542</v>
          </cell>
          <cell r="G116">
            <v>39.306945548190782</v>
          </cell>
          <cell r="H116">
            <v>52.459726005923187</v>
          </cell>
          <cell r="I116">
            <v>57.718618873669868</v>
          </cell>
          <cell r="J116">
            <v>57.808149737546088</v>
          </cell>
          <cell r="K116">
            <v>81.328425392282085</v>
          </cell>
          <cell r="L116">
            <v>91.465163026822353</v>
          </cell>
          <cell r="M116">
            <v>95.206519426168668</v>
          </cell>
          <cell r="N116">
            <v>78.192292224581507</v>
          </cell>
          <cell r="O116">
            <v>89.469570130389897</v>
          </cell>
          <cell r="Q116">
            <v>2.682854118563327</v>
          </cell>
          <cell r="R116">
            <v>8.8798599269547029</v>
          </cell>
          <cell r="S116">
            <v>9.2650581311892068</v>
          </cell>
          <cell r="T116">
            <v>16.512146214592359</v>
          </cell>
          <cell r="U116">
            <v>19.614619477999096</v>
          </cell>
          <cell r="V116">
            <v>25.20064686889436</v>
          </cell>
          <cell r="W116">
            <v>32.787474795364943</v>
          </cell>
          <cell r="X116">
            <v>34.185051629737572</v>
          </cell>
          <cell r="Y116">
            <v>38.445258180128448</v>
          </cell>
          <cell r="Z116">
            <v>40.095972635826406</v>
          </cell>
          <cell r="AA116">
            <v>46.342974597250141</v>
          </cell>
          <cell r="AB116">
            <v>67.249252191634511</v>
          </cell>
        </row>
        <row r="118">
          <cell r="A118" t="str">
            <v>Broad money (M3)</v>
          </cell>
          <cell r="B118" t="str">
            <v>…</v>
          </cell>
          <cell r="C118">
            <v>41.91196093866796</v>
          </cell>
          <cell r="D118">
            <v>-5.1103475133081115</v>
          </cell>
          <cell r="E118">
            <v>-7.9721873851319014</v>
          </cell>
          <cell r="F118">
            <v>-4.083275517203977</v>
          </cell>
          <cell r="G118">
            <v>5.1417594261101929</v>
          </cell>
          <cell r="H118">
            <v>3.6910753487892967</v>
          </cell>
          <cell r="I118">
            <v>5.9999094712575252</v>
          </cell>
          <cell r="J118">
            <v>14.505592100898967</v>
          </cell>
          <cell r="K118">
            <v>25.579676609480085</v>
          </cell>
          <cell r="L118">
            <v>30.864604120150396</v>
          </cell>
          <cell r="M118">
            <v>33.029372674835585</v>
          </cell>
          <cell r="N118">
            <v>35.797015829262776</v>
          </cell>
          <cell r="O118">
            <v>45.565106164461078</v>
          </cell>
          <cell r="Q118">
            <v>-3.4513188697600228</v>
          </cell>
          <cell r="R118">
            <v>-3.3005587293043259</v>
          </cell>
          <cell r="S118">
            <v>-3.4699226282017603</v>
          </cell>
          <cell r="T118">
            <v>0.13604333442613914</v>
          </cell>
          <cell r="U118">
            <v>2.4817252921848887</v>
          </cell>
          <cell r="V118">
            <v>3.8300956806844422</v>
          </cell>
          <cell r="W118">
            <v>5.8916012072605994</v>
          </cell>
          <cell r="X118">
            <v>7.1913980938921318</v>
          </cell>
          <cell r="Y118">
            <v>-6.0388764938295258</v>
          </cell>
          <cell r="Z118">
            <v>-12.718832069984465</v>
          </cell>
          <cell r="AA118">
            <v>-19.044860524084495</v>
          </cell>
          <cell r="AB118">
            <v>-1.2061347367822939</v>
          </cell>
        </row>
        <row r="119">
          <cell r="A119" t="str">
            <v xml:space="preserve">   Broad money, excluding forex deposits (M2)</v>
          </cell>
          <cell r="B119" t="str">
            <v>…</v>
          </cell>
          <cell r="C119">
            <v>38.241003398004935</v>
          </cell>
          <cell r="D119">
            <v>-6.2295424951755436</v>
          </cell>
          <cell r="E119">
            <v>-9.1020583450102333</v>
          </cell>
          <cell r="F119">
            <v>-5.9112152319916733</v>
          </cell>
          <cell r="G119">
            <v>0.19288668412005272</v>
          </cell>
          <cell r="H119">
            <v>-0.80719682058144615</v>
          </cell>
          <cell r="I119">
            <v>-1.096343319945059</v>
          </cell>
          <cell r="J119">
            <v>8.3990588744850889</v>
          </cell>
          <cell r="K119">
            <v>17.350120531236723</v>
          </cell>
          <cell r="L119">
            <v>21.337102974143818</v>
          </cell>
          <cell r="M119">
            <v>20.526556789161621</v>
          </cell>
          <cell r="N119">
            <v>23.094051070007215</v>
          </cell>
          <cell r="O119">
            <v>35.448021076219604</v>
          </cell>
          <cell r="Q119">
            <v>-7.0812306028832257</v>
          </cell>
          <cell r="R119">
            <v>-7.8261205359955728</v>
          </cell>
          <cell r="S119">
            <v>-8.6420104372663342</v>
          </cell>
          <cell r="T119">
            <v>-5.6789134836933925</v>
          </cell>
          <cell r="U119">
            <v>-5.0946203297027264</v>
          </cell>
          <cell r="V119">
            <v>-4.5733667466771326</v>
          </cell>
          <cell r="W119">
            <v>-1.3841945128135413</v>
          </cell>
          <cell r="X119">
            <v>-0.3297975620182747</v>
          </cell>
          <cell r="Y119">
            <v>-14.579755388850169</v>
          </cell>
          <cell r="Z119">
            <v>-22.501739431471833</v>
          </cell>
          <cell r="AA119">
            <v>-28.750989968544573</v>
          </cell>
          <cell r="AB119">
            <v>-11.542474308241502</v>
          </cell>
        </row>
        <row r="121">
          <cell r="A121" t="str">
            <v>Memorandum items:</v>
          </cell>
        </row>
        <row r="122">
          <cell r="A122" t="str">
            <v xml:space="preserve">   M3 multiplier 2/</v>
          </cell>
          <cell r="B122">
            <v>1.1741569700910275</v>
          </cell>
          <cell r="C122">
            <v>1.2264192569189176</v>
          </cell>
          <cell r="D122">
            <v>1.2251781017926058</v>
          </cell>
          <cell r="E122">
            <v>1.2076677954332833</v>
          </cell>
          <cell r="F122">
            <v>1.2273715021286071</v>
          </cell>
          <cell r="G122">
            <v>1.2882051267340866</v>
          </cell>
          <cell r="H122">
            <v>1.2909935540540278</v>
          </cell>
          <cell r="I122">
            <v>1.3049662527322077</v>
          </cell>
          <cell r="J122">
            <v>1.3093358772290695</v>
          </cell>
          <cell r="K122">
            <v>1.3142301997159398</v>
          </cell>
          <cell r="L122">
            <v>1.3420791146117004</v>
          </cell>
          <cell r="M122">
            <v>1.345802328289627</v>
          </cell>
          <cell r="N122">
            <v>1.372543838303206</v>
          </cell>
          <cell r="O122">
            <v>1.3464030089548964</v>
          </cell>
          <cell r="Q122">
            <v>1.3858249295963783</v>
          </cell>
          <cell r="R122">
            <v>1.4157577394055731</v>
          </cell>
          <cell r="S122">
            <v>1.3861115013828451</v>
          </cell>
          <cell r="T122">
            <v>1.3785724566278799</v>
          </cell>
          <cell r="U122">
            <v>1.4338638706067148</v>
          </cell>
          <cell r="V122">
            <v>1.4238548217345384</v>
          </cell>
          <cell r="W122">
            <v>1.4203542066307222</v>
          </cell>
          <cell r="X122">
            <v>1.4189303603694394</v>
          </cell>
          <cell r="Y122">
            <v>1.4265992782251844</v>
          </cell>
          <cell r="Z122">
            <v>1.3981790823784435</v>
          </cell>
          <cell r="AA122">
            <v>1.4521109403076291</v>
          </cell>
          <cell r="AB122">
            <v>1.4190091672188661</v>
          </cell>
        </row>
        <row r="123">
          <cell r="A123" t="str">
            <v xml:space="preserve">   M3 velocity 3/</v>
          </cell>
          <cell r="B123">
            <v>25.338543156301427</v>
          </cell>
          <cell r="C123">
            <v>22.891479635238372</v>
          </cell>
          <cell r="D123" t="str">
            <v>…</v>
          </cell>
          <cell r="E123" t="str">
            <v>…</v>
          </cell>
          <cell r="F123">
            <v>23.377786847943248</v>
          </cell>
          <cell r="G123" t="str">
            <v>…</v>
          </cell>
          <cell r="H123" t="str">
            <v>…</v>
          </cell>
          <cell r="I123">
            <v>25.350427649859395</v>
          </cell>
          <cell r="J123" t="str">
            <v>…</v>
          </cell>
          <cell r="K123" t="str">
            <v>…</v>
          </cell>
          <cell r="L123">
            <v>22.671032507401449</v>
          </cell>
          <cell r="M123" t="str">
            <v>…</v>
          </cell>
          <cell r="N123" t="str">
            <v>…</v>
          </cell>
          <cell r="O123">
            <v>18.650827637539628</v>
          </cell>
          <cell r="Q123" t="str">
            <v>...</v>
          </cell>
          <cell r="R123" t="str">
            <v>...</v>
          </cell>
          <cell r="S123">
            <v>17.661741007978872</v>
          </cell>
          <cell r="T123" t="str">
            <v>...</v>
          </cell>
          <cell r="U123" t="str">
            <v>...</v>
          </cell>
          <cell r="V123">
            <v>19.301347414308829</v>
          </cell>
          <cell r="W123" t="str">
            <v>...</v>
          </cell>
          <cell r="X123" t="str">
            <v>...</v>
          </cell>
          <cell r="Y123">
            <v>22.49259875389177</v>
          </cell>
          <cell r="Z123" t="str">
            <v>...</v>
          </cell>
          <cell r="AA123" t="str">
            <v>...</v>
          </cell>
          <cell r="AB123">
            <v>19.558071163919593</v>
          </cell>
        </row>
        <row r="124">
          <cell r="A124" t="str">
            <v xml:space="preserve">   M3 velocity 3/</v>
          </cell>
          <cell r="B124">
            <v>16.72343848315894</v>
          </cell>
          <cell r="C124">
            <v>17.626570498087581</v>
          </cell>
          <cell r="F124">
            <v>15.490144946521248</v>
          </cell>
          <cell r="I124">
            <v>16.798190896096166</v>
          </cell>
          <cell r="L124">
            <v>15.022232188009884</v>
          </cell>
          <cell r="O124">
            <v>14.048786346020792</v>
          </cell>
          <cell r="S124">
            <v>11.356889474160688</v>
          </cell>
          <cell r="V124">
            <v>13.094750017297875</v>
          </cell>
          <cell r="Y124">
            <v>15.278077732983409</v>
          </cell>
          <cell r="AB124">
            <v>14.931208934630513</v>
          </cell>
        </row>
        <row r="127">
          <cell r="A127" t="str">
            <v xml:space="preserve">   Source: National Bank of Georgia; and Fund staff estimates.</v>
          </cell>
        </row>
        <row r="129">
          <cell r="A129" t="str">
            <v xml:space="preserve">   1/ Valued at end-period actual exchange rates.</v>
          </cell>
        </row>
        <row r="130">
          <cell r="A130" t="str">
            <v xml:space="preserve">   2/ M3 divided by reserve money.</v>
          </cell>
        </row>
        <row r="131">
          <cell r="A131" t="str">
            <v xml:space="preserve">   3/ Annualized quarterly GDP divided by end-quarter M3.</v>
          </cell>
        </row>
        <row r="136">
          <cell r="A136" t="str">
            <v>Nominal quarterly GDP (REVISED EST) sep. 01</v>
          </cell>
          <cell r="C136">
            <v>1129.3</v>
          </cell>
          <cell r="F136">
            <v>951.9</v>
          </cell>
          <cell r="I136">
            <v>1140.8</v>
          </cell>
          <cell r="L136">
            <v>1259.5</v>
          </cell>
          <cell r="O136">
            <v>1310.2</v>
          </cell>
          <cell r="S136">
            <v>1022.4</v>
          </cell>
          <cell r="V136">
            <v>1268</v>
          </cell>
          <cell r="Y136">
            <v>1338.8</v>
          </cell>
          <cell r="AB136">
            <v>1375.7</v>
          </cell>
        </row>
        <row r="137">
          <cell r="A137" t="str">
            <v>Annualized quarterly GDP (REVISED) sep. 01</v>
          </cell>
          <cell r="B137">
            <v>3020.0078578972189</v>
          </cell>
          <cell r="C137">
            <v>4517.2</v>
          </cell>
          <cell r="F137">
            <v>3807.6</v>
          </cell>
          <cell r="I137">
            <v>4563.2</v>
          </cell>
          <cell r="L137">
            <v>5038</v>
          </cell>
          <cell r="O137">
            <v>5240.8</v>
          </cell>
          <cell r="S137">
            <v>4089.6</v>
          </cell>
          <cell r="V137">
            <v>5072</v>
          </cell>
          <cell r="Y137">
            <v>5355.2</v>
          </cell>
          <cell r="AB137">
            <v>5502.8</v>
          </cell>
        </row>
        <row r="139">
          <cell r="L139" t="str">
            <v>APPENDIX I</v>
          </cell>
        </row>
        <row r="141">
          <cell r="A141" t="str">
            <v>Table x. Georgia: Summary Accounts of Commercial Banks 1/</v>
          </cell>
        </row>
        <row r="142">
          <cell r="A142" t="str">
            <v>(In millions of lari)</v>
          </cell>
        </row>
        <row r="145">
          <cell r="B145">
            <v>1995</v>
          </cell>
          <cell r="C145">
            <v>1996</v>
          </cell>
          <cell r="D145">
            <v>1997</v>
          </cell>
          <cell r="E145">
            <v>1997</v>
          </cell>
          <cell r="F145">
            <v>1997</v>
          </cell>
          <cell r="O145">
            <v>1997</v>
          </cell>
          <cell r="P145">
            <v>1998</v>
          </cell>
          <cell r="S145">
            <v>1998</v>
          </cell>
        </row>
        <row r="146">
          <cell r="B146" t="str">
            <v>Dec.</v>
          </cell>
          <cell r="C146" t="str">
            <v>Dec.</v>
          </cell>
          <cell r="D146" t="str">
            <v>Jan.</v>
          </cell>
          <cell r="E146" t="str">
            <v>Feb.</v>
          </cell>
          <cell r="F146" t="str">
            <v>Mar.</v>
          </cell>
          <cell r="G146" t="str">
            <v>Apr.</v>
          </cell>
          <cell r="H146" t="str">
            <v>May</v>
          </cell>
          <cell r="I146" t="str">
            <v>Jun.</v>
          </cell>
          <cell r="J146" t="str">
            <v>Jul.</v>
          </cell>
          <cell r="K146" t="str">
            <v>Aug.</v>
          </cell>
          <cell r="L146" t="str">
            <v>Sep.</v>
          </cell>
          <cell r="M146" t="str">
            <v>Oct.</v>
          </cell>
          <cell r="N146" t="str">
            <v>Nov.</v>
          </cell>
          <cell r="O146" t="str">
            <v>Dec.</v>
          </cell>
          <cell r="Q146" t="str">
            <v>Jan</v>
          </cell>
          <cell r="R146" t="str">
            <v>Feb</v>
          </cell>
          <cell r="S146" t="str">
            <v>Mar</v>
          </cell>
          <cell r="T146" t="str">
            <v>Apr</v>
          </cell>
          <cell r="U146" t="str">
            <v>May</v>
          </cell>
          <cell r="V146" t="str">
            <v>Jun</v>
          </cell>
          <cell r="W146" t="str">
            <v>Jul</v>
          </cell>
          <cell r="X146" t="str">
            <v>Aug</v>
          </cell>
          <cell r="Y146" t="str">
            <v>Sep</v>
          </cell>
          <cell r="Z146" t="str">
            <v>Oct</v>
          </cell>
          <cell r="AA146" t="str">
            <v>Nov</v>
          </cell>
          <cell r="AB146" t="str">
            <v>Dec</v>
          </cell>
        </row>
        <row r="149">
          <cell r="A149" t="str">
            <v>Net foreign assets</v>
          </cell>
          <cell r="B149">
            <v>-39.345230000000001</v>
          </cell>
          <cell r="C149">
            <v>22.055499999999999</v>
          </cell>
          <cell r="D149">
            <v>22.706800000000001</v>
          </cell>
          <cell r="E149">
            <v>20.785</v>
          </cell>
          <cell r="F149">
            <v>25.804500000000004</v>
          </cell>
          <cell r="G149">
            <v>27.874500000000005</v>
          </cell>
          <cell r="H149">
            <v>26.255500000000005</v>
          </cell>
          <cell r="I149">
            <v>25.898600000000005</v>
          </cell>
          <cell r="J149">
            <v>39.794700000000006</v>
          </cell>
          <cell r="K149">
            <v>48.202900000000007</v>
          </cell>
          <cell r="L149">
            <v>37.140999999999998</v>
          </cell>
          <cell r="M149">
            <v>35.5749</v>
          </cell>
          <cell r="N149">
            <v>34.466699999999996</v>
          </cell>
          <cell r="O149">
            <v>33.005200000000002</v>
          </cell>
          <cell r="Q149">
            <v>26.573299999999996</v>
          </cell>
          <cell r="R149">
            <v>16.679799999999997</v>
          </cell>
          <cell r="S149">
            <v>23.2256</v>
          </cell>
          <cell r="T149">
            <v>13.544400000000005</v>
          </cell>
          <cell r="U149">
            <v>22.077999999999996</v>
          </cell>
          <cell r="V149">
            <v>24.625799999999998</v>
          </cell>
          <cell r="W149">
            <v>21.3917</v>
          </cell>
          <cell r="X149">
            <v>19.226200000000002</v>
          </cell>
          <cell r="Y149">
            <v>11.431900000000001</v>
          </cell>
          <cell r="Z149">
            <v>15.934899999999997</v>
          </cell>
          <cell r="AA149">
            <v>12.245199999999999</v>
          </cell>
          <cell r="AB149">
            <v>13.748099999999996</v>
          </cell>
        </row>
        <row r="150">
          <cell r="A150" t="str">
            <v xml:space="preserve">   NFA convertible</v>
          </cell>
          <cell r="B150">
            <v>-39.205970999999998</v>
          </cell>
          <cell r="C150">
            <v>21.992699999999999</v>
          </cell>
          <cell r="D150">
            <v>22.577200000000001</v>
          </cell>
          <cell r="E150">
            <v>20.638200000000001</v>
          </cell>
          <cell r="F150">
            <v>25.605400000000003</v>
          </cell>
          <cell r="G150">
            <v>27.610800000000005</v>
          </cell>
          <cell r="H150">
            <v>25.694600000000005</v>
          </cell>
          <cell r="I150">
            <v>25.324100000000005</v>
          </cell>
          <cell r="J150">
            <v>39.280700000000003</v>
          </cell>
          <cell r="K150">
            <v>47.683800000000005</v>
          </cell>
          <cell r="L150">
            <v>36.677999999999997</v>
          </cell>
          <cell r="M150">
            <v>34.996499999999997</v>
          </cell>
          <cell r="N150">
            <v>34.114999999999995</v>
          </cell>
          <cell r="O150">
            <v>32.746200000000002</v>
          </cell>
          <cell r="Q150">
            <v>26.321799999999996</v>
          </cell>
          <cell r="R150">
            <v>16.418999999999997</v>
          </cell>
          <cell r="S150">
            <v>23.003299999999999</v>
          </cell>
          <cell r="T150">
            <v>12.924800000000005</v>
          </cell>
          <cell r="U150">
            <v>21.476999999999997</v>
          </cell>
          <cell r="V150">
            <v>23.937399999999997</v>
          </cell>
          <cell r="W150">
            <v>20.841000000000001</v>
          </cell>
          <cell r="X150">
            <v>18.805300000000003</v>
          </cell>
          <cell r="Y150">
            <v>11.0319</v>
          </cell>
          <cell r="Z150">
            <v>15.769799999999996</v>
          </cell>
          <cell r="AA150">
            <v>12.121099999999998</v>
          </cell>
          <cell r="AB150">
            <v>13.663399999999996</v>
          </cell>
        </row>
        <row r="151">
          <cell r="A151" t="str">
            <v xml:space="preserve">      Gold</v>
          </cell>
          <cell r="B151">
            <v>0.41601499999999997</v>
          </cell>
          <cell r="C151">
            <v>0.1951</v>
          </cell>
          <cell r="D151">
            <v>0.22320000000000001</v>
          </cell>
          <cell r="E151">
            <v>0.24579999999999999</v>
          </cell>
          <cell r="F151">
            <v>0.83609999999999995</v>
          </cell>
          <cell r="G151">
            <v>0.81299999999999994</v>
          </cell>
          <cell r="H151">
            <v>0.84509999999999996</v>
          </cell>
          <cell r="I151">
            <v>0.79730000000000001</v>
          </cell>
          <cell r="J151">
            <v>0.78920000000000001</v>
          </cell>
          <cell r="K151">
            <v>0.81330000000000002</v>
          </cell>
          <cell r="L151">
            <v>0.84430000000000005</v>
          </cell>
          <cell r="M151">
            <v>0.85650000000000004</v>
          </cell>
          <cell r="N151">
            <v>0.87390000000000001</v>
          </cell>
          <cell r="O151">
            <v>1.1011</v>
          </cell>
          <cell r="Q151">
            <v>1.077</v>
          </cell>
          <cell r="R151">
            <v>1.0381</v>
          </cell>
          <cell r="S151">
            <v>1.1318999999999999</v>
          </cell>
          <cell r="T151">
            <v>1.079</v>
          </cell>
          <cell r="U151">
            <v>1.0914999999999999</v>
          </cell>
          <cell r="V151">
            <v>1.3593</v>
          </cell>
          <cell r="W151">
            <v>1.2598</v>
          </cell>
          <cell r="X151">
            <v>1.2604</v>
          </cell>
          <cell r="Y151">
            <v>1.2888999999999999</v>
          </cell>
          <cell r="Z151">
            <v>1.0326</v>
          </cell>
          <cell r="AA151">
            <v>0.90900000000000003</v>
          </cell>
          <cell r="AB151">
            <v>0.5333</v>
          </cell>
        </row>
        <row r="152">
          <cell r="A152" t="str">
            <v xml:space="preserve">      Foreign exchange</v>
          </cell>
          <cell r="B152">
            <v>21.131413999999999</v>
          </cell>
          <cell r="C152">
            <v>27.912099999999999</v>
          </cell>
          <cell r="D152">
            <v>28.496300000000002</v>
          </cell>
          <cell r="E152">
            <v>26.420300000000001</v>
          </cell>
          <cell r="F152">
            <v>34.892600000000002</v>
          </cell>
          <cell r="G152">
            <v>39.506500000000003</v>
          </cell>
          <cell r="H152">
            <v>39.472700000000003</v>
          </cell>
          <cell r="I152">
            <v>42.029000000000003</v>
          </cell>
          <cell r="J152">
            <v>56.071800000000003</v>
          </cell>
          <cell r="K152">
            <v>63.664999999999999</v>
          </cell>
          <cell r="L152">
            <v>55.498199999999997</v>
          </cell>
          <cell r="M152">
            <v>53.896700000000003</v>
          </cell>
          <cell r="N152">
            <v>53.249499999999998</v>
          </cell>
          <cell r="O152">
            <v>47.223199999999999</v>
          </cell>
          <cell r="Q152">
            <v>48.265099999999997</v>
          </cell>
          <cell r="R152">
            <v>41.139299999999999</v>
          </cell>
          <cell r="S152">
            <v>46.433599999999998</v>
          </cell>
          <cell r="T152">
            <v>43.146700000000003</v>
          </cell>
          <cell r="U152">
            <v>54.130099999999999</v>
          </cell>
          <cell r="V152">
            <v>57.952199999999998</v>
          </cell>
          <cell r="W152">
            <v>56.125300000000003</v>
          </cell>
          <cell r="X152">
            <v>54.116500000000002</v>
          </cell>
          <cell r="Y152">
            <v>49.024000000000001</v>
          </cell>
          <cell r="Z152">
            <v>53.996899999999997</v>
          </cell>
          <cell r="AA152">
            <v>63.293900000000001</v>
          </cell>
          <cell r="AB152">
            <v>82.798599999999993</v>
          </cell>
        </row>
        <row r="153">
          <cell r="A153" t="str">
            <v xml:space="preserve">      Foreign liabilities</v>
          </cell>
          <cell r="B153">
            <v>-60.753399999999999</v>
          </cell>
          <cell r="C153">
            <v>-6.1144999999999996</v>
          </cell>
          <cell r="D153">
            <v>-6.1422999999999996</v>
          </cell>
          <cell r="E153">
            <v>-6.0278999999999998</v>
          </cell>
          <cell r="F153">
            <v>-10.1233</v>
          </cell>
          <cell r="G153">
            <v>-12.7087</v>
          </cell>
          <cell r="H153">
            <v>-14.623200000000001</v>
          </cell>
          <cell r="I153">
            <v>-17.502199999999998</v>
          </cell>
          <cell r="J153">
            <v>-17.580300000000001</v>
          </cell>
          <cell r="K153">
            <v>-16.794499999999999</v>
          </cell>
          <cell r="L153">
            <v>-19.6645</v>
          </cell>
          <cell r="M153">
            <v>-19.756699999999999</v>
          </cell>
          <cell r="N153">
            <v>-20.008400000000002</v>
          </cell>
          <cell r="O153">
            <v>-15.578099999999999</v>
          </cell>
          <cell r="Q153">
            <v>-23.020299999999999</v>
          </cell>
          <cell r="R153">
            <v>-25.758400000000002</v>
          </cell>
          <cell r="S153">
            <v>-24.562200000000001</v>
          </cell>
          <cell r="T153">
            <v>-31.300899999999999</v>
          </cell>
          <cell r="U153">
            <v>-33.744599999999998</v>
          </cell>
          <cell r="V153">
            <v>-35.374099999999999</v>
          </cell>
          <cell r="W153">
            <v>-36.5441</v>
          </cell>
          <cell r="X153">
            <v>-36.571599999999997</v>
          </cell>
          <cell r="Y153">
            <v>-39.280999999999999</v>
          </cell>
          <cell r="Z153">
            <v>-39.259700000000002</v>
          </cell>
          <cell r="AA153">
            <v>-52.081800000000001</v>
          </cell>
          <cell r="AB153">
            <v>-69.668499999999995</v>
          </cell>
        </row>
        <row r="154">
          <cell r="A154" t="str">
            <v xml:space="preserve">   NFA nonconvertible</v>
          </cell>
          <cell r="B154">
            <v>-0.13925899999999999</v>
          </cell>
          <cell r="C154">
            <v>6.2799999999999995E-2</v>
          </cell>
          <cell r="D154">
            <v>0.12959999999999999</v>
          </cell>
          <cell r="E154">
            <v>0.14680000000000001</v>
          </cell>
          <cell r="F154">
            <v>0.1991</v>
          </cell>
          <cell r="G154">
            <v>0.26369999999999999</v>
          </cell>
          <cell r="H154">
            <v>0.56089999999999995</v>
          </cell>
          <cell r="I154">
            <v>0.57450000000000001</v>
          </cell>
          <cell r="J154">
            <v>0.51400000000000001</v>
          </cell>
          <cell r="K154">
            <v>0.51910000000000001</v>
          </cell>
          <cell r="L154">
            <v>0.46300000000000002</v>
          </cell>
          <cell r="M154">
            <v>0.57840000000000003</v>
          </cell>
          <cell r="N154">
            <v>0.35170000000000001</v>
          </cell>
          <cell r="O154">
            <v>0.25900000000000001</v>
          </cell>
          <cell r="Q154">
            <v>0.2515</v>
          </cell>
          <cell r="R154">
            <v>0.26079999999999998</v>
          </cell>
          <cell r="S154">
            <v>0.2223</v>
          </cell>
          <cell r="T154">
            <v>0.61960000000000004</v>
          </cell>
          <cell r="U154">
            <v>0.60099999999999998</v>
          </cell>
          <cell r="V154">
            <v>0.68840000000000001</v>
          </cell>
          <cell r="W154">
            <v>0.55069999999999997</v>
          </cell>
          <cell r="X154">
            <v>0.4209</v>
          </cell>
          <cell r="Y154">
            <v>0.4</v>
          </cell>
          <cell r="Z154">
            <v>0.1651</v>
          </cell>
          <cell r="AA154">
            <v>0.1241</v>
          </cell>
          <cell r="AB154">
            <v>8.4699999999999998E-2</v>
          </cell>
        </row>
        <row r="156">
          <cell r="A156" t="str">
            <v>Net domestic assets</v>
          </cell>
          <cell r="B156">
            <v>95.130572000000001</v>
          </cell>
          <cell r="C156">
            <v>57.459300000000013</v>
          </cell>
          <cell r="D156">
            <v>60.040700000000001</v>
          </cell>
          <cell r="E156">
            <v>57.104700000000008</v>
          </cell>
          <cell r="F156">
            <v>61.710799999999992</v>
          </cell>
          <cell r="G156">
            <v>70.26169999999999</v>
          </cell>
          <cell r="H156">
            <v>73.082099999999997</v>
          </cell>
          <cell r="I156">
            <v>77.093999999999994</v>
          </cell>
          <cell r="J156">
            <v>69.587999999999994</v>
          </cell>
          <cell r="K156">
            <v>78.785200000000003</v>
          </cell>
          <cell r="L156">
            <v>95.82680000000002</v>
          </cell>
          <cell r="M156">
            <v>99.559600000000003</v>
          </cell>
          <cell r="N156">
            <v>104.29179999999999</v>
          </cell>
          <cell r="O156">
            <v>100.17180000000002</v>
          </cell>
          <cell r="Q156">
            <v>118.8972</v>
          </cell>
          <cell r="R156">
            <v>133.1617</v>
          </cell>
          <cell r="S156">
            <v>124.9713</v>
          </cell>
          <cell r="T156">
            <v>140.072</v>
          </cell>
          <cell r="U156">
            <v>138.5899</v>
          </cell>
          <cell r="V156">
            <v>141.75660000000002</v>
          </cell>
          <cell r="W156">
            <v>139.8467</v>
          </cell>
          <cell r="X156">
            <v>150.1619</v>
          </cell>
          <cell r="Y156">
            <v>140.17429999999999</v>
          </cell>
          <cell r="Z156">
            <v>125.99029999999999</v>
          </cell>
          <cell r="AA156">
            <v>120.91719999999999</v>
          </cell>
          <cell r="AB156">
            <v>142.60150000000002</v>
          </cell>
        </row>
        <row r="157">
          <cell r="A157" t="str">
            <v>Domestic credit</v>
          </cell>
          <cell r="B157">
            <v>133.48722100000001</v>
          </cell>
          <cell r="C157">
            <v>114.99550000000001</v>
          </cell>
          <cell r="D157">
            <v>114.07339999999999</v>
          </cell>
          <cell r="E157">
            <v>114.6285</v>
          </cell>
          <cell r="F157">
            <v>119.80449999999999</v>
          </cell>
          <cell r="G157">
            <v>127.14049999999999</v>
          </cell>
          <cell r="H157">
            <v>128.8021</v>
          </cell>
          <cell r="I157">
            <v>137.44719999999998</v>
          </cell>
          <cell r="J157">
            <v>136.8058</v>
          </cell>
          <cell r="K157">
            <v>133.41409999999999</v>
          </cell>
          <cell r="L157">
            <v>145.25890000000001</v>
          </cell>
          <cell r="M157">
            <v>154.33199999999999</v>
          </cell>
          <cell r="N157">
            <v>157.61850000000001</v>
          </cell>
          <cell r="O157">
            <v>170.0275</v>
          </cell>
          <cell r="Q157">
            <v>183.73140000000001</v>
          </cell>
          <cell r="R157">
            <v>192.50190000000001</v>
          </cell>
          <cell r="S157">
            <v>188.9452</v>
          </cell>
          <cell r="T157">
            <v>189.67600000000002</v>
          </cell>
          <cell r="U157">
            <v>192.53379999999999</v>
          </cell>
          <cell r="V157">
            <v>199.4699</v>
          </cell>
          <cell r="W157">
            <v>202.19220000000001</v>
          </cell>
          <cell r="X157">
            <v>217.8612</v>
          </cell>
          <cell r="Y157">
            <v>215.88860000000003</v>
          </cell>
          <cell r="Z157">
            <v>205.2825</v>
          </cell>
          <cell r="AA157">
            <v>215.65600000000001</v>
          </cell>
          <cell r="AB157">
            <v>224.20909999999998</v>
          </cell>
        </row>
        <row r="158">
          <cell r="A158" t="str">
            <v>Net claims on gen govt</v>
          </cell>
          <cell r="B158">
            <v>-15.532326999999999</v>
          </cell>
          <cell r="C158">
            <v>-13.2102</v>
          </cell>
          <cell r="D158">
            <v>-16.258800000000001</v>
          </cell>
          <cell r="E158">
            <v>-17.677</v>
          </cell>
          <cell r="F158">
            <v>-18.516200000000001</v>
          </cell>
          <cell r="G158">
            <v>-12.539899999999999</v>
          </cell>
          <cell r="H158">
            <v>-14.108000000000001</v>
          </cell>
          <cell r="I158">
            <v>-10.876099999999999</v>
          </cell>
          <cell r="J158">
            <v>-10.303699999999999</v>
          </cell>
          <cell r="K158">
            <v>-15.200200000000001</v>
          </cell>
          <cell r="L158">
            <v>-9.6669999999999998</v>
          </cell>
          <cell r="M158">
            <v>-9.6157000000000004</v>
          </cell>
          <cell r="N158">
            <v>-12.718999999999999</v>
          </cell>
          <cell r="O158">
            <v>-2.9127000000000001</v>
          </cell>
          <cell r="Q158">
            <v>-5.7496</v>
          </cell>
          <cell r="R158">
            <v>-8.0547000000000004</v>
          </cell>
          <cell r="S158">
            <v>-7.19</v>
          </cell>
          <cell r="T158">
            <v>-5.5518999999999998</v>
          </cell>
          <cell r="U158">
            <v>-7.2946999999999997</v>
          </cell>
          <cell r="V158">
            <v>-2.0874000000000001</v>
          </cell>
          <cell r="W158">
            <v>-3.7010999999999998</v>
          </cell>
          <cell r="X158">
            <v>5.1161000000000003</v>
          </cell>
          <cell r="Y158">
            <v>-0.59470000000000001</v>
          </cell>
          <cell r="Z158">
            <v>-8.6859000000000002</v>
          </cell>
          <cell r="AA158">
            <v>-9.8019999999999996</v>
          </cell>
          <cell r="AB158">
            <v>-3.0434780000000003</v>
          </cell>
        </row>
        <row r="159">
          <cell r="A159" t="str">
            <v>Net claims on rep govt</v>
          </cell>
          <cell r="B159">
            <v>-7.3338649999999994</v>
          </cell>
          <cell r="C159">
            <v>-6.6801000000000004</v>
          </cell>
          <cell r="D159">
            <v>-8.1462000000000003</v>
          </cell>
          <cell r="E159">
            <v>-10.3714</v>
          </cell>
          <cell r="F159">
            <v>-10.1693</v>
          </cell>
          <cell r="G159">
            <v>-8.2423000000000002</v>
          </cell>
          <cell r="H159">
            <v>-9.4166000000000007</v>
          </cell>
          <cell r="I159">
            <v>-5.5780000000000003</v>
          </cell>
          <cell r="J159">
            <v>-5.2403000000000004</v>
          </cell>
          <cell r="K159">
            <v>-9.4222999999999999</v>
          </cell>
          <cell r="L159">
            <v>-4.5773000000000001</v>
          </cell>
          <cell r="M159">
            <v>-4.1820000000000004</v>
          </cell>
          <cell r="N159">
            <v>-4.0891999999999999</v>
          </cell>
          <cell r="O159">
            <v>0.39029999999999998</v>
          </cell>
          <cell r="Q159">
            <v>-0.81220000000000003</v>
          </cell>
          <cell r="R159">
            <v>-1.8244</v>
          </cell>
          <cell r="S159">
            <v>-1.5165</v>
          </cell>
          <cell r="T159">
            <v>-1.5973999999999999</v>
          </cell>
          <cell r="U159">
            <v>-1.9539</v>
          </cell>
          <cell r="V159">
            <v>1.6661999999999999</v>
          </cell>
          <cell r="W159">
            <v>0.36609999999999998</v>
          </cell>
          <cell r="X159">
            <v>9.8160000000000007</v>
          </cell>
          <cell r="Y159">
            <v>3.4392999999999998</v>
          </cell>
          <cell r="Z159">
            <v>-5.0679999999999996</v>
          </cell>
          <cell r="AA159">
            <v>-6.9683999999999999</v>
          </cell>
          <cell r="AB159">
            <v>5.0294219999999994</v>
          </cell>
        </row>
        <row r="160">
          <cell r="A160" t="str">
            <v xml:space="preserve">          Direct Borrowing from DMBs</v>
          </cell>
          <cell r="AB160">
            <v>10.906321999999999</v>
          </cell>
        </row>
        <row r="161">
          <cell r="A161" t="str">
            <v>Claims on private sector</v>
          </cell>
          <cell r="B161">
            <v>149.01954800000001</v>
          </cell>
          <cell r="C161">
            <v>128.20570000000001</v>
          </cell>
          <cell r="D161">
            <v>130.3322</v>
          </cell>
          <cell r="E161">
            <v>132.30549999999999</v>
          </cell>
          <cell r="F161">
            <v>138.32069999999999</v>
          </cell>
          <cell r="G161">
            <v>139.68039999999999</v>
          </cell>
          <cell r="H161">
            <v>142.9101</v>
          </cell>
          <cell r="I161">
            <v>148.32329999999999</v>
          </cell>
          <cell r="J161">
            <v>147.1095</v>
          </cell>
          <cell r="K161">
            <v>148.61429999999999</v>
          </cell>
          <cell r="L161">
            <v>154.92590000000001</v>
          </cell>
          <cell r="M161">
            <v>163.9477</v>
          </cell>
          <cell r="N161">
            <v>170.33750000000001</v>
          </cell>
          <cell r="O161">
            <v>172.9402</v>
          </cell>
          <cell r="Q161">
            <v>189.48099999999999</v>
          </cell>
          <cell r="R161">
            <v>200.5566</v>
          </cell>
          <cell r="S161">
            <v>196.1352</v>
          </cell>
          <cell r="T161">
            <v>195.22790000000001</v>
          </cell>
          <cell r="U161">
            <v>199.82849999999999</v>
          </cell>
          <cell r="V161">
            <v>201.5573</v>
          </cell>
          <cell r="W161">
            <v>205.89330000000001</v>
          </cell>
          <cell r="X161">
            <v>212.74510000000001</v>
          </cell>
          <cell r="Y161">
            <v>216.48330000000001</v>
          </cell>
          <cell r="Z161">
            <v>213.9684</v>
          </cell>
          <cell r="AA161">
            <v>225.458</v>
          </cell>
          <cell r="AB161">
            <v>227.252578</v>
          </cell>
        </row>
        <row r="162">
          <cell r="A162" t="str">
            <v>of which forex loans</v>
          </cell>
          <cell r="B162">
            <v>63.699199999999998</v>
          </cell>
          <cell r="C162">
            <v>45.036799999999999</v>
          </cell>
          <cell r="D162">
            <v>46.128500000000003</v>
          </cell>
          <cell r="E162">
            <v>47.4679</v>
          </cell>
          <cell r="F162">
            <v>46.888800000000003</v>
          </cell>
          <cell r="G162">
            <v>48.836199999999998</v>
          </cell>
          <cell r="H162">
            <v>50.929600000000001</v>
          </cell>
          <cell r="I162">
            <v>53.764299999999999</v>
          </cell>
          <cell r="J162">
            <v>60.8977</v>
          </cell>
          <cell r="K162">
            <v>61.942100000000003</v>
          </cell>
          <cell r="L162">
            <v>68.937799999999996</v>
          </cell>
          <cell r="M162">
            <v>72.819400000000002</v>
          </cell>
          <cell r="N162">
            <v>78.440600000000003</v>
          </cell>
          <cell r="O162">
            <v>76.992199999999997</v>
          </cell>
          <cell r="Q162">
            <v>92.861199999999997</v>
          </cell>
          <cell r="R162">
            <v>102.2191</v>
          </cell>
          <cell r="S162">
            <v>103.6236</v>
          </cell>
          <cell r="T162">
            <v>104.1613</v>
          </cell>
          <cell r="U162">
            <v>109.08629999999999</v>
          </cell>
          <cell r="V162">
            <v>109.1936</v>
          </cell>
          <cell r="W162">
            <v>113.8849</v>
          </cell>
          <cell r="X162">
            <v>112.3489</v>
          </cell>
          <cell r="Y162">
            <v>120.4081</v>
          </cell>
          <cell r="Z162">
            <v>116.2641</v>
          </cell>
          <cell r="AA162">
            <v>141.07040000000001</v>
          </cell>
          <cell r="AB162">
            <v>154.441</v>
          </cell>
        </row>
        <row r="163">
          <cell r="A163" t="str">
            <v>Other assets (net)</v>
          </cell>
          <cell r="B163">
            <v>-38.356649000000004</v>
          </cell>
          <cell r="C163">
            <v>-57.536199999999994</v>
          </cell>
          <cell r="D163">
            <v>-54.032699999999991</v>
          </cell>
          <cell r="E163">
            <v>-57.523799999999994</v>
          </cell>
          <cell r="F163">
            <v>-58.093699999999998</v>
          </cell>
          <cell r="G163">
            <v>-56.878999999999998</v>
          </cell>
          <cell r="H163">
            <v>-56.72</v>
          </cell>
          <cell r="I163">
            <v>-60.353099999999998</v>
          </cell>
          <cell r="J163">
            <v>-67.218000000000004</v>
          </cell>
          <cell r="K163">
            <v>-54.530999999999999</v>
          </cell>
          <cell r="L163">
            <v>-49.432099999999991</v>
          </cell>
          <cell r="M163">
            <v>-54.77239999999999</v>
          </cell>
          <cell r="N163">
            <v>-53.326700000000017</v>
          </cell>
          <cell r="O163">
            <v>-69.855699999999985</v>
          </cell>
          <cell r="Q163">
            <v>-64.83420000000001</v>
          </cell>
          <cell r="R163">
            <v>-59.34020000000001</v>
          </cell>
          <cell r="S163">
            <v>-63.9739</v>
          </cell>
          <cell r="T163">
            <v>-49.604000000000013</v>
          </cell>
          <cell r="U163">
            <v>-53.943899999999985</v>
          </cell>
          <cell r="V163">
            <v>-57.713299999999975</v>
          </cell>
          <cell r="W163">
            <v>-62.345500000000015</v>
          </cell>
          <cell r="X163">
            <v>-67.699299999999994</v>
          </cell>
          <cell r="Y163">
            <v>-75.714300000000037</v>
          </cell>
          <cell r="Z163">
            <v>-79.292200000000008</v>
          </cell>
          <cell r="AA163">
            <v>-94.738800000000012</v>
          </cell>
          <cell r="AB163">
            <v>-81.607599999999962</v>
          </cell>
        </row>
        <row r="165">
          <cell r="A165" t="str">
            <v>Deposit liabilities</v>
          </cell>
          <cell r="B165">
            <v>55.785342</v>
          </cell>
          <cell r="C165">
            <v>79.514800000000008</v>
          </cell>
          <cell r="D165">
            <v>82.747500000000002</v>
          </cell>
          <cell r="E165">
            <v>77.889700000000005</v>
          </cell>
          <cell r="F165">
            <v>87.515299999999996</v>
          </cell>
          <cell r="G165">
            <v>98.136200000000002</v>
          </cell>
          <cell r="H165">
            <v>99.337599999999995</v>
          </cell>
          <cell r="I165">
            <v>102.9926</v>
          </cell>
          <cell r="J165">
            <v>109.3827</v>
          </cell>
          <cell r="K165">
            <v>126.9881</v>
          </cell>
          <cell r="L165">
            <v>132.96780000000001</v>
          </cell>
          <cell r="M165">
            <v>135.1345</v>
          </cell>
          <cell r="N165">
            <v>138.7585</v>
          </cell>
          <cell r="O165">
            <v>133.17700000000002</v>
          </cell>
          <cell r="Q165">
            <v>145.47049999999999</v>
          </cell>
          <cell r="R165">
            <v>149.8415</v>
          </cell>
          <cell r="S165">
            <v>148.1969</v>
          </cell>
          <cell r="T165">
            <v>153.6164</v>
          </cell>
          <cell r="U165">
            <v>160.6679</v>
          </cell>
          <cell r="V165">
            <v>166.38240000000002</v>
          </cell>
          <cell r="W165">
            <v>161.23840000000001</v>
          </cell>
          <cell r="X165">
            <v>169.38810000000001</v>
          </cell>
          <cell r="Y165">
            <v>151.6062</v>
          </cell>
          <cell r="Z165">
            <v>141.92519999999999</v>
          </cell>
          <cell r="AA165">
            <v>133.16239999999999</v>
          </cell>
          <cell r="AB165">
            <v>156.34960000000001</v>
          </cell>
        </row>
        <row r="166">
          <cell r="A166" t="str">
            <v xml:space="preserve">   Domestic currency deposits </v>
          </cell>
          <cell r="B166">
            <v>32.860748000000001</v>
          </cell>
          <cell r="C166">
            <v>41.194400000000002</v>
          </cell>
          <cell r="D166">
            <v>43.946100000000001</v>
          </cell>
          <cell r="E166">
            <v>40.161700000000003</v>
          </cell>
          <cell r="F166">
            <v>46.775599999999997</v>
          </cell>
          <cell r="G166">
            <v>47.0593</v>
          </cell>
          <cell r="H166">
            <v>49.798699999999997</v>
          </cell>
          <cell r="I166">
            <v>46.906599999999997</v>
          </cell>
          <cell r="J166">
            <v>52.194400000000002</v>
          </cell>
          <cell r="K166">
            <v>60.929000000000002</v>
          </cell>
          <cell r="L166">
            <v>62.054600000000001</v>
          </cell>
          <cell r="M166">
            <v>56.906999999999996</v>
          </cell>
          <cell r="N166">
            <v>59.034199999999998</v>
          </cell>
          <cell r="O166">
            <v>55.345500000000001</v>
          </cell>
          <cell r="Q166">
            <v>59.609299999999998</v>
          </cell>
          <cell r="R166">
            <v>61.218899999999998</v>
          </cell>
          <cell r="S166">
            <v>57.797499999999999</v>
          </cell>
          <cell r="T166">
            <v>58.512599999999999</v>
          </cell>
          <cell r="U166">
            <v>58.538600000000002</v>
          </cell>
          <cell r="V166">
            <v>60.761899999999997</v>
          </cell>
          <cell r="W166">
            <v>57.342399999999998</v>
          </cell>
          <cell r="X166">
            <v>63.756</v>
          </cell>
          <cell r="Y166">
            <v>53.261200000000002</v>
          </cell>
          <cell r="Z166">
            <v>45.112699999999997</v>
          </cell>
          <cell r="AA166">
            <v>41.5002</v>
          </cell>
          <cell r="AB166">
            <v>48.942799999999998</v>
          </cell>
        </row>
        <row r="167">
          <cell r="A167" t="str">
            <v xml:space="preserve">   Foreign currency deposits</v>
          </cell>
          <cell r="B167">
            <v>22.924594000000003</v>
          </cell>
          <cell r="C167">
            <v>38.320399999999999</v>
          </cell>
          <cell r="D167">
            <v>38.801400000000001</v>
          </cell>
          <cell r="E167">
            <v>37.728000000000002</v>
          </cell>
          <cell r="F167">
            <v>40.739699999999999</v>
          </cell>
          <cell r="G167">
            <v>51.076900000000002</v>
          </cell>
          <cell r="H167">
            <v>49.538899999999998</v>
          </cell>
          <cell r="I167">
            <v>56.085999999999999</v>
          </cell>
          <cell r="J167">
            <v>57.188299999999998</v>
          </cell>
          <cell r="K167">
            <v>66.059100000000001</v>
          </cell>
          <cell r="L167">
            <v>70.913200000000003</v>
          </cell>
          <cell r="M167">
            <v>78.227500000000006</v>
          </cell>
          <cell r="N167">
            <v>79.724299999999999</v>
          </cell>
          <cell r="O167">
            <v>77.831500000000005</v>
          </cell>
          <cell r="Q167">
            <v>85.861199999999997</v>
          </cell>
          <cell r="R167">
            <v>88.622600000000006</v>
          </cell>
          <cell r="S167">
            <v>90.3994</v>
          </cell>
          <cell r="T167">
            <v>95.103800000000007</v>
          </cell>
          <cell r="U167">
            <v>102.1293</v>
          </cell>
          <cell r="V167">
            <v>105.62050000000001</v>
          </cell>
          <cell r="W167">
            <v>103.896</v>
          </cell>
          <cell r="X167">
            <v>105.63209999999999</v>
          </cell>
          <cell r="Y167">
            <v>98.344999999999999</v>
          </cell>
          <cell r="Z167">
            <v>96.8125</v>
          </cell>
          <cell r="AA167">
            <v>91.662199999999999</v>
          </cell>
          <cell r="AB167">
            <v>107.4068</v>
          </cell>
        </row>
        <row r="170">
          <cell r="A170" t="str">
            <v>Memorandum items:</v>
          </cell>
        </row>
        <row r="171">
          <cell r="A171" t="str">
            <v xml:space="preserve">   Share of forex deposits</v>
          </cell>
          <cell r="B171">
            <v>41.094296777816659</v>
          </cell>
          <cell r="C171">
            <v>48.192789266903766</v>
          </cell>
          <cell r="D171">
            <v>46.891326021934198</v>
          </cell>
          <cell r="E171">
            <v>48.437726682732119</v>
          </cell>
          <cell r="F171">
            <v>46.551517277550325</v>
          </cell>
          <cell r="G171">
            <v>52.046951074119441</v>
          </cell>
          <cell r="H171">
            <v>49.869233804722484</v>
          </cell>
          <cell r="I171">
            <v>54.456339581678684</v>
          </cell>
          <cell r="J171">
            <v>52.282765007629173</v>
          </cell>
          <cell r="K171">
            <v>52.019913676950836</v>
          </cell>
          <cell r="L171">
            <v>53.331107230472341</v>
          </cell>
          <cell r="M171">
            <v>57.888622076523767</v>
          </cell>
          <cell r="N171">
            <v>57.455435162530591</v>
          </cell>
          <cell r="O171">
            <v>58.442148419021301</v>
          </cell>
          <cell r="Q171">
            <v>59.023100903619643</v>
          </cell>
          <cell r="R171">
            <v>59.144229068715944</v>
          </cell>
          <cell r="S171">
            <v>60.999521582435257</v>
          </cell>
          <cell r="T171">
            <v>61.909926283912398</v>
          </cell>
          <cell r="U171">
            <v>63.565466406170742</v>
          </cell>
          <cell r="V171">
            <v>63.480572464395266</v>
          </cell>
          <cell r="W171">
            <v>64.436263321888575</v>
          </cell>
          <cell r="X171">
            <v>62.360992301112049</v>
          </cell>
          <cell r="Y171">
            <v>64.868719089324841</v>
          </cell>
          <cell r="Z171">
            <v>68.2137492143749</v>
          </cell>
          <cell r="AA171">
            <v>68.834896337104169</v>
          </cell>
          <cell r="AB171">
            <v>68.696562063478254</v>
          </cell>
        </row>
        <row r="172">
          <cell r="A172" t="str">
            <v xml:space="preserve">   Exchange rate (in lari, end-period)</v>
          </cell>
          <cell r="B172">
            <v>1.23</v>
          </cell>
          <cell r="C172">
            <v>1.274</v>
          </cell>
          <cell r="D172">
            <v>1.3120000000000001</v>
          </cell>
          <cell r="E172">
            <v>1.304</v>
          </cell>
          <cell r="F172">
            <v>1.3260000000000001</v>
          </cell>
          <cell r="G172">
            <v>1.333</v>
          </cell>
          <cell r="H172">
            <v>1.335</v>
          </cell>
          <cell r="I172">
            <v>1.335</v>
          </cell>
          <cell r="J172">
            <v>1.347</v>
          </cell>
          <cell r="K172">
            <v>1.3480000000000001</v>
          </cell>
          <cell r="L172">
            <v>1.3480000000000001</v>
          </cell>
          <cell r="M172">
            <v>1.35</v>
          </cell>
          <cell r="N172">
            <v>1.3640000000000001</v>
          </cell>
          <cell r="O172">
            <v>1.304</v>
          </cell>
          <cell r="Q172">
            <v>1.5349999999999999</v>
          </cell>
          <cell r="R172">
            <v>1.8</v>
          </cell>
          <cell r="S172">
            <v>1.8</v>
          </cell>
          <cell r="T172">
            <v>1.8</v>
          </cell>
          <cell r="U172">
            <v>2.12</v>
          </cell>
          <cell r="V172">
            <v>2.35</v>
          </cell>
          <cell r="W172">
            <v>2.2050000000000001</v>
          </cell>
          <cell r="X172">
            <v>1.95</v>
          </cell>
          <cell r="Y172">
            <v>1.95</v>
          </cell>
          <cell r="Z172">
            <v>1.97</v>
          </cell>
          <cell r="AA172">
            <v>1.94</v>
          </cell>
          <cell r="AB172">
            <v>1.8</v>
          </cell>
        </row>
        <row r="175">
          <cell r="A175" t="str">
            <v xml:space="preserve">   Source: National Bank of Georgia; and Fund staff estimates.</v>
          </cell>
        </row>
        <row r="177">
          <cell r="A177" t="str">
            <v xml:space="preserve">   1/ Valued at end-period actual exchange rates.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nd CPI"/>
      <sheetName val="Fiscal projections year"/>
      <sheetName val="Fiscal projections quarters"/>
      <sheetName val="BOP"/>
      <sheetName val="DMB prog"/>
      <sheetName val="MS data prog"/>
      <sheetName val="int_calc"/>
      <sheetName val="NBG old"/>
      <sheetName val="red"/>
      <sheetName val="resold"/>
      <sheetName val="Controls"/>
      <sheetName val="Debt Profile"/>
    </sheetNames>
    <definedNames>
      <definedName name="BFLD_DF" refersTo="#REF!" sheetId="0"/>
      <definedName name="caca2" refersTo="#REF!" sheetId="0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  <sheetName val="GDP and CPI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Please read"/>
      <sheetName val="ControlSheet"/>
      <sheetName val="External Sector"/>
      <sheetName val="Public Sector"/>
      <sheetName val="Public Sector Supplement 1"/>
      <sheetName val="Public Sector Supplement 2"/>
      <sheetName val="Public Sector Qualitative"/>
      <sheetName val="Financial and Corporate Sectors"/>
      <sheetName val="Indicators &amp; Indices"/>
      <sheetName val="indexall"/>
      <sheetName val="W&amp;T"/>
      <sheetName val="country name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C16">
            <v>0.45</v>
          </cell>
        </row>
        <row r="17">
          <cell r="C17">
            <v>0.25</v>
          </cell>
        </row>
        <row r="18">
          <cell r="C18">
            <v>0.15</v>
          </cell>
        </row>
        <row r="19">
          <cell r="C19">
            <v>0.15</v>
          </cell>
        </row>
      </sheetData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W&amp;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Inp_Outp_debt"/>
      <sheetName val="SR_Table_Baseline"/>
      <sheetName val="SR_Table_Stress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Data chart"/>
      <sheetName val="Figure"/>
      <sheetName val="ControlSheet"/>
      <sheetName val="Current"/>
      <sheetName val="ოქტომბრის დანამატ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RC"/>
      <sheetName val="Info"/>
      <sheetName val="Assets"/>
      <sheetName val="Liabilities"/>
      <sheetName val="Chart1"/>
      <sheetName val="Chart2"/>
      <sheetName val="Chart3"/>
      <sheetName val="RC_D_Magic"/>
      <sheetName val="Deposits"/>
      <sheetName val="Deposits-Charts"/>
      <sheetName val="Capital"/>
      <sheetName val="Income"/>
      <sheetName val="GAP_Magic (2)"/>
      <sheetName val="Income (M)"/>
      <sheetName val="GAP_Magic"/>
      <sheetName val="Magic (2)"/>
      <sheetName val="GAP"/>
      <sheetName val="Gap-Liquidity"/>
      <sheetName val="Info_Magic"/>
      <sheetName val="RC_Magic"/>
      <sheetName val="RC-Data"/>
      <sheetName val="RI-Magic"/>
      <sheetName val="Loans(RI-AC)"/>
      <sheetName val="Loans(RI-AC) (GEL)"/>
      <sheetName val="Loans(RI-AC) (FC)"/>
      <sheetName val="Loans(A-CP RC-L)"/>
      <sheetName val="Dollarization"/>
      <sheetName val="BalanceMatrix"/>
      <sheetName val="Info-A"/>
      <sheetName val="RI-Data"/>
      <sheetName val="Ratios"/>
      <sheetName val="Ratios_Data"/>
      <sheetName val="Ratios_Magic"/>
      <sheetName val="Loans-Data"/>
      <sheetName val="RC-D-Data"/>
      <sheetName val="A-Can-Data"/>
      <sheetName val="Title"/>
      <sheetName val="RC-L-Data"/>
      <sheetName val="RC-O-Data"/>
      <sheetName val="Various"/>
      <sheetName val="Rates"/>
      <sheetName val="Gap-Interest"/>
      <sheetName val="145"/>
      <sheetName val="By Banks"/>
      <sheetName val="Sector-Data"/>
      <sheetName val="Panel"/>
      <sheetName val="Trash"/>
      <sheetName val="Magic (1)"/>
      <sheetName val="Sheet1"/>
      <sheetName val="NPV_base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uarterly Raw Data"/>
      <sheetName val="Quarterly MacroFlow"/>
      <sheetName val="Cover"/>
      <sheetName val="Eqt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rint"/>
      <sheetName val="List of series"/>
      <sheetName val="GEO Files Location"/>
      <sheetName val="TJK Files Location"/>
      <sheetName val="UZB Files Location"/>
      <sheetName val="GEO"/>
      <sheetName val="TJK"/>
      <sheetName val="UZB"/>
      <sheetName val="EDSSM"/>
      <sheetName val="EDSSQ"/>
      <sheetName val="EDSSA"/>
      <sheetName val="EDSSBATCH"/>
      <sheetName val="AZE"/>
      <sheetName val="Main"/>
      <sheetName val="Links"/>
      <sheetName val="ErrCheck"/>
      <sheetName val="Income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GEO Files 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mixed"/>
      <sheetName val="ALL items"/>
      <sheetName val="Sheet1"/>
      <sheetName val="Sheet2"/>
      <sheetName val="graph"/>
      <sheetName val="cvlileba"/>
    </sheetNames>
    <sheetDataSet>
      <sheetData sheetId="0" refreshError="1"/>
      <sheetData sheetId="1">
        <row r="115">
          <cell r="E115">
            <v>0.571666758761461</v>
          </cell>
        </row>
      </sheetData>
      <sheetData sheetId="2">
        <row r="26">
          <cell r="E26">
            <v>7.0835028434867706E-2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omestic"/>
      <sheetName val="mix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"/>
      <sheetName val="INTRODUC"/>
    </sheetNames>
    <sheetDataSet>
      <sheetData sheetId="0" refreshError="1"/>
      <sheetData sheetId="1" refreshError="1"/>
      <sheetData sheetId="2" refreshError="1"/>
      <sheetData sheetId="3" refreshError="1">
        <row r="50">
          <cell r="E50">
            <v>7721.0618609641997</v>
          </cell>
          <cell r="F50">
            <v>7890.9246115538399</v>
          </cell>
          <cell r="G50">
            <v>8198.6705512414792</v>
          </cell>
          <cell r="H50">
            <v>8469.2260528684092</v>
          </cell>
          <cell r="I50">
            <v>8807.9950186891892</v>
          </cell>
          <cell r="J50">
            <v>9186.7381979559505</v>
          </cell>
          <cell r="K50">
            <v>9462.3405441662399</v>
          </cell>
          <cell r="L50">
            <v>9623.2006090289506</v>
          </cell>
          <cell r="M50">
            <v>9969.6371165069995</v>
          </cell>
          <cell r="N50">
            <v>12314.001329654</v>
          </cell>
          <cell r="O50">
            <v>13031.002305297799</v>
          </cell>
          <cell r="P50">
            <v>12403.0001259897</v>
          </cell>
          <cell r="Q50">
            <v>10542.5501070912</v>
          </cell>
          <cell r="R50">
            <v>8318.0720344949896</v>
          </cell>
          <cell r="S50">
            <v>4583.2576910067401</v>
          </cell>
          <cell r="T50">
            <v>3240.36318754177</v>
          </cell>
          <cell r="U50">
            <v>2903.3654160374199</v>
          </cell>
          <cell r="V50">
            <v>2978.8529168543901</v>
          </cell>
          <cell r="W50">
            <v>3291.6324731241102</v>
          </cell>
          <cell r="X50">
            <v>3640.5455152752702</v>
          </cell>
          <cell r="Y50">
            <v>3746.1213352182499</v>
          </cell>
          <cell r="Z50">
            <v>3858.50497527479</v>
          </cell>
          <cell r="AA50">
            <v>3931.8165698050102</v>
          </cell>
          <cell r="AB50">
            <v>4108.7483154462398</v>
          </cell>
          <cell r="AC50">
            <v>4252.5545064868502</v>
          </cell>
          <cell r="AD50">
            <v>4422.6566867463398</v>
          </cell>
          <cell r="AE50">
            <v>4599.5629542161896</v>
          </cell>
          <cell r="AF50">
            <v>4783.5454723848297</v>
          </cell>
          <cell r="AG50">
            <v>4974.8872912802199</v>
          </cell>
          <cell r="AH50">
            <v>5173.8827829314296</v>
          </cell>
        </row>
      </sheetData>
      <sheetData sheetId="4" refreshError="1">
        <row r="47">
          <cell r="E47">
            <v>7.5828819535672699E-3</v>
          </cell>
          <cell r="F47">
            <v>7.7497065067291303E-3</v>
          </cell>
          <cell r="G47">
            <v>8.0519989132881199E-3</v>
          </cell>
          <cell r="H47">
            <v>8.39999970048666E-3</v>
          </cell>
          <cell r="I47">
            <v>8.7999999523162807E-3</v>
          </cell>
          <cell r="J47">
            <v>9.2000002041459101E-3</v>
          </cell>
          <cell r="K47">
            <v>9.6000004559755308E-3</v>
          </cell>
          <cell r="L47">
            <v>1.00899999961257E-2</v>
          </cell>
          <cell r="M47">
            <v>9.8999999463558197E-3</v>
          </cell>
          <cell r="N47">
            <v>9.6899997442960704E-3</v>
          </cell>
          <cell r="O47">
            <v>9.8999999463558197E-3</v>
          </cell>
          <cell r="P47">
            <v>9.9889999255538004E-3</v>
          </cell>
          <cell r="Q47">
            <v>1.13191465433117E-2</v>
          </cell>
          <cell r="R47">
            <v>1.4351332510668899E-2</v>
          </cell>
          <cell r="S47">
            <v>0.127826054731315</v>
          </cell>
          <cell r="T47">
            <v>10.7025285743546</v>
          </cell>
          <cell r="U47">
            <v>906.42211513843495</v>
          </cell>
          <cell r="V47">
            <v>2443.2452669425102</v>
          </cell>
          <cell r="W47">
            <v>3846.5</v>
          </cell>
          <cell r="X47">
            <v>4638.7</v>
          </cell>
          <cell r="Y47">
            <v>5040.6000000000004</v>
          </cell>
          <cell r="Z47">
            <v>5666</v>
          </cell>
          <cell r="AA47">
            <v>5970.6</v>
          </cell>
          <cell r="AB47">
            <v>6505.9</v>
          </cell>
          <cell r="AC47">
            <v>7100.1</v>
          </cell>
          <cell r="AD47">
            <v>7753.3</v>
          </cell>
          <cell r="AE47">
            <v>8466.6</v>
          </cell>
          <cell r="AF47">
            <v>9245.6</v>
          </cell>
          <cell r="AG47">
            <v>10096.200000000001</v>
          </cell>
          <cell r="AH47">
            <v>11025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GEO Files Location"/>
      <sheetName val="Q2"/>
      <sheetName val="Q1"/>
      <sheetName val="Pro 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Quarterly Raw Data"/>
      <sheetName val="Quarterly MacroFlow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MATA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qmianobebi"/>
      <sheetName val="90-dan"/>
      <sheetName val="ea_agregat"/>
      <sheetName val="Sem_form"/>
      <sheetName val="mSp_gamoyen"/>
      <sheetName val="2000 fas"/>
      <sheetName val="zrda"/>
      <sheetName val="Inga dargebi"/>
      <sheetName val="zrda (2)_new_defl"/>
      <sheetName val="wonebi"/>
      <sheetName val="dR_wina"/>
      <sheetName val="gamoS_defl"/>
      <sheetName val="gamoS_Ind"/>
      <sheetName val="Sualed defl"/>
      <sheetName val="Sualed_Ind"/>
      <sheetName val="Sualed_fasebi"/>
      <sheetName val="Sual_str"/>
      <sheetName val="dR_mimd_agr"/>
      <sheetName val="dR_mimd"/>
      <sheetName val="Sual_agr"/>
      <sheetName val="Sual"/>
      <sheetName val="dR_norma"/>
      <sheetName val="gamoS_Agr"/>
      <sheetName val="mTlianiGamoSv"/>
      <sheetName val="RED47"/>
      <sheetName val="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  <sheetName val="wonebi"/>
      <sheetName val="RED47"/>
      <sheetName val="Model"/>
    </sheetNames>
    <sheetDataSet>
      <sheetData sheetId="0"/>
      <sheetData sheetId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WVO69"/>
  <sheetViews>
    <sheetView showGridLines="0" tabSelected="1" view="pageBreakPreview" zoomScaleNormal="100" zoomScaleSheetLayoutView="100" workbookViewId="0">
      <selection activeCell="J18" sqref="J18"/>
    </sheetView>
  </sheetViews>
  <sheetFormatPr defaultRowHeight="12.75" x14ac:dyDescent="0.2"/>
  <cols>
    <col min="1" max="1" width="7.7109375" style="79" customWidth="1"/>
    <col min="2" max="2" width="60.7109375" style="79" customWidth="1"/>
    <col min="3" max="4" width="17" style="80" customWidth="1"/>
    <col min="5" max="5" width="16.140625" style="81" customWidth="1"/>
    <col min="6" max="6" width="9.140625" style="79"/>
    <col min="7" max="7" width="15.85546875" style="79" bestFit="1" customWidth="1"/>
    <col min="8" max="8" width="13" style="79" bestFit="1" customWidth="1"/>
    <col min="9" max="9" width="14.7109375" style="79" bestFit="1" customWidth="1"/>
    <col min="10" max="10" width="11.140625" style="79" bestFit="1" customWidth="1"/>
    <col min="11" max="256" width="9.140625" style="79"/>
    <col min="257" max="257" width="7.7109375" style="79" customWidth="1"/>
    <col min="258" max="258" width="51.5703125" style="79" customWidth="1"/>
    <col min="259" max="260" width="18.5703125" style="79" customWidth="1"/>
    <col min="261" max="261" width="16.28515625" style="79" customWidth="1"/>
    <col min="262" max="262" width="9.140625" style="79"/>
    <col min="263" max="263" width="15.28515625" style="79" bestFit="1" customWidth="1"/>
    <col min="264" max="512" width="9.140625" style="79"/>
    <col min="513" max="513" width="7.7109375" style="79" customWidth="1"/>
    <col min="514" max="514" width="51.5703125" style="79" customWidth="1"/>
    <col min="515" max="516" width="18.5703125" style="79" customWidth="1"/>
    <col min="517" max="517" width="16.28515625" style="79" customWidth="1"/>
    <col min="518" max="518" width="9.140625" style="79"/>
    <col min="519" max="519" width="15.28515625" style="79" bestFit="1" customWidth="1"/>
    <col min="520" max="768" width="9.140625" style="79"/>
    <col min="769" max="769" width="7.7109375" style="79" customWidth="1"/>
    <col min="770" max="770" width="51.5703125" style="79" customWidth="1"/>
    <col min="771" max="772" width="18.5703125" style="79" customWidth="1"/>
    <col min="773" max="773" width="16.28515625" style="79" customWidth="1"/>
    <col min="774" max="774" width="9.140625" style="79"/>
    <col min="775" max="775" width="15.28515625" style="79" bestFit="1" customWidth="1"/>
    <col min="776" max="1024" width="9.140625" style="79"/>
    <col min="1025" max="1025" width="7.7109375" style="79" customWidth="1"/>
    <col min="1026" max="1026" width="51.5703125" style="79" customWidth="1"/>
    <col min="1027" max="1028" width="18.5703125" style="79" customWidth="1"/>
    <col min="1029" max="1029" width="16.28515625" style="79" customWidth="1"/>
    <col min="1030" max="1030" width="9.140625" style="79"/>
    <col min="1031" max="1031" width="15.28515625" style="79" bestFit="1" customWidth="1"/>
    <col min="1032" max="1280" width="9.140625" style="79"/>
    <col min="1281" max="1281" width="7.7109375" style="79" customWidth="1"/>
    <col min="1282" max="1282" width="51.5703125" style="79" customWidth="1"/>
    <col min="1283" max="1284" width="18.5703125" style="79" customWidth="1"/>
    <col min="1285" max="1285" width="16.28515625" style="79" customWidth="1"/>
    <col min="1286" max="1286" width="9.140625" style="79"/>
    <col min="1287" max="1287" width="15.28515625" style="79" bestFit="1" customWidth="1"/>
    <col min="1288" max="1536" width="9.140625" style="79"/>
    <col min="1537" max="1537" width="7.7109375" style="79" customWidth="1"/>
    <col min="1538" max="1538" width="51.5703125" style="79" customWidth="1"/>
    <col min="1539" max="1540" width="18.5703125" style="79" customWidth="1"/>
    <col min="1541" max="1541" width="16.28515625" style="79" customWidth="1"/>
    <col min="1542" max="1542" width="9.140625" style="79"/>
    <col min="1543" max="1543" width="15.28515625" style="79" bestFit="1" customWidth="1"/>
    <col min="1544" max="1792" width="9.140625" style="79"/>
    <col min="1793" max="1793" width="7.7109375" style="79" customWidth="1"/>
    <col min="1794" max="1794" width="51.5703125" style="79" customWidth="1"/>
    <col min="1795" max="1796" width="18.5703125" style="79" customWidth="1"/>
    <col min="1797" max="1797" width="16.28515625" style="79" customWidth="1"/>
    <col min="1798" max="1798" width="9.140625" style="79"/>
    <col min="1799" max="1799" width="15.28515625" style="79" bestFit="1" customWidth="1"/>
    <col min="1800" max="2048" width="9.140625" style="79"/>
    <col min="2049" max="2049" width="7.7109375" style="79" customWidth="1"/>
    <col min="2050" max="2050" width="51.5703125" style="79" customWidth="1"/>
    <col min="2051" max="2052" width="18.5703125" style="79" customWidth="1"/>
    <col min="2053" max="2053" width="16.28515625" style="79" customWidth="1"/>
    <col min="2054" max="2054" width="9.140625" style="79"/>
    <col min="2055" max="2055" width="15.28515625" style="79" bestFit="1" customWidth="1"/>
    <col min="2056" max="2304" width="9.140625" style="79"/>
    <col min="2305" max="2305" width="7.7109375" style="79" customWidth="1"/>
    <col min="2306" max="2306" width="51.5703125" style="79" customWidth="1"/>
    <col min="2307" max="2308" width="18.5703125" style="79" customWidth="1"/>
    <col min="2309" max="2309" width="16.28515625" style="79" customWidth="1"/>
    <col min="2310" max="2310" width="9.140625" style="79"/>
    <col min="2311" max="2311" width="15.28515625" style="79" bestFit="1" customWidth="1"/>
    <col min="2312" max="2560" width="9.140625" style="79"/>
    <col min="2561" max="2561" width="7.7109375" style="79" customWidth="1"/>
    <col min="2562" max="2562" width="51.5703125" style="79" customWidth="1"/>
    <col min="2563" max="2564" width="18.5703125" style="79" customWidth="1"/>
    <col min="2565" max="2565" width="16.28515625" style="79" customWidth="1"/>
    <col min="2566" max="2566" width="9.140625" style="79"/>
    <col min="2567" max="2567" width="15.28515625" style="79" bestFit="1" customWidth="1"/>
    <col min="2568" max="2816" width="9.140625" style="79"/>
    <col min="2817" max="2817" width="7.7109375" style="79" customWidth="1"/>
    <col min="2818" max="2818" width="51.5703125" style="79" customWidth="1"/>
    <col min="2819" max="2820" width="18.5703125" style="79" customWidth="1"/>
    <col min="2821" max="2821" width="16.28515625" style="79" customWidth="1"/>
    <col min="2822" max="2822" width="9.140625" style="79"/>
    <col min="2823" max="2823" width="15.28515625" style="79" bestFit="1" customWidth="1"/>
    <col min="2824" max="3072" width="9.140625" style="79"/>
    <col min="3073" max="3073" width="7.7109375" style="79" customWidth="1"/>
    <col min="3074" max="3074" width="51.5703125" style="79" customWidth="1"/>
    <col min="3075" max="3076" width="18.5703125" style="79" customWidth="1"/>
    <col min="3077" max="3077" width="16.28515625" style="79" customWidth="1"/>
    <col min="3078" max="3078" width="9.140625" style="79"/>
    <col min="3079" max="3079" width="15.28515625" style="79" bestFit="1" customWidth="1"/>
    <col min="3080" max="3328" width="9.140625" style="79"/>
    <col min="3329" max="3329" width="7.7109375" style="79" customWidth="1"/>
    <col min="3330" max="3330" width="51.5703125" style="79" customWidth="1"/>
    <col min="3331" max="3332" width="18.5703125" style="79" customWidth="1"/>
    <col min="3333" max="3333" width="16.28515625" style="79" customWidth="1"/>
    <col min="3334" max="3334" width="9.140625" style="79"/>
    <col min="3335" max="3335" width="15.28515625" style="79" bestFit="1" customWidth="1"/>
    <col min="3336" max="3584" width="9.140625" style="79"/>
    <col min="3585" max="3585" width="7.7109375" style="79" customWidth="1"/>
    <col min="3586" max="3586" width="51.5703125" style="79" customWidth="1"/>
    <col min="3587" max="3588" width="18.5703125" style="79" customWidth="1"/>
    <col min="3589" max="3589" width="16.28515625" style="79" customWidth="1"/>
    <col min="3590" max="3590" width="9.140625" style="79"/>
    <col min="3591" max="3591" width="15.28515625" style="79" bestFit="1" customWidth="1"/>
    <col min="3592" max="3840" width="9.140625" style="79"/>
    <col min="3841" max="3841" width="7.7109375" style="79" customWidth="1"/>
    <col min="3842" max="3842" width="51.5703125" style="79" customWidth="1"/>
    <col min="3843" max="3844" width="18.5703125" style="79" customWidth="1"/>
    <col min="3845" max="3845" width="16.28515625" style="79" customWidth="1"/>
    <col min="3846" max="3846" width="9.140625" style="79"/>
    <col min="3847" max="3847" width="15.28515625" style="79" bestFit="1" customWidth="1"/>
    <col min="3848" max="4096" width="9.140625" style="79"/>
    <col min="4097" max="4097" width="7.7109375" style="79" customWidth="1"/>
    <col min="4098" max="4098" width="51.5703125" style="79" customWidth="1"/>
    <col min="4099" max="4100" width="18.5703125" style="79" customWidth="1"/>
    <col min="4101" max="4101" width="16.28515625" style="79" customWidth="1"/>
    <col min="4102" max="4102" width="9.140625" style="79"/>
    <col min="4103" max="4103" width="15.28515625" style="79" bestFit="1" customWidth="1"/>
    <col min="4104" max="4352" width="9.140625" style="79"/>
    <col min="4353" max="4353" width="7.7109375" style="79" customWidth="1"/>
    <col min="4354" max="4354" width="51.5703125" style="79" customWidth="1"/>
    <col min="4355" max="4356" width="18.5703125" style="79" customWidth="1"/>
    <col min="4357" max="4357" width="16.28515625" style="79" customWidth="1"/>
    <col min="4358" max="4358" width="9.140625" style="79"/>
    <col min="4359" max="4359" width="15.28515625" style="79" bestFit="1" customWidth="1"/>
    <col min="4360" max="4608" width="9.140625" style="79"/>
    <col min="4609" max="4609" width="7.7109375" style="79" customWidth="1"/>
    <col min="4610" max="4610" width="51.5703125" style="79" customWidth="1"/>
    <col min="4611" max="4612" width="18.5703125" style="79" customWidth="1"/>
    <col min="4613" max="4613" width="16.28515625" style="79" customWidth="1"/>
    <col min="4614" max="4614" width="9.140625" style="79"/>
    <col min="4615" max="4615" width="15.28515625" style="79" bestFit="1" customWidth="1"/>
    <col min="4616" max="4864" width="9.140625" style="79"/>
    <col min="4865" max="4865" width="7.7109375" style="79" customWidth="1"/>
    <col min="4866" max="4866" width="51.5703125" style="79" customWidth="1"/>
    <col min="4867" max="4868" width="18.5703125" style="79" customWidth="1"/>
    <col min="4869" max="4869" width="16.28515625" style="79" customWidth="1"/>
    <col min="4870" max="4870" width="9.140625" style="79"/>
    <col min="4871" max="4871" width="15.28515625" style="79" bestFit="1" customWidth="1"/>
    <col min="4872" max="5120" width="9.140625" style="79"/>
    <col min="5121" max="5121" width="7.7109375" style="79" customWidth="1"/>
    <col min="5122" max="5122" width="51.5703125" style="79" customWidth="1"/>
    <col min="5123" max="5124" width="18.5703125" style="79" customWidth="1"/>
    <col min="5125" max="5125" width="16.28515625" style="79" customWidth="1"/>
    <col min="5126" max="5126" width="9.140625" style="79"/>
    <col min="5127" max="5127" width="15.28515625" style="79" bestFit="1" customWidth="1"/>
    <col min="5128" max="5376" width="9.140625" style="79"/>
    <col min="5377" max="5377" width="7.7109375" style="79" customWidth="1"/>
    <col min="5378" max="5378" width="51.5703125" style="79" customWidth="1"/>
    <col min="5379" max="5380" width="18.5703125" style="79" customWidth="1"/>
    <col min="5381" max="5381" width="16.28515625" style="79" customWidth="1"/>
    <col min="5382" max="5382" width="9.140625" style="79"/>
    <col min="5383" max="5383" width="15.28515625" style="79" bestFit="1" customWidth="1"/>
    <col min="5384" max="5632" width="9.140625" style="79"/>
    <col min="5633" max="5633" width="7.7109375" style="79" customWidth="1"/>
    <col min="5634" max="5634" width="51.5703125" style="79" customWidth="1"/>
    <col min="5635" max="5636" width="18.5703125" style="79" customWidth="1"/>
    <col min="5637" max="5637" width="16.28515625" style="79" customWidth="1"/>
    <col min="5638" max="5638" width="9.140625" style="79"/>
    <col min="5639" max="5639" width="15.28515625" style="79" bestFit="1" customWidth="1"/>
    <col min="5640" max="5888" width="9.140625" style="79"/>
    <col min="5889" max="5889" width="7.7109375" style="79" customWidth="1"/>
    <col min="5890" max="5890" width="51.5703125" style="79" customWidth="1"/>
    <col min="5891" max="5892" width="18.5703125" style="79" customWidth="1"/>
    <col min="5893" max="5893" width="16.28515625" style="79" customWidth="1"/>
    <col min="5894" max="5894" width="9.140625" style="79"/>
    <col min="5895" max="5895" width="15.28515625" style="79" bestFit="1" customWidth="1"/>
    <col min="5896" max="6144" width="9.140625" style="79"/>
    <col min="6145" max="6145" width="7.7109375" style="79" customWidth="1"/>
    <col min="6146" max="6146" width="51.5703125" style="79" customWidth="1"/>
    <col min="6147" max="6148" width="18.5703125" style="79" customWidth="1"/>
    <col min="6149" max="6149" width="16.28515625" style="79" customWidth="1"/>
    <col min="6150" max="6150" width="9.140625" style="79"/>
    <col min="6151" max="6151" width="15.28515625" style="79" bestFit="1" customWidth="1"/>
    <col min="6152" max="6400" width="9.140625" style="79"/>
    <col min="6401" max="6401" width="7.7109375" style="79" customWidth="1"/>
    <col min="6402" max="6402" width="51.5703125" style="79" customWidth="1"/>
    <col min="6403" max="6404" width="18.5703125" style="79" customWidth="1"/>
    <col min="6405" max="6405" width="16.28515625" style="79" customWidth="1"/>
    <col min="6406" max="6406" width="9.140625" style="79"/>
    <col min="6407" max="6407" width="15.28515625" style="79" bestFit="1" customWidth="1"/>
    <col min="6408" max="6656" width="9.140625" style="79"/>
    <col min="6657" max="6657" width="7.7109375" style="79" customWidth="1"/>
    <col min="6658" max="6658" width="51.5703125" style="79" customWidth="1"/>
    <col min="6659" max="6660" width="18.5703125" style="79" customWidth="1"/>
    <col min="6661" max="6661" width="16.28515625" style="79" customWidth="1"/>
    <col min="6662" max="6662" width="9.140625" style="79"/>
    <col min="6663" max="6663" width="15.28515625" style="79" bestFit="1" customWidth="1"/>
    <col min="6664" max="6912" width="9.140625" style="79"/>
    <col min="6913" max="6913" width="7.7109375" style="79" customWidth="1"/>
    <col min="6914" max="6914" width="51.5703125" style="79" customWidth="1"/>
    <col min="6915" max="6916" width="18.5703125" style="79" customWidth="1"/>
    <col min="6917" max="6917" width="16.28515625" style="79" customWidth="1"/>
    <col min="6918" max="6918" width="9.140625" style="79"/>
    <col min="6919" max="6919" width="15.28515625" style="79" bestFit="1" customWidth="1"/>
    <col min="6920" max="7168" width="9.140625" style="79"/>
    <col min="7169" max="7169" width="7.7109375" style="79" customWidth="1"/>
    <col min="7170" max="7170" width="51.5703125" style="79" customWidth="1"/>
    <col min="7171" max="7172" width="18.5703125" style="79" customWidth="1"/>
    <col min="7173" max="7173" width="16.28515625" style="79" customWidth="1"/>
    <col min="7174" max="7174" width="9.140625" style="79"/>
    <col min="7175" max="7175" width="15.28515625" style="79" bestFit="1" customWidth="1"/>
    <col min="7176" max="7424" width="9.140625" style="79"/>
    <col min="7425" max="7425" width="7.7109375" style="79" customWidth="1"/>
    <col min="7426" max="7426" width="51.5703125" style="79" customWidth="1"/>
    <col min="7427" max="7428" width="18.5703125" style="79" customWidth="1"/>
    <col min="7429" max="7429" width="16.28515625" style="79" customWidth="1"/>
    <col min="7430" max="7430" width="9.140625" style="79"/>
    <col min="7431" max="7431" width="15.28515625" style="79" bestFit="1" customWidth="1"/>
    <col min="7432" max="7680" width="9.140625" style="79"/>
    <col min="7681" max="7681" width="7.7109375" style="79" customWidth="1"/>
    <col min="7682" max="7682" width="51.5703125" style="79" customWidth="1"/>
    <col min="7683" max="7684" width="18.5703125" style="79" customWidth="1"/>
    <col min="7685" max="7685" width="16.28515625" style="79" customWidth="1"/>
    <col min="7686" max="7686" width="9.140625" style="79"/>
    <col min="7687" max="7687" width="15.28515625" style="79" bestFit="1" customWidth="1"/>
    <col min="7688" max="7936" width="9.140625" style="79"/>
    <col min="7937" max="7937" width="7.7109375" style="79" customWidth="1"/>
    <col min="7938" max="7938" width="51.5703125" style="79" customWidth="1"/>
    <col min="7939" max="7940" width="18.5703125" style="79" customWidth="1"/>
    <col min="7941" max="7941" width="16.28515625" style="79" customWidth="1"/>
    <col min="7942" max="7942" width="9.140625" style="79"/>
    <col min="7943" max="7943" width="15.28515625" style="79" bestFit="1" customWidth="1"/>
    <col min="7944" max="8192" width="9.140625" style="79"/>
    <col min="8193" max="8193" width="7.7109375" style="79" customWidth="1"/>
    <col min="8194" max="8194" width="51.5703125" style="79" customWidth="1"/>
    <col min="8195" max="8196" width="18.5703125" style="79" customWidth="1"/>
    <col min="8197" max="8197" width="16.28515625" style="79" customWidth="1"/>
    <col min="8198" max="8198" width="9.140625" style="79"/>
    <col min="8199" max="8199" width="15.28515625" style="79" bestFit="1" customWidth="1"/>
    <col min="8200" max="8448" width="9.140625" style="79"/>
    <col min="8449" max="8449" width="7.7109375" style="79" customWidth="1"/>
    <col min="8450" max="8450" width="51.5703125" style="79" customWidth="1"/>
    <col min="8451" max="8452" width="18.5703125" style="79" customWidth="1"/>
    <col min="8453" max="8453" width="16.28515625" style="79" customWidth="1"/>
    <col min="8454" max="8454" width="9.140625" style="79"/>
    <col min="8455" max="8455" width="15.28515625" style="79" bestFit="1" customWidth="1"/>
    <col min="8456" max="8704" width="9.140625" style="79"/>
    <col min="8705" max="8705" width="7.7109375" style="79" customWidth="1"/>
    <col min="8706" max="8706" width="51.5703125" style="79" customWidth="1"/>
    <col min="8707" max="8708" width="18.5703125" style="79" customWidth="1"/>
    <col min="8709" max="8709" width="16.28515625" style="79" customWidth="1"/>
    <col min="8710" max="8710" width="9.140625" style="79"/>
    <col min="8711" max="8711" width="15.28515625" style="79" bestFit="1" customWidth="1"/>
    <col min="8712" max="8960" width="9.140625" style="79"/>
    <col min="8961" max="8961" width="7.7109375" style="79" customWidth="1"/>
    <col min="8962" max="8962" width="51.5703125" style="79" customWidth="1"/>
    <col min="8963" max="8964" width="18.5703125" style="79" customWidth="1"/>
    <col min="8965" max="8965" width="16.28515625" style="79" customWidth="1"/>
    <col min="8966" max="8966" width="9.140625" style="79"/>
    <col min="8967" max="8967" width="15.28515625" style="79" bestFit="1" customWidth="1"/>
    <col min="8968" max="9216" width="9.140625" style="79"/>
    <col min="9217" max="9217" width="7.7109375" style="79" customWidth="1"/>
    <col min="9218" max="9218" width="51.5703125" style="79" customWidth="1"/>
    <col min="9219" max="9220" width="18.5703125" style="79" customWidth="1"/>
    <col min="9221" max="9221" width="16.28515625" style="79" customWidth="1"/>
    <col min="9222" max="9222" width="9.140625" style="79"/>
    <col min="9223" max="9223" width="15.28515625" style="79" bestFit="1" customWidth="1"/>
    <col min="9224" max="9472" width="9.140625" style="79"/>
    <col min="9473" max="9473" width="7.7109375" style="79" customWidth="1"/>
    <col min="9474" max="9474" width="51.5703125" style="79" customWidth="1"/>
    <col min="9475" max="9476" width="18.5703125" style="79" customWidth="1"/>
    <col min="9477" max="9477" width="16.28515625" style="79" customWidth="1"/>
    <col min="9478" max="9478" width="9.140625" style="79"/>
    <col min="9479" max="9479" width="15.28515625" style="79" bestFit="1" customWidth="1"/>
    <col min="9480" max="9728" width="9.140625" style="79"/>
    <col min="9729" max="9729" width="7.7109375" style="79" customWidth="1"/>
    <col min="9730" max="9730" width="51.5703125" style="79" customWidth="1"/>
    <col min="9731" max="9732" width="18.5703125" style="79" customWidth="1"/>
    <col min="9733" max="9733" width="16.28515625" style="79" customWidth="1"/>
    <col min="9734" max="9734" width="9.140625" style="79"/>
    <col min="9735" max="9735" width="15.28515625" style="79" bestFit="1" customWidth="1"/>
    <col min="9736" max="9984" width="9.140625" style="79"/>
    <col min="9985" max="9985" width="7.7109375" style="79" customWidth="1"/>
    <col min="9986" max="9986" width="51.5703125" style="79" customWidth="1"/>
    <col min="9987" max="9988" width="18.5703125" style="79" customWidth="1"/>
    <col min="9989" max="9989" width="16.28515625" style="79" customWidth="1"/>
    <col min="9990" max="9990" width="9.140625" style="79"/>
    <col min="9991" max="9991" width="15.28515625" style="79" bestFit="1" customWidth="1"/>
    <col min="9992" max="10240" width="9.140625" style="79"/>
    <col min="10241" max="10241" width="7.7109375" style="79" customWidth="1"/>
    <col min="10242" max="10242" width="51.5703125" style="79" customWidth="1"/>
    <col min="10243" max="10244" width="18.5703125" style="79" customWidth="1"/>
    <col min="10245" max="10245" width="16.28515625" style="79" customWidth="1"/>
    <col min="10246" max="10246" width="9.140625" style="79"/>
    <col min="10247" max="10247" width="15.28515625" style="79" bestFit="1" customWidth="1"/>
    <col min="10248" max="10496" width="9.140625" style="79"/>
    <col min="10497" max="10497" width="7.7109375" style="79" customWidth="1"/>
    <col min="10498" max="10498" width="51.5703125" style="79" customWidth="1"/>
    <col min="10499" max="10500" width="18.5703125" style="79" customWidth="1"/>
    <col min="10501" max="10501" width="16.28515625" style="79" customWidth="1"/>
    <col min="10502" max="10502" width="9.140625" style="79"/>
    <col min="10503" max="10503" width="15.28515625" style="79" bestFit="1" customWidth="1"/>
    <col min="10504" max="10752" width="9.140625" style="79"/>
    <col min="10753" max="10753" width="7.7109375" style="79" customWidth="1"/>
    <col min="10754" max="10754" width="51.5703125" style="79" customWidth="1"/>
    <col min="10755" max="10756" width="18.5703125" style="79" customWidth="1"/>
    <col min="10757" max="10757" width="16.28515625" style="79" customWidth="1"/>
    <col min="10758" max="10758" width="9.140625" style="79"/>
    <col min="10759" max="10759" width="15.28515625" style="79" bestFit="1" customWidth="1"/>
    <col min="10760" max="11008" width="9.140625" style="79"/>
    <col min="11009" max="11009" width="7.7109375" style="79" customWidth="1"/>
    <col min="11010" max="11010" width="51.5703125" style="79" customWidth="1"/>
    <col min="11011" max="11012" width="18.5703125" style="79" customWidth="1"/>
    <col min="11013" max="11013" width="16.28515625" style="79" customWidth="1"/>
    <col min="11014" max="11014" width="9.140625" style="79"/>
    <col min="11015" max="11015" width="15.28515625" style="79" bestFit="1" customWidth="1"/>
    <col min="11016" max="11264" width="9.140625" style="79"/>
    <col min="11265" max="11265" width="7.7109375" style="79" customWidth="1"/>
    <col min="11266" max="11266" width="51.5703125" style="79" customWidth="1"/>
    <col min="11267" max="11268" width="18.5703125" style="79" customWidth="1"/>
    <col min="11269" max="11269" width="16.28515625" style="79" customWidth="1"/>
    <col min="11270" max="11270" width="9.140625" style="79"/>
    <col min="11271" max="11271" width="15.28515625" style="79" bestFit="1" customWidth="1"/>
    <col min="11272" max="11520" width="9.140625" style="79"/>
    <col min="11521" max="11521" width="7.7109375" style="79" customWidth="1"/>
    <col min="11522" max="11522" width="51.5703125" style="79" customWidth="1"/>
    <col min="11523" max="11524" width="18.5703125" style="79" customWidth="1"/>
    <col min="11525" max="11525" width="16.28515625" style="79" customWidth="1"/>
    <col min="11526" max="11526" width="9.140625" style="79"/>
    <col min="11527" max="11527" width="15.28515625" style="79" bestFit="1" customWidth="1"/>
    <col min="11528" max="11776" width="9.140625" style="79"/>
    <col min="11777" max="11777" width="7.7109375" style="79" customWidth="1"/>
    <col min="11778" max="11778" width="51.5703125" style="79" customWidth="1"/>
    <col min="11779" max="11780" width="18.5703125" style="79" customWidth="1"/>
    <col min="11781" max="11781" width="16.28515625" style="79" customWidth="1"/>
    <col min="11782" max="11782" width="9.140625" style="79"/>
    <col min="11783" max="11783" width="15.28515625" style="79" bestFit="1" customWidth="1"/>
    <col min="11784" max="12032" width="9.140625" style="79"/>
    <col min="12033" max="12033" width="7.7109375" style="79" customWidth="1"/>
    <col min="12034" max="12034" width="51.5703125" style="79" customWidth="1"/>
    <col min="12035" max="12036" width="18.5703125" style="79" customWidth="1"/>
    <col min="12037" max="12037" width="16.28515625" style="79" customWidth="1"/>
    <col min="12038" max="12038" width="9.140625" style="79"/>
    <col min="12039" max="12039" width="15.28515625" style="79" bestFit="1" customWidth="1"/>
    <col min="12040" max="12288" width="9.140625" style="79"/>
    <col min="12289" max="12289" width="7.7109375" style="79" customWidth="1"/>
    <col min="12290" max="12290" width="51.5703125" style="79" customWidth="1"/>
    <col min="12291" max="12292" width="18.5703125" style="79" customWidth="1"/>
    <col min="12293" max="12293" width="16.28515625" style="79" customWidth="1"/>
    <col min="12294" max="12294" width="9.140625" style="79"/>
    <col min="12295" max="12295" width="15.28515625" style="79" bestFit="1" customWidth="1"/>
    <col min="12296" max="12544" width="9.140625" style="79"/>
    <col min="12545" max="12545" width="7.7109375" style="79" customWidth="1"/>
    <col min="12546" max="12546" width="51.5703125" style="79" customWidth="1"/>
    <col min="12547" max="12548" width="18.5703125" style="79" customWidth="1"/>
    <col min="12549" max="12549" width="16.28515625" style="79" customWidth="1"/>
    <col min="12550" max="12550" width="9.140625" style="79"/>
    <col min="12551" max="12551" width="15.28515625" style="79" bestFit="1" customWidth="1"/>
    <col min="12552" max="12800" width="9.140625" style="79"/>
    <col min="12801" max="12801" width="7.7109375" style="79" customWidth="1"/>
    <col min="12802" max="12802" width="51.5703125" style="79" customWidth="1"/>
    <col min="12803" max="12804" width="18.5703125" style="79" customWidth="1"/>
    <col min="12805" max="12805" width="16.28515625" style="79" customWidth="1"/>
    <col min="12806" max="12806" width="9.140625" style="79"/>
    <col min="12807" max="12807" width="15.28515625" style="79" bestFit="1" customWidth="1"/>
    <col min="12808" max="13056" width="9.140625" style="79"/>
    <col min="13057" max="13057" width="7.7109375" style="79" customWidth="1"/>
    <col min="13058" max="13058" width="51.5703125" style="79" customWidth="1"/>
    <col min="13059" max="13060" width="18.5703125" style="79" customWidth="1"/>
    <col min="13061" max="13061" width="16.28515625" style="79" customWidth="1"/>
    <col min="13062" max="13062" width="9.140625" style="79"/>
    <col min="13063" max="13063" width="15.28515625" style="79" bestFit="1" customWidth="1"/>
    <col min="13064" max="13312" width="9.140625" style="79"/>
    <col min="13313" max="13313" width="7.7109375" style="79" customWidth="1"/>
    <col min="13314" max="13314" width="51.5703125" style="79" customWidth="1"/>
    <col min="13315" max="13316" width="18.5703125" style="79" customWidth="1"/>
    <col min="13317" max="13317" width="16.28515625" style="79" customWidth="1"/>
    <col min="13318" max="13318" width="9.140625" style="79"/>
    <col min="13319" max="13319" width="15.28515625" style="79" bestFit="1" customWidth="1"/>
    <col min="13320" max="13568" width="9.140625" style="79"/>
    <col min="13569" max="13569" width="7.7109375" style="79" customWidth="1"/>
    <col min="13570" max="13570" width="51.5703125" style="79" customWidth="1"/>
    <col min="13571" max="13572" width="18.5703125" style="79" customWidth="1"/>
    <col min="13573" max="13573" width="16.28515625" style="79" customWidth="1"/>
    <col min="13574" max="13574" width="9.140625" style="79"/>
    <col min="13575" max="13575" width="15.28515625" style="79" bestFit="1" customWidth="1"/>
    <col min="13576" max="13824" width="9.140625" style="79"/>
    <col min="13825" max="13825" width="7.7109375" style="79" customWidth="1"/>
    <col min="13826" max="13826" width="51.5703125" style="79" customWidth="1"/>
    <col min="13827" max="13828" width="18.5703125" style="79" customWidth="1"/>
    <col min="13829" max="13829" width="16.28515625" style="79" customWidth="1"/>
    <col min="13830" max="13830" width="9.140625" style="79"/>
    <col min="13831" max="13831" width="15.28515625" style="79" bestFit="1" customWidth="1"/>
    <col min="13832" max="14080" width="9.140625" style="79"/>
    <col min="14081" max="14081" width="7.7109375" style="79" customWidth="1"/>
    <col min="14082" max="14082" width="51.5703125" style="79" customWidth="1"/>
    <col min="14083" max="14084" width="18.5703125" style="79" customWidth="1"/>
    <col min="14085" max="14085" width="16.28515625" style="79" customWidth="1"/>
    <col min="14086" max="14086" width="9.140625" style="79"/>
    <col min="14087" max="14087" width="15.28515625" style="79" bestFit="1" customWidth="1"/>
    <col min="14088" max="14336" width="9.140625" style="79"/>
    <col min="14337" max="14337" width="7.7109375" style="79" customWidth="1"/>
    <col min="14338" max="14338" width="51.5703125" style="79" customWidth="1"/>
    <col min="14339" max="14340" width="18.5703125" style="79" customWidth="1"/>
    <col min="14341" max="14341" width="16.28515625" style="79" customWidth="1"/>
    <col min="14342" max="14342" width="9.140625" style="79"/>
    <col min="14343" max="14343" width="15.28515625" style="79" bestFit="1" customWidth="1"/>
    <col min="14344" max="14592" width="9.140625" style="79"/>
    <col min="14593" max="14593" width="7.7109375" style="79" customWidth="1"/>
    <col min="14594" max="14594" width="51.5703125" style="79" customWidth="1"/>
    <col min="14595" max="14596" width="18.5703125" style="79" customWidth="1"/>
    <col min="14597" max="14597" width="16.28515625" style="79" customWidth="1"/>
    <col min="14598" max="14598" width="9.140625" style="79"/>
    <col min="14599" max="14599" width="15.28515625" style="79" bestFit="1" customWidth="1"/>
    <col min="14600" max="14848" width="9.140625" style="79"/>
    <col min="14849" max="14849" width="7.7109375" style="79" customWidth="1"/>
    <col min="14850" max="14850" width="51.5703125" style="79" customWidth="1"/>
    <col min="14851" max="14852" width="18.5703125" style="79" customWidth="1"/>
    <col min="14853" max="14853" width="16.28515625" style="79" customWidth="1"/>
    <col min="14854" max="14854" width="9.140625" style="79"/>
    <col min="14855" max="14855" width="15.28515625" style="79" bestFit="1" customWidth="1"/>
    <col min="14856" max="15104" width="9.140625" style="79"/>
    <col min="15105" max="15105" width="7.7109375" style="79" customWidth="1"/>
    <col min="15106" max="15106" width="51.5703125" style="79" customWidth="1"/>
    <col min="15107" max="15108" width="18.5703125" style="79" customWidth="1"/>
    <col min="15109" max="15109" width="16.28515625" style="79" customWidth="1"/>
    <col min="15110" max="15110" width="9.140625" style="79"/>
    <col min="15111" max="15111" width="15.28515625" style="79" bestFit="1" customWidth="1"/>
    <col min="15112" max="15360" width="9.140625" style="79"/>
    <col min="15361" max="15361" width="7.7109375" style="79" customWidth="1"/>
    <col min="15362" max="15362" width="51.5703125" style="79" customWidth="1"/>
    <col min="15363" max="15364" width="18.5703125" style="79" customWidth="1"/>
    <col min="15365" max="15365" width="16.28515625" style="79" customWidth="1"/>
    <col min="15366" max="15366" width="9.140625" style="79"/>
    <col min="15367" max="15367" width="15.28515625" style="79" bestFit="1" customWidth="1"/>
    <col min="15368" max="15616" width="9.140625" style="79"/>
    <col min="15617" max="15617" width="7.7109375" style="79" customWidth="1"/>
    <col min="15618" max="15618" width="51.5703125" style="79" customWidth="1"/>
    <col min="15619" max="15620" width="18.5703125" style="79" customWidth="1"/>
    <col min="15621" max="15621" width="16.28515625" style="79" customWidth="1"/>
    <col min="15622" max="15622" width="9.140625" style="79"/>
    <col min="15623" max="15623" width="15.28515625" style="79" bestFit="1" customWidth="1"/>
    <col min="15624" max="15872" width="9.140625" style="79"/>
    <col min="15873" max="15873" width="7.7109375" style="79" customWidth="1"/>
    <col min="15874" max="15874" width="51.5703125" style="79" customWidth="1"/>
    <col min="15875" max="15876" width="18.5703125" style="79" customWidth="1"/>
    <col min="15877" max="15877" width="16.28515625" style="79" customWidth="1"/>
    <col min="15878" max="15878" width="9.140625" style="79"/>
    <col min="15879" max="15879" width="15.28515625" style="79" bestFit="1" customWidth="1"/>
    <col min="15880" max="16128" width="9.140625" style="79"/>
    <col min="16129" max="16129" width="7.7109375" style="79" customWidth="1"/>
    <col min="16130" max="16130" width="51.5703125" style="79" customWidth="1"/>
    <col min="16131" max="16132" width="18.5703125" style="79" customWidth="1"/>
    <col min="16133" max="16133" width="16.28515625" style="79" customWidth="1"/>
    <col min="16134" max="16134" width="9.140625" style="79"/>
    <col min="16135" max="16135" width="15.28515625" style="79" bestFit="1" customWidth="1"/>
    <col min="16136" max="16384" width="9.140625" style="79"/>
  </cols>
  <sheetData>
    <row r="1" spans="1:7" ht="17.25" customHeight="1" x14ac:dyDescent="0.2"/>
    <row r="2" spans="1:7" ht="45" x14ac:dyDescent="0.2">
      <c r="A2" s="31" t="s">
        <v>2474</v>
      </c>
      <c r="B2" s="82" t="s">
        <v>2475</v>
      </c>
      <c r="C2" s="82" t="s">
        <v>2476</v>
      </c>
      <c r="D2" s="82" t="s">
        <v>2477</v>
      </c>
      <c r="E2" s="82" t="s">
        <v>2478</v>
      </c>
    </row>
    <row r="3" spans="1:7" ht="15.75" thickBot="1" x14ac:dyDescent="0.25">
      <c r="A3" s="31" t="str">
        <f>IF(OR(C3&lt;&gt;0,D3&lt;&gt;0),"a","b")</f>
        <v>a</v>
      </c>
      <c r="B3" s="83" t="s">
        <v>0</v>
      </c>
      <c r="C3" s="84">
        <f>C4+C5+C6</f>
        <v>4335782.5</v>
      </c>
      <c r="D3" s="84">
        <f>D4+D5+D6</f>
        <v>4422784.8171700006</v>
      </c>
      <c r="E3" s="85">
        <f t="shared" ref="E3:E29" si="0">D3/C3</f>
        <v>1.0200661165937177</v>
      </c>
    </row>
    <row r="4" spans="1:7" ht="15.75" thickTop="1" x14ac:dyDescent="0.2">
      <c r="A4" s="31" t="str">
        <f t="shared" ref="A4:A50" si="1">IF(OR(C4&lt;&gt;0,D4&lt;&gt;0),"a","b")</f>
        <v>a</v>
      </c>
      <c r="B4" s="86" t="s">
        <v>1</v>
      </c>
      <c r="C4" s="40">
        <v>4099250</v>
      </c>
      <c r="D4" s="40">
        <v>4113046.3318500002</v>
      </c>
      <c r="E4" s="87">
        <f t="shared" si="0"/>
        <v>1.0033655746417027</v>
      </c>
    </row>
    <row r="5" spans="1:7" ht="15" x14ac:dyDescent="0.2">
      <c r="A5" s="31" t="str">
        <f t="shared" si="1"/>
        <v>a</v>
      </c>
      <c r="B5" s="86" t="s">
        <v>2</v>
      </c>
      <c r="C5" s="40">
        <v>87412.5</v>
      </c>
      <c r="D5" s="40">
        <v>114861.49034999999</v>
      </c>
      <c r="E5" s="87">
        <f t="shared" si="0"/>
        <v>1.3140167636207636</v>
      </c>
      <c r="G5" s="88"/>
    </row>
    <row r="6" spans="1:7" ht="15" x14ac:dyDescent="0.2">
      <c r="A6" s="31" t="str">
        <f t="shared" si="1"/>
        <v>a</v>
      </c>
      <c r="B6" s="86" t="s">
        <v>3</v>
      </c>
      <c r="C6" s="40">
        <v>149120</v>
      </c>
      <c r="D6" s="40">
        <v>194876.99497</v>
      </c>
      <c r="E6" s="87">
        <f t="shared" si="0"/>
        <v>1.3068468010327252</v>
      </c>
    </row>
    <row r="7" spans="1:7" ht="15.75" thickBot="1" x14ac:dyDescent="0.25">
      <c r="A7" s="31" t="str">
        <f t="shared" si="1"/>
        <v>a</v>
      </c>
      <c r="B7" s="83" t="s">
        <v>10</v>
      </c>
      <c r="C7" s="84">
        <f>C8+C9+C10+C11+C12+C14+C15</f>
        <v>3913563.0579999997</v>
      </c>
      <c r="D7" s="84">
        <f>D8+D9+D10+D11+D12+D14+D15</f>
        <v>3768032.5627299999</v>
      </c>
      <c r="E7" s="85">
        <f t="shared" si="0"/>
        <v>0.96281381106853248</v>
      </c>
    </row>
    <row r="8" spans="1:7" ht="15.75" thickTop="1" x14ac:dyDescent="0.2">
      <c r="A8" s="31" t="str">
        <f t="shared" si="1"/>
        <v>a</v>
      </c>
      <c r="B8" s="86" t="s">
        <v>11</v>
      </c>
      <c r="C8" s="40">
        <f>'V TAVI'!D5</f>
        <v>532396.29200000002</v>
      </c>
      <c r="D8" s="40">
        <f>'V TAVI'!E5</f>
        <v>509281.88451999979</v>
      </c>
      <c r="E8" s="87">
        <f t="shared" si="0"/>
        <v>0.95658420648804932</v>
      </c>
    </row>
    <row r="9" spans="1:7" ht="15" x14ac:dyDescent="0.2">
      <c r="A9" s="31" t="str">
        <f t="shared" si="1"/>
        <v>a</v>
      </c>
      <c r="B9" s="86" t="s">
        <v>12</v>
      </c>
      <c r="C9" s="40">
        <f>'V TAVI'!D6</f>
        <v>479475.78399999999</v>
      </c>
      <c r="D9" s="40">
        <f>'V TAVI'!E6</f>
        <v>428280.71379999997</v>
      </c>
      <c r="E9" s="87">
        <f t="shared" si="0"/>
        <v>0.89322699517187709</v>
      </c>
    </row>
    <row r="10" spans="1:7" ht="15" x14ac:dyDescent="0.2">
      <c r="A10" s="31" t="str">
        <f t="shared" si="1"/>
        <v>a</v>
      </c>
      <c r="B10" s="86" t="s">
        <v>13</v>
      </c>
      <c r="C10" s="40">
        <f>'V TAVI'!D7</f>
        <v>313237</v>
      </c>
      <c r="D10" s="40">
        <f>'V TAVI'!E7</f>
        <v>307248.77513000002</v>
      </c>
      <c r="E10" s="87">
        <f t="shared" si="0"/>
        <v>0.98088276649948769</v>
      </c>
    </row>
    <row r="11" spans="1:7" ht="15" x14ac:dyDescent="0.2">
      <c r="A11" s="31" t="str">
        <f t="shared" si="1"/>
        <v>a</v>
      </c>
      <c r="B11" s="86" t="s">
        <v>14</v>
      </c>
      <c r="C11" s="40">
        <f>'V TAVI'!D8</f>
        <v>239277.73300000001</v>
      </c>
      <c r="D11" s="40">
        <f>'V TAVI'!E8</f>
        <v>223946.54196</v>
      </c>
      <c r="E11" s="87">
        <f t="shared" si="0"/>
        <v>0.93592721375373444</v>
      </c>
    </row>
    <row r="12" spans="1:7" ht="15" x14ac:dyDescent="0.2">
      <c r="A12" s="31" t="str">
        <f t="shared" si="1"/>
        <v>a</v>
      </c>
      <c r="B12" s="86" t="s">
        <v>2</v>
      </c>
      <c r="C12" s="40">
        <f>'V TAVI'!D9</f>
        <v>230072.26699999999</v>
      </c>
      <c r="D12" s="40">
        <f>'V TAVI'!E9</f>
        <v>212509.14953999995</v>
      </c>
      <c r="E12" s="87">
        <f t="shared" si="0"/>
        <v>0.92366260528045285</v>
      </c>
    </row>
    <row r="13" spans="1:7" ht="15" x14ac:dyDescent="0.2">
      <c r="A13" s="31" t="str">
        <f t="shared" si="1"/>
        <v>a</v>
      </c>
      <c r="B13" s="89" t="s">
        <v>2479</v>
      </c>
      <c r="C13" s="40">
        <v>142155.78899999999</v>
      </c>
      <c r="D13" s="40">
        <v>128062.98861</v>
      </c>
      <c r="E13" s="87">
        <f t="shared" si="0"/>
        <v>0.90086368983538201</v>
      </c>
    </row>
    <row r="14" spans="1:7" ht="15" x14ac:dyDescent="0.2">
      <c r="A14" s="31" t="str">
        <f t="shared" si="1"/>
        <v>a</v>
      </c>
      <c r="B14" s="86" t="s">
        <v>15</v>
      </c>
      <c r="C14" s="40">
        <f>'V TAVI'!D10</f>
        <v>1584299.247</v>
      </c>
      <c r="D14" s="40">
        <f>'V TAVI'!E10</f>
        <v>1581382.0312699997</v>
      </c>
      <c r="E14" s="87">
        <f t="shared" si="0"/>
        <v>0.99815867126395197</v>
      </c>
    </row>
    <row r="15" spans="1:7" ht="15" x14ac:dyDescent="0.2">
      <c r="A15" s="31" t="str">
        <f t="shared" si="1"/>
        <v>a</v>
      </c>
      <c r="B15" s="86" t="s">
        <v>16</v>
      </c>
      <c r="C15" s="40">
        <f>'V TAVI'!D11</f>
        <v>534804.73499999999</v>
      </c>
      <c r="D15" s="40">
        <f>'V TAVI'!E11</f>
        <v>505383.46651</v>
      </c>
      <c r="E15" s="87">
        <f t="shared" si="0"/>
        <v>0.94498689603038011</v>
      </c>
    </row>
    <row r="16" spans="1:7" ht="15" x14ac:dyDescent="0.2">
      <c r="A16" s="31" t="str">
        <f t="shared" si="1"/>
        <v>a</v>
      </c>
      <c r="B16" s="89" t="s">
        <v>2480</v>
      </c>
      <c r="C16" s="40">
        <v>145687.31200000001</v>
      </c>
      <c r="D16" s="40">
        <v>131780.62674000001</v>
      </c>
      <c r="E16" s="87">
        <f t="shared" si="0"/>
        <v>0.90454429374055578</v>
      </c>
    </row>
    <row r="17" spans="1:13" ht="15.75" thickBot="1" x14ac:dyDescent="0.25">
      <c r="A17" s="31" t="str">
        <f t="shared" si="1"/>
        <v>a</v>
      </c>
      <c r="B17" s="83" t="s">
        <v>2463</v>
      </c>
      <c r="C17" s="84">
        <f>C3-C7</f>
        <v>422219.44200000027</v>
      </c>
      <c r="D17" s="84">
        <f>D3-D7</f>
        <v>654752.25444000075</v>
      </c>
      <c r="E17" s="85">
        <f t="shared" si="0"/>
        <v>1.5507392348834574</v>
      </c>
    </row>
    <row r="18" spans="1:13" ht="16.5" thickTop="1" thickBot="1" x14ac:dyDescent="0.25">
      <c r="A18" s="31" t="str">
        <f t="shared" si="1"/>
        <v>a</v>
      </c>
      <c r="B18" s="83" t="s">
        <v>2464</v>
      </c>
      <c r="C18" s="84">
        <f>C19-C20</f>
        <v>586746.21799999999</v>
      </c>
      <c r="D18" s="84">
        <f>D19-D20</f>
        <v>553569.72450999997</v>
      </c>
      <c r="E18" s="85">
        <f t="shared" si="0"/>
        <v>0.94345682601400249</v>
      </c>
    </row>
    <row r="19" spans="1:13" ht="15.75" thickTop="1" x14ac:dyDescent="0.2">
      <c r="A19" s="31" t="str">
        <f t="shared" si="1"/>
        <v>a</v>
      </c>
      <c r="B19" s="86" t="s">
        <v>2465</v>
      </c>
      <c r="C19" s="40">
        <f>'V TAVI'!D12</f>
        <v>614746.21799999999</v>
      </c>
      <c r="D19" s="40">
        <f>'V TAVI'!E12</f>
        <v>583261.61462999997</v>
      </c>
      <c r="E19" s="87">
        <f t="shared" si="0"/>
        <v>0.94878438866621861</v>
      </c>
    </row>
    <row r="20" spans="1:13" ht="15" x14ac:dyDescent="0.2">
      <c r="A20" s="31" t="str">
        <f t="shared" si="1"/>
        <v>a</v>
      </c>
      <c r="B20" s="86" t="s">
        <v>2466</v>
      </c>
      <c r="C20" s="40">
        <v>28000</v>
      </c>
      <c r="D20" s="40">
        <v>29691.89012</v>
      </c>
      <c r="E20" s="87">
        <f t="shared" si="0"/>
        <v>1.0604246471428571</v>
      </c>
    </row>
    <row r="21" spans="1:13" ht="15.75" thickBot="1" x14ac:dyDescent="0.25">
      <c r="A21" s="31" t="str">
        <f t="shared" si="1"/>
        <v>a</v>
      </c>
      <c r="B21" s="83" t="s">
        <v>2467</v>
      </c>
      <c r="C21" s="84">
        <f>C17-C18</f>
        <v>-164526.77599999972</v>
      </c>
      <c r="D21" s="84">
        <f>D17-D18</f>
        <v>101182.52993000078</v>
      </c>
      <c r="E21" s="85">
        <f t="shared" si="0"/>
        <v>-0.61499126397517778</v>
      </c>
      <c r="G21" s="90"/>
      <c r="I21" s="91"/>
      <c r="J21" s="92"/>
      <c r="L21" s="90"/>
      <c r="M21" s="90"/>
    </row>
    <row r="22" spans="1:13" ht="16.5" thickTop="1" thickBot="1" x14ac:dyDescent="0.25">
      <c r="A22" s="31" t="str">
        <f t="shared" si="1"/>
        <v>a</v>
      </c>
      <c r="B22" s="83" t="s">
        <v>2481</v>
      </c>
      <c r="C22" s="84">
        <f>C23-C27</f>
        <v>-168221.45600000001</v>
      </c>
      <c r="D22" s="84">
        <f>D23-D27</f>
        <v>177051.10147000081</v>
      </c>
      <c r="E22" s="85">
        <f t="shared" si="0"/>
        <v>-1.0524882240348745</v>
      </c>
      <c r="G22" s="90"/>
      <c r="I22" s="92"/>
      <c r="J22" s="92"/>
      <c r="L22" s="90"/>
      <c r="M22" s="90"/>
    </row>
    <row r="23" spans="1:13" ht="16.5" thickTop="1" thickBot="1" x14ac:dyDescent="0.25">
      <c r="A23" s="31" t="str">
        <f t="shared" si="1"/>
        <v>a</v>
      </c>
      <c r="B23" s="93" t="s">
        <v>2465</v>
      </c>
      <c r="C23" s="84">
        <f>C24+C25+C26</f>
        <v>20695</v>
      </c>
      <c r="D23" s="84">
        <f>D24+D25+D26</f>
        <v>266798.5464600008</v>
      </c>
      <c r="E23" s="85">
        <f t="shared" si="0"/>
        <v>12.891932662962107</v>
      </c>
      <c r="F23" s="94"/>
      <c r="G23" s="94"/>
      <c r="H23" s="94"/>
      <c r="I23" s="92"/>
      <c r="J23" s="91"/>
      <c r="L23" s="90"/>
      <c r="M23" s="90"/>
    </row>
    <row r="24" spans="1:13" ht="15.75" thickTop="1" x14ac:dyDescent="0.2">
      <c r="A24" s="31" t="str">
        <f t="shared" si="1"/>
        <v>a</v>
      </c>
      <c r="B24" s="86" t="s">
        <v>22</v>
      </c>
      <c r="C24" s="40">
        <v>0</v>
      </c>
      <c r="D24" s="40">
        <v>241350.02072000082</v>
      </c>
      <c r="E24" s="87" t="e">
        <f t="shared" si="0"/>
        <v>#DIV/0!</v>
      </c>
      <c r="I24" s="92"/>
      <c r="J24" s="92"/>
      <c r="L24" s="90"/>
      <c r="M24" s="90"/>
    </row>
    <row r="25" spans="1:13" ht="15" x14ac:dyDescent="0.2">
      <c r="A25" s="31" t="str">
        <f t="shared" si="1"/>
        <v>a</v>
      </c>
      <c r="B25" s="86" t="s">
        <v>6</v>
      </c>
      <c r="C25" s="40">
        <v>20695</v>
      </c>
      <c r="D25" s="40">
        <v>25448.525740000001</v>
      </c>
      <c r="E25" s="87">
        <f t="shared" si="0"/>
        <v>1.2296944063783524</v>
      </c>
    </row>
    <row r="26" spans="1:13" ht="15" hidden="1" x14ac:dyDescent="0.2">
      <c r="A26" s="31" t="str">
        <f t="shared" si="1"/>
        <v>b</v>
      </c>
      <c r="B26" s="86" t="s">
        <v>19</v>
      </c>
      <c r="C26" s="40">
        <v>0</v>
      </c>
      <c r="D26" s="40">
        <v>0</v>
      </c>
      <c r="E26" s="87" t="e">
        <f t="shared" si="0"/>
        <v>#DIV/0!</v>
      </c>
    </row>
    <row r="27" spans="1:13" ht="15.75" thickBot="1" x14ac:dyDescent="0.25">
      <c r="A27" s="31" t="str">
        <f t="shared" si="1"/>
        <v>a</v>
      </c>
      <c r="B27" s="93" t="s">
        <v>2466</v>
      </c>
      <c r="C27" s="84">
        <f t="shared" ref="C27:D27" si="2">C28+C29+C30+C31</f>
        <v>188916.45600000001</v>
      </c>
      <c r="D27" s="84">
        <f t="shared" si="2"/>
        <v>89747.444990000004</v>
      </c>
      <c r="E27" s="85">
        <f t="shared" si="0"/>
        <v>0.47506419975399072</v>
      </c>
      <c r="G27" s="90"/>
    </row>
    <row r="28" spans="1:13" ht="15.75" thickTop="1" x14ac:dyDescent="0.2">
      <c r="A28" s="31" t="str">
        <f t="shared" si="1"/>
        <v>a</v>
      </c>
      <c r="B28" s="86" t="s">
        <v>22</v>
      </c>
      <c r="C28" s="40">
        <v>102416.45600000001</v>
      </c>
      <c r="D28" s="40">
        <v>0</v>
      </c>
      <c r="E28" s="87">
        <f t="shared" si="0"/>
        <v>0</v>
      </c>
    </row>
    <row r="29" spans="1:13" ht="15" x14ac:dyDescent="0.2">
      <c r="A29" s="31" t="str">
        <f t="shared" si="1"/>
        <v>a</v>
      </c>
      <c r="B29" s="86" t="s">
        <v>6</v>
      </c>
      <c r="C29" s="40">
        <v>86500</v>
      </c>
      <c r="D29" s="40">
        <v>89747.444990000004</v>
      </c>
      <c r="E29" s="87">
        <f t="shared" si="0"/>
        <v>1.0375427166473989</v>
      </c>
      <c r="F29" s="92"/>
    </row>
    <row r="30" spans="1:13" ht="15" hidden="1" x14ac:dyDescent="0.2">
      <c r="A30" s="31" t="str">
        <f t="shared" si="1"/>
        <v>b</v>
      </c>
      <c r="B30" s="86" t="s">
        <v>19</v>
      </c>
      <c r="C30" s="40">
        <v>0</v>
      </c>
      <c r="D30" s="40">
        <v>0</v>
      </c>
      <c r="E30" s="87" t="e">
        <f>D30/C30</f>
        <v>#DIV/0!</v>
      </c>
      <c r="F30" s="90"/>
    </row>
    <row r="31" spans="1:13" ht="15" hidden="1" x14ac:dyDescent="0.2">
      <c r="A31" s="31" t="str">
        <f t="shared" si="1"/>
        <v>b</v>
      </c>
      <c r="B31" s="86" t="s">
        <v>20</v>
      </c>
      <c r="C31" s="40">
        <v>0</v>
      </c>
      <c r="D31" s="40">
        <v>0</v>
      </c>
      <c r="E31" s="87" t="e">
        <f>D31/C31</f>
        <v>#DIV/0!</v>
      </c>
    </row>
    <row r="32" spans="1:13" ht="15.75" thickBot="1" x14ac:dyDescent="0.25">
      <c r="A32" s="31" t="str">
        <f t="shared" si="1"/>
        <v>a</v>
      </c>
      <c r="B32" s="83" t="s">
        <v>2470</v>
      </c>
      <c r="C32" s="84">
        <f>C33-C42</f>
        <v>-3694.679999999993</v>
      </c>
      <c r="D32" s="84">
        <f>D33-D42</f>
        <v>75868.571540000034</v>
      </c>
      <c r="E32" s="85">
        <f t="shared" ref="E32:E50" si="3">D32/C32</f>
        <v>-20.534544680459518</v>
      </c>
      <c r="G32" s="90"/>
    </row>
    <row r="33" spans="1:7" ht="16.5" thickTop="1" thickBot="1" x14ac:dyDescent="0.25">
      <c r="A33" s="31" t="str">
        <f t="shared" si="1"/>
        <v>a</v>
      </c>
      <c r="B33" s="93" t="s">
        <v>2465</v>
      </c>
      <c r="C33" s="84">
        <f>C34+C37</f>
        <v>283013.7</v>
      </c>
      <c r="D33" s="84">
        <f>D34+D37</f>
        <v>358233.18543000001</v>
      </c>
      <c r="E33" s="85">
        <f t="shared" si="3"/>
        <v>1.2657803683355258</v>
      </c>
      <c r="G33" s="90"/>
    </row>
    <row r="34" spans="1:7" ht="16.5" thickTop="1" thickBot="1" x14ac:dyDescent="0.25">
      <c r="A34" s="31" t="str">
        <f t="shared" si="1"/>
        <v>a</v>
      </c>
      <c r="B34" s="95" t="s">
        <v>2471</v>
      </c>
      <c r="C34" s="84">
        <f>C35+C36</f>
        <v>65000</v>
      </c>
      <c r="D34" s="84">
        <f>D35+D36</f>
        <v>62772.925139999999</v>
      </c>
      <c r="E34" s="85">
        <f>D34/C34</f>
        <v>0.9657373098461538</v>
      </c>
    </row>
    <row r="35" spans="1:7" ht="15.75" thickTop="1" x14ac:dyDescent="0.2">
      <c r="A35" s="31" t="str">
        <f t="shared" si="1"/>
        <v>a</v>
      </c>
      <c r="B35" s="96" t="s">
        <v>8</v>
      </c>
      <c r="C35" s="40">
        <v>65000</v>
      </c>
      <c r="D35" s="40">
        <v>62772.925139999999</v>
      </c>
      <c r="E35" s="87">
        <f>D35/C35</f>
        <v>0.9657373098461538</v>
      </c>
    </row>
    <row r="36" spans="1:7" ht="15" hidden="1" x14ac:dyDescent="0.2">
      <c r="A36" s="31" t="str">
        <f t="shared" si="1"/>
        <v>b</v>
      </c>
      <c r="B36" s="96" t="s">
        <v>9</v>
      </c>
      <c r="C36" s="40">
        <v>0</v>
      </c>
      <c r="D36" s="40">
        <v>0</v>
      </c>
      <c r="E36" s="87" t="e">
        <f>D36/C36</f>
        <v>#DIV/0!</v>
      </c>
    </row>
    <row r="37" spans="1:7" ht="15.75" thickBot="1" x14ac:dyDescent="0.25">
      <c r="A37" s="31" t="str">
        <f t="shared" si="1"/>
        <v>a</v>
      </c>
      <c r="B37" s="95" t="s">
        <v>2472</v>
      </c>
      <c r="C37" s="84">
        <f t="shared" ref="C37:D37" si="4">C38+C39+C41+C40</f>
        <v>218013.7</v>
      </c>
      <c r="D37" s="84">
        <f t="shared" si="4"/>
        <v>295460.26029000001</v>
      </c>
      <c r="E37" s="85">
        <f t="shared" si="3"/>
        <v>1.3552371263365559</v>
      </c>
    </row>
    <row r="38" spans="1:7" ht="15.75" hidden="1" thickTop="1" x14ac:dyDescent="0.2">
      <c r="A38" s="31" t="str">
        <f t="shared" si="1"/>
        <v>b</v>
      </c>
      <c r="B38" s="97" t="s">
        <v>22</v>
      </c>
      <c r="C38" s="98">
        <v>0</v>
      </c>
      <c r="D38" s="98">
        <v>0</v>
      </c>
      <c r="E38" s="87" t="e">
        <f t="shared" si="3"/>
        <v>#DIV/0!</v>
      </c>
    </row>
    <row r="39" spans="1:7" ht="15.75" hidden="1" thickTop="1" x14ac:dyDescent="0.2">
      <c r="A39" s="31" t="str">
        <f t="shared" si="1"/>
        <v>b</v>
      </c>
      <c r="B39" s="97" t="s">
        <v>8</v>
      </c>
      <c r="C39" s="98">
        <v>0</v>
      </c>
      <c r="D39" s="98">
        <v>0</v>
      </c>
      <c r="E39" s="87" t="e">
        <f t="shared" si="3"/>
        <v>#DIV/0!</v>
      </c>
    </row>
    <row r="40" spans="1:7" ht="15.75" thickTop="1" x14ac:dyDescent="0.2">
      <c r="A40" s="31" t="str">
        <f t="shared" si="1"/>
        <v>a</v>
      </c>
      <c r="B40" s="97" t="s">
        <v>6</v>
      </c>
      <c r="C40" s="98">
        <v>218013.7</v>
      </c>
      <c r="D40" s="98">
        <v>295460.26029000001</v>
      </c>
      <c r="E40" s="87">
        <f t="shared" si="3"/>
        <v>1.3552371263365559</v>
      </c>
    </row>
    <row r="41" spans="1:7" ht="30" hidden="1" x14ac:dyDescent="0.2">
      <c r="A41" s="31" t="str">
        <f t="shared" si="1"/>
        <v>b</v>
      </c>
      <c r="B41" s="97" t="s">
        <v>2482</v>
      </c>
      <c r="C41" s="98">
        <v>0</v>
      </c>
      <c r="D41" s="98">
        <v>0</v>
      </c>
      <c r="E41" s="87" t="e">
        <f t="shared" si="3"/>
        <v>#DIV/0!</v>
      </c>
    </row>
    <row r="42" spans="1:7" ht="15.75" thickBot="1" x14ac:dyDescent="0.25">
      <c r="A42" s="31" t="str">
        <f t="shared" si="1"/>
        <v>a</v>
      </c>
      <c r="B42" s="93" t="s">
        <v>2466</v>
      </c>
      <c r="C42" s="84">
        <f>C43+C47</f>
        <v>286708.38</v>
      </c>
      <c r="D42" s="84">
        <f>D43+D47</f>
        <v>282364.61388999998</v>
      </c>
      <c r="E42" s="85">
        <f t="shared" si="3"/>
        <v>0.98484953209250448</v>
      </c>
    </row>
    <row r="43" spans="1:7" ht="16.5" thickTop="1" thickBot="1" x14ac:dyDescent="0.25">
      <c r="A43" s="31" t="str">
        <f t="shared" si="1"/>
        <v>a</v>
      </c>
      <c r="B43" s="95" t="s">
        <v>2471</v>
      </c>
      <c r="C43" s="84">
        <f>C44+C45+C46</f>
        <v>12632.380000000001</v>
      </c>
      <c r="D43" s="84">
        <f>D44+D45+D46</f>
        <v>12632.380000000001</v>
      </c>
      <c r="E43" s="85">
        <f>D43/C43</f>
        <v>1</v>
      </c>
    </row>
    <row r="44" spans="1:7" ht="15.75" thickTop="1" x14ac:dyDescent="0.2">
      <c r="A44" s="31" t="str">
        <f t="shared" si="1"/>
        <v>a</v>
      </c>
      <c r="B44" s="96" t="s">
        <v>8</v>
      </c>
      <c r="C44" s="40">
        <v>10000</v>
      </c>
      <c r="D44" s="40">
        <v>10000</v>
      </c>
      <c r="E44" s="87">
        <f>D44/C44</f>
        <v>1</v>
      </c>
    </row>
    <row r="45" spans="1:7" ht="15" x14ac:dyDescent="0.2">
      <c r="A45" s="31" t="str">
        <f t="shared" si="1"/>
        <v>a</v>
      </c>
      <c r="B45" s="96" t="s">
        <v>6</v>
      </c>
      <c r="C45" s="40">
        <v>2632.38</v>
      </c>
      <c r="D45" s="40">
        <v>2632.38</v>
      </c>
      <c r="E45" s="87">
        <f>D45/C45</f>
        <v>1</v>
      </c>
    </row>
    <row r="46" spans="1:7" ht="15" hidden="1" x14ac:dyDescent="0.2">
      <c r="A46" s="31" t="str">
        <f t="shared" si="1"/>
        <v>b</v>
      </c>
      <c r="B46" s="96" t="s">
        <v>9</v>
      </c>
      <c r="C46" s="40">
        <v>0</v>
      </c>
      <c r="D46" s="40">
        <v>0</v>
      </c>
      <c r="E46" s="87" t="e">
        <f>D46/C46</f>
        <v>#DIV/0!</v>
      </c>
      <c r="G46" s="88"/>
    </row>
    <row r="47" spans="1:7" ht="15.75" thickBot="1" x14ac:dyDescent="0.25">
      <c r="A47" s="31" t="str">
        <f t="shared" si="1"/>
        <v>a</v>
      </c>
      <c r="B47" s="95" t="s">
        <v>2472</v>
      </c>
      <c r="C47" s="84">
        <f t="shared" ref="C47:D47" si="5">C48+C49+C50</f>
        <v>274076</v>
      </c>
      <c r="D47" s="84">
        <f t="shared" si="5"/>
        <v>269732.23388999997</v>
      </c>
      <c r="E47" s="85">
        <f t="shared" si="3"/>
        <v>0.98415123502240243</v>
      </c>
      <c r="G47" s="88"/>
    </row>
    <row r="48" spans="1:7" ht="15.75" hidden="1" thickTop="1" x14ac:dyDescent="0.2">
      <c r="A48" s="31" t="str">
        <f t="shared" si="1"/>
        <v>b</v>
      </c>
      <c r="B48" s="96" t="s">
        <v>8</v>
      </c>
      <c r="C48" s="98">
        <v>0</v>
      </c>
      <c r="D48" s="98">
        <v>0</v>
      </c>
      <c r="E48" s="87" t="e">
        <f>D48/C48</f>
        <v>#DIV/0!</v>
      </c>
    </row>
    <row r="49" spans="1:9" ht="15.75" thickTop="1" x14ac:dyDescent="0.2">
      <c r="A49" s="31" t="str">
        <f t="shared" si="1"/>
        <v>a</v>
      </c>
      <c r="B49" s="96" t="s">
        <v>6</v>
      </c>
      <c r="C49" s="40">
        <v>274076</v>
      </c>
      <c r="D49" s="40">
        <v>269732.23388999997</v>
      </c>
      <c r="E49" s="87">
        <f t="shared" si="3"/>
        <v>0.98415123502240243</v>
      </c>
      <c r="G49" s="88"/>
    </row>
    <row r="50" spans="1:9" ht="15" hidden="1" x14ac:dyDescent="0.2">
      <c r="A50" s="31" t="str">
        <f t="shared" si="1"/>
        <v>b</v>
      </c>
      <c r="B50" s="96" t="s">
        <v>9</v>
      </c>
      <c r="C50" s="98">
        <v>0</v>
      </c>
      <c r="D50" s="98">
        <v>0</v>
      </c>
      <c r="E50" s="87" t="e">
        <f t="shared" si="3"/>
        <v>#DIV/0!</v>
      </c>
    </row>
    <row r="51" spans="1:9" ht="15" x14ac:dyDescent="0.2">
      <c r="A51" s="31" t="s">
        <v>2474</v>
      </c>
      <c r="B51" s="99" t="s">
        <v>2473</v>
      </c>
      <c r="C51" s="100">
        <f>C21-C22+C32</f>
        <v>2.9103830456733704E-10</v>
      </c>
      <c r="D51" s="100">
        <f>D21-D22+D32</f>
        <v>0</v>
      </c>
      <c r="E51" s="101"/>
    </row>
    <row r="52" spans="1:9" ht="24.75" customHeight="1" x14ac:dyDescent="0.2">
      <c r="A52" s="31" t="s">
        <v>2474</v>
      </c>
    </row>
    <row r="53" spans="1:9" ht="45" x14ac:dyDescent="0.2">
      <c r="A53" s="31" t="s">
        <v>2474</v>
      </c>
      <c r="B53" s="82" t="s">
        <v>250</v>
      </c>
      <c r="C53" s="82" t="s">
        <v>2476</v>
      </c>
      <c r="D53" s="82" t="s">
        <v>2477</v>
      </c>
      <c r="E53" s="82" t="s">
        <v>2478</v>
      </c>
      <c r="G53" s="92"/>
    </row>
    <row r="54" spans="1:9" ht="15.75" thickBot="1" x14ac:dyDescent="0.25">
      <c r="A54" s="31" t="str">
        <f t="shared" ref="A54:A63" si="6">IF(OR(C54&lt;&gt;0,D54&lt;&gt;0),"a","b")</f>
        <v>a</v>
      </c>
      <c r="B54" s="83" t="s">
        <v>24</v>
      </c>
      <c r="C54" s="84">
        <f>C55+C56+C57+C58</f>
        <v>4733296.2</v>
      </c>
      <c r="D54" s="84">
        <f>D55+D56+D57+D58</f>
        <v>4900457.3377099996</v>
      </c>
      <c r="E54" s="102">
        <f t="shared" ref="E54:E64" si="7">D54/C54</f>
        <v>1.0353160103756025</v>
      </c>
      <c r="G54" s="92"/>
      <c r="H54" s="92"/>
    </row>
    <row r="55" spans="1:9" ht="15.75" thickTop="1" x14ac:dyDescent="0.2">
      <c r="A55" s="31" t="str">
        <f t="shared" si="6"/>
        <v>a</v>
      </c>
      <c r="B55" s="86" t="s">
        <v>0</v>
      </c>
      <c r="C55" s="103">
        <f>C3</f>
        <v>4335782.5</v>
      </c>
      <c r="D55" s="103">
        <f>D3</f>
        <v>4422784.8171700006</v>
      </c>
      <c r="E55" s="104">
        <f t="shared" si="7"/>
        <v>1.0200661165937177</v>
      </c>
      <c r="G55" s="92"/>
    </row>
    <row r="56" spans="1:9" ht="15" x14ac:dyDescent="0.2">
      <c r="A56" s="31" t="str">
        <f t="shared" si="6"/>
        <v>a</v>
      </c>
      <c r="B56" s="86" t="s">
        <v>4</v>
      </c>
      <c r="C56" s="103">
        <f>C20</f>
        <v>28000</v>
      </c>
      <c r="D56" s="103">
        <f>D20</f>
        <v>29691.89012</v>
      </c>
      <c r="E56" s="104">
        <f t="shared" si="7"/>
        <v>1.0604246471428571</v>
      </c>
      <c r="G56" s="92"/>
    </row>
    <row r="57" spans="1:9" ht="15" x14ac:dyDescent="0.2">
      <c r="A57" s="31" t="str">
        <f t="shared" si="6"/>
        <v>a</v>
      </c>
      <c r="B57" s="86" t="s">
        <v>25</v>
      </c>
      <c r="C57" s="103">
        <f>C27-C28</f>
        <v>86500</v>
      </c>
      <c r="D57" s="103">
        <f>D27-D28</f>
        <v>89747.444990000004</v>
      </c>
      <c r="E57" s="104">
        <f t="shared" si="7"/>
        <v>1.0375427166473989</v>
      </c>
      <c r="G57" s="92"/>
    </row>
    <row r="58" spans="1:9" ht="15" x14ac:dyDescent="0.2">
      <c r="A58" s="31" t="str">
        <f t="shared" si="6"/>
        <v>a</v>
      </c>
      <c r="B58" s="86" t="s">
        <v>7</v>
      </c>
      <c r="C58" s="103">
        <f>C33</f>
        <v>283013.7</v>
      </c>
      <c r="D58" s="103">
        <f>D33</f>
        <v>358233.18543000001</v>
      </c>
      <c r="E58" s="104">
        <f t="shared" si="7"/>
        <v>1.2657803683355258</v>
      </c>
      <c r="G58" s="92"/>
    </row>
    <row r="59" spans="1:9" ht="15.75" thickBot="1" x14ac:dyDescent="0.25">
      <c r="A59" s="31" t="str">
        <f t="shared" si="6"/>
        <v>a</v>
      </c>
      <c r="B59" s="83" t="s">
        <v>26</v>
      </c>
      <c r="C59" s="84">
        <f>C60+C61+C62+C63</f>
        <v>4835712.6559999995</v>
      </c>
      <c r="D59" s="84">
        <f>D60+D61+D62+D63</f>
        <v>4659107.3169900002</v>
      </c>
      <c r="E59" s="102">
        <f t="shared" si="7"/>
        <v>0.96347894269712797</v>
      </c>
      <c r="G59" s="92"/>
      <c r="H59" s="92"/>
      <c r="I59" s="105"/>
    </row>
    <row r="60" spans="1:9" ht="15.75" thickTop="1" x14ac:dyDescent="0.2">
      <c r="A60" s="31" t="str">
        <f t="shared" si="6"/>
        <v>a</v>
      </c>
      <c r="B60" s="86" t="s">
        <v>10</v>
      </c>
      <c r="C60" s="103">
        <f>C7</f>
        <v>3913563.0579999997</v>
      </c>
      <c r="D60" s="103">
        <f>D7</f>
        <v>3768032.5627299999</v>
      </c>
      <c r="E60" s="104">
        <f t="shared" si="7"/>
        <v>0.96281381106853248</v>
      </c>
      <c r="G60" s="92"/>
    </row>
    <row r="61" spans="1:9" ht="15" x14ac:dyDescent="0.2">
      <c r="A61" s="31" t="str">
        <f t="shared" si="6"/>
        <v>a</v>
      </c>
      <c r="B61" s="86" t="s">
        <v>17</v>
      </c>
      <c r="C61" s="103">
        <f>C19</f>
        <v>614746.21799999999</v>
      </c>
      <c r="D61" s="103">
        <f>D19</f>
        <v>583261.61462999997</v>
      </c>
      <c r="E61" s="104">
        <f t="shared" si="7"/>
        <v>0.94878438866621861</v>
      </c>
      <c r="G61" s="92"/>
    </row>
    <row r="62" spans="1:9" ht="15" x14ac:dyDescent="0.2">
      <c r="A62" s="31" t="str">
        <f t="shared" si="6"/>
        <v>a</v>
      </c>
      <c r="B62" s="86" t="s">
        <v>27</v>
      </c>
      <c r="C62" s="103">
        <f>C23-C24</f>
        <v>20695</v>
      </c>
      <c r="D62" s="103">
        <f>D23-D24</f>
        <v>25448.525739999983</v>
      </c>
      <c r="E62" s="104">
        <f t="shared" si="7"/>
        <v>1.2296944063783515</v>
      </c>
      <c r="G62" s="92"/>
    </row>
    <row r="63" spans="1:9" ht="15" x14ac:dyDescent="0.2">
      <c r="A63" s="31" t="str">
        <f t="shared" si="6"/>
        <v>a</v>
      </c>
      <c r="B63" s="86" t="s">
        <v>21</v>
      </c>
      <c r="C63" s="103">
        <f>C42</f>
        <v>286708.38</v>
      </c>
      <c r="D63" s="103">
        <f>D42</f>
        <v>282364.61388999998</v>
      </c>
      <c r="E63" s="104">
        <f t="shared" si="7"/>
        <v>0.98484953209250448</v>
      </c>
      <c r="G63" s="92"/>
    </row>
    <row r="64" spans="1:9" ht="15.75" thickBot="1" x14ac:dyDescent="0.25">
      <c r="A64" s="31" t="s">
        <v>2474</v>
      </c>
      <c r="B64" s="83" t="s">
        <v>28</v>
      </c>
      <c r="C64" s="84">
        <f>C54-C59</f>
        <v>-102416.45599999931</v>
      </c>
      <c r="D64" s="84">
        <f>D54-D59</f>
        <v>241350.02071999945</v>
      </c>
      <c r="E64" s="102">
        <f t="shared" si="7"/>
        <v>-2.3565550903265104</v>
      </c>
      <c r="G64" s="92"/>
    </row>
    <row r="65" spans="1:16135" ht="13.5" thickTop="1" x14ac:dyDescent="0.2"/>
    <row r="69" spans="1:16135" s="81" customFormat="1" x14ac:dyDescent="0.2">
      <c r="A69" s="79"/>
      <c r="B69" s="79"/>
      <c r="C69" s="106"/>
      <c r="D69" s="10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79"/>
      <c r="IM69" s="79"/>
      <c r="IN69" s="79"/>
      <c r="IO69" s="79"/>
      <c r="IP69" s="79"/>
      <c r="IQ69" s="79"/>
      <c r="IR69" s="79"/>
      <c r="IS69" s="79"/>
      <c r="IT69" s="79"/>
      <c r="IU69" s="79"/>
      <c r="IV69" s="79"/>
      <c r="IW69" s="79"/>
      <c r="IX69" s="79"/>
      <c r="IY69" s="79"/>
      <c r="IZ69" s="79"/>
      <c r="JA69" s="79"/>
      <c r="JB69" s="79"/>
      <c r="JC69" s="79"/>
      <c r="JD69" s="79"/>
      <c r="JE69" s="79"/>
      <c r="JF69" s="79"/>
      <c r="JG69" s="79"/>
      <c r="JH69" s="79"/>
      <c r="JI69" s="79"/>
      <c r="JJ69" s="79"/>
      <c r="JK69" s="79"/>
      <c r="JL69" s="79"/>
      <c r="JM69" s="79"/>
      <c r="JN69" s="79"/>
      <c r="JO69" s="79"/>
      <c r="JP69" s="79"/>
      <c r="JQ69" s="79"/>
      <c r="JR69" s="79"/>
      <c r="JS69" s="79"/>
      <c r="JT69" s="79"/>
      <c r="JU69" s="79"/>
      <c r="JV69" s="79"/>
      <c r="JW69" s="79"/>
      <c r="JX69" s="79"/>
      <c r="JY69" s="79"/>
      <c r="JZ69" s="79"/>
      <c r="KA69" s="79"/>
      <c r="KB69" s="79"/>
      <c r="KC69" s="79"/>
      <c r="KD69" s="79"/>
      <c r="KE69" s="79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9"/>
      <c r="KQ69" s="79"/>
      <c r="KR69" s="79"/>
      <c r="KS69" s="79"/>
      <c r="KT69" s="79"/>
      <c r="KU69" s="79"/>
      <c r="KV69" s="79"/>
      <c r="KW69" s="79"/>
      <c r="KX69" s="79"/>
      <c r="KY69" s="79"/>
      <c r="KZ69" s="79"/>
      <c r="LA69" s="79"/>
      <c r="LB69" s="79"/>
      <c r="LC69" s="79"/>
      <c r="LD69" s="79"/>
      <c r="LE69" s="79"/>
      <c r="LF69" s="79"/>
      <c r="LG69" s="79"/>
      <c r="LH69" s="79"/>
      <c r="LI69" s="79"/>
      <c r="LJ69" s="79"/>
      <c r="LK69" s="79"/>
      <c r="LL69" s="79"/>
      <c r="LM69" s="79"/>
      <c r="LN69" s="79"/>
      <c r="LO69" s="79"/>
      <c r="LP69" s="79"/>
      <c r="LQ69" s="79"/>
      <c r="LR69" s="79"/>
      <c r="LS69" s="79"/>
      <c r="LT69" s="79"/>
      <c r="LU69" s="79"/>
      <c r="LV69" s="79"/>
      <c r="LW69" s="79"/>
      <c r="LX69" s="79"/>
      <c r="LY69" s="79"/>
      <c r="LZ69" s="79"/>
      <c r="MA69" s="79"/>
      <c r="MB69" s="79"/>
      <c r="MC69" s="79"/>
      <c r="MD69" s="79"/>
      <c r="ME69" s="79"/>
      <c r="MF69" s="79"/>
      <c r="MG69" s="79"/>
      <c r="MH69" s="79"/>
      <c r="MI69" s="79"/>
      <c r="MJ69" s="79"/>
      <c r="MK69" s="79"/>
      <c r="ML69" s="79"/>
      <c r="MM69" s="79"/>
      <c r="MN69" s="79"/>
      <c r="MO69" s="79"/>
      <c r="MP69" s="79"/>
      <c r="MQ69" s="79"/>
      <c r="MR69" s="79"/>
      <c r="MS69" s="79"/>
      <c r="MT69" s="79"/>
      <c r="MU69" s="79"/>
      <c r="MV69" s="79"/>
      <c r="MW69" s="79"/>
      <c r="MX69" s="79"/>
      <c r="MY69" s="79"/>
      <c r="MZ69" s="79"/>
      <c r="NA69" s="79"/>
      <c r="NB69" s="79"/>
      <c r="NC69" s="79"/>
      <c r="ND69" s="79"/>
      <c r="NE69" s="79"/>
      <c r="NF69" s="79"/>
      <c r="NG69" s="79"/>
      <c r="NH69" s="79"/>
      <c r="NI69" s="79"/>
      <c r="NJ69" s="79"/>
      <c r="NK69" s="79"/>
      <c r="NL69" s="79"/>
      <c r="NM69" s="79"/>
      <c r="NN69" s="79"/>
      <c r="NO69" s="79"/>
      <c r="NP69" s="79"/>
      <c r="NQ69" s="79"/>
      <c r="NR69" s="79"/>
      <c r="NS69" s="79"/>
      <c r="NT69" s="79"/>
      <c r="NU69" s="79"/>
      <c r="NV69" s="79"/>
      <c r="NW69" s="79"/>
      <c r="NX69" s="79"/>
      <c r="NY69" s="79"/>
      <c r="NZ69" s="79"/>
      <c r="OA69" s="79"/>
      <c r="OB69" s="79"/>
      <c r="OC69" s="79"/>
      <c r="OD69" s="79"/>
      <c r="OE69" s="79"/>
      <c r="OF69" s="79"/>
      <c r="OG69" s="79"/>
      <c r="OH69" s="79"/>
      <c r="OI69" s="79"/>
      <c r="OJ69" s="79"/>
      <c r="OK69" s="79"/>
      <c r="OL69" s="79"/>
      <c r="OM69" s="79"/>
      <c r="ON69" s="79"/>
      <c r="OO69" s="79"/>
      <c r="OP69" s="79"/>
      <c r="OQ69" s="79"/>
      <c r="OR69" s="79"/>
      <c r="OS69" s="79"/>
      <c r="OT69" s="79"/>
      <c r="OU69" s="79"/>
      <c r="OV69" s="79"/>
      <c r="OW69" s="79"/>
      <c r="OX69" s="79"/>
      <c r="OY69" s="79"/>
      <c r="OZ69" s="79"/>
      <c r="PA69" s="79"/>
      <c r="PB69" s="79"/>
      <c r="PC69" s="79"/>
      <c r="PD69" s="79"/>
      <c r="PE69" s="79"/>
      <c r="PF69" s="79"/>
      <c r="PG69" s="79"/>
      <c r="PH69" s="79"/>
      <c r="PI69" s="79"/>
      <c r="PJ69" s="79"/>
      <c r="PK69" s="79"/>
      <c r="PL69" s="79"/>
      <c r="PM69" s="79"/>
      <c r="PN69" s="79"/>
      <c r="PO69" s="79"/>
      <c r="PP69" s="79"/>
      <c r="PQ69" s="79"/>
      <c r="PR69" s="79"/>
      <c r="PS69" s="79"/>
      <c r="PT69" s="79"/>
      <c r="PU69" s="79"/>
      <c r="PV69" s="79"/>
      <c r="PW69" s="79"/>
      <c r="PX69" s="79"/>
      <c r="PY69" s="79"/>
      <c r="PZ69" s="79"/>
      <c r="QA69" s="79"/>
      <c r="QB69" s="79"/>
      <c r="QC69" s="79"/>
      <c r="QD69" s="79"/>
      <c r="QE69" s="79"/>
      <c r="QF69" s="79"/>
      <c r="QG69" s="79"/>
      <c r="QH69" s="79"/>
      <c r="QI69" s="79"/>
      <c r="QJ69" s="79"/>
      <c r="QK69" s="79"/>
      <c r="QL69" s="79"/>
      <c r="QM69" s="79"/>
      <c r="QN69" s="79"/>
      <c r="QO69" s="79"/>
      <c r="QP69" s="79"/>
      <c r="QQ69" s="79"/>
      <c r="QR69" s="79"/>
      <c r="QS69" s="79"/>
      <c r="QT69" s="79"/>
      <c r="QU69" s="79"/>
      <c r="QV69" s="79"/>
      <c r="QW69" s="79"/>
      <c r="QX69" s="79"/>
      <c r="QY69" s="79"/>
      <c r="QZ69" s="79"/>
      <c r="RA69" s="79"/>
      <c r="RB69" s="79"/>
      <c r="RC69" s="79"/>
      <c r="RD69" s="79"/>
      <c r="RE69" s="79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79"/>
      <c r="RQ69" s="79"/>
      <c r="RR69" s="79"/>
      <c r="RS69" s="79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79"/>
      <c r="SE69" s="79"/>
      <c r="SF69" s="79"/>
      <c r="SG69" s="79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79"/>
      <c r="SS69" s="79"/>
      <c r="ST69" s="79"/>
      <c r="SU69" s="79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9"/>
      <c r="TG69" s="79"/>
      <c r="TH69" s="79"/>
      <c r="TI69" s="79"/>
      <c r="TJ69" s="79"/>
      <c r="TK69" s="79"/>
      <c r="TL69" s="79"/>
      <c r="TM69" s="79"/>
      <c r="TN69" s="79"/>
      <c r="TO69" s="79"/>
      <c r="TP69" s="79"/>
      <c r="TQ69" s="79"/>
      <c r="TR69" s="79"/>
      <c r="TS69" s="79"/>
      <c r="TT69" s="79"/>
      <c r="TU69" s="79"/>
      <c r="TV69" s="79"/>
      <c r="TW69" s="79"/>
      <c r="TX69" s="79"/>
      <c r="TY69" s="79"/>
      <c r="TZ69" s="79"/>
      <c r="UA69" s="79"/>
      <c r="UB69" s="79"/>
      <c r="UC69" s="79"/>
      <c r="UD69" s="79"/>
      <c r="UE69" s="79"/>
      <c r="UF69" s="79"/>
      <c r="UG69" s="79"/>
      <c r="UH69" s="79"/>
      <c r="UI69" s="79"/>
      <c r="UJ69" s="79"/>
      <c r="UK69" s="79"/>
      <c r="UL69" s="79"/>
      <c r="UM69" s="79"/>
      <c r="UN69" s="79"/>
      <c r="UO69" s="79"/>
      <c r="UP69" s="79"/>
      <c r="UQ69" s="79"/>
      <c r="UR69" s="79"/>
      <c r="US69" s="79"/>
      <c r="UT69" s="79"/>
      <c r="UU69" s="79"/>
      <c r="UV69" s="79"/>
      <c r="UW69" s="79"/>
      <c r="UX69" s="79"/>
      <c r="UY69" s="79"/>
      <c r="UZ69" s="79"/>
      <c r="VA69" s="79"/>
      <c r="VB69" s="79"/>
      <c r="VC69" s="79"/>
      <c r="VD69" s="79"/>
      <c r="VE69" s="79"/>
      <c r="VF69" s="79"/>
      <c r="VG69" s="79"/>
      <c r="VH69" s="79"/>
      <c r="VI69" s="79"/>
      <c r="VJ69" s="79"/>
      <c r="VK69" s="79"/>
      <c r="VL69" s="79"/>
      <c r="VM69" s="79"/>
      <c r="VN69" s="79"/>
      <c r="VO69" s="79"/>
      <c r="VP69" s="79"/>
      <c r="VQ69" s="79"/>
      <c r="VR69" s="79"/>
      <c r="VS69" s="79"/>
      <c r="VT69" s="79"/>
      <c r="VU69" s="79"/>
      <c r="VV69" s="79"/>
      <c r="VW69" s="79"/>
      <c r="VX69" s="79"/>
      <c r="VY69" s="79"/>
      <c r="VZ69" s="79"/>
      <c r="WA69" s="79"/>
      <c r="WB69" s="79"/>
      <c r="WC69" s="79"/>
      <c r="WD69" s="79"/>
      <c r="WE69" s="79"/>
      <c r="WF69" s="79"/>
      <c r="WG69" s="79"/>
      <c r="WH69" s="79"/>
      <c r="WI69" s="79"/>
      <c r="WJ69" s="79"/>
      <c r="WK69" s="79"/>
      <c r="WL69" s="79"/>
      <c r="WM69" s="79"/>
      <c r="WN69" s="79"/>
      <c r="WO69" s="79"/>
      <c r="WP69" s="79"/>
      <c r="WQ69" s="79"/>
      <c r="WR69" s="79"/>
      <c r="WS69" s="79"/>
      <c r="WT69" s="79"/>
      <c r="WU69" s="79"/>
      <c r="WV69" s="79"/>
      <c r="WW69" s="79"/>
      <c r="WX69" s="79"/>
      <c r="WY69" s="79"/>
      <c r="WZ69" s="79"/>
      <c r="XA69" s="79"/>
      <c r="XB69" s="79"/>
      <c r="XC69" s="79"/>
      <c r="XD69" s="79"/>
      <c r="XE69" s="79"/>
      <c r="XF69" s="79"/>
      <c r="XG69" s="79"/>
      <c r="XH69" s="79"/>
      <c r="XI69" s="79"/>
      <c r="XJ69" s="79"/>
      <c r="XK69" s="79"/>
      <c r="XL69" s="79"/>
      <c r="XM69" s="79"/>
      <c r="XN69" s="79"/>
      <c r="XO69" s="79"/>
      <c r="XP69" s="79"/>
      <c r="XQ69" s="79"/>
      <c r="XR69" s="79"/>
      <c r="XS69" s="79"/>
      <c r="XT69" s="79"/>
      <c r="XU69" s="79"/>
      <c r="XV69" s="79"/>
      <c r="XW69" s="79"/>
      <c r="XX69" s="79"/>
      <c r="XY69" s="79"/>
      <c r="XZ69" s="79"/>
      <c r="YA69" s="79"/>
      <c r="YB69" s="79"/>
      <c r="YC69" s="79"/>
      <c r="YD69" s="79"/>
      <c r="YE69" s="79"/>
      <c r="YF69" s="79"/>
      <c r="YG69" s="79"/>
      <c r="YH69" s="79"/>
      <c r="YI69" s="79"/>
      <c r="YJ69" s="79"/>
      <c r="YK69" s="79"/>
      <c r="YL69" s="79"/>
      <c r="YM69" s="79"/>
      <c r="YN69" s="79"/>
      <c r="YO69" s="79"/>
      <c r="YP69" s="79"/>
      <c r="YQ69" s="79"/>
      <c r="YR69" s="79"/>
      <c r="YS69" s="79"/>
      <c r="YT69" s="79"/>
      <c r="YU69" s="79"/>
      <c r="YV69" s="79"/>
      <c r="YW69" s="79"/>
      <c r="YX69" s="79"/>
      <c r="YY69" s="79"/>
      <c r="YZ69" s="79"/>
      <c r="ZA69" s="79"/>
      <c r="ZB69" s="79"/>
      <c r="ZC69" s="79"/>
      <c r="ZD69" s="79"/>
      <c r="ZE69" s="79"/>
      <c r="ZF69" s="79"/>
      <c r="ZG69" s="79"/>
      <c r="ZH69" s="79"/>
      <c r="ZI69" s="79"/>
      <c r="ZJ69" s="79"/>
      <c r="ZK69" s="79"/>
      <c r="ZL69" s="79"/>
      <c r="ZM69" s="79"/>
      <c r="ZN69" s="79"/>
      <c r="ZO69" s="79"/>
      <c r="ZP69" s="79"/>
      <c r="ZQ69" s="79"/>
      <c r="ZR69" s="79"/>
      <c r="ZS69" s="79"/>
      <c r="ZT69" s="79"/>
      <c r="ZU69" s="79"/>
      <c r="ZV69" s="79"/>
      <c r="ZW69" s="79"/>
      <c r="ZX69" s="79"/>
      <c r="ZY69" s="79"/>
      <c r="ZZ69" s="79"/>
      <c r="AAA69" s="79"/>
      <c r="AAB69" s="79"/>
      <c r="AAC69" s="79"/>
      <c r="AAD69" s="79"/>
      <c r="AAE69" s="79"/>
      <c r="AAF69" s="79"/>
      <c r="AAG69" s="79"/>
      <c r="AAH69" s="79"/>
      <c r="AAI69" s="79"/>
      <c r="AAJ69" s="79"/>
      <c r="AAK69" s="79"/>
      <c r="AAL69" s="79"/>
      <c r="AAM69" s="79"/>
      <c r="AAN69" s="79"/>
      <c r="AAO69" s="79"/>
      <c r="AAP69" s="79"/>
      <c r="AAQ69" s="79"/>
      <c r="AAR69" s="79"/>
      <c r="AAS69" s="79"/>
      <c r="AAT69" s="79"/>
      <c r="AAU69" s="79"/>
      <c r="AAV69" s="79"/>
      <c r="AAW69" s="79"/>
      <c r="AAX69" s="79"/>
      <c r="AAY69" s="79"/>
      <c r="AAZ69" s="79"/>
      <c r="ABA69" s="79"/>
      <c r="ABB69" s="79"/>
      <c r="ABC69" s="79"/>
      <c r="ABD69" s="79"/>
      <c r="ABE69" s="79"/>
      <c r="ABF69" s="79"/>
      <c r="ABG69" s="79"/>
      <c r="ABH69" s="79"/>
      <c r="ABI69" s="79"/>
      <c r="ABJ69" s="79"/>
      <c r="ABK69" s="79"/>
      <c r="ABL69" s="79"/>
      <c r="ABM69" s="79"/>
      <c r="ABN69" s="79"/>
      <c r="ABO69" s="79"/>
      <c r="ABP69" s="79"/>
      <c r="ABQ69" s="79"/>
      <c r="ABR69" s="79"/>
      <c r="ABS69" s="79"/>
      <c r="ABT69" s="79"/>
      <c r="ABU69" s="79"/>
      <c r="ABV69" s="79"/>
      <c r="ABW69" s="79"/>
      <c r="ABX69" s="79"/>
      <c r="ABY69" s="79"/>
      <c r="ABZ69" s="79"/>
      <c r="ACA69" s="79"/>
      <c r="ACB69" s="79"/>
      <c r="ACC69" s="79"/>
      <c r="ACD69" s="79"/>
      <c r="ACE69" s="79"/>
      <c r="ACF69" s="79"/>
      <c r="ACG69" s="79"/>
      <c r="ACH69" s="79"/>
      <c r="ACI69" s="79"/>
      <c r="ACJ69" s="79"/>
      <c r="ACK69" s="79"/>
      <c r="ACL69" s="79"/>
      <c r="ACM69" s="79"/>
      <c r="ACN69" s="79"/>
      <c r="ACO69" s="79"/>
      <c r="ACP69" s="79"/>
      <c r="ACQ69" s="79"/>
      <c r="ACR69" s="79"/>
      <c r="ACS69" s="79"/>
      <c r="ACT69" s="79"/>
      <c r="ACU69" s="79"/>
      <c r="ACV69" s="79"/>
      <c r="ACW69" s="79"/>
      <c r="ACX69" s="79"/>
      <c r="ACY69" s="79"/>
      <c r="ACZ69" s="79"/>
      <c r="ADA69" s="79"/>
      <c r="ADB69" s="79"/>
      <c r="ADC69" s="79"/>
      <c r="ADD69" s="79"/>
      <c r="ADE69" s="79"/>
      <c r="ADF69" s="79"/>
      <c r="ADG69" s="79"/>
      <c r="ADH69" s="79"/>
      <c r="ADI69" s="79"/>
      <c r="ADJ69" s="79"/>
      <c r="ADK69" s="79"/>
      <c r="ADL69" s="79"/>
      <c r="ADM69" s="79"/>
      <c r="ADN69" s="79"/>
      <c r="ADO69" s="79"/>
      <c r="ADP69" s="79"/>
      <c r="ADQ69" s="79"/>
      <c r="ADR69" s="79"/>
      <c r="ADS69" s="79"/>
      <c r="ADT69" s="79"/>
      <c r="ADU69" s="79"/>
      <c r="ADV69" s="79"/>
      <c r="ADW69" s="79"/>
      <c r="ADX69" s="79"/>
      <c r="ADY69" s="79"/>
      <c r="ADZ69" s="79"/>
      <c r="AEA69" s="79"/>
      <c r="AEB69" s="79"/>
      <c r="AEC69" s="79"/>
      <c r="AED69" s="79"/>
      <c r="AEE69" s="79"/>
      <c r="AEF69" s="79"/>
      <c r="AEG69" s="79"/>
      <c r="AEH69" s="79"/>
      <c r="AEI69" s="79"/>
      <c r="AEJ69" s="79"/>
      <c r="AEK69" s="79"/>
      <c r="AEL69" s="79"/>
      <c r="AEM69" s="79"/>
      <c r="AEN69" s="79"/>
      <c r="AEO69" s="79"/>
      <c r="AEP69" s="79"/>
      <c r="AEQ69" s="79"/>
      <c r="AER69" s="79"/>
      <c r="AES69" s="79"/>
      <c r="AET69" s="79"/>
      <c r="AEU69" s="79"/>
      <c r="AEV69" s="79"/>
      <c r="AEW69" s="79"/>
      <c r="AEX69" s="79"/>
      <c r="AEY69" s="79"/>
      <c r="AEZ69" s="79"/>
      <c r="AFA69" s="79"/>
      <c r="AFB69" s="79"/>
      <c r="AFC69" s="79"/>
      <c r="AFD69" s="79"/>
      <c r="AFE69" s="79"/>
      <c r="AFF69" s="79"/>
      <c r="AFG69" s="79"/>
      <c r="AFH69" s="79"/>
      <c r="AFI69" s="79"/>
      <c r="AFJ69" s="79"/>
      <c r="AFK69" s="79"/>
      <c r="AFL69" s="79"/>
      <c r="AFM69" s="79"/>
      <c r="AFN69" s="79"/>
      <c r="AFO69" s="79"/>
      <c r="AFP69" s="79"/>
      <c r="AFQ69" s="79"/>
      <c r="AFR69" s="79"/>
      <c r="AFS69" s="79"/>
      <c r="AFT69" s="79"/>
      <c r="AFU69" s="79"/>
      <c r="AFV69" s="79"/>
      <c r="AFW69" s="79"/>
      <c r="AFX69" s="79"/>
      <c r="AFY69" s="79"/>
      <c r="AFZ69" s="79"/>
      <c r="AGA69" s="79"/>
      <c r="AGB69" s="79"/>
      <c r="AGC69" s="79"/>
      <c r="AGD69" s="79"/>
      <c r="AGE69" s="79"/>
      <c r="AGF69" s="79"/>
      <c r="AGG69" s="79"/>
      <c r="AGH69" s="79"/>
      <c r="AGI69" s="79"/>
      <c r="AGJ69" s="79"/>
      <c r="AGK69" s="79"/>
      <c r="AGL69" s="79"/>
      <c r="AGM69" s="79"/>
      <c r="AGN69" s="79"/>
      <c r="AGO69" s="79"/>
      <c r="AGP69" s="79"/>
      <c r="AGQ69" s="79"/>
      <c r="AGR69" s="79"/>
      <c r="AGS69" s="79"/>
      <c r="AGT69" s="79"/>
      <c r="AGU69" s="79"/>
      <c r="AGV69" s="79"/>
      <c r="AGW69" s="79"/>
      <c r="AGX69" s="79"/>
      <c r="AGY69" s="79"/>
      <c r="AGZ69" s="79"/>
      <c r="AHA69" s="79"/>
      <c r="AHB69" s="79"/>
      <c r="AHC69" s="79"/>
      <c r="AHD69" s="79"/>
      <c r="AHE69" s="79"/>
      <c r="AHF69" s="79"/>
      <c r="AHG69" s="79"/>
      <c r="AHH69" s="79"/>
      <c r="AHI69" s="79"/>
      <c r="AHJ69" s="79"/>
      <c r="AHK69" s="79"/>
      <c r="AHL69" s="79"/>
      <c r="AHM69" s="79"/>
      <c r="AHN69" s="79"/>
      <c r="AHO69" s="79"/>
      <c r="AHP69" s="79"/>
      <c r="AHQ69" s="79"/>
      <c r="AHR69" s="79"/>
      <c r="AHS69" s="79"/>
      <c r="AHT69" s="79"/>
      <c r="AHU69" s="79"/>
      <c r="AHV69" s="79"/>
      <c r="AHW69" s="79"/>
      <c r="AHX69" s="79"/>
      <c r="AHY69" s="79"/>
      <c r="AHZ69" s="79"/>
      <c r="AIA69" s="79"/>
      <c r="AIB69" s="79"/>
      <c r="AIC69" s="79"/>
      <c r="AID69" s="79"/>
      <c r="AIE69" s="79"/>
      <c r="AIF69" s="79"/>
      <c r="AIG69" s="79"/>
      <c r="AIH69" s="79"/>
      <c r="AII69" s="79"/>
      <c r="AIJ69" s="79"/>
      <c r="AIK69" s="79"/>
      <c r="AIL69" s="79"/>
      <c r="AIM69" s="79"/>
      <c r="AIN69" s="79"/>
      <c r="AIO69" s="79"/>
      <c r="AIP69" s="79"/>
      <c r="AIQ69" s="79"/>
      <c r="AIR69" s="79"/>
      <c r="AIS69" s="79"/>
      <c r="AIT69" s="79"/>
      <c r="AIU69" s="79"/>
      <c r="AIV69" s="79"/>
      <c r="AIW69" s="79"/>
      <c r="AIX69" s="79"/>
      <c r="AIY69" s="79"/>
      <c r="AIZ69" s="79"/>
      <c r="AJA69" s="79"/>
      <c r="AJB69" s="79"/>
      <c r="AJC69" s="79"/>
      <c r="AJD69" s="79"/>
      <c r="AJE69" s="79"/>
      <c r="AJF69" s="79"/>
      <c r="AJG69" s="79"/>
      <c r="AJH69" s="79"/>
      <c r="AJI69" s="79"/>
      <c r="AJJ69" s="79"/>
      <c r="AJK69" s="79"/>
      <c r="AJL69" s="79"/>
      <c r="AJM69" s="79"/>
      <c r="AJN69" s="79"/>
      <c r="AJO69" s="79"/>
      <c r="AJP69" s="79"/>
      <c r="AJQ69" s="79"/>
      <c r="AJR69" s="79"/>
      <c r="AJS69" s="79"/>
      <c r="AJT69" s="79"/>
      <c r="AJU69" s="79"/>
      <c r="AJV69" s="79"/>
      <c r="AJW69" s="79"/>
      <c r="AJX69" s="79"/>
      <c r="AJY69" s="79"/>
      <c r="AJZ69" s="79"/>
      <c r="AKA69" s="79"/>
      <c r="AKB69" s="79"/>
      <c r="AKC69" s="79"/>
      <c r="AKD69" s="79"/>
      <c r="AKE69" s="79"/>
      <c r="AKF69" s="79"/>
      <c r="AKG69" s="79"/>
      <c r="AKH69" s="79"/>
      <c r="AKI69" s="79"/>
      <c r="AKJ69" s="79"/>
      <c r="AKK69" s="79"/>
      <c r="AKL69" s="79"/>
      <c r="AKM69" s="79"/>
      <c r="AKN69" s="79"/>
      <c r="AKO69" s="79"/>
      <c r="AKP69" s="79"/>
      <c r="AKQ69" s="79"/>
      <c r="AKR69" s="79"/>
      <c r="AKS69" s="79"/>
      <c r="AKT69" s="79"/>
      <c r="AKU69" s="79"/>
      <c r="AKV69" s="79"/>
      <c r="AKW69" s="79"/>
      <c r="AKX69" s="79"/>
      <c r="AKY69" s="79"/>
      <c r="AKZ69" s="79"/>
      <c r="ALA69" s="79"/>
      <c r="ALB69" s="79"/>
      <c r="ALC69" s="79"/>
      <c r="ALD69" s="79"/>
      <c r="ALE69" s="79"/>
      <c r="ALF69" s="79"/>
      <c r="ALG69" s="79"/>
      <c r="ALH69" s="79"/>
      <c r="ALI69" s="79"/>
      <c r="ALJ69" s="79"/>
      <c r="ALK69" s="79"/>
      <c r="ALL69" s="79"/>
      <c r="ALM69" s="79"/>
      <c r="ALN69" s="79"/>
      <c r="ALO69" s="79"/>
      <c r="ALP69" s="79"/>
      <c r="ALQ69" s="79"/>
      <c r="ALR69" s="79"/>
      <c r="ALS69" s="79"/>
      <c r="ALT69" s="79"/>
      <c r="ALU69" s="79"/>
      <c r="ALV69" s="79"/>
      <c r="ALW69" s="79"/>
      <c r="ALX69" s="79"/>
      <c r="ALY69" s="79"/>
      <c r="ALZ69" s="79"/>
      <c r="AMA69" s="79"/>
      <c r="AMB69" s="79"/>
      <c r="AMC69" s="79"/>
      <c r="AMD69" s="79"/>
      <c r="AME69" s="79"/>
      <c r="AMF69" s="79"/>
      <c r="AMG69" s="79"/>
      <c r="AMH69" s="79"/>
      <c r="AMI69" s="79"/>
      <c r="AMJ69" s="79"/>
      <c r="AMK69" s="79"/>
      <c r="AML69" s="79"/>
      <c r="AMM69" s="79"/>
      <c r="AMN69" s="79"/>
      <c r="AMO69" s="79"/>
      <c r="AMP69" s="79"/>
      <c r="AMQ69" s="79"/>
      <c r="AMR69" s="79"/>
      <c r="AMS69" s="79"/>
      <c r="AMT69" s="79"/>
      <c r="AMU69" s="79"/>
      <c r="AMV69" s="79"/>
      <c r="AMW69" s="79"/>
      <c r="AMX69" s="79"/>
      <c r="AMY69" s="79"/>
      <c r="AMZ69" s="79"/>
      <c r="ANA69" s="79"/>
      <c r="ANB69" s="79"/>
      <c r="ANC69" s="79"/>
      <c r="AND69" s="79"/>
      <c r="ANE69" s="79"/>
      <c r="ANF69" s="79"/>
      <c r="ANG69" s="79"/>
      <c r="ANH69" s="79"/>
      <c r="ANI69" s="79"/>
      <c r="ANJ69" s="79"/>
      <c r="ANK69" s="79"/>
      <c r="ANL69" s="79"/>
      <c r="ANM69" s="79"/>
      <c r="ANN69" s="79"/>
      <c r="ANO69" s="79"/>
      <c r="ANP69" s="79"/>
      <c r="ANQ69" s="79"/>
      <c r="ANR69" s="79"/>
      <c r="ANS69" s="79"/>
      <c r="ANT69" s="79"/>
      <c r="ANU69" s="79"/>
      <c r="ANV69" s="79"/>
      <c r="ANW69" s="79"/>
      <c r="ANX69" s="79"/>
      <c r="ANY69" s="79"/>
      <c r="ANZ69" s="79"/>
      <c r="AOA69" s="79"/>
      <c r="AOB69" s="79"/>
      <c r="AOC69" s="79"/>
      <c r="AOD69" s="79"/>
      <c r="AOE69" s="79"/>
      <c r="AOF69" s="79"/>
      <c r="AOG69" s="79"/>
      <c r="AOH69" s="79"/>
      <c r="AOI69" s="79"/>
      <c r="AOJ69" s="79"/>
      <c r="AOK69" s="79"/>
      <c r="AOL69" s="79"/>
      <c r="AOM69" s="79"/>
      <c r="AON69" s="79"/>
      <c r="AOO69" s="79"/>
      <c r="AOP69" s="79"/>
      <c r="AOQ69" s="79"/>
      <c r="AOR69" s="79"/>
      <c r="AOS69" s="79"/>
      <c r="AOT69" s="79"/>
      <c r="AOU69" s="79"/>
      <c r="AOV69" s="79"/>
      <c r="AOW69" s="79"/>
      <c r="AOX69" s="79"/>
      <c r="AOY69" s="79"/>
      <c r="AOZ69" s="79"/>
      <c r="APA69" s="79"/>
      <c r="APB69" s="79"/>
      <c r="APC69" s="79"/>
      <c r="APD69" s="79"/>
      <c r="APE69" s="79"/>
      <c r="APF69" s="79"/>
      <c r="APG69" s="79"/>
      <c r="APH69" s="79"/>
      <c r="API69" s="79"/>
      <c r="APJ69" s="79"/>
      <c r="APK69" s="79"/>
      <c r="APL69" s="79"/>
      <c r="APM69" s="79"/>
      <c r="APN69" s="79"/>
      <c r="APO69" s="79"/>
      <c r="APP69" s="79"/>
      <c r="APQ69" s="79"/>
      <c r="APR69" s="79"/>
      <c r="APS69" s="79"/>
      <c r="APT69" s="79"/>
      <c r="APU69" s="79"/>
      <c r="APV69" s="79"/>
      <c r="APW69" s="79"/>
      <c r="APX69" s="79"/>
      <c r="APY69" s="79"/>
      <c r="APZ69" s="79"/>
      <c r="AQA69" s="79"/>
      <c r="AQB69" s="79"/>
      <c r="AQC69" s="79"/>
      <c r="AQD69" s="79"/>
      <c r="AQE69" s="79"/>
      <c r="AQF69" s="79"/>
      <c r="AQG69" s="79"/>
      <c r="AQH69" s="79"/>
      <c r="AQI69" s="79"/>
      <c r="AQJ69" s="79"/>
      <c r="AQK69" s="79"/>
      <c r="AQL69" s="79"/>
      <c r="AQM69" s="79"/>
      <c r="AQN69" s="79"/>
      <c r="AQO69" s="79"/>
      <c r="AQP69" s="79"/>
      <c r="AQQ69" s="79"/>
      <c r="AQR69" s="79"/>
      <c r="AQS69" s="79"/>
      <c r="AQT69" s="79"/>
      <c r="AQU69" s="79"/>
      <c r="AQV69" s="79"/>
      <c r="AQW69" s="79"/>
      <c r="AQX69" s="79"/>
      <c r="AQY69" s="79"/>
      <c r="AQZ69" s="79"/>
      <c r="ARA69" s="79"/>
      <c r="ARB69" s="79"/>
      <c r="ARC69" s="79"/>
      <c r="ARD69" s="79"/>
      <c r="ARE69" s="79"/>
      <c r="ARF69" s="79"/>
      <c r="ARG69" s="79"/>
      <c r="ARH69" s="79"/>
      <c r="ARI69" s="79"/>
      <c r="ARJ69" s="79"/>
      <c r="ARK69" s="79"/>
      <c r="ARL69" s="79"/>
      <c r="ARM69" s="79"/>
      <c r="ARN69" s="79"/>
      <c r="ARO69" s="79"/>
      <c r="ARP69" s="79"/>
      <c r="ARQ69" s="79"/>
      <c r="ARR69" s="79"/>
      <c r="ARS69" s="79"/>
      <c r="ART69" s="79"/>
      <c r="ARU69" s="79"/>
      <c r="ARV69" s="79"/>
      <c r="ARW69" s="79"/>
      <c r="ARX69" s="79"/>
      <c r="ARY69" s="79"/>
      <c r="ARZ69" s="79"/>
      <c r="ASA69" s="79"/>
      <c r="ASB69" s="79"/>
      <c r="ASC69" s="79"/>
      <c r="ASD69" s="79"/>
      <c r="ASE69" s="79"/>
      <c r="ASF69" s="79"/>
      <c r="ASG69" s="79"/>
      <c r="ASH69" s="79"/>
      <c r="ASI69" s="79"/>
      <c r="ASJ69" s="79"/>
      <c r="ASK69" s="79"/>
      <c r="ASL69" s="79"/>
      <c r="ASM69" s="79"/>
      <c r="ASN69" s="79"/>
      <c r="ASO69" s="79"/>
      <c r="ASP69" s="79"/>
      <c r="ASQ69" s="79"/>
      <c r="ASR69" s="79"/>
      <c r="ASS69" s="79"/>
      <c r="AST69" s="79"/>
      <c r="ASU69" s="79"/>
      <c r="ASV69" s="79"/>
      <c r="ASW69" s="79"/>
      <c r="ASX69" s="79"/>
      <c r="ASY69" s="79"/>
      <c r="ASZ69" s="79"/>
      <c r="ATA69" s="79"/>
      <c r="ATB69" s="79"/>
      <c r="ATC69" s="79"/>
      <c r="ATD69" s="79"/>
      <c r="ATE69" s="79"/>
      <c r="ATF69" s="79"/>
      <c r="ATG69" s="79"/>
      <c r="ATH69" s="79"/>
      <c r="ATI69" s="79"/>
      <c r="ATJ69" s="79"/>
      <c r="ATK69" s="79"/>
      <c r="ATL69" s="79"/>
      <c r="ATM69" s="79"/>
      <c r="ATN69" s="79"/>
      <c r="ATO69" s="79"/>
      <c r="ATP69" s="79"/>
      <c r="ATQ69" s="79"/>
      <c r="ATR69" s="79"/>
      <c r="ATS69" s="79"/>
      <c r="ATT69" s="79"/>
      <c r="ATU69" s="79"/>
      <c r="ATV69" s="79"/>
      <c r="ATW69" s="79"/>
      <c r="ATX69" s="79"/>
      <c r="ATY69" s="79"/>
      <c r="ATZ69" s="79"/>
      <c r="AUA69" s="79"/>
      <c r="AUB69" s="79"/>
      <c r="AUC69" s="79"/>
      <c r="AUD69" s="79"/>
      <c r="AUE69" s="79"/>
      <c r="AUF69" s="79"/>
      <c r="AUG69" s="79"/>
      <c r="AUH69" s="79"/>
      <c r="AUI69" s="79"/>
      <c r="AUJ69" s="79"/>
      <c r="AUK69" s="79"/>
      <c r="AUL69" s="79"/>
      <c r="AUM69" s="79"/>
      <c r="AUN69" s="79"/>
      <c r="AUO69" s="79"/>
      <c r="AUP69" s="79"/>
      <c r="AUQ69" s="79"/>
      <c r="AUR69" s="79"/>
      <c r="AUS69" s="79"/>
      <c r="AUT69" s="79"/>
      <c r="AUU69" s="79"/>
      <c r="AUV69" s="79"/>
      <c r="AUW69" s="79"/>
      <c r="AUX69" s="79"/>
      <c r="AUY69" s="79"/>
      <c r="AUZ69" s="79"/>
      <c r="AVA69" s="79"/>
      <c r="AVB69" s="79"/>
      <c r="AVC69" s="79"/>
      <c r="AVD69" s="79"/>
      <c r="AVE69" s="79"/>
      <c r="AVF69" s="79"/>
      <c r="AVG69" s="79"/>
      <c r="AVH69" s="79"/>
      <c r="AVI69" s="79"/>
      <c r="AVJ69" s="79"/>
      <c r="AVK69" s="79"/>
      <c r="AVL69" s="79"/>
      <c r="AVM69" s="79"/>
      <c r="AVN69" s="79"/>
      <c r="AVO69" s="79"/>
      <c r="AVP69" s="79"/>
      <c r="AVQ69" s="79"/>
      <c r="AVR69" s="79"/>
      <c r="AVS69" s="79"/>
      <c r="AVT69" s="79"/>
      <c r="AVU69" s="79"/>
      <c r="AVV69" s="79"/>
      <c r="AVW69" s="79"/>
      <c r="AVX69" s="79"/>
      <c r="AVY69" s="79"/>
      <c r="AVZ69" s="79"/>
      <c r="AWA69" s="79"/>
      <c r="AWB69" s="79"/>
      <c r="AWC69" s="79"/>
      <c r="AWD69" s="79"/>
      <c r="AWE69" s="79"/>
      <c r="AWF69" s="79"/>
      <c r="AWG69" s="79"/>
      <c r="AWH69" s="79"/>
      <c r="AWI69" s="79"/>
      <c r="AWJ69" s="79"/>
      <c r="AWK69" s="79"/>
      <c r="AWL69" s="79"/>
      <c r="AWM69" s="79"/>
      <c r="AWN69" s="79"/>
      <c r="AWO69" s="79"/>
      <c r="AWP69" s="79"/>
      <c r="AWQ69" s="79"/>
      <c r="AWR69" s="79"/>
      <c r="AWS69" s="79"/>
      <c r="AWT69" s="79"/>
      <c r="AWU69" s="79"/>
      <c r="AWV69" s="79"/>
      <c r="AWW69" s="79"/>
      <c r="AWX69" s="79"/>
      <c r="AWY69" s="79"/>
      <c r="AWZ69" s="79"/>
      <c r="AXA69" s="79"/>
      <c r="AXB69" s="79"/>
      <c r="AXC69" s="79"/>
      <c r="AXD69" s="79"/>
      <c r="AXE69" s="79"/>
      <c r="AXF69" s="79"/>
      <c r="AXG69" s="79"/>
      <c r="AXH69" s="79"/>
      <c r="AXI69" s="79"/>
      <c r="AXJ69" s="79"/>
      <c r="AXK69" s="79"/>
      <c r="AXL69" s="79"/>
      <c r="AXM69" s="79"/>
      <c r="AXN69" s="79"/>
      <c r="AXO69" s="79"/>
      <c r="AXP69" s="79"/>
      <c r="AXQ69" s="79"/>
      <c r="AXR69" s="79"/>
      <c r="AXS69" s="79"/>
      <c r="AXT69" s="79"/>
      <c r="AXU69" s="79"/>
      <c r="AXV69" s="79"/>
      <c r="AXW69" s="79"/>
      <c r="AXX69" s="79"/>
      <c r="AXY69" s="79"/>
      <c r="AXZ69" s="79"/>
      <c r="AYA69" s="79"/>
      <c r="AYB69" s="79"/>
      <c r="AYC69" s="79"/>
      <c r="AYD69" s="79"/>
      <c r="AYE69" s="79"/>
      <c r="AYF69" s="79"/>
      <c r="AYG69" s="79"/>
      <c r="AYH69" s="79"/>
      <c r="AYI69" s="79"/>
      <c r="AYJ69" s="79"/>
      <c r="AYK69" s="79"/>
      <c r="AYL69" s="79"/>
      <c r="AYM69" s="79"/>
      <c r="AYN69" s="79"/>
      <c r="AYO69" s="79"/>
      <c r="AYP69" s="79"/>
      <c r="AYQ69" s="79"/>
      <c r="AYR69" s="79"/>
      <c r="AYS69" s="79"/>
      <c r="AYT69" s="79"/>
      <c r="AYU69" s="79"/>
      <c r="AYV69" s="79"/>
      <c r="AYW69" s="79"/>
      <c r="AYX69" s="79"/>
      <c r="AYY69" s="79"/>
      <c r="AYZ69" s="79"/>
      <c r="AZA69" s="79"/>
      <c r="AZB69" s="79"/>
      <c r="AZC69" s="79"/>
      <c r="AZD69" s="79"/>
      <c r="AZE69" s="79"/>
      <c r="AZF69" s="79"/>
      <c r="AZG69" s="79"/>
      <c r="AZH69" s="79"/>
      <c r="AZI69" s="79"/>
      <c r="AZJ69" s="79"/>
      <c r="AZK69" s="79"/>
      <c r="AZL69" s="79"/>
      <c r="AZM69" s="79"/>
      <c r="AZN69" s="79"/>
      <c r="AZO69" s="79"/>
      <c r="AZP69" s="79"/>
      <c r="AZQ69" s="79"/>
      <c r="AZR69" s="79"/>
      <c r="AZS69" s="79"/>
      <c r="AZT69" s="79"/>
      <c r="AZU69" s="79"/>
      <c r="AZV69" s="79"/>
      <c r="AZW69" s="79"/>
      <c r="AZX69" s="79"/>
      <c r="AZY69" s="79"/>
      <c r="AZZ69" s="79"/>
      <c r="BAA69" s="79"/>
      <c r="BAB69" s="79"/>
      <c r="BAC69" s="79"/>
      <c r="BAD69" s="79"/>
      <c r="BAE69" s="79"/>
      <c r="BAF69" s="79"/>
      <c r="BAG69" s="79"/>
      <c r="BAH69" s="79"/>
      <c r="BAI69" s="79"/>
      <c r="BAJ69" s="79"/>
      <c r="BAK69" s="79"/>
      <c r="BAL69" s="79"/>
      <c r="BAM69" s="79"/>
      <c r="BAN69" s="79"/>
      <c r="BAO69" s="79"/>
      <c r="BAP69" s="79"/>
      <c r="BAQ69" s="79"/>
      <c r="BAR69" s="79"/>
      <c r="BAS69" s="79"/>
      <c r="BAT69" s="79"/>
      <c r="BAU69" s="79"/>
      <c r="BAV69" s="79"/>
      <c r="BAW69" s="79"/>
      <c r="BAX69" s="79"/>
      <c r="BAY69" s="79"/>
      <c r="BAZ69" s="79"/>
      <c r="BBA69" s="79"/>
      <c r="BBB69" s="79"/>
      <c r="BBC69" s="79"/>
      <c r="BBD69" s="79"/>
      <c r="BBE69" s="79"/>
      <c r="BBF69" s="79"/>
      <c r="BBG69" s="79"/>
      <c r="BBH69" s="79"/>
      <c r="BBI69" s="79"/>
      <c r="BBJ69" s="79"/>
      <c r="BBK69" s="79"/>
      <c r="BBL69" s="79"/>
      <c r="BBM69" s="79"/>
      <c r="BBN69" s="79"/>
      <c r="BBO69" s="79"/>
      <c r="BBP69" s="79"/>
      <c r="BBQ69" s="79"/>
      <c r="BBR69" s="79"/>
      <c r="BBS69" s="79"/>
      <c r="BBT69" s="79"/>
      <c r="BBU69" s="79"/>
      <c r="BBV69" s="79"/>
      <c r="BBW69" s="79"/>
      <c r="BBX69" s="79"/>
      <c r="BBY69" s="79"/>
      <c r="BBZ69" s="79"/>
      <c r="BCA69" s="79"/>
      <c r="BCB69" s="79"/>
      <c r="BCC69" s="79"/>
      <c r="BCD69" s="79"/>
      <c r="BCE69" s="79"/>
      <c r="BCF69" s="79"/>
      <c r="BCG69" s="79"/>
      <c r="BCH69" s="79"/>
      <c r="BCI69" s="79"/>
      <c r="BCJ69" s="79"/>
      <c r="BCK69" s="79"/>
      <c r="BCL69" s="79"/>
      <c r="BCM69" s="79"/>
      <c r="BCN69" s="79"/>
      <c r="BCO69" s="79"/>
      <c r="BCP69" s="79"/>
      <c r="BCQ69" s="79"/>
      <c r="BCR69" s="79"/>
      <c r="BCS69" s="79"/>
      <c r="BCT69" s="79"/>
      <c r="BCU69" s="79"/>
      <c r="BCV69" s="79"/>
      <c r="BCW69" s="79"/>
      <c r="BCX69" s="79"/>
      <c r="BCY69" s="79"/>
      <c r="BCZ69" s="79"/>
      <c r="BDA69" s="79"/>
      <c r="BDB69" s="79"/>
      <c r="BDC69" s="79"/>
      <c r="BDD69" s="79"/>
      <c r="BDE69" s="79"/>
      <c r="BDF69" s="79"/>
      <c r="BDG69" s="79"/>
      <c r="BDH69" s="79"/>
      <c r="BDI69" s="79"/>
      <c r="BDJ69" s="79"/>
      <c r="BDK69" s="79"/>
      <c r="BDL69" s="79"/>
      <c r="BDM69" s="79"/>
      <c r="BDN69" s="79"/>
      <c r="BDO69" s="79"/>
      <c r="BDP69" s="79"/>
      <c r="BDQ69" s="79"/>
      <c r="BDR69" s="79"/>
      <c r="BDS69" s="79"/>
      <c r="BDT69" s="79"/>
      <c r="BDU69" s="79"/>
      <c r="BDV69" s="79"/>
      <c r="BDW69" s="79"/>
      <c r="BDX69" s="79"/>
      <c r="BDY69" s="79"/>
      <c r="BDZ69" s="79"/>
      <c r="BEA69" s="79"/>
      <c r="BEB69" s="79"/>
      <c r="BEC69" s="79"/>
      <c r="BED69" s="79"/>
      <c r="BEE69" s="79"/>
      <c r="BEF69" s="79"/>
      <c r="BEG69" s="79"/>
      <c r="BEH69" s="79"/>
      <c r="BEI69" s="79"/>
      <c r="BEJ69" s="79"/>
      <c r="BEK69" s="79"/>
      <c r="BEL69" s="79"/>
      <c r="BEM69" s="79"/>
      <c r="BEN69" s="79"/>
      <c r="BEO69" s="79"/>
      <c r="BEP69" s="79"/>
      <c r="BEQ69" s="79"/>
      <c r="BER69" s="79"/>
      <c r="BES69" s="79"/>
      <c r="BET69" s="79"/>
      <c r="BEU69" s="79"/>
      <c r="BEV69" s="79"/>
      <c r="BEW69" s="79"/>
      <c r="BEX69" s="79"/>
      <c r="BEY69" s="79"/>
      <c r="BEZ69" s="79"/>
      <c r="BFA69" s="79"/>
      <c r="BFB69" s="79"/>
      <c r="BFC69" s="79"/>
      <c r="BFD69" s="79"/>
      <c r="BFE69" s="79"/>
      <c r="BFF69" s="79"/>
      <c r="BFG69" s="79"/>
      <c r="BFH69" s="79"/>
      <c r="BFI69" s="79"/>
      <c r="BFJ69" s="79"/>
      <c r="BFK69" s="79"/>
      <c r="BFL69" s="79"/>
      <c r="BFM69" s="79"/>
      <c r="BFN69" s="79"/>
      <c r="BFO69" s="79"/>
      <c r="BFP69" s="79"/>
      <c r="BFQ69" s="79"/>
      <c r="BFR69" s="79"/>
      <c r="BFS69" s="79"/>
      <c r="BFT69" s="79"/>
      <c r="BFU69" s="79"/>
      <c r="BFV69" s="79"/>
      <c r="BFW69" s="79"/>
      <c r="BFX69" s="79"/>
      <c r="BFY69" s="79"/>
      <c r="BFZ69" s="79"/>
      <c r="BGA69" s="79"/>
      <c r="BGB69" s="79"/>
      <c r="BGC69" s="79"/>
      <c r="BGD69" s="79"/>
      <c r="BGE69" s="79"/>
      <c r="BGF69" s="79"/>
      <c r="BGG69" s="79"/>
      <c r="BGH69" s="79"/>
      <c r="BGI69" s="79"/>
      <c r="BGJ69" s="79"/>
      <c r="BGK69" s="79"/>
      <c r="BGL69" s="79"/>
      <c r="BGM69" s="79"/>
      <c r="BGN69" s="79"/>
      <c r="BGO69" s="79"/>
      <c r="BGP69" s="79"/>
      <c r="BGQ69" s="79"/>
      <c r="BGR69" s="79"/>
      <c r="BGS69" s="79"/>
      <c r="BGT69" s="79"/>
      <c r="BGU69" s="79"/>
      <c r="BGV69" s="79"/>
      <c r="BGW69" s="79"/>
      <c r="BGX69" s="79"/>
      <c r="BGY69" s="79"/>
      <c r="BGZ69" s="79"/>
      <c r="BHA69" s="79"/>
      <c r="BHB69" s="79"/>
      <c r="BHC69" s="79"/>
      <c r="BHD69" s="79"/>
      <c r="BHE69" s="79"/>
      <c r="BHF69" s="79"/>
      <c r="BHG69" s="79"/>
      <c r="BHH69" s="79"/>
      <c r="BHI69" s="79"/>
      <c r="BHJ69" s="79"/>
      <c r="BHK69" s="79"/>
      <c r="BHL69" s="79"/>
      <c r="BHM69" s="79"/>
      <c r="BHN69" s="79"/>
      <c r="BHO69" s="79"/>
      <c r="BHP69" s="79"/>
      <c r="BHQ69" s="79"/>
      <c r="BHR69" s="79"/>
      <c r="BHS69" s="79"/>
      <c r="BHT69" s="79"/>
      <c r="BHU69" s="79"/>
      <c r="BHV69" s="79"/>
      <c r="BHW69" s="79"/>
      <c r="BHX69" s="79"/>
      <c r="BHY69" s="79"/>
      <c r="BHZ69" s="79"/>
      <c r="BIA69" s="79"/>
      <c r="BIB69" s="79"/>
      <c r="BIC69" s="79"/>
      <c r="BID69" s="79"/>
      <c r="BIE69" s="79"/>
      <c r="BIF69" s="79"/>
      <c r="BIG69" s="79"/>
      <c r="BIH69" s="79"/>
      <c r="BII69" s="79"/>
      <c r="BIJ69" s="79"/>
      <c r="BIK69" s="79"/>
      <c r="BIL69" s="79"/>
      <c r="BIM69" s="79"/>
      <c r="BIN69" s="79"/>
      <c r="BIO69" s="79"/>
      <c r="BIP69" s="79"/>
      <c r="BIQ69" s="79"/>
      <c r="BIR69" s="79"/>
      <c r="BIS69" s="79"/>
      <c r="BIT69" s="79"/>
      <c r="BIU69" s="79"/>
      <c r="BIV69" s="79"/>
      <c r="BIW69" s="79"/>
      <c r="BIX69" s="79"/>
      <c r="BIY69" s="79"/>
      <c r="BIZ69" s="79"/>
      <c r="BJA69" s="79"/>
      <c r="BJB69" s="79"/>
      <c r="BJC69" s="79"/>
      <c r="BJD69" s="79"/>
      <c r="BJE69" s="79"/>
      <c r="BJF69" s="79"/>
      <c r="BJG69" s="79"/>
      <c r="BJH69" s="79"/>
      <c r="BJI69" s="79"/>
      <c r="BJJ69" s="79"/>
      <c r="BJK69" s="79"/>
      <c r="BJL69" s="79"/>
      <c r="BJM69" s="79"/>
      <c r="BJN69" s="79"/>
      <c r="BJO69" s="79"/>
      <c r="BJP69" s="79"/>
      <c r="BJQ69" s="79"/>
      <c r="BJR69" s="79"/>
      <c r="BJS69" s="79"/>
      <c r="BJT69" s="79"/>
      <c r="BJU69" s="79"/>
      <c r="BJV69" s="79"/>
      <c r="BJW69" s="79"/>
      <c r="BJX69" s="79"/>
      <c r="BJY69" s="79"/>
      <c r="BJZ69" s="79"/>
      <c r="BKA69" s="79"/>
      <c r="BKB69" s="79"/>
      <c r="BKC69" s="79"/>
      <c r="BKD69" s="79"/>
      <c r="BKE69" s="79"/>
      <c r="BKF69" s="79"/>
      <c r="BKG69" s="79"/>
      <c r="BKH69" s="79"/>
      <c r="BKI69" s="79"/>
      <c r="BKJ69" s="79"/>
      <c r="BKK69" s="79"/>
      <c r="BKL69" s="79"/>
      <c r="BKM69" s="79"/>
      <c r="BKN69" s="79"/>
      <c r="BKO69" s="79"/>
      <c r="BKP69" s="79"/>
      <c r="BKQ69" s="79"/>
      <c r="BKR69" s="79"/>
      <c r="BKS69" s="79"/>
      <c r="BKT69" s="79"/>
      <c r="BKU69" s="79"/>
      <c r="BKV69" s="79"/>
      <c r="BKW69" s="79"/>
      <c r="BKX69" s="79"/>
      <c r="BKY69" s="79"/>
      <c r="BKZ69" s="79"/>
      <c r="BLA69" s="79"/>
      <c r="BLB69" s="79"/>
      <c r="BLC69" s="79"/>
      <c r="BLD69" s="79"/>
      <c r="BLE69" s="79"/>
      <c r="BLF69" s="79"/>
      <c r="BLG69" s="79"/>
      <c r="BLH69" s="79"/>
      <c r="BLI69" s="79"/>
      <c r="BLJ69" s="79"/>
      <c r="BLK69" s="79"/>
      <c r="BLL69" s="79"/>
      <c r="BLM69" s="79"/>
      <c r="BLN69" s="79"/>
      <c r="BLO69" s="79"/>
      <c r="BLP69" s="79"/>
      <c r="BLQ69" s="79"/>
      <c r="BLR69" s="79"/>
      <c r="BLS69" s="79"/>
      <c r="BLT69" s="79"/>
      <c r="BLU69" s="79"/>
      <c r="BLV69" s="79"/>
      <c r="BLW69" s="79"/>
      <c r="BLX69" s="79"/>
      <c r="BLY69" s="79"/>
      <c r="BLZ69" s="79"/>
      <c r="BMA69" s="79"/>
      <c r="BMB69" s="79"/>
      <c r="BMC69" s="79"/>
      <c r="BMD69" s="79"/>
      <c r="BME69" s="79"/>
      <c r="BMF69" s="79"/>
      <c r="BMG69" s="79"/>
      <c r="BMH69" s="79"/>
      <c r="BMI69" s="79"/>
      <c r="BMJ69" s="79"/>
      <c r="BMK69" s="79"/>
      <c r="BML69" s="79"/>
      <c r="BMM69" s="79"/>
      <c r="BMN69" s="79"/>
      <c r="BMO69" s="79"/>
      <c r="BMP69" s="79"/>
      <c r="BMQ69" s="79"/>
      <c r="BMR69" s="79"/>
      <c r="BMS69" s="79"/>
      <c r="BMT69" s="79"/>
      <c r="BMU69" s="79"/>
      <c r="BMV69" s="79"/>
      <c r="BMW69" s="79"/>
      <c r="BMX69" s="79"/>
      <c r="BMY69" s="79"/>
      <c r="BMZ69" s="79"/>
      <c r="BNA69" s="79"/>
      <c r="BNB69" s="79"/>
      <c r="BNC69" s="79"/>
      <c r="BND69" s="79"/>
      <c r="BNE69" s="79"/>
      <c r="BNF69" s="79"/>
      <c r="BNG69" s="79"/>
      <c r="BNH69" s="79"/>
      <c r="BNI69" s="79"/>
      <c r="BNJ69" s="79"/>
      <c r="BNK69" s="79"/>
      <c r="BNL69" s="79"/>
      <c r="BNM69" s="79"/>
      <c r="BNN69" s="79"/>
      <c r="BNO69" s="79"/>
      <c r="BNP69" s="79"/>
      <c r="BNQ69" s="79"/>
      <c r="BNR69" s="79"/>
      <c r="BNS69" s="79"/>
      <c r="BNT69" s="79"/>
      <c r="BNU69" s="79"/>
      <c r="BNV69" s="79"/>
      <c r="BNW69" s="79"/>
      <c r="BNX69" s="79"/>
      <c r="BNY69" s="79"/>
      <c r="BNZ69" s="79"/>
      <c r="BOA69" s="79"/>
      <c r="BOB69" s="79"/>
      <c r="BOC69" s="79"/>
      <c r="BOD69" s="79"/>
      <c r="BOE69" s="79"/>
      <c r="BOF69" s="79"/>
      <c r="BOG69" s="79"/>
      <c r="BOH69" s="79"/>
      <c r="BOI69" s="79"/>
      <c r="BOJ69" s="79"/>
      <c r="BOK69" s="79"/>
      <c r="BOL69" s="79"/>
      <c r="BOM69" s="79"/>
      <c r="BON69" s="79"/>
      <c r="BOO69" s="79"/>
      <c r="BOP69" s="79"/>
      <c r="BOQ69" s="79"/>
      <c r="BOR69" s="79"/>
      <c r="BOS69" s="79"/>
      <c r="BOT69" s="79"/>
      <c r="BOU69" s="79"/>
      <c r="BOV69" s="79"/>
      <c r="BOW69" s="79"/>
      <c r="BOX69" s="79"/>
      <c r="BOY69" s="79"/>
      <c r="BOZ69" s="79"/>
      <c r="BPA69" s="79"/>
      <c r="BPB69" s="79"/>
      <c r="BPC69" s="79"/>
      <c r="BPD69" s="79"/>
      <c r="BPE69" s="79"/>
      <c r="BPF69" s="79"/>
      <c r="BPG69" s="79"/>
      <c r="BPH69" s="79"/>
      <c r="BPI69" s="79"/>
      <c r="BPJ69" s="79"/>
      <c r="BPK69" s="79"/>
      <c r="BPL69" s="79"/>
      <c r="BPM69" s="79"/>
      <c r="BPN69" s="79"/>
      <c r="BPO69" s="79"/>
      <c r="BPP69" s="79"/>
      <c r="BPQ69" s="79"/>
      <c r="BPR69" s="79"/>
      <c r="BPS69" s="79"/>
      <c r="BPT69" s="79"/>
      <c r="BPU69" s="79"/>
      <c r="BPV69" s="79"/>
      <c r="BPW69" s="79"/>
      <c r="BPX69" s="79"/>
      <c r="BPY69" s="79"/>
      <c r="BPZ69" s="79"/>
      <c r="BQA69" s="79"/>
      <c r="BQB69" s="79"/>
      <c r="BQC69" s="79"/>
      <c r="BQD69" s="79"/>
      <c r="BQE69" s="79"/>
      <c r="BQF69" s="79"/>
      <c r="BQG69" s="79"/>
      <c r="BQH69" s="79"/>
      <c r="BQI69" s="79"/>
      <c r="BQJ69" s="79"/>
      <c r="BQK69" s="79"/>
      <c r="BQL69" s="79"/>
      <c r="BQM69" s="79"/>
      <c r="BQN69" s="79"/>
      <c r="BQO69" s="79"/>
      <c r="BQP69" s="79"/>
      <c r="BQQ69" s="79"/>
      <c r="BQR69" s="79"/>
      <c r="BQS69" s="79"/>
      <c r="BQT69" s="79"/>
      <c r="BQU69" s="79"/>
      <c r="BQV69" s="79"/>
      <c r="BQW69" s="79"/>
      <c r="BQX69" s="79"/>
      <c r="BQY69" s="79"/>
      <c r="BQZ69" s="79"/>
      <c r="BRA69" s="79"/>
      <c r="BRB69" s="79"/>
      <c r="BRC69" s="79"/>
      <c r="BRD69" s="79"/>
      <c r="BRE69" s="79"/>
      <c r="BRF69" s="79"/>
      <c r="BRG69" s="79"/>
      <c r="BRH69" s="79"/>
      <c r="BRI69" s="79"/>
      <c r="BRJ69" s="79"/>
      <c r="BRK69" s="79"/>
      <c r="BRL69" s="79"/>
      <c r="BRM69" s="79"/>
      <c r="BRN69" s="79"/>
      <c r="BRO69" s="79"/>
      <c r="BRP69" s="79"/>
      <c r="BRQ69" s="79"/>
      <c r="BRR69" s="79"/>
      <c r="BRS69" s="79"/>
      <c r="BRT69" s="79"/>
      <c r="BRU69" s="79"/>
      <c r="BRV69" s="79"/>
      <c r="BRW69" s="79"/>
      <c r="BRX69" s="79"/>
      <c r="BRY69" s="79"/>
      <c r="BRZ69" s="79"/>
      <c r="BSA69" s="79"/>
      <c r="BSB69" s="79"/>
      <c r="BSC69" s="79"/>
      <c r="BSD69" s="79"/>
      <c r="BSE69" s="79"/>
      <c r="BSF69" s="79"/>
      <c r="BSG69" s="79"/>
      <c r="BSH69" s="79"/>
      <c r="BSI69" s="79"/>
      <c r="BSJ69" s="79"/>
      <c r="BSK69" s="79"/>
      <c r="BSL69" s="79"/>
      <c r="BSM69" s="79"/>
      <c r="BSN69" s="79"/>
      <c r="BSO69" s="79"/>
      <c r="BSP69" s="79"/>
      <c r="BSQ69" s="79"/>
      <c r="BSR69" s="79"/>
      <c r="BSS69" s="79"/>
      <c r="BST69" s="79"/>
      <c r="BSU69" s="79"/>
      <c r="BSV69" s="79"/>
      <c r="BSW69" s="79"/>
      <c r="BSX69" s="79"/>
      <c r="BSY69" s="79"/>
      <c r="BSZ69" s="79"/>
      <c r="BTA69" s="79"/>
      <c r="BTB69" s="79"/>
      <c r="BTC69" s="79"/>
      <c r="BTD69" s="79"/>
      <c r="BTE69" s="79"/>
      <c r="BTF69" s="79"/>
      <c r="BTG69" s="79"/>
      <c r="BTH69" s="79"/>
      <c r="BTI69" s="79"/>
      <c r="BTJ69" s="79"/>
      <c r="BTK69" s="79"/>
      <c r="BTL69" s="79"/>
      <c r="BTM69" s="79"/>
      <c r="BTN69" s="79"/>
      <c r="BTO69" s="79"/>
      <c r="BTP69" s="79"/>
      <c r="BTQ69" s="79"/>
      <c r="BTR69" s="79"/>
      <c r="BTS69" s="79"/>
      <c r="BTT69" s="79"/>
      <c r="BTU69" s="79"/>
      <c r="BTV69" s="79"/>
      <c r="BTW69" s="79"/>
      <c r="BTX69" s="79"/>
      <c r="BTY69" s="79"/>
      <c r="BTZ69" s="79"/>
      <c r="BUA69" s="79"/>
      <c r="BUB69" s="79"/>
      <c r="BUC69" s="79"/>
      <c r="BUD69" s="79"/>
      <c r="BUE69" s="79"/>
      <c r="BUF69" s="79"/>
      <c r="BUG69" s="79"/>
      <c r="BUH69" s="79"/>
      <c r="BUI69" s="79"/>
      <c r="BUJ69" s="79"/>
      <c r="BUK69" s="79"/>
      <c r="BUL69" s="79"/>
      <c r="BUM69" s="79"/>
      <c r="BUN69" s="79"/>
      <c r="BUO69" s="79"/>
      <c r="BUP69" s="79"/>
      <c r="BUQ69" s="79"/>
      <c r="BUR69" s="79"/>
      <c r="BUS69" s="79"/>
      <c r="BUT69" s="79"/>
      <c r="BUU69" s="79"/>
      <c r="BUV69" s="79"/>
      <c r="BUW69" s="79"/>
      <c r="BUX69" s="79"/>
      <c r="BUY69" s="79"/>
      <c r="BUZ69" s="79"/>
      <c r="BVA69" s="79"/>
      <c r="BVB69" s="79"/>
      <c r="BVC69" s="79"/>
      <c r="BVD69" s="79"/>
      <c r="BVE69" s="79"/>
      <c r="BVF69" s="79"/>
      <c r="BVG69" s="79"/>
      <c r="BVH69" s="79"/>
      <c r="BVI69" s="79"/>
      <c r="BVJ69" s="79"/>
      <c r="BVK69" s="79"/>
      <c r="BVL69" s="79"/>
      <c r="BVM69" s="79"/>
      <c r="BVN69" s="79"/>
      <c r="BVO69" s="79"/>
      <c r="BVP69" s="79"/>
      <c r="BVQ69" s="79"/>
      <c r="BVR69" s="79"/>
      <c r="BVS69" s="79"/>
      <c r="BVT69" s="79"/>
      <c r="BVU69" s="79"/>
      <c r="BVV69" s="79"/>
      <c r="BVW69" s="79"/>
      <c r="BVX69" s="79"/>
      <c r="BVY69" s="79"/>
      <c r="BVZ69" s="79"/>
      <c r="BWA69" s="79"/>
      <c r="BWB69" s="79"/>
      <c r="BWC69" s="79"/>
      <c r="BWD69" s="79"/>
      <c r="BWE69" s="79"/>
      <c r="BWF69" s="79"/>
      <c r="BWG69" s="79"/>
      <c r="BWH69" s="79"/>
      <c r="BWI69" s="79"/>
      <c r="BWJ69" s="79"/>
      <c r="BWK69" s="79"/>
      <c r="BWL69" s="79"/>
      <c r="BWM69" s="79"/>
      <c r="BWN69" s="79"/>
      <c r="BWO69" s="79"/>
      <c r="BWP69" s="79"/>
      <c r="BWQ69" s="79"/>
      <c r="BWR69" s="79"/>
      <c r="BWS69" s="79"/>
      <c r="BWT69" s="79"/>
      <c r="BWU69" s="79"/>
      <c r="BWV69" s="79"/>
      <c r="BWW69" s="79"/>
      <c r="BWX69" s="79"/>
      <c r="BWY69" s="79"/>
      <c r="BWZ69" s="79"/>
      <c r="BXA69" s="79"/>
      <c r="BXB69" s="79"/>
      <c r="BXC69" s="79"/>
      <c r="BXD69" s="79"/>
      <c r="BXE69" s="79"/>
      <c r="BXF69" s="79"/>
      <c r="BXG69" s="79"/>
      <c r="BXH69" s="79"/>
      <c r="BXI69" s="79"/>
      <c r="BXJ69" s="79"/>
      <c r="BXK69" s="79"/>
      <c r="BXL69" s="79"/>
      <c r="BXM69" s="79"/>
      <c r="BXN69" s="79"/>
      <c r="BXO69" s="79"/>
      <c r="BXP69" s="79"/>
      <c r="BXQ69" s="79"/>
      <c r="BXR69" s="79"/>
      <c r="BXS69" s="79"/>
      <c r="BXT69" s="79"/>
      <c r="BXU69" s="79"/>
      <c r="BXV69" s="79"/>
      <c r="BXW69" s="79"/>
      <c r="BXX69" s="79"/>
      <c r="BXY69" s="79"/>
      <c r="BXZ69" s="79"/>
      <c r="BYA69" s="79"/>
      <c r="BYB69" s="79"/>
      <c r="BYC69" s="79"/>
      <c r="BYD69" s="79"/>
      <c r="BYE69" s="79"/>
      <c r="BYF69" s="79"/>
      <c r="BYG69" s="79"/>
      <c r="BYH69" s="79"/>
      <c r="BYI69" s="79"/>
      <c r="BYJ69" s="79"/>
      <c r="BYK69" s="79"/>
      <c r="BYL69" s="79"/>
      <c r="BYM69" s="79"/>
      <c r="BYN69" s="79"/>
      <c r="BYO69" s="79"/>
      <c r="BYP69" s="79"/>
      <c r="BYQ69" s="79"/>
      <c r="BYR69" s="79"/>
      <c r="BYS69" s="79"/>
      <c r="BYT69" s="79"/>
      <c r="BYU69" s="79"/>
      <c r="BYV69" s="79"/>
      <c r="BYW69" s="79"/>
      <c r="BYX69" s="79"/>
      <c r="BYY69" s="79"/>
      <c r="BYZ69" s="79"/>
      <c r="BZA69" s="79"/>
      <c r="BZB69" s="79"/>
      <c r="BZC69" s="79"/>
      <c r="BZD69" s="79"/>
      <c r="BZE69" s="79"/>
      <c r="BZF69" s="79"/>
      <c r="BZG69" s="79"/>
      <c r="BZH69" s="79"/>
      <c r="BZI69" s="79"/>
      <c r="BZJ69" s="79"/>
      <c r="BZK69" s="79"/>
      <c r="BZL69" s="79"/>
      <c r="BZM69" s="79"/>
      <c r="BZN69" s="79"/>
      <c r="BZO69" s="79"/>
      <c r="BZP69" s="79"/>
      <c r="BZQ69" s="79"/>
      <c r="BZR69" s="79"/>
      <c r="BZS69" s="79"/>
      <c r="BZT69" s="79"/>
      <c r="BZU69" s="79"/>
      <c r="BZV69" s="79"/>
      <c r="BZW69" s="79"/>
      <c r="BZX69" s="79"/>
      <c r="BZY69" s="79"/>
      <c r="BZZ69" s="79"/>
      <c r="CAA69" s="79"/>
      <c r="CAB69" s="79"/>
      <c r="CAC69" s="79"/>
      <c r="CAD69" s="79"/>
      <c r="CAE69" s="79"/>
      <c r="CAF69" s="79"/>
      <c r="CAG69" s="79"/>
      <c r="CAH69" s="79"/>
      <c r="CAI69" s="79"/>
      <c r="CAJ69" s="79"/>
      <c r="CAK69" s="79"/>
      <c r="CAL69" s="79"/>
      <c r="CAM69" s="79"/>
      <c r="CAN69" s="79"/>
      <c r="CAO69" s="79"/>
      <c r="CAP69" s="79"/>
      <c r="CAQ69" s="79"/>
      <c r="CAR69" s="79"/>
      <c r="CAS69" s="79"/>
      <c r="CAT69" s="79"/>
      <c r="CAU69" s="79"/>
      <c r="CAV69" s="79"/>
      <c r="CAW69" s="79"/>
      <c r="CAX69" s="79"/>
      <c r="CAY69" s="79"/>
      <c r="CAZ69" s="79"/>
      <c r="CBA69" s="79"/>
      <c r="CBB69" s="79"/>
      <c r="CBC69" s="79"/>
      <c r="CBD69" s="79"/>
      <c r="CBE69" s="79"/>
      <c r="CBF69" s="79"/>
      <c r="CBG69" s="79"/>
      <c r="CBH69" s="79"/>
      <c r="CBI69" s="79"/>
      <c r="CBJ69" s="79"/>
      <c r="CBK69" s="79"/>
      <c r="CBL69" s="79"/>
      <c r="CBM69" s="79"/>
      <c r="CBN69" s="79"/>
      <c r="CBO69" s="79"/>
      <c r="CBP69" s="79"/>
      <c r="CBQ69" s="79"/>
      <c r="CBR69" s="79"/>
      <c r="CBS69" s="79"/>
      <c r="CBT69" s="79"/>
      <c r="CBU69" s="79"/>
      <c r="CBV69" s="79"/>
      <c r="CBW69" s="79"/>
      <c r="CBX69" s="79"/>
      <c r="CBY69" s="79"/>
      <c r="CBZ69" s="79"/>
      <c r="CCA69" s="79"/>
      <c r="CCB69" s="79"/>
      <c r="CCC69" s="79"/>
      <c r="CCD69" s="79"/>
      <c r="CCE69" s="79"/>
      <c r="CCF69" s="79"/>
      <c r="CCG69" s="79"/>
      <c r="CCH69" s="79"/>
      <c r="CCI69" s="79"/>
      <c r="CCJ69" s="79"/>
      <c r="CCK69" s="79"/>
      <c r="CCL69" s="79"/>
      <c r="CCM69" s="79"/>
      <c r="CCN69" s="79"/>
      <c r="CCO69" s="79"/>
      <c r="CCP69" s="79"/>
      <c r="CCQ69" s="79"/>
      <c r="CCR69" s="79"/>
      <c r="CCS69" s="79"/>
      <c r="CCT69" s="79"/>
      <c r="CCU69" s="79"/>
      <c r="CCV69" s="79"/>
      <c r="CCW69" s="79"/>
      <c r="CCX69" s="79"/>
      <c r="CCY69" s="79"/>
      <c r="CCZ69" s="79"/>
      <c r="CDA69" s="79"/>
      <c r="CDB69" s="79"/>
      <c r="CDC69" s="79"/>
      <c r="CDD69" s="79"/>
      <c r="CDE69" s="79"/>
      <c r="CDF69" s="79"/>
      <c r="CDG69" s="79"/>
      <c r="CDH69" s="79"/>
      <c r="CDI69" s="79"/>
      <c r="CDJ69" s="79"/>
      <c r="CDK69" s="79"/>
      <c r="CDL69" s="79"/>
      <c r="CDM69" s="79"/>
      <c r="CDN69" s="79"/>
      <c r="CDO69" s="79"/>
      <c r="CDP69" s="79"/>
      <c r="CDQ69" s="79"/>
      <c r="CDR69" s="79"/>
      <c r="CDS69" s="79"/>
      <c r="CDT69" s="79"/>
      <c r="CDU69" s="79"/>
      <c r="CDV69" s="79"/>
      <c r="CDW69" s="79"/>
      <c r="CDX69" s="79"/>
      <c r="CDY69" s="79"/>
      <c r="CDZ69" s="79"/>
      <c r="CEA69" s="79"/>
      <c r="CEB69" s="79"/>
      <c r="CEC69" s="79"/>
      <c r="CED69" s="79"/>
      <c r="CEE69" s="79"/>
      <c r="CEF69" s="79"/>
      <c r="CEG69" s="79"/>
      <c r="CEH69" s="79"/>
      <c r="CEI69" s="79"/>
      <c r="CEJ69" s="79"/>
      <c r="CEK69" s="79"/>
      <c r="CEL69" s="79"/>
      <c r="CEM69" s="79"/>
      <c r="CEN69" s="79"/>
      <c r="CEO69" s="79"/>
      <c r="CEP69" s="79"/>
      <c r="CEQ69" s="79"/>
      <c r="CER69" s="79"/>
      <c r="CES69" s="79"/>
      <c r="CET69" s="79"/>
      <c r="CEU69" s="79"/>
      <c r="CEV69" s="79"/>
      <c r="CEW69" s="79"/>
      <c r="CEX69" s="79"/>
      <c r="CEY69" s="79"/>
      <c r="CEZ69" s="79"/>
      <c r="CFA69" s="79"/>
      <c r="CFB69" s="79"/>
      <c r="CFC69" s="79"/>
      <c r="CFD69" s="79"/>
      <c r="CFE69" s="79"/>
      <c r="CFF69" s="79"/>
      <c r="CFG69" s="79"/>
      <c r="CFH69" s="79"/>
      <c r="CFI69" s="79"/>
      <c r="CFJ69" s="79"/>
      <c r="CFK69" s="79"/>
      <c r="CFL69" s="79"/>
      <c r="CFM69" s="79"/>
      <c r="CFN69" s="79"/>
      <c r="CFO69" s="79"/>
      <c r="CFP69" s="79"/>
      <c r="CFQ69" s="79"/>
      <c r="CFR69" s="79"/>
      <c r="CFS69" s="79"/>
      <c r="CFT69" s="79"/>
      <c r="CFU69" s="79"/>
      <c r="CFV69" s="79"/>
      <c r="CFW69" s="79"/>
      <c r="CFX69" s="79"/>
      <c r="CFY69" s="79"/>
      <c r="CFZ69" s="79"/>
      <c r="CGA69" s="79"/>
      <c r="CGB69" s="79"/>
      <c r="CGC69" s="79"/>
      <c r="CGD69" s="79"/>
      <c r="CGE69" s="79"/>
      <c r="CGF69" s="79"/>
      <c r="CGG69" s="79"/>
      <c r="CGH69" s="79"/>
      <c r="CGI69" s="79"/>
      <c r="CGJ69" s="79"/>
      <c r="CGK69" s="79"/>
      <c r="CGL69" s="79"/>
      <c r="CGM69" s="79"/>
      <c r="CGN69" s="79"/>
      <c r="CGO69" s="79"/>
      <c r="CGP69" s="79"/>
      <c r="CGQ69" s="79"/>
      <c r="CGR69" s="79"/>
      <c r="CGS69" s="79"/>
      <c r="CGT69" s="79"/>
      <c r="CGU69" s="79"/>
      <c r="CGV69" s="79"/>
      <c r="CGW69" s="79"/>
      <c r="CGX69" s="79"/>
      <c r="CGY69" s="79"/>
      <c r="CGZ69" s="79"/>
      <c r="CHA69" s="79"/>
      <c r="CHB69" s="79"/>
      <c r="CHC69" s="79"/>
      <c r="CHD69" s="79"/>
      <c r="CHE69" s="79"/>
      <c r="CHF69" s="79"/>
      <c r="CHG69" s="79"/>
      <c r="CHH69" s="79"/>
      <c r="CHI69" s="79"/>
      <c r="CHJ69" s="79"/>
      <c r="CHK69" s="79"/>
      <c r="CHL69" s="79"/>
      <c r="CHM69" s="79"/>
      <c r="CHN69" s="79"/>
      <c r="CHO69" s="79"/>
      <c r="CHP69" s="79"/>
      <c r="CHQ69" s="79"/>
      <c r="CHR69" s="79"/>
      <c r="CHS69" s="79"/>
      <c r="CHT69" s="79"/>
      <c r="CHU69" s="79"/>
      <c r="CHV69" s="79"/>
      <c r="CHW69" s="79"/>
      <c r="CHX69" s="79"/>
      <c r="CHY69" s="79"/>
      <c r="CHZ69" s="79"/>
      <c r="CIA69" s="79"/>
      <c r="CIB69" s="79"/>
      <c r="CIC69" s="79"/>
      <c r="CID69" s="79"/>
      <c r="CIE69" s="79"/>
      <c r="CIF69" s="79"/>
      <c r="CIG69" s="79"/>
      <c r="CIH69" s="79"/>
      <c r="CII69" s="79"/>
      <c r="CIJ69" s="79"/>
      <c r="CIK69" s="79"/>
      <c r="CIL69" s="79"/>
      <c r="CIM69" s="79"/>
      <c r="CIN69" s="79"/>
      <c r="CIO69" s="79"/>
      <c r="CIP69" s="79"/>
      <c r="CIQ69" s="79"/>
      <c r="CIR69" s="79"/>
      <c r="CIS69" s="79"/>
      <c r="CIT69" s="79"/>
      <c r="CIU69" s="79"/>
      <c r="CIV69" s="79"/>
      <c r="CIW69" s="79"/>
      <c r="CIX69" s="79"/>
      <c r="CIY69" s="79"/>
      <c r="CIZ69" s="79"/>
      <c r="CJA69" s="79"/>
      <c r="CJB69" s="79"/>
      <c r="CJC69" s="79"/>
      <c r="CJD69" s="79"/>
      <c r="CJE69" s="79"/>
      <c r="CJF69" s="79"/>
      <c r="CJG69" s="79"/>
      <c r="CJH69" s="79"/>
      <c r="CJI69" s="79"/>
      <c r="CJJ69" s="79"/>
      <c r="CJK69" s="79"/>
      <c r="CJL69" s="79"/>
      <c r="CJM69" s="79"/>
      <c r="CJN69" s="79"/>
      <c r="CJO69" s="79"/>
      <c r="CJP69" s="79"/>
      <c r="CJQ69" s="79"/>
      <c r="CJR69" s="79"/>
      <c r="CJS69" s="79"/>
      <c r="CJT69" s="79"/>
      <c r="CJU69" s="79"/>
      <c r="CJV69" s="79"/>
      <c r="CJW69" s="79"/>
      <c r="CJX69" s="79"/>
      <c r="CJY69" s="79"/>
      <c r="CJZ69" s="79"/>
      <c r="CKA69" s="79"/>
      <c r="CKB69" s="79"/>
      <c r="CKC69" s="79"/>
      <c r="CKD69" s="79"/>
      <c r="CKE69" s="79"/>
      <c r="CKF69" s="79"/>
      <c r="CKG69" s="79"/>
      <c r="CKH69" s="79"/>
      <c r="CKI69" s="79"/>
      <c r="CKJ69" s="79"/>
      <c r="CKK69" s="79"/>
      <c r="CKL69" s="79"/>
      <c r="CKM69" s="79"/>
      <c r="CKN69" s="79"/>
      <c r="CKO69" s="79"/>
      <c r="CKP69" s="79"/>
      <c r="CKQ69" s="79"/>
      <c r="CKR69" s="79"/>
      <c r="CKS69" s="79"/>
      <c r="CKT69" s="79"/>
      <c r="CKU69" s="79"/>
      <c r="CKV69" s="79"/>
      <c r="CKW69" s="79"/>
      <c r="CKX69" s="79"/>
      <c r="CKY69" s="79"/>
      <c r="CKZ69" s="79"/>
      <c r="CLA69" s="79"/>
      <c r="CLB69" s="79"/>
      <c r="CLC69" s="79"/>
      <c r="CLD69" s="79"/>
      <c r="CLE69" s="79"/>
      <c r="CLF69" s="79"/>
      <c r="CLG69" s="79"/>
      <c r="CLH69" s="79"/>
      <c r="CLI69" s="79"/>
      <c r="CLJ69" s="79"/>
      <c r="CLK69" s="79"/>
      <c r="CLL69" s="79"/>
      <c r="CLM69" s="79"/>
      <c r="CLN69" s="79"/>
      <c r="CLO69" s="79"/>
      <c r="CLP69" s="79"/>
      <c r="CLQ69" s="79"/>
      <c r="CLR69" s="79"/>
      <c r="CLS69" s="79"/>
      <c r="CLT69" s="79"/>
      <c r="CLU69" s="79"/>
      <c r="CLV69" s="79"/>
      <c r="CLW69" s="79"/>
      <c r="CLX69" s="79"/>
      <c r="CLY69" s="79"/>
      <c r="CLZ69" s="79"/>
      <c r="CMA69" s="79"/>
      <c r="CMB69" s="79"/>
      <c r="CMC69" s="79"/>
      <c r="CMD69" s="79"/>
      <c r="CME69" s="79"/>
      <c r="CMF69" s="79"/>
      <c r="CMG69" s="79"/>
      <c r="CMH69" s="79"/>
      <c r="CMI69" s="79"/>
      <c r="CMJ69" s="79"/>
      <c r="CMK69" s="79"/>
      <c r="CML69" s="79"/>
      <c r="CMM69" s="79"/>
      <c r="CMN69" s="79"/>
      <c r="CMO69" s="79"/>
      <c r="CMP69" s="79"/>
      <c r="CMQ69" s="79"/>
      <c r="CMR69" s="79"/>
      <c r="CMS69" s="79"/>
      <c r="CMT69" s="79"/>
      <c r="CMU69" s="79"/>
      <c r="CMV69" s="79"/>
      <c r="CMW69" s="79"/>
      <c r="CMX69" s="79"/>
      <c r="CMY69" s="79"/>
      <c r="CMZ69" s="79"/>
      <c r="CNA69" s="79"/>
      <c r="CNB69" s="79"/>
      <c r="CNC69" s="79"/>
      <c r="CND69" s="79"/>
      <c r="CNE69" s="79"/>
      <c r="CNF69" s="79"/>
      <c r="CNG69" s="79"/>
      <c r="CNH69" s="79"/>
      <c r="CNI69" s="79"/>
      <c r="CNJ69" s="79"/>
      <c r="CNK69" s="79"/>
      <c r="CNL69" s="79"/>
      <c r="CNM69" s="79"/>
      <c r="CNN69" s="79"/>
      <c r="CNO69" s="79"/>
      <c r="CNP69" s="79"/>
      <c r="CNQ69" s="79"/>
      <c r="CNR69" s="79"/>
      <c r="CNS69" s="79"/>
      <c r="CNT69" s="79"/>
      <c r="CNU69" s="79"/>
      <c r="CNV69" s="79"/>
      <c r="CNW69" s="79"/>
      <c r="CNX69" s="79"/>
      <c r="CNY69" s="79"/>
      <c r="CNZ69" s="79"/>
      <c r="COA69" s="79"/>
      <c r="COB69" s="79"/>
      <c r="COC69" s="79"/>
      <c r="COD69" s="79"/>
      <c r="COE69" s="79"/>
      <c r="COF69" s="79"/>
      <c r="COG69" s="79"/>
      <c r="COH69" s="79"/>
      <c r="COI69" s="79"/>
      <c r="COJ69" s="79"/>
      <c r="COK69" s="79"/>
      <c r="COL69" s="79"/>
      <c r="COM69" s="79"/>
      <c r="CON69" s="79"/>
      <c r="COO69" s="79"/>
      <c r="COP69" s="79"/>
      <c r="COQ69" s="79"/>
      <c r="COR69" s="79"/>
      <c r="COS69" s="79"/>
      <c r="COT69" s="79"/>
      <c r="COU69" s="79"/>
      <c r="COV69" s="79"/>
      <c r="COW69" s="79"/>
      <c r="COX69" s="79"/>
      <c r="COY69" s="79"/>
      <c r="COZ69" s="79"/>
      <c r="CPA69" s="79"/>
      <c r="CPB69" s="79"/>
      <c r="CPC69" s="79"/>
      <c r="CPD69" s="79"/>
      <c r="CPE69" s="79"/>
      <c r="CPF69" s="79"/>
      <c r="CPG69" s="79"/>
      <c r="CPH69" s="79"/>
      <c r="CPI69" s="79"/>
      <c r="CPJ69" s="79"/>
      <c r="CPK69" s="79"/>
      <c r="CPL69" s="79"/>
      <c r="CPM69" s="79"/>
      <c r="CPN69" s="79"/>
      <c r="CPO69" s="79"/>
      <c r="CPP69" s="79"/>
      <c r="CPQ69" s="79"/>
      <c r="CPR69" s="79"/>
      <c r="CPS69" s="79"/>
      <c r="CPT69" s="79"/>
      <c r="CPU69" s="79"/>
      <c r="CPV69" s="79"/>
      <c r="CPW69" s="79"/>
      <c r="CPX69" s="79"/>
      <c r="CPY69" s="79"/>
      <c r="CPZ69" s="79"/>
      <c r="CQA69" s="79"/>
      <c r="CQB69" s="79"/>
      <c r="CQC69" s="79"/>
      <c r="CQD69" s="79"/>
      <c r="CQE69" s="79"/>
      <c r="CQF69" s="79"/>
      <c r="CQG69" s="79"/>
      <c r="CQH69" s="79"/>
      <c r="CQI69" s="79"/>
      <c r="CQJ69" s="79"/>
      <c r="CQK69" s="79"/>
      <c r="CQL69" s="79"/>
      <c r="CQM69" s="79"/>
      <c r="CQN69" s="79"/>
      <c r="CQO69" s="79"/>
      <c r="CQP69" s="79"/>
      <c r="CQQ69" s="79"/>
      <c r="CQR69" s="79"/>
      <c r="CQS69" s="79"/>
      <c r="CQT69" s="79"/>
      <c r="CQU69" s="79"/>
      <c r="CQV69" s="79"/>
      <c r="CQW69" s="79"/>
      <c r="CQX69" s="79"/>
      <c r="CQY69" s="79"/>
      <c r="CQZ69" s="79"/>
      <c r="CRA69" s="79"/>
      <c r="CRB69" s="79"/>
      <c r="CRC69" s="79"/>
      <c r="CRD69" s="79"/>
      <c r="CRE69" s="79"/>
      <c r="CRF69" s="79"/>
      <c r="CRG69" s="79"/>
      <c r="CRH69" s="79"/>
      <c r="CRI69" s="79"/>
      <c r="CRJ69" s="79"/>
      <c r="CRK69" s="79"/>
      <c r="CRL69" s="79"/>
      <c r="CRM69" s="79"/>
      <c r="CRN69" s="79"/>
      <c r="CRO69" s="79"/>
      <c r="CRP69" s="79"/>
      <c r="CRQ69" s="79"/>
      <c r="CRR69" s="79"/>
      <c r="CRS69" s="79"/>
      <c r="CRT69" s="79"/>
      <c r="CRU69" s="79"/>
      <c r="CRV69" s="79"/>
      <c r="CRW69" s="79"/>
      <c r="CRX69" s="79"/>
      <c r="CRY69" s="79"/>
      <c r="CRZ69" s="79"/>
      <c r="CSA69" s="79"/>
      <c r="CSB69" s="79"/>
      <c r="CSC69" s="79"/>
      <c r="CSD69" s="79"/>
      <c r="CSE69" s="79"/>
      <c r="CSF69" s="79"/>
      <c r="CSG69" s="79"/>
      <c r="CSH69" s="79"/>
      <c r="CSI69" s="79"/>
      <c r="CSJ69" s="79"/>
      <c r="CSK69" s="79"/>
      <c r="CSL69" s="79"/>
      <c r="CSM69" s="79"/>
      <c r="CSN69" s="79"/>
      <c r="CSO69" s="79"/>
      <c r="CSP69" s="79"/>
      <c r="CSQ69" s="79"/>
      <c r="CSR69" s="79"/>
      <c r="CSS69" s="79"/>
      <c r="CST69" s="79"/>
      <c r="CSU69" s="79"/>
      <c r="CSV69" s="79"/>
      <c r="CSW69" s="79"/>
      <c r="CSX69" s="79"/>
      <c r="CSY69" s="79"/>
      <c r="CSZ69" s="79"/>
      <c r="CTA69" s="79"/>
      <c r="CTB69" s="79"/>
      <c r="CTC69" s="79"/>
      <c r="CTD69" s="79"/>
      <c r="CTE69" s="79"/>
      <c r="CTF69" s="79"/>
      <c r="CTG69" s="79"/>
      <c r="CTH69" s="79"/>
      <c r="CTI69" s="79"/>
      <c r="CTJ69" s="79"/>
      <c r="CTK69" s="79"/>
      <c r="CTL69" s="79"/>
      <c r="CTM69" s="79"/>
      <c r="CTN69" s="79"/>
      <c r="CTO69" s="79"/>
      <c r="CTP69" s="79"/>
      <c r="CTQ69" s="79"/>
      <c r="CTR69" s="79"/>
      <c r="CTS69" s="79"/>
      <c r="CTT69" s="79"/>
      <c r="CTU69" s="79"/>
      <c r="CTV69" s="79"/>
      <c r="CTW69" s="79"/>
      <c r="CTX69" s="79"/>
      <c r="CTY69" s="79"/>
      <c r="CTZ69" s="79"/>
      <c r="CUA69" s="79"/>
      <c r="CUB69" s="79"/>
      <c r="CUC69" s="79"/>
      <c r="CUD69" s="79"/>
      <c r="CUE69" s="79"/>
      <c r="CUF69" s="79"/>
      <c r="CUG69" s="79"/>
      <c r="CUH69" s="79"/>
      <c r="CUI69" s="79"/>
      <c r="CUJ69" s="79"/>
      <c r="CUK69" s="79"/>
      <c r="CUL69" s="79"/>
      <c r="CUM69" s="79"/>
      <c r="CUN69" s="79"/>
      <c r="CUO69" s="79"/>
      <c r="CUP69" s="79"/>
      <c r="CUQ69" s="79"/>
      <c r="CUR69" s="79"/>
      <c r="CUS69" s="79"/>
      <c r="CUT69" s="79"/>
      <c r="CUU69" s="79"/>
      <c r="CUV69" s="79"/>
      <c r="CUW69" s="79"/>
      <c r="CUX69" s="79"/>
      <c r="CUY69" s="79"/>
      <c r="CUZ69" s="79"/>
      <c r="CVA69" s="79"/>
      <c r="CVB69" s="79"/>
      <c r="CVC69" s="79"/>
      <c r="CVD69" s="79"/>
      <c r="CVE69" s="79"/>
      <c r="CVF69" s="79"/>
      <c r="CVG69" s="79"/>
      <c r="CVH69" s="79"/>
      <c r="CVI69" s="79"/>
      <c r="CVJ69" s="79"/>
      <c r="CVK69" s="79"/>
      <c r="CVL69" s="79"/>
      <c r="CVM69" s="79"/>
      <c r="CVN69" s="79"/>
      <c r="CVO69" s="79"/>
      <c r="CVP69" s="79"/>
      <c r="CVQ69" s="79"/>
      <c r="CVR69" s="79"/>
      <c r="CVS69" s="79"/>
      <c r="CVT69" s="79"/>
      <c r="CVU69" s="79"/>
      <c r="CVV69" s="79"/>
      <c r="CVW69" s="79"/>
      <c r="CVX69" s="79"/>
      <c r="CVY69" s="79"/>
      <c r="CVZ69" s="79"/>
      <c r="CWA69" s="79"/>
      <c r="CWB69" s="79"/>
      <c r="CWC69" s="79"/>
      <c r="CWD69" s="79"/>
      <c r="CWE69" s="79"/>
      <c r="CWF69" s="79"/>
      <c r="CWG69" s="79"/>
      <c r="CWH69" s="79"/>
      <c r="CWI69" s="79"/>
      <c r="CWJ69" s="79"/>
      <c r="CWK69" s="79"/>
      <c r="CWL69" s="79"/>
      <c r="CWM69" s="79"/>
      <c r="CWN69" s="79"/>
      <c r="CWO69" s="79"/>
      <c r="CWP69" s="79"/>
      <c r="CWQ69" s="79"/>
      <c r="CWR69" s="79"/>
      <c r="CWS69" s="79"/>
      <c r="CWT69" s="79"/>
      <c r="CWU69" s="79"/>
      <c r="CWV69" s="79"/>
      <c r="CWW69" s="79"/>
      <c r="CWX69" s="79"/>
      <c r="CWY69" s="79"/>
      <c r="CWZ69" s="79"/>
      <c r="CXA69" s="79"/>
      <c r="CXB69" s="79"/>
      <c r="CXC69" s="79"/>
      <c r="CXD69" s="79"/>
      <c r="CXE69" s="79"/>
      <c r="CXF69" s="79"/>
      <c r="CXG69" s="79"/>
      <c r="CXH69" s="79"/>
      <c r="CXI69" s="79"/>
      <c r="CXJ69" s="79"/>
      <c r="CXK69" s="79"/>
      <c r="CXL69" s="79"/>
      <c r="CXM69" s="79"/>
      <c r="CXN69" s="79"/>
      <c r="CXO69" s="79"/>
      <c r="CXP69" s="79"/>
      <c r="CXQ69" s="79"/>
      <c r="CXR69" s="79"/>
      <c r="CXS69" s="79"/>
      <c r="CXT69" s="79"/>
      <c r="CXU69" s="79"/>
      <c r="CXV69" s="79"/>
      <c r="CXW69" s="79"/>
      <c r="CXX69" s="79"/>
      <c r="CXY69" s="79"/>
      <c r="CXZ69" s="79"/>
      <c r="CYA69" s="79"/>
      <c r="CYB69" s="79"/>
      <c r="CYC69" s="79"/>
      <c r="CYD69" s="79"/>
      <c r="CYE69" s="79"/>
      <c r="CYF69" s="79"/>
      <c r="CYG69" s="79"/>
      <c r="CYH69" s="79"/>
      <c r="CYI69" s="79"/>
      <c r="CYJ69" s="79"/>
      <c r="CYK69" s="79"/>
      <c r="CYL69" s="79"/>
      <c r="CYM69" s="79"/>
      <c r="CYN69" s="79"/>
      <c r="CYO69" s="79"/>
      <c r="CYP69" s="79"/>
      <c r="CYQ69" s="79"/>
      <c r="CYR69" s="79"/>
      <c r="CYS69" s="79"/>
      <c r="CYT69" s="79"/>
      <c r="CYU69" s="79"/>
      <c r="CYV69" s="79"/>
      <c r="CYW69" s="79"/>
      <c r="CYX69" s="79"/>
      <c r="CYY69" s="79"/>
      <c r="CYZ69" s="79"/>
      <c r="CZA69" s="79"/>
      <c r="CZB69" s="79"/>
      <c r="CZC69" s="79"/>
      <c r="CZD69" s="79"/>
      <c r="CZE69" s="79"/>
      <c r="CZF69" s="79"/>
      <c r="CZG69" s="79"/>
      <c r="CZH69" s="79"/>
      <c r="CZI69" s="79"/>
      <c r="CZJ69" s="79"/>
      <c r="CZK69" s="79"/>
      <c r="CZL69" s="79"/>
      <c r="CZM69" s="79"/>
      <c r="CZN69" s="79"/>
      <c r="CZO69" s="79"/>
      <c r="CZP69" s="79"/>
      <c r="CZQ69" s="79"/>
      <c r="CZR69" s="79"/>
      <c r="CZS69" s="79"/>
      <c r="CZT69" s="79"/>
      <c r="CZU69" s="79"/>
      <c r="CZV69" s="79"/>
      <c r="CZW69" s="79"/>
      <c r="CZX69" s="79"/>
      <c r="CZY69" s="79"/>
      <c r="CZZ69" s="79"/>
      <c r="DAA69" s="79"/>
      <c r="DAB69" s="79"/>
      <c r="DAC69" s="79"/>
      <c r="DAD69" s="79"/>
      <c r="DAE69" s="79"/>
      <c r="DAF69" s="79"/>
      <c r="DAG69" s="79"/>
      <c r="DAH69" s="79"/>
      <c r="DAI69" s="79"/>
      <c r="DAJ69" s="79"/>
      <c r="DAK69" s="79"/>
      <c r="DAL69" s="79"/>
      <c r="DAM69" s="79"/>
      <c r="DAN69" s="79"/>
      <c r="DAO69" s="79"/>
      <c r="DAP69" s="79"/>
      <c r="DAQ69" s="79"/>
      <c r="DAR69" s="79"/>
      <c r="DAS69" s="79"/>
      <c r="DAT69" s="79"/>
      <c r="DAU69" s="79"/>
      <c r="DAV69" s="79"/>
      <c r="DAW69" s="79"/>
      <c r="DAX69" s="79"/>
      <c r="DAY69" s="79"/>
      <c r="DAZ69" s="79"/>
      <c r="DBA69" s="79"/>
      <c r="DBB69" s="79"/>
      <c r="DBC69" s="79"/>
      <c r="DBD69" s="79"/>
      <c r="DBE69" s="79"/>
      <c r="DBF69" s="79"/>
      <c r="DBG69" s="79"/>
      <c r="DBH69" s="79"/>
      <c r="DBI69" s="79"/>
      <c r="DBJ69" s="79"/>
      <c r="DBK69" s="79"/>
      <c r="DBL69" s="79"/>
      <c r="DBM69" s="79"/>
      <c r="DBN69" s="79"/>
      <c r="DBO69" s="79"/>
      <c r="DBP69" s="79"/>
      <c r="DBQ69" s="79"/>
      <c r="DBR69" s="79"/>
      <c r="DBS69" s="79"/>
      <c r="DBT69" s="79"/>
      <c r="DBU69" s="79"/>
      <c r="DBV69" s="79"/>
      <c r="DBW69" s="79"/>
      <c r="DBX69" s="79"/>
      <c r="DBY69" s="79"/>
      <c r="DBZ69" s="79"/>
      <c r="DCA69" s="79"/>
      <c r="DCB69" s="79"/>
      <c r="DCC69" s="79"/>
      <c r="DCD69" s="79"/>
      <c r="DCE69" s="79"/>
      <c r="DCF69" s="79"/>
      <c r="DCG69" s="79"/>
      <c r="DCH69" s="79"/>
      <c r="DCI69" s="79"/>
      <c r="DCJ69" s="79"/>
      <c r="DCK69" s="79"/>
      <c r="DCL69" s="79"/>
      <c r="DCM69" s="79"/>
      <c r="DCN69" s="79"/>
      <c r="DCO69" s="79"/>
      <c r="DCP69" s="79"/>
      <c r="DCQ69" s="79"/>
      <c r="DCR69" s="79"/>
      <c r="DCS69" s="79"/>
      <c r="DCT69" s="79"/>
      <c r="DCU69" s="79"/>
      <c r="DCV69" s="79"/>
      <c r="DCW69" s="79"/>
      <c r="DCX69" s="79"/>
      <c r="DCY69" s="79"/>
      <c r="DCZ69" s="79"/>
      <c r="DDA69" s="79"/>
      <c r="DDB69" s="79"/>
      <c r="DDC69" s="79"/>
      <c r="DDD69" s="79"/>
      <c r="DDE69" s="79"/>
      <c r="DDF69" s="79"/>
      <c r="DDG69" s="79"/>
      <c r="DDH69" s="79"/>
      <c r="DDI69" s="79"/>
      <c r="DDJ69" s="79"/>
      <c r="DDK69" s="79"/>
      <c r="DDL69" s="79"/>
      <c r="DDM69" s="79"/>
      <c r="DDN69" s="79"/>
      <c r="DDO69" s="79"/>
      <c r="DDP69" s="79"/>
      <c r="DDQ69" s="79"/>
      <c r="DDR69" s="79"/>
      <c r="DDS69" s="79"/>
      <c r="DDT69" s="79"/>
      <c r="DDU69" s="79"/>
      <c r="DDV69" s="79"/>
      <c r="DDW69" s="79"/>
      <c r="DDX69" s="79"/>
      <c r="DDY69" s="79"/>
      <c r="DDZ69" s="79"/>
      <c r="DEA69" s="79"/>
      <c r="DEB69" s="79"/>
      <c r="DEC69" s="79"/>
      <c r="DED69" s="79"/>
      <c r="DEE69" s="79"/>
      <c r="DEF69" s="79"/>
      <c r="DEG69" s="79"/>
      <c r="DEH69" s="79"/>
      <c r="DEI69" s="79"/>
      <c r="DEJ69" s="79"/>
      <c r="DEK69" s="79"/>
      <c r="DEL69" s="79"/>
      <c r="DEM69" s="79"/>
      <c r="DEN69" s="79"/>
      <c r="DEO69" s="79"/>
      <c r="DEP69" s="79"/>
      <c r="DEQ69" s="79"/>
      <c r="DER69" s="79"/>
      <c r="DES69" s="79"/>
      <c r="DET69" s="79"/>
      <c r="DEU69" s="79"/>
      <c r="DEV69" s="79"/>
      <c r="DEW69" s="79"/>
      <c r="DEX69" s="79"/>
      <c r="DEY69" s="79"/>
      <c r="DEZ69" s="79"/>
      <c r="DFA69" s="79"/>
      <c r="DFB69" s="79"/>
      <c r="DFC69" s="79"/>
      <c r="DFD69" s="79"/>
      <c r="DFE69" s="79"/>
      <c r="DFF69" s="79"/>
      <c r="DFG69" s="79"/>
      <c r="DFH69" s="79"/>
      <c r="DFI69" s="79"/>
      <c r="DFJ69" s="79"/>
      <c r="DFK69" s="79"/>
      <c r="DFL69" s="79"/>
      <c r="DFM69" s="79"/>
      <c r="DFN69" s="79"/>
      <c r="DFO69" s="79"/>
      <c r="DFP69" s="79"/>
      <c r="DFQ69" s="79"/>
      <c r="DFR69" s="79"/>
      <c r="DFS69" s="79"/>
      <c r="DFT69" s="79"/>
      <c r="DFU69" s="79"/>
      <c r="DFV69" s="79"/>
      <c r="DFW69" s="79"/>
      <c r="DFX69" s="79"/>
      <c r="DFY69" s="79"/>
      <c r="DFZ69" s="79"/>
      <c r="DGA69" s="79"/>
      <c r="DGB69" s="79"/>
      <c r="DGC69" s="79"/>
      <c r="DGD69" s="79"/>
      <c r="DGE69" s="79"/>
      <c r="DGF69" s="79"/>
      <c r="DGG69" s="79"/>
      <c r="DGH69" s="79"/>
      <c r="DGI69" s="79"/>
      <c r="DGJ69" s="79"/>
      <c r="DGK69" s="79"/>
      <c r="DGL69" s="79"/>
      <c r="DGM69" s="79"/>
      <c r="DGN69" s="79"/>
      <c r="DGO69" s="79"/>
      <c r="DGP69" s="79"/>
      <c r="DGQ69" s="79"/>
      <c r="DGR69" s="79"/>
      <c r="DGS69" s="79"/>
      <c r="DGT69" s="79"/>
      <c r="DGU69" s="79"/>
      <c r="DGV69" s="79"/>
      <c r="DGW69" s="79"/>
      <c r="DGX69" s="79"/>
      <c r="DGY69" s="79"/>
      <c r="DGZ69" s="79"/>
      <c r="DHA69" s="79"/>
      <c r="DHB69" s="79"/>
      <c r="DHC69" s="79"/>
      <c r="DHD69" s="79"/>
      <c r="DHE69" s="79"/>
      <c r="DHF69" s="79"/>
      <c r="DHG69" s="79"/>
      <c r="DHH69" s="79"/>
      <c r="DHI69" s="79"/>
      <c r="DHJ69" s="79"/>
      <c r="DHK69" s="79"/>
      <c r="DHL69" s="79"/>
      <c r="DHM69" s="79"/>
      <c r="DHN69" s="79"/>
      <c r="DHO69" s="79"/>
      <c r="DHP69" s="79"/>
      <c r="DHQ69" s="79"/>
      <c r="DHR69" s="79"/>
      <c r="DHS69" s="79"/>
      <c r="DHT69" s="79"/>
      <c r="DHU69" s="79"/>
      <c r="DHV69" s="79"/>
      <c r="DHW69" s="79"/>
      <c r="DHX69" s="79"/>
      <c r="DHY69" s="79"/>
      <c r="DHZ69" s="79"/>
      <c r="DIA69" s="79"/>
      <c r="DIB69" s="79"/>
      <c r="DIC69" s="79"/>
      <c r="DID69" s="79"/>
      <c r="DIE69" s="79"/>
      <c r="DIF69" s="79"/>
      <c r="DIG69" s="79"/>
      <c r="DIH69" s="79"/>
      <c r="DII69" s="79"/>
      <c r="DIJ69" s="79"/>
      <c r="DIK69" s="79"/>
      <c r="DIL69" s="79"/>
      <c r="DIM69" s="79"/>
      <c r="DIN69" s="79"/>
      <c r="DIO69" s="79"/>
      <c r="DIP69" s="79"/>
      <c r="DIQ69" s="79"/>
      <c r="DIR69" s="79"/>
      <c r="DIS69" s="79"/>
      <c r="DIT69" s="79"/>
      <c r="DIU69" s="79"/>
      <c r="DIV69" s="79"/>
      <c r="DIW69" s="79"/>
      <c r="DIX69" s="79"/>
      <c r="DIY69" s="79"/>
      <c r="DIZ69" s="79"/>
      <c r="DJA69" s="79"/>
      <c r="DJB69" s="79"/>
      <c r="DJC69" s="79"/>
      <c r="DJD69" s="79"/>
      <c r="DJE69" s="79"/>
      <c r="DJF69" s="79"/>
      <c r="DJG69" s="79"/>
      <c r="DJH69" s="79"/>
      <c r="DJI69" s="79"/>
      <c r="DJJ69" s="79"/>
      <c r="DJK69" s="79"/>
      <c r="DJL69" s="79"/>
      <c r="DJM69" s="79"/>
      <c r="DJN69" s="79"/>
      <c r="DJO69" s="79"/>
      <c r="DJP69" s="79"/>
      <c r="DJQ69" s="79"/>
      <c r="DJR69" s="79"/>
      <c r="DJS69" s="79"/>
      <c r="DJT69" s="79"/>
      <c r="DJU69" s="79"/>
      <c r="DJV69" s="79"/>
      <c r="DJW69" s="79"/>
      <c r="DJX69" s="79"/>
      <c r="DJY69" s="79"/>
      <c r="DJZ69" s="79"/>
      <c r="DKA69" s="79"/>
      <c r="DKB69" s="79"/>
      <c r="DKC69" s="79"/>
      <c r="DKD69" s="79"/>
      <c r="DKE69" s="79"/>
      <c r="DKF69" s="79"/>
      <c r="DKG69" s="79"/>
      <c r="DKH69" s="79"/>
      <c r="DKI69" s="79"/>
      <c r="DKJ69" s="79"/>
      <c r="DKK69" s="79"/>
      <c r="DKL69" s="79"/>
      <c r="DKM69" s="79"/>
      <c r="DKN69" s="79"/>
      <c r="DKO69" s="79"/>
      <c r="DKP69" s="79"/>
      <c r="DKQ69" s="79"/>
      <c r="DKR69" s="79"/>
      <c r="DKS69" s="79"/>
      <c r="DKT69" s="79"/>
      <c r="DKU69" s="79"/>
      <c r="DKV69" s="79"/>
      <c r="DKW69" s="79"/>
      <c r="DKX69" s="79"/>
      <c r="DKY69" s="79"/>
      <c r="DKZ69" s="79"/>
      <c r="DLA69" s="79"/>
      <c r="DLB69" s="79"/>
      <c r="DLC69" s="79"/>
      <c r="DLD69" s="79"/>
      <c r="DLE69" s="79"/>
      <c r="DLF69" s="79"/>
      <c r="DLG69" s="79"/>
      <c r="DLH69" s="79"/>
      <c r="DLI69" s="79"/>
      <c r="DLJ69" s="79"/>
      <c r="DLK69" s="79"/>
      <c r="DLL69" s="79"/>
      <c r="DLM69" s="79"/>
      <c r="DLN69" s="79"/>
      <c r="DLO69" s="79"/>
      <c r="DLP69" s="79"/>
      <c r="DLQ69" s="79"/>
      <c r="DLR69" s="79"/>
      <c r="DLS69" s="79"/>
      <c r="DLT69" s="79"/>
      <c r="DLU69" s="79"/>
      <c r="DLV69" s="79"/>
      <c r="DLW69" s="79"/>
      <c r="DLX69" s="79"/>
      <c r="DLY69" s="79"/>
      <c r="DLZ69" s="79"/>
      <c r="DMA69" s="79"/>
      <c r="DMB69" s="79"/>
      <c r="DMC69" s="79"/>
      <c r="DMD69" s="79"/>
      <c r="DME69" s="79"/>
      <c r="DMF69" s="79"/>
      <c r="DMG69" s="79"/>
      <c r="DMH69" s="79"/>
      <c r="DMI69" s="79"/>
      <c r="DMJ69" s="79"/>
      <c r="DMK69" s="79"/>
      <c r="DML69" s="79"/>
      <c r="DMM69" s="79"/>
      <c r="DMN69" s="79"/>
      <c r="DMO69" s="79"/>
      <c r="DMP69" s="79"/>
      <c r="DMQ69" s="79"/>
      <c r="DMR69" s="79"/>
      <c r="DMS69" s="79"/>
      <c r="DMT69" s="79"/>
      <c r="DMU69" s="79"/>
      <c r="DMV69" s="79"/>
      <c r="DMW69" s="79"/>
      <c r="DMX69" s="79"/>
      <c r="DMY69" s="79"/>
      <c r="DMZ69" s="79"/>
      <c r="DNA69" s="79"/>
      <c r="DNB69" s="79"/>
      <c r="DNC69" s="79"/>
      <c r="DND69" s="79"/>
      <c r="DNE69" s="79"/>
      <c r="DNF69" s="79"/>
      <c r="DNG69" s="79"/>
      <c r="DNH69" s="79"/>
      <c r="DNI69" s="79"/>
      <c r="DNJ69" s="79"/>
      <c r="DNK69" s="79"/>
      <c r="DNL69" s="79"/>
      <c r="DNM69" s="79"/>
      <c r="DNN69" s="79"/>
      <c r="DNO69" s="79"/>
      <c r="DNP69" s="79"/>
      <c r="DNQ69" s="79"/>
      <c r="DNR69" s="79"/>
      <c r="DNS69" s="79"/>
      <c r="DNT69" s="79"/>
      <c r="DNU69" s="79"/>
      <c r="DNV69" s="79"/>
      <c r="DNW69" s="79"/>
      <c r="DNX69" s="79"/>
      <c r="DNY69" s="79"/>
      <c r="DNZ69" s="79"/>
      <c r="DOA69" s="79"/>
      <c r="DOB69" s="79"/>
      <c r="DOC69" s="79"/>
      <c r="DOD69" s="79"/>
      <c r="DOE69" s="79"/>
      <c r="DOF69" s="79"/>
      <c r="DOG69" s="79"/>
      <c r="DOH69" s="79"/>
      <c r="DOI69" s="79"/>
      <c r="DOJ69" s="79"/>
      <c r="DOK69" s="79"/>
      <c r="DOL69" s="79"/>
      <c r="DOM69" s="79"/>
      <c r="DON69" s="79"/>
      <c r="DOO69" s="79"/>
      <c r="DOP69" s="79"/>
      <c r="DOQ69" s="79"/>
      <c r="DOR69" s="79"/>
      <c r="DOS69" s="79"/>
      <c r="DOT69" s="79"/>
      <c r="DOU69" s="79"/>
      <c r="DOV69" s="79"/>
      <c r="DOW69" s="79"/>
      <c r="DOX69" s="79"/>
      <c r="DOY69" s="79"/>
      <c r="DOZ69" s="79"/>
      <c r="DPA69" s="79"/>
      <c r="DPB69" s="79"/>
      <c r="DPC69" s="79"/>
      <c r="DPD69" s="79"/>
      <c r="DPE69" s="79"/>
      <c r="DPF69" s="79"/>
      <c r="DPG69" s="79"/>
      <c r="DPH69" s="79"/>
      <c r="DPI69" s="79"/>
      <c r="DPJ69" s="79"/>
      <c r="DPK69" s="79"/>
      <c r="DPL69" s="79"/>
      <c r="DPM69" s="79"/>
      <c r="DPN69" s="79"/>
      <c r="DPO69" s="79"/>
      <c r="DPP69" s="79"/>
      <c r="DPQ69" s="79"/>
      <c r="DPR69" s="79"/>
      <c r="DPS69" s="79"/>
      <c r="DPT69" s="79"/>
      <c r="DPU69" s="79"/>
      <c r="DPV69" s="79"/>
      <c r="DPW69" s="79"/>
      <c r="DPX69" s="79"/>
      <c r="DPY69" s="79"/>
      <c r="DPZ69" s="79"/>
      <c r="DQA69" s="79"/>
      <c r="DQB69" s="79"/>
      <c r="DQC69" s="79"/>
      <c r="DQD69" s="79"/>
      <c r="DQE69" s="79"/>
      <c r="DQF69" s="79"/>
      <c r="DQG69" s="79"/>
      <c r="DQH69" s="79"/>
      <c r="DQI69" s="79"/>
      <c r="DQJ69" s="79"/>
      <c r="DQK69" s="79"/>
      <c r="DQL69" s="79"/>
      <c r="DQM69" s="79"/>
      <c r="DQN69" s="79"/>
      <c r="DQO69" s="79"/>
      <c r="DQP69" s="79"/>
      <c r="DQQ69" s="79"/>
      <c r="DQR69" s="79"/>
      <c r="DQS69" s="79"/>
      <c r="DQT69" s="79"/>
      <c r="DQU69" s="79"/>
      <c r="DQV69" s="79"/>
      <c r="DQW69" s="79"/>
      <c r="DQX69" s="79"/>
      <c r="DQY69" s="79"/>
      <c r="DQZ69" s="79"/>
      <c r="DRA69" s="79"/>
      <c r="DRB69" s="79"/>
      <c r="DRC69" s="79"/>
      <c r="DRD69" s="79"/>
      <c r="DRE69" s="79"/>
      <c r="DRF69" s="79"/>
      <c r="DRG69" s="79"/>
      <c r="DRH69" s="79"/>
      <c r="DRI69" s="79"/>
      <c r="DRJ69" s="79"/>
      <c r="DRK69" s="79"/>
      <c r="DRL69" s="79"/>
      <c r="DRM69" s="79"/>
      <c r="DRN69" s="79"/>
      <c r="DRO69" s="79"/>
      <c r="DRP69" s="79"/>
      <c r="DRQ69" s="79"/>
      <c r="DRR69" s="79"/>
      <c r="DRS69" s="79"/>
      <c r="DRT69" s="79"/>
      <c r="DRU69" s="79"/>
      <c r="DRV69" s="79"/>
      <c r="DRW69" s="79"/>
      <c r="DRX69" s="79"/>
      <c r="DRY69" s="79"/>
      <c r="DRZ69" s="79"/>
      <c r="DSA69" s="79"/>
      <c r="DSB69" s="79"/>
      <c r="DSC69" s="79"/>
      <c r="DSD69" s="79"/>
      <c r="DSE69" s="79"/>
      <c r="DSF69" s="79"/>
      <c r="DSG69" s="79"/>
      <c r="DSH69" s="79"/>
      <c r="DSI69" s="79"/>
      <c r="DSJ69" s="79"/>
      <c r="DSK69" s="79"/>
      <c r="DSL69" s="79"/>
      <c r="DSM69" s="79"/>
      <c r="DSN69" s="79"/>
      <c r="DSO69" s="79"/>
      <c r="DSP69" s="79"/>
      <c r="DSQ69" s="79"/>
      <c r="DSR69" s="79"/>
      <c r="DSS69" s="79"/>
      <c r="DST69" s="79"/>
      <c r="DSU69" s="79"/>
      <c r="DSV69" s="79"/>
      <c r="DSW69" s="79"/>
      <c r="DSX69" s="79"/>
      <c r="DSY69" s="79"/>
      <c r="DSZ69" s="79"/>
      <c r="DTA69" s="79"/>
      <c r="DTB69" s="79"/>
      <c r="DTC69" s="79"/>
      <c r="DTD69" s="79"/>
      <c r="DTE69" s="79"/>
      <c r="DTF69" s="79"/>
      <c r="DTG69" s="79"/>
      <c r="DTH69" s="79"/>
      <c r="DTI69" s="79"/>
      <c r="DTJ69" s="79"/>
      <c r="DTK69" s="79"/>
      <c r="DTL69" s="79"/>
      <c r="DTM69" s="79"/>
      <c r="DTN69" s="79"/>
      <c r="DTO69" s="79"/>
      <c r="DTP69" s="79"/>
      <c r="DTQ69" s="79"/>
      <c r="DTR69" s="79"/>
      <c r="DTS69" s="79"/>
      <c r="DTT69" s="79"/>
      <c r="DTU69" s="79"/>
      <c r="DTV69" s="79"/>
      <c r="DTW69" s="79"/>
      <c r="DTX69" s="79"/>
      <c r="DTY69" s="79"/>
      <c r="DTZ69" s="79"/>
      <c r="DUA69" s="79"/>
      <c r="DUB69" s="79"/>
      <c r="DUC69" s="79"/>
      <c r="DUD69" s="79"/>
      <c r="DUE69" s="79"/>
      <c r="DUF69" s="79"/>
      <c r="DUG69" s="79"/>
      <c r="DUH69" s="79"/>
      <c r="DUI69" s="79"/>
      <c r="DUJ69" s="79"/>
      <c r="DUK69" s="79"/>
      <c r="DUL69" s="79"/>
      <c r="DUM69" s="79"/>
      <c r="DUN69" s="79"/>
      <c r="DUO69" s="79"/>
      <c r="DUP69" s="79"/>
      <c r="DUQ69" s="79"/>
      <c r="DUR69" s="79"/>
      <c r="DUS69" s="79"/>
      <c r="DUT69" s="79"/>
      <c r="DUU69" s="79"/>
      <c r="DUV69" s="79"/>
      <c r="DUW69" s="79"/>
      <c r="DUX69" s="79"/>
      <c r="DUY69" s="79"/>
      <c r="DUZ69" s="79"/>
      <c r="DVA69" s="79"/>
      <c r="DVB69" s="79"/>
      <c r="DVC69" s="79"/>
      <c r="DVD69" s="79"/>
      <c r="DVE69" s="79"/>
      <c r="DVF69" s="79"/>
      <c r="DVG69" s="79"/>
      <c r="DVH69" s="79"/>
      <c r="DVI69" s="79"/>
      <c r="DVJ69" s="79"/>
      <c r="DVK69" s="79"/>
      <c r="DVL69" s="79"/>
      <c r="DVM69" s="79"/>
      <c r="DVN69" s="79"/>
      <c r="DVO69" s="79"/>
      <c r="DVP69" s="79"/>
      <c r="DVQ69" s="79"/>
      <c r="DVR69" s="79"/>
      <c r="DVS69" s="79"/>
      <c r="DVT69" s="79"/>
      <c r="DVU69" s="79"/>
      <c r="DVV69" s="79"/>
      <c r="DVW69" s="79"/>
      <c r="DVX69" s="79"/>
      <c r="DVY69" s="79"/>
      <c r="DVZ69" s="79"/>
      <c r="DWA69" s="79"/>
      <c r="DWB69" s="79"/>
      <c r="DWC69" s="79"/>
      <c r="DWD69" s="79"/>
      <c r="DWE69" s="79"/>
      <c r="DWF69" s="79"/>
      <c r="DWG69" s="79"/>
      <c r="DWH69" s="79"/>
      <c r="DWI69" s="79"/>
      <c r="DWJ69" s="79"/>
      <c r="DWK69" s="79"/>
      <c r="DWL69" s="79"/>
      <c r="DWM69" s="79"/>
      <c r="DWN69" s="79"/>
      <c r="DWO69" s="79"/>
      <c r="DWP69" s="79"/>
      <c r="DWQ69" s="79"/>
      <c r="DWR69" s="79"/>
      <c r="DWS69" s="79"/>
      <c r="DWT69" s="79"/>
      <c r="DWU69" s="79"/>
      <c r="DWV69" s="79"/>
      <c r="DWW69" s="79"/>
      <c r="DWX69" s="79"/>
      <c r="DWY69" s="79"/>
      <c r="DWZ69" s="79"/>
      <c r="DXA69" s="79"/>
      <c r="DXB69" s="79"/>
      <c r="DXC69" s="79"/>
      <c r="DXD69" s="79"/>
      <c r="DXE69" s="79"/>
      <c r="DXF69" s="79"/>
      <c r="DXG69" s="79"/>
      <c r="DXH69" s="79"/>
      <c r="DXI69" s="79"/>
      <c r="DXJ69" s="79"/>
      <c r="DXK69" s="79"/>
      <c r="DXL69" s="79"/>
      <c r="DXM69" s="79"/>
      <c r="DXN69" s="79"/>
      <c r="DXO69" s="79"/>
      <c r="DXP69" s="79"/>
      <c r="DXQ69" s="79"/>
      <c r="DXR69" s="79"/>
      <c r="DXS69" s="79"/>
      <c r="DXT69" s="79"/>
      <c r="DXU69" s="79"/>
      <c r="DXV69" s="79"/>
      <c r="DXW69" s="79"/>
      <c r="DXX69" s="79"/>
      <c r="DXY69" s="79"/>
      <c r="DXZ69" s="79"/>
      <c r="DYA69" s="79"/>
      <c r="DYB69" s="79"/>
      <c r="DYC69" s="79"/>
      <c r="DYD69" s="79"/>
      <c r="DYE69" s="79"/>
      <c r="DYF69" s="79"/>
      <c r="DYG69" s="79"/>
      <c r="DYH69" s="79"/>
      <c r="DYI69" s="79"/>
      <c r="DYJ69" s="79"/>
      <c r="DYK69" s="79"/>
      <c r="DYL69" s="79"/>
      <c r="DYM69" s="79"/>
      <c r="DYN69" s="79"/>
      <c r="DYO69" s="79"/>
      <c r="DYP69" s="79"/>
      <c r="DYQ69" s="79"/>
      <c r="DYR69" s="79"/>
      <c r="DYS69" s="79"/>
      <c r="DYT69" s="79"/>
      <c r="DYU69" s="79"/>
      <c r="DYV69" s="79"/>
      <c r="DYW69" s="79"/>
      <c r="DYX69" s="79"/>
      <c r="DYY69" s="79"/>
      <c r="DYZ69" s="79"/>
      <c r="DZA69" s="79"/>
      <c r="DZB69" s="79"/>
      <c r="DZC69" s="79"/>
      <c r="DZD69" s="79"/>
      <c r="DZE69" s="79"/>
      <c r="DZF69" s="79"/>
      <c r="DZG69" s="79"/>
      <c r="DZH69" s="79"/>
      <c r="DZI69" s="79"/>
      <c r="DZJ69" s="79"/>
      <c r="DZK69" s="79"/>
      <c r="DZL69" s="79"/>
      <c r="DZM69" s="79"/>
      <c r="DZN69" s="79"/>
      <c r="DZO69" s="79"/>
      <c r="DZP69" s="79"/>
      <c r="DZQ69" s="79"/>
      <c r="DZR69" s="79"/>
      <c r="DZS69" s="79"/>
      <c r="DZT69" s="79"/>
      <c r="DZU69" s="79"/>
      <c r="DZV69" s="79"/>
      <c r="DZW69" s="79"/>
      <c r="DZX69" s="79"/>
      <c r="DZY69" s="79"/>
      <c r="DZZ69" s="79"/>
      <c r="EAA69" s="79"/>
      <c r="EAB69" s="79"/>
      <c r="EAC69" s="79"/>
      <c r="EAD69" s="79"/>
      <c r="EAE69" s="79"/>
      <c r="EAF69" s="79"/>
      <c r="EAG69" s="79"/>
      <c r="EAH69" s="79"/>
      <c r="EAI69" s="79"/>
      <c r="EAJ69" s="79"/>
      <c r="EAK69" s="79"/>
      <c r="EAL69" s="79"/>
      <c r="EAM69" s="79"/>
      <c r="EAN69" s="79"/>
      <c r="EAO69" s="79"/>
      <c r="EAP69" s="79"/>
      <c r="EAQ69" s="79"/>
      <c r="EAR69" s="79"/>
      <c r="EAS69" s="79"/>
      <c r="EAT69" s="79"/>
      <c r="EAU69" s="79"/>
      <c r="EAV69" s="79"/>
      <c r="EAW69" s="79"/>
      <c r="EAX69" s="79"/>
      <c r="EAY69" s="79"/>
      <c r="EAZ69" s="79"/>
      <c r="EBA69" s="79"/>
      <c r="EBB69" s="79"/>
      <c r="EBC69" s="79"/>
      <c r="EBD69" s="79"/>
      <c r="EBE69" s="79"/>
      <c r="EBF69" s="79"/>
      <c r="EBG69" s="79"/>
      <c r="EBH69" s="79"/>
      <c r="EBI69" s="79"/>
      <c r="EBJ69" s="79"/>
      <c r="EBK69" s="79"/>
      <c r="EBL69" s="79"/>
      <c r="EBM69" s="79"/>
      <c r="EBN69" s="79"/>
      <c r="EBO69" s="79"/>
      <c r="EBP69" s="79"/>
      <c r="EBQ69" s="79"/>
      <c r="EBR69" s="79"/>
      <c r="EBS69" s="79"/>
      <c r="EBT69" s="79"/>
      <c r="EBU69" s="79"/>
      <c r="EBV69" s="79"/>
      <c r="EBW69" s="79"/>
      <c r="EBX69" s="79"/>
      <c r="EBY69" s="79"/>
      <c r="EBZ69" s="79"/>
      <c r="ECA69" s="79"/>
      <c r="ECB69" s="79"/>
      <c r="ECC69" s="79"/>
      <c r="ECD69" s="79"/>
      <c r="ECE69" s="79"/>
      <c r="ECF69" s="79"/>
      <c r="ECG69" s="79"/>
      <c r="ECH69" s="79"/>
      <c r="ECI69" s="79"/>
      <c r="ECJ69" s="79"/>
      <c r="ECK69" s="79"/>
      <c r="ECL69" s="79"/>
      <c r="ECM69" s="79"/>
      <c r="ECN69" s="79"/>
      <c r="ECO69" s="79"/>
      <c r="ECP69" s="79"/>
      <c r="ECQ69" s="79"/>
      <c r="ECR69" s="79"/>
      <c r="ECS69" s="79"/>
      <c r="ECT69" s="79"/>
      <c r="ECU69" s="79"/>
      <c r="ECV69" s="79"/>
      <c r="ECW69" s="79"/>
      <c r="ECX69" s="79"/>
      <c r="ECY69" s="79"/>
      <c r="ECZ69" s="79"/>
      <c r="EDA69" s="79"/>
      <c r="EDB69" s="79"/>
      <c r="EDC69" s="79"/>
      <c r="EDD69" s="79"/>
      <c r="EDE69" s="79"/>
      <c r="EDF69" s="79"/>
      <c r="EDG69" s="79"/>
      <c r="EDH69" s="79"/>
      <c r="EDI69" s="79"/>
      <c r="EDJ69" s="79"/>
      <c r="EDK69" s="79"/>
      <c r="EDL69" s="79"/>
      <c r="EDM69" s="79"/>
      <c r="EDN69" s="79"/>
      <c r="EDO69" s="79"/>
      <c r="EDP69" s="79"/>
      <c r="EDQ69" s="79"/>
      <c r="EDR69" s="79"/>
      <c r="EDS69" s="79"/>
      <c r="EDT69" s="79"/>
      <c r="EDU69" s="79"/>
      <c r="EDV69" s="79"/>
      <c r="EDW69" s="79"/>
      <c r="EDX69" s="79"/>
      <c r="EDY69" s="79"/>
      <c r="EDZ69" s="79"/>
      <c r="EEA69" s="79"/>
      <c r="EEB69" s="79"/>
      <c r="EEC69" s="79"/>
      <c r="EED69" s="79"/>
      <c r="EEE69" s="79"/>
      <c r="EEF69" s="79"/>
      <c r="EEG69" s="79"/>
      <c r="EEH69" s="79"/>
      <c r="EEI69" s="79"/>
      <c r="EEJ69" s="79"/>
      <c r="EEK69" s="79"/>
      <c r="EEL69" s="79"/>
      <c r="EEM69" s="79"/>
      <c r="EEN69" s="79"/>
      <c r="EEO69" s="79"/>
      <c r="EEP69" s="79"/>
      <c r="EEQ69" s="79"/>
      <c r="EER69" s="79"/>
      <c r="EES69" s="79"/>
      <c r="EET69" s="79"/>
      <c r="EEU69" s="79"/>
      <c r="EEV69" s="79"/>
      <c r="EEW69" s="79"/>
      <c r="EEX69" s="79"/>
      <c r="EEY69" s="79"/>
      <c r="EEZ69" s="79"/>
      <c r="EFA69" s="79"/>
      <c r="EFB69" s="79"/>
      <c r="EFC69" s="79"/>
      <c r="EFD69" s="79"/>
      <c r="EFE69" s="79"/>
      <c r="EFF69" s="79"/>
      <c r="EFG69" s="79"/>
      <c r="EFH69" s="79"/>
      <c r="EFI69" s="79"/>
      <c r="EFJ69" s="79"/>
      <c r="EFK69" s="79"/>
      <c r="EFL69" s="79"/>
      <c r="EFM69" s="79"/>
      <c r="EFN69" s="79"/>
      <c r="EFO69" s="79"/>
      <c r="EFP69" s="79"/>
      <c r="EFQ69" s="79"/>
      <c r="EFR69" s="79"/>
      <c r="EFS69" s="79"/>
      <c r="EFT69" s="79"/>
      <c r="EFU69" s="79"/>
      <c r="EFV69" s="79"/>
      <c r="EFW69" s="79"/>
      <c r="EFX69" s="79"/>
      <c r="EFY69" s="79"/>
      <c r="EFZ69" s="79"/>
      <c r="EGA69" s="79"/>
      <c r="EGB69" s="79"/>
      <c r="EGC69" s="79"/>
      <c r="EGD69" s="79"/>
      <c r="EGE69" s="79"/>
      <c r="EGF69" s="79"/>
      <c r="EGG69" s="79"/>
      <c r="EGH69" s="79"/>
      <c r="EGI69" s="79"/>
      <c r="EGJ69" s="79"/>
      <c r="EGK69" s="79"/>
      <c r="EGL69" s="79"/>
      <c r="EGM69" s="79"/>
      <c r="EGN69" s="79"/>
      <c r="EGO69" s="79"/>
      <c r="EGP69" s="79"/>
      <c r="EGQ69" s="79"/>
      <c r="EGR69" s="79"/>
      <c r="EGS69" s="79"/>
      <c r="EGT69" s="79"/>
      <c r="EGU69" s="79"/>
      <c r="EGV69" s="79"/>
      <c r="EGW69" s="79"/>
      <c r="EGX69" s="79"/>
      <c r="EGY69" s="79"/>
      <c r="EGZ69" s="79"/>
      <c r="EHA69" s="79"/>
      <c r="EHB69" s="79"/>
      <c r="EHC69" s="79"/>
      <c r="EHD69" s="79"/>
      <c r="EHE69" s="79"/>
      <c r="EHF69" s="79"/>
      <c r="EHG69" s="79"/>
      <c r="EHH69" s="79"/>
      <c r="EHI69" s="79"/>
      <c r="EHJ69" s="79"/>
      <c r="EHK69" s="79"/>
      <c r="EHL69" s="79"/>
      <c r="EHM69" s="79"/>
      <c r="EHN69" s="79"/>
      <c r="EHO69" s="79"/>
      <c r="EHP69" s="79"/>
      <c r="EHQ69" s="79"/>
      <c r="EHR69" s="79"/>
      <c r="EHS69" s="79"/>
      <c r="EHT69" s="79"/>
      <c r="EHU69" s="79"/>
      <c r="EHV69" s="79"/>
      <c r="EHW69" s="79"/>
      <c r="EHX69" s="79"/>
      <c r="EHY69" s="79"/>
      <c r="EHZ69" s="79"/>
      <c r="EIA69" s="79"/>
      <c r="EIB69" s="79"/>
      <c r="EIC69" s="79"/>
      <c r="EID69" s="79"/>
      <c r="EIE69" s="79"/>
      <c r="EIF69" s="79"/>
      <c r="EIG69" s="79"/>
      <c r="EIH69" s="79"/>
      <c r="EII69" s="79"/>
      <c r="EIJ69" s="79"/>
      <c r="EIK69" s="79"/>
      <c r="EIL69" s="79"/>
      <c r="EIM69" s="79"/>
      <c r="EIN69" s="79"/>
      <c r="EIO69" s="79"/>
      <c r="EIP69" s="79"/>
      <c r="EIQ69" s="79"/>
      <c r="EIR69" s="79"/>
      <c r="EIS69" s="79"/>
      <c r="EIT69" s="79"/>
      <c r="EIU69" s="79"/>
      <c r="EIV69" s="79"/>
      <c r="EIW69" s="79"/>
      <c r="EIX69" s="79"/>
      <c r="EIY69" s="79"/>
      <c r="EIZ69" s="79"/>
      <c r="EJA69" s="79"/>
      <c r="EJB69" s="79"/>
      <c r="EJC69" s="79"/>
      <c r="EJD69" s="79"/>
      <c r="EJE69" s="79"/>
      <c r="EJF69" s="79"/>
      <c r="EJG69" s="79"/>
      <c r="EJH69" s="79"/>
      <c r="EJI69" s="79"/>
      <c r="EJJ69" s="79"/>
      <c r="EJK69" s="79"/>
      <c r="EJL69" s="79"/>
      <c r="EJM69" s="79"/>
      <c r="EJN69" s="79"/>
      <c r="EJO69" s="79"/>
      <c r="EJP69" s="79"/>
      <c r="EJQ69" s="79"/>
      <c r="EJR69" s="79"/>
      <c r="EJS69" s="79"/>
      <c r="EJT69" s="79"/>
      <c r="EJU69" s="79"/>
      <c r="EJV69" s="79"/>
      <c r="EJW69" s="79"/>
      <c r="EJX69" s="79"/>
      <c r="EJY69" s="79"/>
      <c r="EJZ69" s="79"/>
      <c r="EKA69" s="79"/>
      <c r="EKB69" s="79"/>
      <c r="EKC69" s="79"/>
      <c r="EKD69" s="79"/>
      <c r="EKE69" s="79"/>
      <c r="EKF69" s="79"/>
      <c r="EKG69" s="79"/>
      <c r="EKH69" s="79"/>
      <c r="EKI69" s="79"/>
      <c r="EKJ69" s="79"/>
      <c r="EKK69" s="79"/>
      <c r="EKL69" s="79"/>
      <c r="EKM69" s="79"/>
      <c r="EKN69" s="79"/>
      <c r="EKO69" s="79"/>
      <c r="EKP69" s="79"/>
      <c r="EKQ69" s="79"/>
      <c r="EKR69" s="79"/>
      <c r="EKS69" s="79"/>
      <c r="EKT69" s="79"/>
      <c r="EKU69" s="79"/>
      <c r="EKV69" s="79"/>
      <c r="EKW69" s="79"/>
      <c r="EKX69" s="79"/>
      <c r="EKY69" s="79"/>
      <c r="EKZ69" s="79"/>
      <c r="ELA69" s="79"/>
      <c r="ELB69" s="79"/>
      <c r="ELC69" s="79"/>
      <c r="ELD69" s="79"/>
      <c r="ELE69" s="79"/>
      <c r="ELF69" s="79"/>
      <c r="ELG69" s="79"/>
      <c r="ELH69" s="79"/>
      <c r="ELI69" s="79"/>
      <c r="ELJ69" s="79"/>
      <c r="ELK69" s="79"/>
      <c r="ELL69" s="79"/>
      <c r="ELM69" s="79"/>
      <c r="ELN69" s="79"/>
      <c r="ELO69" s="79"/>
      <c r="ELP69" s="79"/>
      <c r="ELQ69" s="79"/>
      <c r="ELR69" s="79"/>
      <c r="ELS69" s="79"/>
      <c r="ELT69" s="79"/>
      <c r="ELU69" s="79"/>
      <c r="ELV69" s="79"/>
      <c r="ELW69" s="79"/>
      <c r="ELX69" s="79"/>
      <c r="ELY69" s="79"/>
      <c r="ELZ69" s="79"/>
      <c r="EMA69" s="79"/>
      <c r="EMB69" s="79"/>
      <c r="EMC69" s="79"/>
      <c r="EMD69" s="79"/>
      <c r="EME69" s="79"/>
      <c r="EMF69" s="79"/>
      <c r="EMG69" s="79"/>
      <c r="EMH69" s="79"/>
      <c r="EMI69" s="79"/>
      <c r="EMJ69" s="79"/>
      <c r="EMK69" s="79"/>
      <c r="EML69" s="79"/>
      <c r="EMM69" s="79"/>
      <c r="EMN69" s="79"/>
      <c r="EMO69" s="79"/>
      <c r="EMP69" s="79"/>
      <c r="EMQ69" s="79"/>
      <c r="EMR69" s="79"/>
      <c r="EMS69" s="79"/>
      <c r="EMT69" s="79"/>
      <c r="EMU69" s="79"/>
      <c r="EMV69" s="79"/>
      <c r="EMW69" s="79"/>
      <c r="EMX69" s="79"/>
      <c r="EMY69" s="79"/>
      <c r="EMZ69" s="79"/>
      <c r="ENA69" s="79"/>
      <c r="ENB69" s="79"/>
      <c r="ENC69" s="79"/>
      <c r="END69" s="79"/>
      <c r="ENE69" s="79"/>
      <c r="ENF69" s="79"/>
      <c r="ENG69" s="79"/>
      <c r="ENH69" s="79"/>
      <c r="ENI69" s="79"/>
      <c r="ENJ69" s="79"/>
      <c r="ENK69" s="79"/>
      <c r="ENL69" s="79"/>
      <c r="ENM69" s="79"/>
      <c r="ENN69" s="79"/>
      <c r="ENO69" s="79"/>
      <c r="ENP69" s="79"/>
      <c r="ENQ69" s="79"/>
      <c r="ENR69" s="79"/>
      <c r="ENS69" s="79"/>
      <c r="ENT69" s="79"/>
      <c r="ENU69" s="79"/>
      <c r="ENV69" s="79"/>
      <c r="ENW69" s="79"/>
      <c r="ENX69" s="79"/>
      <c r="ENY69" s="79"/>
      <c r="ENZ69" s="79"/>
      <c r="EOA69" s="79"/>
      <c r="EOB69" s="79"/>
      <c r="EOC69" s="79"/>
      <c r="EOD69" s="79"/>
      <c r="EOE69" s="79"/>
      <c r="EOF69" s="79"/>
      <c r="EOG69" s="79"/>
      <c r="EOH69" s="79"/>
      <c r="EOI69" s="79"/>
      <c r="EOJ69" s="79"/>
      <c r="EOK69" s="79"/>
      <c r="EOL69" s="79"/>
      <c r="EOM69" s="79"/>
      <c r="EON69" s="79"/>
      <c r="EOO69" s="79"/>
      <c r="EOP69" s="79"/>
      <c r="EOQ69" s="79"/>
      <c r="EOR69" s="79"/>
      <c r="EOS69" s="79"/>
      <c r="EOT69" s="79"/>
      <c r="EOU69" s="79"/>
      <c r="EOV69" s="79"/>
      <c r="EOW69" s="79"/>
      <c r="EOX69" s="79"/>
      <c r="EOY69" s="79"/>
      <c r="EOZ69" s="79"/>
      <c r="EPA69" s="79"/>
      <c r="EPB69" s="79"/>
      <c r="EPC69" s="79"/>
      <c r="EPD69" s="79"/>
      <c r="EPE69" s="79"/>
      <c r="EPF69" s="79"/>
      <c r="EPG69" s="79"/>
      <c r="EPH69" s="79"/>
      <c r="EPI69" s="79"/>
      <c r="EPJ69" s="79"/>
      <c r="EPK69" s="79"/>
      <c r="EPL69" s="79"/>
      <c r="EPM69" s="79"/>
      <c r="EPN69" s="79"/>
      <c r="EPO69" s="79"/>
      <c r="EPP69" s="79"/>
      <c r="EPQ69" s="79"/>
      <c r="EPR69" s="79"/>
      <c r="EPS69" s="79"/>
      <c r="EPT69" s="79"/>
      <c r="EPU69" s="79"/>
      <c r="EPV69" s="79"/>
      <c r="EPW69" s="79"/>
      <c r="EPX69" s="79"/>
      <c r="EPY69" s="79"/>
      <c r="EPZ69" s="79"/>
      <c r="EQA69" s="79"/>
      <c r="EQB69" s="79"/>
      <c r="EQC69" s="79"/>
      <c r="EQD69" s="79"/>
      <c r="EQE69" s="79"/>
      <c r="EQF69" s="79"/>
      <c r="EQG69" s="79"/>
      <c r="EQH69" s="79"/>
      <c r="EQI69" s="79"/>
      <c r="EQJ69" s="79"/>
      <c r="EQK69" s="79"/>
      <c r="EQL69" s="79"/>
      <c r="EQM69" s="79"/>
      <c r="EQN69" s="79"/>
      <c r="EQO69" s="79"/>
      <c r="EQP69" s="79"/>
      <c r="EQQ69" s="79"/>
      <c r="EQR69" s="79"/>
      <c r="EQS69" s="79"/>
      <c r="EQT69" s="79"/>
      <c r="EQU69" s="79"/>
      <c r="EQV69" s="79"/>
      <c r="EQW69" s="79"/>
      <c r="EQX69" s="79"/>
      <c r="EQY69" s="79"/>
      <c r="EQZ69" s="79"/>
      <c r="ERA69" s="79"/>
      <c r="ERB69" s="79"/>
      <c r="ERC69" s="79"/>
      <c r="ERD69" s="79"/>
      <c r="ERE69" s="79"/>
      <c r="ERF69" s="79"/>
      <c r="ERG69" s="79"/>
      <c r="ERH69" s="79"/>
      <c r="ERI69" s="79"/>
      <c r="ERJ69" s="79"/>
      <c r="ERK69" s="79"/>
      <c r="ERL69" s="79"/>
      <c r="ERM69" s="79"/>
      <c r="ERN69" s="79"/>
      <c r="ERO69" s="79"/>
      <c r="ERP69" s="79"/>
      <c r="ERQ69" s="79"/>
      <c r="ERR69" s="79"/>
      <c r="ERS69" s="79"/>
      <c r="ERT69" s="79"/>
      <c r="ERU69" s="79"/>
      <c r="ERV69" s="79"/>
      <c r="ERW69" s="79"/>
      <c r="ERX69" s="79"/>
      <c r="ERY69" s="79"/>
      <c r="ERZ69" s="79"/>
      <c r="ESA69" s="79"/>
      <c r="ESB69" s="79"/>
      <c r="ESC69" s="79"/>
      <c r="ESD69" s="79"/>
      <c r="ESE69" s="79"/>
      <c r="ESF69" s="79"/>
      <c r="ESG69" s="79"/>
      <c r="ESH69" s="79"/>
      <c r="ESI69" s="79"/>
      <c r="ESJ69" s="79"/>
      <c r="ESK69" s="79"/>
      <c r="ESL69" s="79"/>
      <c r="ESM69" s="79"/>
      <c r="ESN69" s="79"/>
      <c r="ESO69" s="79"/>
      <c r="ESP69" s="79"/>
      <c r="ESQ69" s="79"/>
      <c r="ESR69" s="79"/>
      <c r="ESS69" s="79"/>
      <c r="EST69" s="79"/>
      <c r="ESU69" s="79"/>
      <c r="ESV69" s="79"/>
      <c r="ESW69" s="79"/>
      <c r="ESX69" s="79"/>
      <c r="ESY69" s="79"/>
      <c r="ESZ69" s="79"/>
      <c r="ETA69" s="79"/>
      <c r="ETB69" s="79"/>
      <c r="ETC69" s="79"/>
      <c r="ETD69" s="79"/>
      <c r="ETE69" s="79"/>
      <c r="ETF69" s="79"/>
      <c r="ETG69" s="79"/>
      <c r="ETH69" s="79"/>
      <c r="ETI69" s="79"/>
      <c r="ETJ69" s="79"/>
      <c r="ETK69" s="79"/>
      <c r="ETL69" s="79"/>
      <c r="ETM69" s="79"/>
      <c r="ETN69" s="79"/>
      <c r="ETO69" s="79"/>
      <c r="ETP69" s="79"/>
      <c r="ETQ69" s="79"/>
      <c r="ETR69" s="79"/>
      <c r="ETS69" s="79"/>
      <c r="ETT69" s="79"/>
      <c r="ETU69" s="79"/>
      <c r="ETV69" s="79"/>
      <c r="ETW69" s="79"/>
      <c r="ETX69" s="79"/>
      <c r="ETY69" s="79"/>
      <c r="ETZ69" s="79"/>
      <c r="EUA69" s="79"/>
      <c r="EUB69" s="79"/>
      <c r="EUC69" s="79"/>
      <c r="EUD69" s="79"/>
      <c r="EUE69" s="79"/>
      <c r="EUF69" s="79"/>
      <c r="EUG69" s="79"/>
      <c r="EUH69" s="79"/>
      <c r="EUI69" s="79"/>
      <c r="EUJ69" s="79"/>
      <c r="EUK69" s="79"/>
      <c r="EUL69" s="79"/>
      <c r="EUM69" s="79"/>
      <c r="EUN69" s="79"/>
      <c r="EUO69" s="79"/>
      <c r="EUP69" s="79"/>
      <c r="EUQ69" s="79"/>
      <c r="EUR69" s="79"/>
      <c r="EUS69" s="79"/>
      <c r="EUT69" s="79"/>
      <c r="EUU69" s="79"/>
      <c r="EUV69" s="79"/>
      <c r="EUW69" s="79"/>
      <c r="EUX69" s="79"/>
      <c r="EUY69" s="79"/>
      <c r="EUZ69" s="79"/>
      <c r="EVA69" s="79"/>
      <c r="EVB69" s="79"/>
      <c r="EVC69" s="79"/>
      <c r="EVD69" s="79"/>
      <c r="EVE69" s="79"/>
      <c r="EVF69" s="79"/>
      <c r="EVG69" s="79"/>
      <c r="EVH69" s="79"/>
      <c r="EVI69" s="79"/>
      <c r="EVJ69" s="79"/>
      <c r="EVK69" s="79"/>
      <c r="EVL69" s="79"/>
      <c r="EVM69" s="79"/>
      <c r="EVN69" s="79"/>
      <c r="EVO69" s="79"/>
      <c r="EVP69" s="79"/>
      <c r="EVQ69" s="79"/>
      <c r="EVR69" s="79"/>
      <c r="EVS69" s="79"/>
      <c r="EVT69" s="79"/>
      <c r="EVU69" s="79"/>
      <c r="EVV69" s="79"/>
      <c r="EVW69" s="79"/>
      <c r="EVX69" s="79"/>
      <c r="EVY69" s="79"/>
      <c r="EVZ69" s="79"/>
      <c r="EWA69" s="79"/>
      <c r="EWB69" s="79"/>
      <c r="EWC69" s="79"/>
      <c r="EWD69" s="79"/>
      <c r="EWE69" s="79"/>
      <c r="EWF69" s="79"/>
      <c r="EWG69" s="79"/>
      <c r="EWH69" s="79"/>
      <c r="EWI69" s="79"/>
      <c r="EWJ69" s="79"/>
      <c r="EWK69" s="79"/>
      <c r="EWL69" s="79"/>
      <c r="EWM69" s="79"/>
      <c r="EWN69" s="79"/>
      <c r="EWO69" s="79"/>
      <c r="EWP69" s="79"/>
      <c r="EWQ69" s="79"/>
      <c r="EWR69" s="79"/>
      <c r="EWS69" s="79"/>
      <c r="EWT69" s="79"/>
      <c r="EWU69" s="79"/>
      <c r="EWV69" s="79"/>
      <c r="EWW69" s="79"/>
      <c r="EWX69" s="79"/>
      <c r="EWY69" s="79"/>
      <c r="EWZ69" s="79"/>
      <c r="EXA69" s="79"/>
      <c r="EXB69" s="79"/>
      <c r="EXC69" s="79"/>
      <c r="EXD69" s="79"/>
      <c r="EXE69" s="79"/>
      <c r="EXF69" s="79"/>
      <c r="EXG69" s="79"/>
      <c r="EXH69" s="79"/>
      <c r="EXI69" s="79"/>
      <c r="EXJ69" s="79"/>
      <c r="EXK69" s="79"/>
      <c r="EXL69" s="79"/>
      <c r="EXM69" s="79"/>
      <c r="EXN69" s="79"/>
      <c r="EXO69" s="79"/>
      <c r="EXP69" s="79"/>
      <c r="EXQ69" s="79"/>
      <c r="EXR69" s="79"/>
      <c r="EXS69" s="79"/>
      <c r="EXT69" s="79"/>
      <c r="EXU69" s="79"/>
      <c r="EXV69" s="79"/>
      <c r="EXW69" s="79"/>
      <c r="EXX69" s="79"/>
      <c r="EXY69" s="79"/>
      <c r="EXZ69" s="79"/>
      <c r="EYA69" s="79"/>
      <c r="EYB69" s="79"/>
      <c r="EYC69" s="79"/>
      <c r="EYD69" s="79"/>
      <c r="EYE69" s="79"/>
      <c r="EYF69" s="79"/>
      <c r="EYG69" s="79"/>
      <c r="EYH69" s="79"/>
      <c r="EYI69" s="79"/>
      <c r="EYJ69" s="79"/>
      <c r="EYK69" s="79"/>
      <c r="EYL69" s="79"/>
      <c r="EYM69" s="79"/>
      <c r="EYN69" s="79"/>
      <c r="EYO69" s="79"/>
      <c r="EYP69" s="79"/>
      <c r="EYQ69" s="79"/>
      <c r="EYR69" s="79"/>
      <c r="EYS69" s="79"/>
      <c r="EYT69" s="79"/>
      <c r="EYU69" s="79"/>
      <c r="EYV69" s="79"/>
      <c r="EYW69" s="79"/>
      <c r="EYX69" s="79"/>
      <c r="EYY69" s="79"/>
      <c r="EYZ69" s="79"/>
      <c r="EZA69" s="79"/>
      <c r="EZB69" s="79"/>
      <c r="EZC69" s="79"/>
      <c r="EZD69" s="79"/>
      <c r="EZE69" s="79"/>
      <c r="EZF69" s="79"/>
      <c r="EZG69" s="79"/>
      <c r="EZH69" s="79"/>
      <c r="EZI69" s="79"/>
      <c r="EZJ69" s="79"/>
      <c r="EZK69" s="79"/>
      <c r="EZL69" s="79"/>
      <c r="EZM69" s="79"/>
      <c r="EZN69" s="79"/>
      <c r="EZO69" s="79"/>
      <c r="EZP69" s="79"/>
      <c r="EZQ69" s="79"/>
      <c r="EZR69" s="79"/>
      <c r="EZS69" s="79"/>
      <c r="EZT69" s="79"/>
      <c r="EZU69" s="79"/>
      <c r="EZV69" s="79"/>
      <c r="EZW69" s="79"/>
      <c r="EZX69" s="79"/>
      <c r="EZY69" s="79"/>
      <c r="EZZ69" s="79"/>
      <c r="FAA69" s="79"/>
      <c r="FAB69" s="79"/>
      <c r="FAC69" s="79"/>
      <c r="FAD69" s="79"/>
      <c r="FAE69" s="79"/>
      <c r="FAF69" s="79"/>
      <c r="FAG69" s="79"/>
      <c r="FAH69" s="79"/>
      <c r="FAI69" s="79"/>
      <c r="FAJ69" s="79"/>
      <c r="FAK69" s="79"/>
      <c r="FAL69" s="79"/>
      <c r="FAM69" s="79"/>
      <c r="FAN69" s="79"/>
      <c r="FAO69" s="79"/>
      <c r="FAP69" s="79"/>
      <c r="FAQ69" s="79"/>
      <c r="FAR69" s="79"/>
      <c r="FAS69" s="79"/>
      <c r="FAT69" s="79"/>
      <c r="FAU69" s="79"/>
      <c r="FAV69" s="79"/>
      <c r="FAW69" s="79"/>
      <c r="FAX69" s="79"/>
      <c r="FAY69" s="79"/>
      <c r="FAZ69" s="79"/>
      <c r="FBA69" s="79"/>
      <c r="FBB69" s="79"/>
      <c r="FBC69" s="79"/>
      <c r="FBD69" s="79"/>
      <c r="FBE69" s="79"/>
      <c r="FBF69" s="79"/>
      <c r="FBG69" s="79"/>
      <c r="FBH69" s="79"/>
      <c r="FBI69" s="79"/>
      <c r="FBJ69" s="79"/>
      <c r="FBK69" s="79"/>
      <c r="FBL69" s="79"/>
      <c r="FBM69" s="79"/>
      <c r="FBN69" s="79"/>
      <c r="FBO69" s="79"/>
      <c r="FBP69" s="79"/>
      <c r="FBQ69" s="79"/>
      <c r="FBR69" s="79"/>
      <c r="FBS69" s="79"/>
      <c r="FBT69" s="79"/>
      <c r="FBU69" s="79"/>
      <c r="FBV69" s="79"/>
      <c r="FBW69" s="79"/>
      <c r="FBX69" s="79"/>
      <c r="FBY69" s="79"/>
      <c r="FBZ69" s="79"/>
      <c r="FCA69" s="79"/>
      <c r="FCB69" s="79"/>
      <c r="FCC69" s="79"/>
      <c r="FCD69" s="79"/>
      <c r="FCE69" s="79"/>
      <c r="FCF69" s="79"/>
      <c r="FCG69" s="79"/>
      <c r="FCH69" s="79"/>
      <c r="FCI69" s="79"/>
      <c r="FCJ69" s="79"/>
      <c r="FCK69" s="79"/>
      <c r="FCL69" s="79"/>
      <c r="FCM69" s="79"/>
      <c r="FCN69" s="79"/>
      <c r="FCO69" s="79"/>
      <c r="FCP69" s="79"/>
      <c r="FCQ69" s="79"/>
      <c r="FCR69" s="79"/>
      <c r="FCS69" s="79"/>
      <c r="FCT69" s="79"/>
      <c r="FCU69" s="79"/>
      <c r="FCV69" s="79"/>
      <c r="FCW69" s="79"/>
      <c r="FCX69" s="79"/>
      <c r="FCY69" s="79"/>
      <c r="FCZ69" s="79"/>
      <c r="FDA69" s="79"/>
      <c r="FDB69" s="79"/>
      <c r="FDC69" s="79"/>
      <c r="FDD69" s="79"/>
      <c r="FDE69" s="79"/>
      <c r="FDF69" s="79"/>
      <c r="FDG69" s="79"/>
      <c r="FDH69" s="79"/>
      <c r="FDI69" s="79"/>
      <c r="FDJ69" s="79"/>
      <c r="FDK69" s="79"/>
      <c r="FDL69" s="79"/>
      <c r="FDM69" s="79"/>
      <c r="FDN69" s="79"/>
      <c r="FDO69" s="79"/>
      <c r="FDP69" s="79"/>
      <c r="FDQ69" s="79"/>
      <c r="FDR69" s="79"/>
      <c r="FDS69" s="79"/>
      <c r="FDT69" s="79"/>
      <c r="FDU69" s="79"/>
      <c r="FDV69" s="79"/>
      <c r="FDW69" s="79"/>
      <c r="FDX69" s="79"/>
      <c r="FDY69" s="79"/>
      <c r="FDZ69" s="79"/>
      <c r="FEA69" s="79"/>
      <c r="FEB69" s="79"/>
      <c r="FEC69" s="79"/>
      <c r="FED69" s="79"/>
      <c r="FEE69" s="79"/>
      <c r="FEF69" s="79"/>
      <c r="FEG69" s="79"/>
      <c r="FEH69" s="79"/>
      <c r="FEI69" s="79"/>
      <c r="FEJ69" s="79"/>
      <c r="FEK69" s="79"/>
      <c r="FEL69" s="79"/>
      <c r="FEM69" s="79"/>
      <c r="FEN69" s="79"/>
      <c r="FEO69" s="79"/>
      <c r="FEP69" s="79"/>
      <c r="FEQ69" s="79"/>
      <c r="FER69" s="79"/>
      <c r="FES69" s="79"/>
      <c r="FET69" s="79"/>
      <c r="FEU69" s="79"/>
      <c r="FEV69" s="79"/>
      <c r="FEW69" s="79"/>
      <c r="FEX69" s="79"/>
      <c r="FEY69" s="79"/>
      <c r="FEZ69" s="79"/>
      <c r="FFA69" s="79"/>
      <c r="FFB69" s="79"/>
      <c r="FFC69" s="79"/>
      <c r="FFD69" s="79"/>
      <c r="FFE69" s="79"/>
      <c r="FFF69" s="79"/>
      <c r="FFG69" s="79"/>
      <c r="FFH69" s="79"/>
      <c r="FFI69" s="79"/>
      <c r="FFJ69" s="79"/>
      <c r="FFK69" s="79"/>
      <c r="FFL69" s="79"/>
      <c r="FFM69" s="79"/>
      <c r="FFN69" s="79"/>
      <c r="FFO69" s="79"/>
      <c r="FFP69" s="79"/>
      <c r="FFQ69" s="79"/>
      <c r="FFR69" s="79"/>
      <c r="FFS69" s="79"/>
      <c r="FFT69" s="79"/>
      <c r="FFU69" s="79"/>
      <c r="FFV69" s="79"/>
      <c r="FFW69" s="79"/>
      <c r="FFX69" s="79"/>
      <c r="FFY69" s="79"/>
      <c r="FFZ69" s="79"/>
      <c r="FGA69" s="79"/>
      <c r="FGB69" s="79"/>
      <c r="FGC69" s="79"/>
      <c r="FGD69" s="79"/>
      <c r="FGE69" s="79"/>
      <c r="FGF69" s="79"/>
      <c r="FGG69" s="79"/>
      <c r="FGH69" s="79"/>
      <c r="FGI69" s="79"/>
      <c r="FGJ69" s="79"/>
      <c r="FGK69" s="79"/>
      <c r="FGL69" s="79"/>
      <c r="FGM69" s="79"/>
      <c r="FGN69" s="79"/>
      <c r="FGO69" s="79"/>
      <c r="FGP69" s="79"/>
      <c r="FGQ69" s="79"/>
      <c r="FGR69" s="79"/>
      <c r="FGS69" s="79"/>
      <c r="FGT69" s="79"/>
      <c r="FGU69" s="79"/>
      <c r="FGV69" s="79"/>
      <c r="FGW69" s="79"/>
      <c r="FGX69" s="79"/>
      <c r="FGY69" s="79"/>
      <c r="FGZ69" s="79"/>
      <c r="FHA69" s="79"/>
      <c r="FHB69" s="79"/>
      <c r="FHC69" s="79"/>
      <c r="FHD69" s="79"/>
      <c r="FHE69" s="79"/>
      <c r="FHF69" s="79"/>
      <c r="FHG69" s="79"/>
      <c r="FHH69" s="79"/>
      <c r="FHI69" s="79"/>
      <c r="FHJ69" s="79"/>
      <c r="FHK69" s="79"/>
      <c r="FHL69" s="79"/>
      <c r="FHM69" s="79"/>
      <c r="FHN69" s="79"/>
      <c r="FHO69" s="79"/>
      <c r="FHP69" s="79"/>
      <c r="FHQ69" s="79"/>
      <c r="FHR69" s="79"/>
      <c r="FHS69" s="79"/>
      <c r="FHT69" s="79"/>
      <c r="FHU69" s="79"/>
      <c r="FHV69" s="79"/>
      <c r="FHW69" s="79"/>
      <c r="FHX69" s="79"/>
      <c r="FHY69" s="79"/>
      <c r="FHZ69" s="79"/>
      <c r="FIA69" s="79"/>
      <c r="FIB69" s="79"/>
      <c r="FIC69" s="79"/>
      <c r="FID69" s="79"/>
      <c r="FIE69" s="79"/>
      <c r="FIF69" s="79"/>
      <c r="FIG69" s="79"/>
      <c r="FIH69" s="79"/>
      <c r="FII69" s="79"/>
      <c r="FIJ69" s="79"/>
      <c r="FIK69" s="79"/>
      <c r="FIL69" s="79"/>
      <c r="FIM69" s="79"/>
      <c r="FIN69" s="79"/>
      <c r="FIO69" s="79"/>
      <c r="FIP69" s="79"/>
      <c r="FIQ69" s="79"/>
      <c r="FIR69" s="79"/>
      <c r="FIS69" s="79"/>
      <c r="FIT69" s="79"/>
      <c r="FIU69" s="79"/>
      <c r="FIV69" s="79"/>
      <c r="FIW69" s="79"/>
      <c r="FIX69" s="79"/>
      <c r="FIY69" s="79"/>
      <c r="FIZ69" s="79"/>
      <c r="FJA69" s="79"/>
      <c r="FJB69" s="79"/>
      <c r="FJC69" s="79"/>
      <c r="FJD69" s="79"/>
      <c r="FJE69" s="79"/>
      <c r="FJF69" s="79"/>
      <c r="FJG69" s="79"/>
      <c r="FJH69" s="79"/>
      <c r="FJI69" s="79"/>
      <c r="FJJ69" s="79"/>
      <c r="FJK69" s="79"/>
      <c r="FJL69" s="79"/>
      <c r="FJM69" s="79"/>
      <c r="FJN69" s="79"/>
      <c r="FJO69" s="79"/>
      <c r="FJP69" s="79"/>
      <c r="FJQ69" s="79"/>
      <c r="FJR69" s="79"/>
      <c r="FJS69" s="79"/>
      <c r="FJT69" s="79"/>
      <c r="FJU69" s="79"/>
      <c r="FJV69" s="79"/>
      <c r="FJW69" s="79"/>
      <c r="FJX69" s="79"/>
      <c r="FJY69" s="79"/>
      <c r="FJZ69" s="79"/>
      <c r="FKA69" s="79"/>
      <c r="FKB69" s="79"/>
      <c r="FKC69" s="79"/>
      <c r="FKD69" s="79"/>
      <c r="FKE69" s="79"/>
      <c r="FKF69" s="79"/>
      <c r="FKG69" s="79"/>
      <c r="FKH69" s="79"/>
      <c r="FKI69" s="79"/>
      <c r="FKJ69" s="79"/>
      <c r="FKK69" s="79"/>
      <c r="FKL69" s="79"/>
      <c r="FKM69" s="79"/>
      <c r="FKN69" s="79"/>
      <c r="FKO69" s="79"/>
      <c r="FKP69" s="79"/>
      <c r="FKQ69" s="79"/>
      <c r="FKR69" s="79"/>
      <c r="FKS69" s="79"/>
      <c r="FKT69" s="79"/>
      <c r="FKU69" s="79"/>
      <c r="FKV69" s="79"/>
      <c r="FKW69" s="79"/>
      <c r="FKX69" s="79"/>
      <c r="FKY69" s="79"/>
      <c r="FKZ69" s="79"/>
      <c r="FLA69" s="79"/>
      <c r="FLB69" s="79"/>
      <c r="FLC69" s="79"/>
      <c r="FLD69" s="79"/>
      <c r="FLE69" s="79"/>
      <c r="FLF69" s="79"/>
      <c r="FLG69" s="79"/>
      <c r="FLH69" s="79"/>
      <c r="FLI69" s="79"/>
      <c r="FLJ69" s="79"/>
      <c r="FLK69" s="79"/>
      <c r="FLL69" s="79"/>
      <c r="FLM69" s="79"/>
      <c r="FLN69" s="79"/>
      <c r="FLO69" s="79"/>
      <c r="FLP69" s="79"/>
      <c r="FLQ69" s="79"/>
      <c r="FLR69" s="79"/>
      <c r="FLS69" s="79"/>
      <c r="FLT69" s="79"/>
      <c r="FLU69" s="79"/>
      <c r="FLV69" s="79"/>
      <c r="FLW69" s="79"/>
      <c r="FLX69" s="79"/>
      <c r="FLY69" s="79"/>
      <c r="FLZ69" s="79"/>
      <c r="FMA69" s="79"/>
      <c r="FMB69" s="79"/>
      <c r="FMC69" s="79"/>
      <c r="FMD69" s="79"/>
      <c r="FME69" s="79"/>
      <c r="FMF69" s="79"/>
      <c r="FMG69" s="79"/>
      <c r="FMH69" s="79"/>
      <c r="FMI69" s="79"/>
      <c r="FMJ69" s="79"/>
      <c r="FMK69" s="79"/>
      <c r="FML69" s="79"/>
      <c r="FMM69" s="79"/>
      <c r="FMN69" s="79"/>
      <c r="FMO69" s="79"/>
      <c r="FMP69" s="79"/>
      <c r="FMQ69" s="79"/>
      <c r="FMR69" s="79"/>
      <c r="FMS69" s="79"/>
      <c r="FMT69" s="79"/>
      <c r="FMU69" s="79"/>
      <c r="FMV69" s="79"/>
      <c r="FMW69" s="79"/>
      <c r="FMX69" s="79"/>
      <c r="FMY69" s="79"/>
      <c r="FMZ69" s="79"/>
      <c r="FNA69" s="79"/>
      <c r="FNB69" s="79"/>
      <c r="FNC69" s="79"/>
      <c r="FND69" s="79"/>
      <c r="FNE69" s="79"/>
      <c r="FNF69" s="79"/>
      <c r="FNG69" s="79"/>
      <c r="FNH69" s="79"/>
      <c r="FNI69" s="79"/>
      <c r="FNJ69" s="79"/>
      <c r="FNK69" s="79"/>
      <c r="FNL69" s="79"/>
      <c r="FNM69" s="79"/>
      <c r="FNN69" s="79"/>
      <c r="FNO69" s="79"/>
      <c r="FNP69" s="79"/>
      <c r="FNQ69" s="79"/>
      <c r="FNR69" s="79"/>
      <c r="FNS69" s="79"/>
      <c r="FNT69" s="79"/>
      <c r="FNU69" s="79"/>
      <c r="FNV69" s="79"/>
      <c r="FNW69" s="79"/>
      <c r="FNX69" s="79"/>
      <c r="FNY69" s="79"/>
      <c r="FNZ69" s="79"/>
      <c r="FOA69" s="79"/>
      <c r="FOB69" s="79"/>
      <c r="FOC69" s="79"/>
      <c r="FOD69" s="79"/>
      <c r="FOE69" s="79"/>
      <c r="FOF69" s="79"/>
      <c r="FOG69" s="79"/>
      <c r="FOH69" s="79"/>
      <c r="FOI69" s="79"/>
      <c r="FOJ69" s="79"/>
      <c r="FOK69" s="79"/>
      <c r="FOL69" s="79"/>
      <c r="FOM69" s="79"/>
      <c r="FON69" s="79"/>
      <c r="FOO69" s="79"/>
      <c r="FOP69" s="79"/>
      <c r="FOQ69" s="79"/>
      <c r="FOR69" s="79"/>
      <c r="FOS69" s="79"/>
      <c r="FOT69" s="79"/>
      <c r="FOU69" s="79"/>
      <c r="FOV69" s="79"/>
      <c r="FOW69" s="79"/>
      <c r="FOX69" s="79"/>
      <c r="FOY69" s="79"/>
      <c r="FOZ69" s="79"/>
      <c r="FPA69" s="79"/>
      <c r="FPB69" s="79"/>
      <c r="FPC69" s="79"/>
      <c r="FPD69" s="79"/>
      <c r="FPE69" s="79"/>
      <c r="FPF69" s="79"/>
      <c r="FPG69" s="79"/>
      <c r="FPH69" s="79"/>
      <c r="FPI69" s="79"/>
      <c r="FPJ69" s="79"/>
      <c r="FPK69" s="79"/>
      <c r="FPL69" s="79"/>
      <c r="FPM69" s="79"/>
      <c r="FPN69" s="79"/>
      <c r="FPO69" s="79"/>
      <c r="FPP69" s="79"/>
      <c r="FPQ69" s="79"/>
      <c r="FPR69" s="79"/>
      <c r="FPS69" s="79"/>
      <c r="FPT69" s="79"/>
      <c r="FPU69" s="79"/>
      <c r="FPV69" s="79"/>
      <c r="FPW69" s="79"/>
      <c r="FPX69" s="79"/>
      <c r="FPY69" s="79"/>
      <c r="FPZ69" s="79"/>
      <c r="FQA69" s="79"/>
      <c r="FQB69" s="79"/>
      <c r="FQC69" s="79"/>
      <c r="FQD69" s="79"/>
      <c r="FQE69" s="79"/>
      <c r="FQF69" s="79"/>
      <c r="FQG69" s="79"/>
      <c r="FQH69" s="79"/>
      <c r="FQI69" s="79"/>
      <c r="FQJ69" s="79"/>
      <c r="FQK69" s="79"/>
      <c r="FQL69" s="79"/>
      <c r="FQM69" s="79"/>
      <c r="FQN69" s="79"/>
      <c r="FQO69" s="79"/>
      <c r="FQP69" s="79"/>
      <c r="FQQ69" s="79"/>
      <c r="FQR69" s="79"/>
      <c r="FQS69" s="79"/>
      <c r="FQT69" s="79"/>
      <c r="FQU69" s="79"/>
      <c r="FQV69" s="79"/>
      <c r="FQW69" s="79"/>
      <c r="FQX69" s="79"/>
      <c r="FQY69" s="79"/>
      <c r="FQZ69" s="79"/>
      <c r="FRA69" s="79"/>
      <c r="FRB69" s="79"/>
      <c r="FRC69" s="79"/>
      <c r="FRD69" s="79"/>
      <c r="FRE69" s="79"/>
      <c r="FRF69" s="79"/>
      <c r="FRG69" s="79"/>
      <c r="FRH69" s="79"/>
      <c r="FRI69" s="79"/>
      <c r="FRJ69" s="79"/>
      <c r="FRK69" s="79"/>
      <c r="FRL69" s="79"/>
      <c r="FRM69" s="79"/>
      <c r="FRN69" s="79"/>
      <c r="FRO69" s="79"/>
      <c r="FRP69" s="79"/>
      <c r="FRQ69" s="79"/>
      <c r="FRR69" s="79"/>
      <c r="FRS69" s="79"/>
      <c r="FRT69" s="79"/>
      <c r="FRU69" s="79"/>
      <c r="FRV69" s="79"/>
      <c r="FRW69" s="79"/>
      <c r="FRX69" s="79"/>
      <c r="FRY69" s="79"/>
      <c r="FRZ69" s="79"/>
      <c r="FSA69" s="79"/>
      <c r="FSB69" s="79"/>
      <c r="FSC69" s="79"/>
      <c r="FSD69" s="79"/>
      <c r="FSE69" s="79"/>
      <c r="FSF69" s="79"/>
      <c r="FSG69" s="79"/>
      <c r="FSH69" s="79"/>
      <c r="FSI69" s="79"/>
      <c r="FSJ69" s="79"/>
      <c r="FSK69" s="79"/>
      <c r="FSL69" s="79"/>
      <c r="FSM69" s="79"/>
      <c r="FSN69" s="79"/>
      <c r="FSO69" s="79"/>
      <c r="FSP69" s="79"/>
      <c r="FSQ69" s="79"/>
      <c r="FSR69" s="79"/>
      <c r="FSS69" s="79"/>
      <c r="FST69" s="79"/>
      <c r="FSU69" s="79"/>
      <c r="FSV69" s="79"/>
      <c r="FSW69" s="79"/>
      <c r="FSX69" s="79"/>
      <c r="FSY69" s="79"/>
      <c r="FSZ69" s="79"/>
      <c r="FTA69" s="79"/>
      <c r="FTB69" s="79"/>
      <c r="FTC69" s="79"/>
      <c r="FTD69" s="79"/>
      <c r="FTE69" s="79"/>
      <c r="FTF69" s="79"/>
      <c r="FTG69" s="79"/>
      <c r="FTH69" s="79"/>
      <c r="FTI69" s="79"/>
      <c r="FTJ69" s="79"/>
      <c r="FTK69" s="79"/>
      <c r="FTL69" s="79"/>
      <c r="FTM69" s="79"/>
      <c r="FTN69" s="79"/>
      <c r="FTO69" s="79"/>
      <c r="FTP69" s="79"/>
      <c r="FTQ69" s="79"/>
      <c r="FTR69" s="79"/>
      <c r="FTS69" s="79"/>
      <c r="FTT69" s="79"/>
      <c r="FTU69" s="79"/>
      <c r="FTV69" s="79"/>
      <c r="FTW69" s="79"/>
      <c r="FTX69" s="79"/>
      <c r="FTY69" s="79"/>
      <c r="FTZ69" s="79"/>
      <c r="FUA69" s="79"/>
      <c r="FUB69" s="79"/>
      <c r="FUC69" s="79"/>
      <c r="FUD69" s="79"/>
      <c r="FUE69" s="79"/>
      <c r="FUF69" s="79"/>
      <c r="FUG69" s="79"/>
      <c r="FUH69" s="79"/>
      <c r="FUI69" s="79"/>
      <c r="FUJ69" s="79"/>
      <c r="FUK69" s="79"/>
      <c r="FUL69" s="79"/>
      <c r="FUM69" s="79"/>
      <c r="FUN69" s="79"/>
      <c r="FUO69" s="79"/>
      <c r="FUP69" s="79"/>
      <c r="FUQ69" s="79"/>
      <c r="FUR69" s="79"/>
      <c r="FUS69" s="79"/>
      <c r="FUT69" s="79"/>
      <c r="FUU69" s="79"/>
      <c r="FUV69" s="79"/>
      <c r="FUW69" s="79"/>
      <c r="FUX69" s="79"/>
      <c r="FUY69" s="79"/>
      <c r="FUZ69" s="79"/>
      <c r="FVA69" s="79"/>
      <c r="FVB69" s="79"/>
      <c r="FVC69" s="79"/>
      <c r="FVD69" s="79"/>
      <c r="FVE69" s="79"/>
      <c r="FVF69" s="79"/>
      <c r="FVG69" s="79"/>
      <c r="FVH69" s="79"/>
      <c r="FVI69" s="79"/>
      <c r="FVJ69" s="79"/>
      <c r="FVK69" s="79"/>
      <c r="FVL69" s="79"/>
      <c r="FVM69" s="79"/>
      <c r="FVN69" s="79"/>
      <c r="FVO69" s="79"/>
      <c r="FVP69" s="79"/>
      <c r="FVQ69" s="79"/>
      <c r="FVR69" s="79"/>
      <c r="FVS69" s="79"/>
      <c r="FVT69" s="79"/>
      <c r="FVU69" s="79"/>
      <c r="FVV69" s="79"/>
      <c r="FVW69" s="79"/>
      <c r="FVX69" s="79"/>
      <c r="FVY69" s="79"/>
      <c r="FVZ69" s="79"/>
      <c r="FWA69" s="79"/>
      <c r="FWB69" s="79"/>
      <c r="FWC69" s="79"/>
      <c r="FWD69" s="79"/>
      <c r="FWE69" s="79"/>
      <c r="FWF69" s="79"/>
      <c r="FWG69" s="79"/>
      <c r="FWH69" s="79"/>
      <c r="FWI69" s="79"/>
      <c r="FWJ69" s="79"/>
      <c r="FWK69" s="79"/>
      <c r="FWL69" s="79"/>
      <c r="FWM69" s="79"/>
      <c r="FWN69" s="79"/>
      <c r="FWO69" s="79"/>
      <c r="FWP69" s="79"/>
      <c r="FWQ69" s="79"/>
      <c r="FWR69" s="79"/>
      <c r="FWS69" s="79"/>
      <c r="FWT69" s="79"/>
      <c r="FWU69" s="79"/>
      <c r="FWV69" s="79"/>
      <c r="FWW69" s="79"/>
      <c r="FWX69" s="79"/>
      <c r="FWY69" s="79"/>
      <c r="FWZ69" s="79"/>
      <c r="FXA69" s="79"/>
      <c r="FXB69" s="79"/>
      <c r="FXC69" s="79"/>
      <c r="FXD69" s="79"/>
      <c r="FXE69" s="79"/>
      <c r="FXF69" s="79"/>
      <c r="FXG69" s="79"/>
      <c r="FXH69" s="79"/>
      <c r="FXI69" s="79"/>
      <c r="FXJ69" s="79"/>
      <c r="FXK69" s="79"/>
      <c r="FXL69" s="79"/>
      <c r="FXM69" s="79"/>
      <c r="FXN69" s="79"/>
      <c r="FXO69" s="79"/>
      <c r="FXP69" s="79"/>
      <c r="FXQ69" s="79"/>
      <c r="FXR69" s="79"/>
      <c r="FXS69" s="79"/>
      <c r="FXT69" s="79"/>
      <c r="FXU69" s="79"/>
      <c r="FXV69" s="79"/>
      <c r="FXW69" s="79"/>
      <c r="FXX69" s="79"/>
      <c r="FXY69" s="79"/>
      <c r="FXZ69" s="79"/>
      <c r="FYA69" s="79"/>
      <c r="FYB69" s="79"/>
      <c r="FYC69" s="79"/>
      <c r="FYD69" s="79"/>
      <c r="FYE69" s="79"/>
      <c r="FYF69" s="79"/>
      <c r="FYG69" s="79"/>
      <c r="FYH69" s="79"/>
      <c r="FYI69" s="79"/>
      <c r="FYJ69" s="79"/>
      <c r="FYK69" s="79"/>
      <c r="FYL69" s="79"/>
      <c r="FYM69" s="79"/>
      <c r="FYN69" s="79"/>
      <c r="FYO69" s="79"/>
      <c r="FYP69" s="79"/>
      <c r="FYQ69" s="79"/>
      <c r="FYR69" s="79"/>
      <c r="FYS69" s="79"/>
      <c r="FYT69" s="79"/>
      <c r="FYU69" s="79"/>
      <c r="FYV69" s="79"/>
      <c r="FYW69" s="79"/>
      <c r="FYX69" s="79"/>
      <c r="FYY69" s="79"/>
      <c r="FYZ69" s="79"/>
      <c r="FZA69" s="79"/>
      <c r="FZB69" s="79"/>
      <c r="FZC69" s="79"/>
      <c r="FZD69" s="79"/>
      <c r="FZE69" s="79"/>
      <c r="FZF69" s="79"/>
      <c r="FZG69" s="79"/>
      <c r="FZH69" s="79"/>
      <c r="FZI69" s="79"/>
      <c r="FZJ69" s="79"/>
      <c r="FZK69" s="79"/>
      <c r="FZL69" s="79"/>
      <c r="FZM69" s="79"/>
      <c r="FZN69" s="79"/>
      <c r="FZO69" s="79"/>
      <c r="FZP69" s="79"/>
      <c r="FZQ69" s="79"/>
      <c r="FZR69" s="79"/>
      <c r="FZS69" s="79"/>
      <c r="FZT69" s="79"/>
      <c r="FZU69" s="79"/>
      <c r="FZV69" s="79"/>
      <c r="FZW69" s="79"/>
      <c r="FZX69" s="79"/>
      <c r="FZY69" s="79"/>
      <c r="FZZ69" s="79"/>
      <c r="GAA69" s="79"/>
      <c r="GAB69" s="79"/>
      <c r="GAC69" s="79"/>
      <c r="GAD69" s="79"/>
      <c r="GAE69" s="79"/>
      <c r="GAF69" s="79"/>
      <c r="GAG69" s="79"/>
      <c r="GAH69" s="79"/>
      <c r="GAI69" s="79"/>
      <c r="GAJ69" s="79"/>
      <c r="GAK69" s="79"/>
      <c r="GAL69" s="79"/>
      <c r="GAM69" s="79"/>
      <c r="GAN69" s="79"/>
      <c r="GAO69" s="79"/>
      <c r="GAP69" s="79"/>
      <c r="GAQ69" s="79"/>
      <c r="GAR69" s="79"/>
      <c r="GAS69" s="79"/>
      <c r="GAT69" s="79"/>
      <c r="GAU69" s="79"/>
      <c r="GAV69" s="79"/>
      <c r="GAW69" s="79"/>
      <c r="GAX69" s="79"/>
      <c r="GAY69" s="79"/>
      <c r="GAZ69" s="79"/>
      <c r="GBA69" s="79"/>
      <c r="GBB69" s="79"/>
      <c r="GBC69" s="79"/>
      <c r="GBD69" s="79"/>
      <c r="GBE69" s="79"/>
      <c r="GBF69" s="79"/>
      <c r="GBG69" s="79"/>
      <c r="GBH69" s="79"/>
      <c r="GBI69" s="79"/>
      <c r="GBJ69" s="79"/>
      <c r="GBK69" s="79"/>
      <c r="GBL69" s="79"/>
      <c r="GBM69" s="79"/>
      <c r="GBN69" s="79"/>
      <c r="GBO69" s="79"/>
      <c r="GBP69" s="79"/>
      <c r="GBQ69" s="79"/>
      <c r="GBR69" s="79"/>
      <c r="GBS69" s="79"/>
      <c r="GBT69" s="79"/>
      <c r="GBU69" s="79"/>
      <c r="GBV69" s="79"/>
      <c r="GBW69" s="79"/>
      <c r="GBX69" s="79"/>
      <c r="GBY69" s="79"/>
      <c r="GBZ69" s="79"/>
      <c r="GCA69" s="79"/>
      <c r="GCB69" s="79"/>
      <c r="GCC69" s="79"/>
      <c r="GCD69" s="79"/>
      <c r="GCE69" s="79"/>
      <c r="GCF69" s="79"/>
      <c r="GCG69" s="79"/>
      <c r="GCH69" s="79"/>
      <c r="GCI69" s="79"/>
      <c r="GCJ69" s="79"/>
      <c r="GCK69" s="79"/>
      <c r="GCL69" s="79"/>
      <c r="GCM69" s="79"/>
      <c r="GCN69" s="79"/>
      <c r="GCO69" s="79"/>
      <c r="GCP69" s="79"/>
      <c r="GCQ69" s="79"/>
      <c r="GCR69" s="79"/>
      <c r="GCS69" s="79"/>
      <c r="GCT69" s="79"/>
      <c r="GCU69" s="79"/>
      <c r="GCV69" s="79"/>
      <c r="GCW69" s="79"/>
      <c r="GCX69" s="79"/>
      <c r="GCY69" s="79"/>
      <c r="GCZ69" s="79"/>
      <c r="GDA69" s="79"/>
      <c r="GDB69" s="79"/>
      <c r="GDC69" s="79"/>
      <c r="GDD69" s="79"/>
      <c r="GDE69" s="79"/>
      <c r="GDF69" s="79"/>
      <c r="GDG69" s="79"/>
      <c r="GDH69" s="79"/>
      <c r="GDI69" s="79"/>
      <c r="GDJ69" s="79"/>
      <c r="GDK69" s="79"/>
      <c r="GDL69" s="79"/>
      <c r="GDM69" s="79"/>
      <c r="GDN69" s="79"/>
      <c r="GDO69" s="79"/>
      <c r="GDP69" s="79"/>
      <c r="GDQ69" s="79"/>
      <c r="GDR69" s="79"/>
      <c r="GDS69" s="79"/>
      <c r="GDT69" s="79"/>
      <c r="GDU69" s="79"/>
      <c r="GDV69" s="79"/>
      <c r="GDW69" s="79"/>
      <c r="GDX69" s="79"/>
      <c r="GDY69" s="79"/>
      <c r="GDZ69" s="79"/>
      <c r="GEA69" s="79"/>
      <c r="GEB69" s="79"/>
      <c r="GEC69" s="79"/>
      <c r="GED69" s="79"/>
      <c r="GEE69" s="79"/>
      <c r="GEF69" s="79"/>
      <c r="GEG69" s="79"/>
      <c r="GEH69" s="79"/>
      <c r="GEI69" s="79"/>
      <c r="GEJ69" s="79"/>
      <c r="GEK69" s="79"/>
      <c r="GEL69" s="79"/>
      <c r="GEM69" s="79"/>
      <c r="GEN69" s="79"/>
      <c r="GEO69" s="79"/>
      <c r="GEP69" s="79"/>
      <c r="GEQ69" s="79"/>
      <c r="GER69" s="79"/>
      <c r="GES69" s="79"/>
      <c r="GET69" s="79"/>
      <c r="GEU69" s="79"/>
      <c r="GEV69" s="79"/>
      <c r="GEW69" s="79"/>
      <c r="GEX69" s="79"/>
      <c r="GEY69" s="79"/>
      <c r="GEZ69" s="79"/>
      <c r="GFA69" s="79"/>
      <c r="GFB69" s="79"/>
      <c r="GFC69" s="79"/>
      <c r="GFD69" s="79"/>
      <c r="GFE69" s="79"/>
      <c r="GFF69" s="79"/>
      <c r="GFG69" s="79"/>
      <c r="GFH69" s="79"/>
      <c r="GFI69" s="79"/>
      <c r="GFJ69" s="79"/>
      <c r="GFK69" s="79"/>
      <c r="GFL69" s="79"/>
      <c r="GFM69" s="79"/>
      <c r="GFN69" s="79"/>
      <c r="GFO69" s="79"/>
      <c r="GFP69" s="79"/>
      <c r="GFQ69" s="79"/>
      <c r="GFR69" s="79"/>
      <c r="GFS69" s="79"/>
      <c r="GFT69" s="79"/>
      <c r="GFU69" s="79"/>
      <c r="GFV69" s="79"/>
      <c r="GFW69" s="79"/>
      <c r="GFX69" s="79"/>
      <c r="GFY69" s="79"/>
      <c r="GFZ69" s="79"/>
      <c r="GGA69" s="79"/>
      <c r="GGB69" s="79"/>
      <c r="GGC69" s="79"/>
      <c r="GGD69" s="79"/>
      <c r="GGE69" s="79"/>
      <c r="GGF69" s="79"/>
      <c r="GGG69" s="79"/>
      <c r="GGH69" s="79"/>
      <c r="GGI69" s="79"/>
      <c r="GGJ69" s="79"/>
      <c r="GGK69" s="79"/>
      <c r="GGL69" s="79"/>
      <c r="GGM69" s="79"/>
      <c r="GGN69" s="79"/>
      <c r="GGO69" s="79"/>
      <c r="GGP69" s="79"/>
      <c r="GGQ69" s="79"/>
      <c r="GGR69" s="79"/>
      <c r="GGS69" s="79"/>
      <c r="GGT69" s="79"/>
      <c r="GGU69" s="79"/>
      <c r="GGV69" s="79"/>
      <c r="GGW69" s="79"/>
      <c r="GGX69" s="79"/>
      <c r="GGY69" s="79"/>
      <c r="GGZ69" s="79"/>
      <c r="GHA69" s="79"/>
      <c r="GHB69" s="79"/>
      <c r="GHC69" s="79"/>
      <c r="GHD69" s="79"/>
      <c r="GHE69" s="79"/>
      <c r="GHF69" s="79"/>
      <c r="GHG69" s="79"/>
      <c r="GHH69" s="79"/>
      <c r="GHI69" s="79"/>
      <c r="GHJ69" s="79"/>
      <c r="GHK69" s="79"/>
      <c r="GHL69" s="79"/>
      <c r="GHM69" s="79"/>
      <c r="GHN69" s="79"/>
      <c r="GHO69" s="79"/>
      <c r="GHP69" s="79"/>
      <c r="GHQ69" s="79"/>
      <c r="GHR69" s="79"/>
      <c r="GHS69" s="79"/>
      <c r="GHT69" s="79"/>
      <c r="GHU69" s="79"/>
      <c r="GHV69" s="79"/>
      <c r="GHW69" s="79"/>
      <c r="GHX69" s="79"/>
      <c r="GHY69" s="79"/>
      <c r="GHZ69" s="79"/>
      <c r="GIA69" s="79"/>
      <c r="GIB69" s="79"/>
      <c r="GIC69" s="79"/>
      <c r="GID69" s="79"/>
      <c r="GIE69" s="79"/>
      <c r="GIF69" s="79"/>
      <c r="GIG69" s="79"/>
      <c r="GIH69" s="79"/>
      <c r="GII69" s="79"/>
      <c r="GIJ69" s="79"/>
      <c r="GIK69" s="79"/>
      <c r="GIL69" s="79"/>
      <c r="GIM69" s="79"/>
      <c r="GIN69" s="79"/>
      <c r="GIO69" s="79"/>
      <c r="GIP69" s="79"/>
      <c r="GIQ69" s="79"/>
      <c r="GIR69" s="79"/>
      <c r="GIS69" s="79"/>
      <c r="GIT69" s="79"/>
      <c r="GIU69" s="79"/>
      <c r="GIV69" s="79"/>
      <c r="GIW69" s="79"/>
      <c r="GIX69" s="79"/>
      <c r="GIY69" s="79"/>
      <c r="GIZ69" s="79"/>
      <c r="GJA69" s="79"/>
      <c r="GJB69" s="79"/>
      <c r="GJC69" s="79"/>
      <c r="GJD69" s="79"/>
      <c r="GJE69" s="79"/>
      <c r="GJF69" s="79"/>
      <c r="GJG69" s="79"/>
      <c r="GJH69" s="79"/>
      <c r="GJI69" s="79"/>
      <c r="GJJ69" s="79"/>
      <c r="GJK69" s="79"/>
      <c r="GJL69" s="79"/>
      <c r="GJM69" s="79"/>
      <c r="GJN69" s="79"/>
      <c r="GJO69" s="79"/>
      <c r="GJP69" s="79"/>
      <c r="GJQ69" s="79"/>
      <c r="GJR69" s="79"/>
      <c r="GJS69" s="79"/>
      <c r="GJT69" s="79"/>
      <c r="GJU69" s="79"/>
      <c r="GJV69" s="79"/>
      <c r="GJW69" s="79"/>
      <c r="GJX69" s="79"/>
      <c r="GJY69" s="79"/>
      <c r="GJZ69" s="79"/>
      <c r="GKA69" s="79"/>
      <c r="GKB69" s="79"/>
      <c r="GKC69" s="79"/>
      <c r="GKD69" s="79"/>
      <c r="GKE69" s="79"/>
      <c r="GKF69" s="79"/>
      <c r="GKG69" s="79"/>
      <c r="GKH69" s="79"/>
      <c r="GKI69" s="79"/>
      <c r="GKJ69" s="79"/>
      <c r="GKK69" s="79"/>
      <c r="GKL69" s="79"/>
      <c r="GKM69" s="79"/>
      <c r="GKN69" s="79"/>
      <c r="GKO69" s="79"/>
      <c r="GKP69" s="79"/>
      <c r="GKQ69" s="79"/>
      <c r="GKR69" s="79"/>
      <c r="GKS69" s="79"/>
      <c r="GKT69" s="79"/>
      <c r="GKU69" s="79"/>
      <c r="GKV69" s="79"/>
      <c r="GKW69" s="79"/>
      <c r="GKX69" s="79"/>
      <c r="GKY69" s="79"/>
      <c r="GKZ69" s="79"/>
      <c r="GLA69" s="79"/>
      <c r="GLB69" s="79"/>
      <c r="GLC69" s="79"/>
      <c r="GLD69" s="79"/>
      <c r="GLE69" s="79"/>
      <c r="GLF69" s="79"/>
      <c r="GLG69" s="79"/>
      <c r="GLH69" s="79"/>
      <c r="GLI69" s="79"/>
      <c r="GLJ69" s="79"/>
      <c r="GLK69" s="79"/>
      <c r="GLL69" s="79"/>
      <c r="GLM69" s="79"/>
      <c r="GLN69" s="79"/>
      <c r="GLO69" s="79"/>
      <c r="GLP69" s="79"/>
      <c r="GLQ69" s="79"/>
      <c r="GLR69" s="79"/>
      <c r="GLS69" s="79"/>
      <c r="GLT69" s="79"/>
      <c r="GLU69" s="79"/>
      <c r="GLV69" s="79"/>
      <c r="GLW69" s="79"/>
      <c r="GLX69" s="79"/>
      <c r="GLY69" s="79"/>
      <c r="GLZ69" s="79"/>
      <c r="GMA69" s="79"/>
      <c r="GMB69" s="79"/>
      <c r="GMC69" s="79"/>
      <c r="GMD69" s="79"/>
      <c r="GME69" s="79"/>
      <c r="GMF69" s="79"/>
      <c r="GMG69" s="79"/>
      <c r="GMH69" s="79"/>
      <c r="GMI69" s="79"/>
      <c r="GMJ69" s="79"/>
      <c r="GMK69" s="79"/>
      <c r="GML69" s="79"/>
      <c r="GMM69" s="79"/>
      <c r="GMN69" s="79"/>
      <c r="GMO69" s="79"/>
      <c r="GMP69" s="79"/>
      <c r="GMQ69" s="79"/>
      <c r="GMR69" s="79"/>
      <c r="GMS69" s="79"/>
      <c r="GMT69" s="79"/>
      <c r="GMU69" s="79"/>
      <c r="GMV69" s="79"/>
      <c r="GMW69" s="79"/>
      <c r="GMX69" s="79"/>
      <c r="GMY69" s="79"/>
      <c r="GMZ69" s="79"/>
      <c r="GNA69" s="79"/>
      <c r="GNB69" s="79"/>
      <c r="GNC69" s="79"/>
      <c r="GND69" s="79"/>
      <c r="GNE69" s="79"/>
      <c r="GNF69" s="79"/>
      <c r="GNG69" s="79"/>
      <c r="GNH69" s="79"/>
      <c r="GNI69" s="79"/>
      <c r="GNJ69" s="79"/>
      <c r="GNK69" s="79"/>
      <c r="GNL69" s="79"/>
      <c r="GNM69" s="79"/>
      <c r="GNN69" s="79"/>
      <c r="GNO69" s="79"/>
      <c r="GNP69" s="79"/>
      <c r="GNQ69" s="79"/>
      <c r="GNR69" s="79"/>
      <c r="GNS69" s="79"/>
      <c r="GNT69" s="79"/>
      <c r="GNU69" s="79"/>
      <c r="GNV69" s="79"/>
      <c r="GNW69" s="79"/>
      <c r="GNX69" s="79"/>
      <c r="GNY69" s="79"/>
      <c r="GNZ69" s="79"/>
      <c r="GOA69" s="79"/>
      <c r="GOB69" s="79"/>
      <c r="GOC69" s="79"/>
      <c r="GOD69" s="79"/>
      <c r="GOE69" s="79"/>
      <c r="GOF69" s="79"/>
      <c r="GOG69" s="79"/>
      <c r="GOH69" s="79"/>
      <c r="GOI69" s="79"/>
      <c r="GOJ69" s="79"/>
      <c r="GOK69" s="79"/>
      <c r="GOL69" s="79"/>
      <c r="GOM69" s="79"/>
      <c r="GON69" s="79"/>
      <c r="GOO69" s="79"/>
      <c r="GOP69" s="79"/>
      <c r="GOQ69" s="79"/>
      <c r="GOR69" s="79"/>
      <c r="GOS69" s="79"/>
      <c r="GOT69" s="79"/>
      <c r="GOU69" s="79"/>
      <c r="GOV69" s="79"/>
      <c r="GOW69" s="79"/>
      <c r="GOX69" s="79"/>
      <c r="GOY69" s="79"/>
      <c r="GOZ69" s="79"/>
      <c r="GPA69" s="79"/>
      <c r="GPB69" s="79"/>
      <c r="GPC69" s="79"/>
      <c r="GPD69" s="79"/>
      <c r="GPE69" s="79"/>
      <c r="GPF69" s="79"/>
      <c r="GPG69" s="79"/>
      <c r="GPH69" s="79"/>
      <c r="GPI69" s="79"/>
      <c r="GPJ69" s="79"/>
      <c r="GPK69" s="79"/>
      <c r="GPL69" s="79"/>
      <c r="GPM69" s="79"/>
      <c r="GPN69" s="79"/>
      <c r="GPO69" s="79"/>
      <c r="GPP69" s="79"/>
      <c r="GPQ69" s="79"/>
      <c r="GPR69" s="79"/>
      <c r="GPS69" s="79"/>
      <c r="GPT69" s="79"/>
      <c r="GPU69" s="79"/>
      <c r="GPV69" s="79"/>
      <c r="GPW69" s="79"/>
      <c r="GPX69" s="79"/>
      <c r="GPY69" s="79"/>
      <c r="GPZ69" s="79"/>
      <c r="GQA69" s="79"/>
      <c r="GQB69" s="79"/>
      <c r="GQC69" s="79"/>
      <c r="GQD69" s="79"/>
      <c r="GQE69" s="79"/>
      <c r="GQF69" s="79"/>
      <c r="GQG69" s="79"/>
      <c r="GQH69" s="79"/>
      <c r="GQI69" s="79"/>
      <c r="GQJ69" s="79"/>
      <c r="GQK69" s="79"/>
      <c r="GQL69" s="79"/>
      <c r="GQM69" s="79"/>
      <c r="GQN69" s="79"/>
      <c r="GQO69" s="79"/>
      <c r="GQP69" s="79"/>
      <c r="GQQ69" s="79"/>
      <c r="GQR69" s="79"/>
      <c r="GQS69" s="79"/>
      <c r="GQT69" s="79"/>
      <c r="GQU69" s="79"/>
      <c r="GQV69" s="79"/>
      <c r="GQW69" s="79"/>
      <c r="GQX69" s="79"/>
      <c r="GQY69" s="79"/>
      <c r="GQZ69" s="79"/>
      <c r="GRA69" s="79"/>
      <c r="GRB69" s="79"/>
      <c r="GRC69" s="79"/>
      <c r="GRD69" s="79"/>
      <c r="GRE69" s="79"/>
      <c r="GRF69" s="79"/>
      <c r="GRG69" s="79"/>
      <c r="GRH69" s="79"/>
      <c r="GRI69" s="79"/>
      <c r="GRJ69" s="79"/>
      <c r="GRK69" s="79"/>
      <c r="GRL69" s="79"/>
      <c r="GRM69" s="79"/>
      <c r="GRN69" s="79"/>
      <c r="GRO69" s="79"/>
      <c r="GRP69" s="79"/>
      <c r="GRQ69" s="79"/>
      <c r="GRR69" s="79"/>
      <c r="GRS69" s="79"/>
      <c r="GRT69" s="79"/>
      <c r="GRU69" s="79"/>
      <c r="GRV69" s="79"/>
      <c r="GRW69" s="79"/>
      <c r="GRX69" s="79"/>
      <c r="GRY69" s="79"/>
      <c r="GRZ69" s="79"/>
      <c r="GSA69" s="79"/>
      <c r="GSB69" s="79"/>
      <c r="GSC69" s="79"/>
      <c r="GSD69" s="79"/>
      <c r="GSE69" s="79"/>
      <c r="GSF69" s="79"/>
      <c r="GSG69" s="79"/>
      <c r="GSH69" s="79"/>
      <c r="GSI69" s="79"/>
      <c r="GSJ69" s="79"/>
      <c r="GSK69" s="79"/>
      <c r="GSL69" s="79"/>
      <c r="GSM69" s="79"/>
      <c r="GSN69" s="79"/>
      <c r="GSO69" s="79"/>
      <c r="GSP69" s="79"/>
      <c r="GSQ69" s="79"/>
      <c r="GSR69" s="79"/>
      <c r="GSS69" s="79"/>
      <c r="GST69" s="79"/>
      <c r="GSU69" s="79"/>
      <c r="GSV69" s="79"/>
      <c r="GSW69" s="79"/>
      <c r="GSX69" s="79"/>
      <c r="GSY69" s="79"/>
      <c r="GSZ69" s="79"/>
      <c r="GTA69" s="79"/>
      <c r="GTB69" s="79"/>
      <c r="GTC69" s="79"/>
      <c r="GTD69" s="79"/>
      <c r="GTE69" s="79"/>
      <c r="GTF69" s="79"/>
      <c r="GTG69" s="79"/>
      <c r="GTH69" s="79"/>
      <c r="GTI69" s="79"/>
      <c r="GTJ69" s="79"/>
      <c r="GTK69" s="79"/>
      <c r="GTL69" s="79"/>
      <c r="GTM69" s="79"/>
      <c r="GTN69" s="79"/>
      <c r="GTO69" s="79"/>
      <c r="GTP69" s="79"/>
      <c r="GTQ69" s="79"/>
      <c r="GTR69" s="79"/>
      <c r="GTS69" s="79"/>
      <c r="GTT69" s="79"/>
      <c r="GTU69" s="79"/>
      <c r="GTV69" s="79"/>
      <c r="GTW69" s="79"/>
      <c r="GTX69" s="79"/>
      <c r="GTY69" s="79"/>
      <c r="GTZ69" s="79"/>
      <c r="GUA69" s="79"/>
      <c r="GUB69" s="79"/>
      <c r="GUC69" s="79"/>
      <c r="GUD69" s="79"/>
      <c r="GUE69" s="79"/>
      <c r="GUF69" s="79"/>
      <c r="GUG69" s="79"/>
      <c r="GUH69" s="79"/>
      <c r="GUI69" s="79"/>
      <c r="GUJ69" s="79"/>
      <c r="GUK69" s="79"/>
      <c r="GUL69" s="79"/>
      <c r="GUM69" s="79"/>
      <c r="GUN69" s="79"/>
      <c r="GUO69" s="79"/>
      <c r="GUP69" s="79"/>
      <c r="GUQ69" s="79"/>
      <c r="GUR69" s="79"/>
      <c r="GUS69" s="79"/>
      <c r="GUT69" s="79"/>
      <c r="GUU69" s="79"/>
      <c r="GUV69" s="79"/>
      <c r="GUW69" s="79"/>
      <c r="GUX69" s="79"/>
      <c r="GUY69" s="79"/>
      <c r="GUZ69" s="79"/>
      <c r="GVA69" s="79"/>
      <c r="GVB69" s="79"/>
      <c r="GVC69" s="79"/>
      <c r="GVD69" s="79"/>
      <c r="GVE69" s="79"/>
      <c r="GVF69" s="79"/>
      <c r="GVG69" s="79"/>
      <c r="GVH69" s="79"/>
      <c r="GVI69" s="79"/>
      <c r="GVJ69" s="79"/>
      <c r="GVK69" s="79"/>
      <c r="GVL69" s="79"/>
      <c r="GVM69" s="79"/>
      <c r="GVN69" s="79"/>
      <c r="GVO69" s="79"/>
      <c r="GVP69" s="79"/>
      <c r="GVQ69" s="79"/>
      <c r="GVR69" s="79"/>
      <c r="GVS69" s="79"/>
      <c r="GVT69" s="79"/>
      <c r="GVU69" s="79"/>
      <c r="GVV69" s="79"/>
      <c r="GVW69" s="79"/>
      <c r="GVX69" s="79"/>
      <c r="GVY69" s="79"/>
      <c r="GVZ69" s="79"/>
      <c r="GWA69" s="79"/>
      <c r="GWB69" s="79"/>
      <c r="GWC69" s="79"/>
      <c r="GWD69" s="79"/>
      <c r="GWE69" s="79"/>
      <c r="GWF69" s="79"/>
      <c r="GWG69" s="79"/>
      <c r="GWH69" s="79"/>
      <c r="GWI69" s="79"/>
      <c r="GWJ69" s="79"/>
      <c r="GWK69" s="79"/>
      <c r="GWL69" s="79"/>
      <c r="GWM69" s="79"/>
      <c r="GWN69" s="79"/>
      <c r="GWO69" s="79"/>
      <c r="GWP69" s="79"/>
      <c r="GWQ69" s="79"/>
      <c r="GWR69" s="79"/>
      <c r="GWS69" s="79"/>
      <c r="GWT69" s="79"/>
      <c r="GWU69" s="79"/>
      <c r="GWV69" s="79"/>
      <c r="GWW69" s="79"/>
      <c r="GWX69" s="79"/>
      <c r="GWY69" s="79"/>
      <c r="GWZ69" s="79"/>
      <c r="GXA69" s="79"/>
      <c r="GXB69" s="79"/>
      <c r="GXC69" s="79"/>
      <c r="GXD69" s="79"/>
      <c r="GXE69" s="79"/>
      <c r="GXF69" s="79"/>
      <c r="GXG69" s="79"/>
      <c r="GXH69" s="79"/>
      <c r="GXI69" s="79"/>
      <c r="GXJ69" s="79"/>
      <c r="GXK69" s="79"/>
      <c r="GXL69" s="79"/>
      <c r="GXM69" s="79"/>
      <c r="GXN69" s="79"/>
      <c r="GXO69" s="79"/>
      <c r="GXP69" s="79"/>
      <c r="GXQ69" s="79"/>
      <c r="GXR69" s="79"/>
      <c r="GXS69" s="79"/>
      <c r="GXT69" s="79"/>
      <c r="GXU69" s="79"/>
      <c r="GXV69" s="79"/>
      <c r="GXW69" s="79"/>
      <c r="GXX69" s="79"/>
      <c r="GXY69" s="79"/>
      <c r="GXZ69" s="79"/>
      <c r="GYA69" s="79"/>
      <c r="GYB69" s="79"/>
      <c r="GYC69" s="79"/>
      <c r="GYD69" s="79"/>
      <c r="GYE69" s="79"/>
      <c r="GYF69" s="79"/>
      <c r="GYG69" s="79"/>
      <c r="GYH69" s="79"/>
      <c r="GYI69" s="79"/>
      <c r="GYJ69" s="79"/>
      <c r="GYK69" s="79"/>
      <c r="GYL69" s="79"/>
      <c r="GYM69" s="79"/>
      <c r="GYN69" s="79"/>
      <c r="GYO69" s="79"/>
      <c r="GYP69" s="79"/>
      <c r="GYQ69" s="79"/>
      <c r="GYR69" s="79"/>
      <c r="GYS69" s="79"/>
      <c r="GYT69" s="79"/>
      <c r="GYU69" s="79"/>
      <c r="GYV69" s="79"/>
      <c r="GYW69" s="79"/>
      <c r="GYX69" s="79"/>
      <c r="GYY69" s="79"/>
      <c r="GYZ69" s="79"/>
      <c r="GZA69" s="79"/>
      <c r="GZB69" s="79"/>
      <c r="GZC69" s="79"/>
      <c r="GZD69" s="79"/>
      <c r="GZE69" s="79"/>
      <c r="GZF69" s="79"/>
      <c r="GZG69" s="79"/>
      <c r="GZH69" s="79"/>
      <c r="GZI69" s="79"/>
      <c r="GZJ69" s="79"/>
      <c r="GZK69" s="79"/>
      <c r="GZL69" s="79"/>
      <c r="GZM69" s="79"/>
      <c r="GZN69" s="79"/>
      <c r="GZO69" s="79"/>
      <c r="GZP69" s="79"/>
      <c r="GZQ69" s="79"/>
      <c r="GZR69" s="79"/>
      <c r="GZS69" s="79"/>
      <c r="GZT69" s="79"/>
      <c r="GZU69" s="79"/>
      <c r="GZV69" s="79"/>
      <c r="GZW69" s="79"/>
      <c r="GZX69" s="79"/>
      <c r="GZY69" s="79"/>
      <c r="GZZ69" s="79"/>
      <c r="HAA69" s="79"/>
      <c r="HAB69" s="79"/>
      <c r="HAC69" s="79"/>
      <c r="HAD69" s="79"/>
      <c r="HAE69" s="79"/>
      <c r="HAF69" s="79"/>
      <c r="HAG69" s="79"/>
      <c r="HAH69" s="79"/>
      <c r="HAI69" s="79"/>
      <c r="HAJ69" s="79"/>
      <c r="HAK69" s="79"/>
      <c r="HAL69" s="79"/>
      <c r="HAM69" s="79"/>
      <c r="HAN69" s="79"/>
      <c r="HAO69" s="79"/>
      <c r="HAP69" s="79"/>
      <c r="HAQ69" s="79"/>
      <c r="HAR69" s="79"/>
      <c r="HAS69" s="79"/>
      <c r="HAT69" s="79"/>
      <c r="HAU69" s="79"/>
      <c r="HAV69" s="79"/>
      <c r="HAW69" s="79"/>
      <c r="HAX69" s="79"/>
      <c r="HAY69" s="79"/>
      <c r="HAZ69" s="79"/>
      <c r="HBA69" s="79"/>
      <c r="HBB69" s="79"/>
      <c r="HBC69" s="79"/>
      <c r="HBD69" s="79"/>
      <c r="HBE69" s="79"/>
      <c r="HBF69" s="79"/>
      <c r="HBG69" s="79"/>
      <c r="HBH69" s="79"/>
      <c r="HBI69" s="79"/>
      <c r="HBJ69" s="79"/>
      <c r="HBK69" s="79"/>
      <c r="HBL69" s="79"/>
      <c r="HBM69" s="79"/>
      <c r="HBN69" s="79"/>
      <c r="HBO69" s="79"/>
      <c r="HBP69" s="79"/>
      <c r="HBQ69" s="79"/>
      <c r="HBR69" s="79"/>
      <c r="HBS69" s="79"/>
      <c r="HBT69" s="79"/>
      <c r="HBU69" s="79"/>
      <c r="HBV69" s="79"/>
      <c r="HBW69" s="79"/>
      <c r="HBX69" s="79"/>
      <c r="HBY69" s="79"/>
      <c r="HBZ69" s="79"/>
      <c r="HCA69" s="79"/>
      <c r="HCB69" s="79"/>
      <c r="HCC69" s="79"/>
      <c r="HCD69" s="79"/>
      <c r="HCE69" s="79"/>
      <c r="HCF69" s="79"/>
      <c r="HCG69" s="79"/>
      <c r="HCH69" s="79"/>
      <c r="HCI69" s="79"/>
      <c r="HCJ69" s="79"/>
      <c r="HCK69" s="79"/>
      <c r="HCL69" s="79"/>
      <c r="HCM69" s="79"/>
      <c r="HCN69" s="79"/>
      <c r="HCO69" s="79"/>
      <c r="HCP69" s="79"/>
      <c r="HCQ69" s="79"/>
      <c r="HCR69" s="79"/>
      <c r="HCS69" s="79"/>
      <c r="HCT69" s="79"/>
      <c r="HCU69" s="79"/>
      <c r="HCV69" s="79"/>
      <c r="HCW69" s="79"/>
      <c r="HCX69" s="79"/>
      <c r="HCY69" s="79"/>
      <c r="HCZ69" s="79"/>
      <c r="HDA69" s="79"/>
      <c r="HDB69" s="79"/>
      <c r="HDC69" s="79"/>
      <c r="HDD69" s="79"/>
      <c r="HDE69" s="79"/>
      <c r="HDF69" s="79"/>
      <c r="HDG69" s="79"/>
      <c r="HDH69" s="79"/>
      <c r="HDI69" s="79"/>
      <c r="HDJ69" s="79"/>
      <c r="HDK69" s="79"/>
      <c r="HDL69" s="79"/>
      <c r="HDM69" s="79"/>
      <c r="HDN69" s="79"/>
      <c r="HDO69" s="79"/>
      <c r="HDP69" s="79"/>
      <c r="HDQ69" s="79"/>
      <c r="HDR69" s="79"/>
      <c r="HDS69" s="79"/>
      <c r="HDT69" s="79"/>
      <c r="HDU69" s="79"/>
      <c r="HDV69" s="79"/>
      <c r="HDW69" s="79"/>
      <c r="HDX69" s="79"/>
      <c r="HDY69" s="79"/>
      <c r="HDZ69" s="79"/>
      <c r="HEA69" s="79"/>
      <c r="HEB69" s="79"/>
      <c r="HEC69" s="79"/>
      <c r="HED69" s="79"/>
      <c r="HEE69" s="79"/>
      <c r="HEF69" s="79"/>
      <c r="HEG69" s="79"/>
      <c r="HEH69" s="79"/>
      <c r="HEI69" s="79"/>
      <c r="HEJ69" s="79"/>
      <c r="HEK69" s="79"/>
      <c r="HEL69" s="79"/>
      <c r="HEM69" s="79"/>
      <c r="HEN69" s="79"/>
      <c r="HEO69" s="79"/>
      <c r="HEP69" s="79"/>
      <c r="HEQ69" s="79"/>
      <c r="HER69" s="79"/>
      <c r="HES69" s="79"/>
      <c r="HET69" s="79"/>
      <c r="HEU69" s="79"/>
      <c r="HEV69" s="79"/>
      <c r="HEW69" s="79"/>
      <c r="HEX69" s="79"/>
      <c r="HEY69" s="79"/>
      <c r="HEZ69" s="79"/>
      <c r="HFA69" s="79"/>
      <c r="HFB69" s="79"/>
      <c r="HFC69" s="79"/>
      <c r="HFD69" s="79"/>
      <c r="HFE69" s="79"/>
      <c r="HFF69" s="79"/>
      <c r="HFG69" s="79"/>
      <c r="HFH69" s="79"/>
      <c r="HFI69" s="79"/>
      <c r="HFJ69" s="79"/>
      <c r="HFK69" s="79"/>
      <c r="HFL69" s="79"/>
      <c r="HFM69" s="79"/>
      <c r="HFN69" s="79"/>
      <c r="HFO69" s="79"/>
      <c r="HFP69" s="79"/>
      <c r="HFQ69" s="79"/>
      <c r="HFR69" s="79"/>
      <c r="HFS69" s="79"/>
      <c r="HFT69" s="79"/>
      <c r="HFU69" s="79"/>
      <c r="HFV69" s="79"/>
      <c r="HFW69" s="79"/>
      <c r="HFX69" s="79"/>
      <c r="HFY69" s="79"/>
      <c r="HFZ69" s="79"/>
      <c r="HGA69" s="79"/>
      <c r="HGB69" s="79"/>
      <c r="HGC69" s="79"/>
      <c r="HGD69" s="79"/>
      <c r="HGE69" s="79"/>
      <c r="HGF69" s="79"/>
      <c r="HGG69" s="79"/>
      <c r="HGH69" s="79"/>
      <c r="HGI69" s="79"/>
      <c r="HGJ69" s="79"/>
      <c r="HGK69" s="79"/>
      <c r="HGL69" s="79"/>
      <c r="HGM69" s="79"/>
      <c r="HGN69" s="79"/>
      <c r="HGO69" s="79"/>
      <c r="HGP69" s="79"/>
      <c r="HGQ69" s="79"/>
      <c r="HGR69" s="79"/>
      <c r="HGS69" s="79"/>
      <c r="HGT69" s="79"/>
      <c r="HGU69" s="79"/>
      <c r="HGV69" s="79"/>
      <c r="HGW69" s="79"/>
      <c r="HGX69" s="79"/>
      <c r="HGY69" s="79"/>
      <c r="HGZ69" s="79"/>
      <c r="HHA69" s="79"/>
      <c r="HHB69" s="79"/>
      <c r="HHC69" s="79"/>
      <c r="HHD69" s="79"/>
      <c r="HHE69" s="79"/>
      <c r="HHF69" s="79"/>
      <c r="HHG69" s="79"/>
      <c r="HHH69" s="79"/>
      <c r="HHI69" s="79"/>
      <c r="HHJ69" s="79"/>
      <c r="HHK69" s="79"/>
      <c r="HHL69" s="79"/>
      <c r="HHM69" s="79"/>
      <c r="HHN69" s="79"/>
      <c r="HHO69" s="79"/>
      <c r="HHP69" s="79"/>
      <c r="HHQ69" s="79"/>
      <c r="HHR69" s="79"/>
      <c r="HHS69" s="79"/>
      <c r="HHT69" s="79"/>
      <c r="HHU69" s="79"/>
      <c r="HHV69" s="79"/>
      <c r="HHW69" s="79"/>
      <c r="HHX69" s="79"/>
      <c r="HHY69" s="79"/>
      <c r="HHZ69" s="79"/>
      <c r="HIA69" s="79"/>
      <c r="HIB69" s="79"/>
      <c r="HIC69" s="79"/>
      <c r="HID69" s="79"/>
      <c r="HIE69" s="79"/>
      <c r="HIF69" s="79"/>
      <c r="HIG69" s="79"/>
      <c r="HIH69" s="79"/>
      <c r="HII69" s="79"/>
      <c r="HIJ69" s="79"/>
      <c r="HIK69" s="79"/>
      <c r="HIL69" s="79"/>
      <c r="HIM69" s="79"/>
      <c r="HIN69" s="79"/>
      <c r="HIO69" s="79"/>
      <c r="HIP69" s="79"/>
      <c r="HIQ69" s="79"/>
      <c r="HIR69" s="79"/>
      <c r="HIS69" s="79"/>
      <c r="HIT69" s="79"/>
      <c r="HIU69" s="79"/>
      <c r="HIV69" s="79"/>
      <c r="HIW69" s="79"/>
      <c r="HIX69" s="79"/>
      <c r="HIY69" s="79"/>
      <c r="HIZ69" s="79"/>
      <c r="HJA69" s="79"/>
      <c r="HJB69" s="79"/>
      <c r="HJC69" s="79"/>
      <c r="HJD69" s="79"/>
      <c r="HJE69" s="79"/>
      <c r="HJF69" s="79"/>
      <c r="HJG69" s="79"/>
      <c r="HJH69" s="79"/>
      <c r="HJI69" s="79"/>
      <c r="HJJ69" s="79"/>
      <c r="HJK69" s="79"/>
      <c r="HJL69" s="79"/>
      <c r="HJM69" s="79"/>
      <c r="HJN69" s="79"/>
      <c r="HJO69" s="79"/>
      <c r="HJP69" s="79"/>
      <c r="HJQ69" s="79"/>
      <c r="HJR69" s="79"/>
      <c r="HJS69" s="79"/>
      <c r="HJT69" s="79"/>
      <c r="HJU69" s="79"/>
      <c r="HJV69" s="79"/>
      <c r="HJW69" s="79"/>
      <c r="HJX69" s="79"/>
      <c r="HJY69" s="79"/>
      <c r="HJZ69" s="79"/>
      <c r="HKA69" s="79"/>
      <c r="HKB69" s="79"/>
      <c r="HKC69" s="79"/>
      <c r="HKD69" s="79"/>
      <c r="HKE69" s="79"/>
      <c r="HKF69" s="79"/>
      <c r="HKG69" s="79"/>
      <c r="HKH69" s="79"/>
      <c r="HKI69" s="79"/>
      <c r="HKJ69" s="79"/>
      <c r="HKK69" s="79"/>
      <c r="HKL69" s="79"/>
      <c r="HKM69" s="79"/>
      <c r="HKN69" s="79"/>
      <c r="HKO69" s="79"/>
      <c r="HKP69" s="79"/>
      <c r="HKQ69" s="79"/>
      <c r="HKR69" s="79"/>
      <c r="HKS69" s="79"/>
      <c r="HKT69" s="79"/>
      <c r="HKU69" s="79"/>
      <c r="HKV69" s="79"/>
      <c r="HKW69" s="79"/>
      <c r="HKX69" s="79"/>
      <c r="HKY69" s="79"/>
      <c r="HKZ69" s="79"/>
      <c r="HLA69" s="79"/>
      <c r="HLB69" s="79"/>
      <c r="HLC69" s="79"/>
      <c r="HLD69" s="79"/>
      <c r="HLE69" s="79"/>
      <c r="HLF69" s="79"/>
      <c r="HLG69" s="79"/>
      <c r="HLH69" s="79"/>
      <c r="HLI69" s="79"/>
      <c r="HLJ69" s="79"/>
      <c r="HLK69" s="79"/>
      <c r="HLL69" s="79"/>
      <c r="HLM69" s="79"/>
      <c r="HLN69" s="79"/>
      <c r="HLO69" s="79"/>
      <c r="HLP69" s="79"/>
      <c r="HLQ69" s="79"/>
      <c r="HLR69" s="79"/>
      <c r="HLS69" s="79"/>
      <c r="HLT69" s="79"/>
      <c r="HLU69" s="79"/>
      <c r="HLV69" s="79"/>
      <c r="HLW69" s="79"/>
      <c r="HLX69" s="79"/>
      <c r="HLY69" s="79"/>
      <c r="HLZ69" s="79"/>
      <c r="HMA69" s="79"/>
      <c r="HMB69" s="79"/>
      <c r="HMC69" s="79"/>
      <c r="HMD69" s="79"/>
      <c r="HME69" s="79"/>
      <c r="HMF69" s="79"/>
      <c r="HMG69" s="79"/>
      <c r="HMH69" s="79"/>
      <c r="HMI69" s="79"/>
      <c r="HMJ69" s="79"/>
      <c r="HMK69" s="79"/>
      <c r="HML69" s="79"/>
      <c r="HMM69" s="79"/>
      <c r="HMN69" s="79"/>
      <c r="HMO69" s="79"/>
      <c r="HMP69" s="79"/>
      <c r="HMQ69" s="79"/>
      <c r="HMR69" s="79"/>
      <c r="HMS69" s="79"/>
      <c r="HMT69" s="79"/>
      <c r="HMU69" s="79"/>
      <c r="HMV69" s="79"/>
      <c r="HMW69" s="79"/>
      <c r="HMX69" s="79"/>
      <c r="HMY69" s="79"/>
      <c r="HMZ69" s="79"/>
      <c r="HNA69" s="79"/>
      <c r="HNB69" s="79"/>
      <c r="HNC69" s="79"/>
      <c r="HND69" s="79"/>
      <c r="HNE69" s="79"/>
      <c r="HNF69" s="79"/>
      <c r="HNG69" s="79"/>
      <c r="HNH69" s="79"/>
      <c r="HNI69" s="79"/>
      <c r="HNJ69" s="79"/>
      <c r="HNK69" s="79"/>
      <c r="HNL69" s="79"/>
      <c r="HNM69" s="79"/>
      <c r="HNN69" s="79"/>
      <c r="HNO69" s="79"/>
      <c r="HNP69" s="79"/>
      <c r="HNQ69" s="79"/>
      <c r="HNR69" s="79"/>
      <c r="HNS69" s="79"/>
      <c r="HNT69" s="79"/>
      <c r="HNU69" s="79"/>
      <c r="HNV69" s="79"/>
      <c r="HNW69" s="79"/>
      <c r="HNX69" s="79"/>
      <c r="HNY69" s="79"/>
      <c r="HNZ69" s="79"/>
      <c r="HOA69" s="79"/>
      <c r="HOB69" s="79"/>
      <c r="HOC69" s="79"/>
      <c r="HOD69" s="79"/>
      <c r="HOE69" s="79"/>
      <c r="HOF69" s="79"/>
      <c r="HOG69" s="79"/>
      <c r="HOH69" s="79"/>
      <c r="HOI69" s="79"/>
      <c r="HOJ69" s="79"/>
      <c r="HOK69" s="79"/>
      <c r="HOL69" s="79"/>
      <c r="HOM69" s="79"/>
      <c r="HON69" s="79"/>
      <c r="HOO69" s="79"/>
      <c r="HOP69" s="79"/>
      <c r="HOQ69" s="79"/>
      <c r="HOR69" s="79"/>
      <c r="HOS69" s="79"/>
      <c r="HOT69" s="79"/>
      <c r="HOU69" s="79"/>
      <c r="HOV69" s="79"/>
      <c r="HOW69" s="79"/>
      <c r="HOX69" s="79"/>
      <c r="HOY69" s="79"/>
      <c r="HOZ69" s="79"/>
      <c r="HPA69" s="79"/>
      <c r="HPB69" s="79"/>
      <c r="HPC69" s="79"/>
      <c r="HPD69" s="79"/>
      <c r="HPE69" s="79"/>
      <c r="HPF69" s="79"/>
      <c r="HPG69" s="79"/>
      <c r="HPH69" s="79"/>
      <c r="HPI69" s="79"/>
      <c r="HPJ69" s="79"/>
      <c r="HPK69" s="79"/>
      <c r="HPL69" s="79"/>
      <c r="HPM69" s="79"/>
      <c r="HPN69" s="79"/>
      <c r="HPO69" s="79"/>
      <c r="HPP69" s="79"/>
      <c r="HPQ69" s="79"/>
      <c r="HPR69" s="79"/>
      <c r="HPS69" s="79"/>
      <c r="HPT69" s="79"/>
      <c r="HPU69" s="79"/>
      <c r="HPV69" s="79"/>
      <c r="HPW69" s="79"/>
      <c r="HPX69" s="79"/>
      <c r="HPY69" s="79"/>
      <c r="HPZ69" s="79"/>
      <c r="HQA69" s="79"/>
      <c r="HQB69" s="79"/>
      <c r="HQC69" s="79"/>
      <c r="HQD69" s="79"/>
      <c r="HQE69" s="79"/>
      <c r="HQF69" s="79"/>
      <c r="HQG69" s="79"/>
      <c r="HQH69" s="79"/>
      <c r="HQI69" s="79"/>
      <c r="HQJ69" s="79"/>
      <c r="HQK69" s="79"/>
      <c r="HQL69" s="79"/>
      <c r="HQM69" s="79"/>
      <c r="HQN69" s="79"/>
      <c r="HQO69" s="79"/>
      <c r="HQP69" s="79"/>
      <c r="HQQ69" s="79"/>
      <c r="HQR69" s="79"/>
      <c r="HQS69" s="79"/>
      <c r="HQT69" s="79"/>
      <c r="HQU69" s="79"/>
      <c r="HQV69" s="79"/>
      <c r="HQW69" s="79"/>
      <c r="HQX69" s="79"/>
      <c r="HQY69" s="79"/>
      <c r="HQZ69" s="79"/>
      <c r="HRA69" s="79"/>
      <c r="HRB69" s="79"/>
      <c r="HRC69" s="79"/>
      <c r="HRD69" s="79"/>
      <c r="HRE69" s="79"/>
      <c r="HRF69" s="79"/>
      <c r="HRG69" s="79"/>
      <c r="HRH69" s="79"/>
      <c r="HRI69" s="79"/>
      <c r="HRJ69" s="79"/>
      <c r="HRK69" s="79"/>
      <c r="HRL69" s="79"/>
      <c r="HRM69" s="79"/>
      <c r="HRN69" s="79"/>
      <c r="HRO69" s="79"/>
      <c r="HRP69" s="79"/>
      <c r="HRQ69" s="79"/>
      <c r="HRR69" s="79"/>
      <c r="HRS69" s="79"/>
      <c r="HRT69" s="79"/>
      <c r="HRU69" s="79"/>
      <c r="HRV69" s="79"/>
      <c r="HRW69" s="79"/>
      <c r="HRX69" s="79"/>
      <c r="HRY69" s="79"/>
      <c r="HRZ69" s="79"/>
      <c r="HSA69" s="79"/>
      <c r="HSB69" s="79"/>
      <c r="HSC69" s="79"/>
      <c r="HSD69" s="79"/>
      <c r="HSE69" s="79"/>
      <c r="HSF69" s="79"/>
      <c r="HSG69" s="79"/>
      <c r="HSH69" s="79"/>
      <c r="HSI69" s="79"/>
      <c r="HSJ69" s="79"/>
      <c r="HSK69" s="79"/>
      <c r="HSL69" s="79"/>
      <c r="HSM69" s="79"/>
      <c r="HSN69" s="79"/>
      <c r="HSO69" s="79"/>
      <c r="HSP69" s="79"/>
      <c r="HSQ69" s="79"/>
      <c r="HSR69" s="79"/>
      <c r="HSS69" s="79"/>
      <c r="HST69" s="79"/>
      <c r="HSU69" s="79"/>
      <c r="HSV69" s="79"/>
      <c r="HSW69" s="79"/>
      <c r="HSX69" s="79"/>
      <c r="HSY69" s="79"/>
      <c r="HSZ69" s="79"/>
      <c r="HTA69" s="79"/>
      <c r="HTB69" s="79"/>
      <c r="HTC69" s="79"/>
      <c r="HTD69" s="79"/>
      <c r="HTE69" s="79"/>
      <c r="HTF69" s="79"/>
      <c r="HTG69" s="79"/>
      <c r="HTH69" s="79"/>
      <c r="HTI69" s="79"/>
      <c r="HTJ69" s="79"/>
      <c r="HTK69" s="79"/>
      <c r="HTL69" s="79"/>
      <c r="HTM69" s="79"/>
      <c r="HTN69" s="79"/>
      <c r="HTO69" s="79"/>
      <c r="HTP69" s="79"/>
      <c r="HTQ69" s="79"/>
      <c r="HTR69" s="79"/>
      <c r="HTS69" s="79"/>
      <c r="HTT69" s="79"/>
      <c r="HTU69" s="79"/>
      <c r="HTV69" s="79"/>
      <c r="HTW69" s="79"/>
      <c r="HTX69" s="79"/>
      <c r="HTY69" s="79"/>
      <c r="HTZ69" s="79"/>
      <c r="HUA69" s="79"/>
      <c r="HUB69" s="79"/>
      <c r="HUC69" s="79"/>
      <c r="HUD69" s="79"/>
      <c r="HUE69" s="79"/>
      <c r="HUF69" s="79"/>
      <c r="HUG69" s="79"/>
      <c r="HUH69" s="79"/>
      <c r="HUI69" s="79"/>
      <c r="HUJ69" s="79"/>
      <c r="HUK69" s="79"/>
      <c r="HUL69" s="79"/>
      <c r="HUM69" s="79"/>
      <c r="HUN69" s="79"/>
      <c r="HUO69" s="79"/>
      <c r="HUP69" s="79"/>
      <c r="HUQ69" s="79"/>
      <c r="HUR69" s="79"/>
      <c r="HUS69" s="79"/>
      <c r="HUT69" s="79"/>
      <c r="HUU69" s="79"/>
      <c r="HUV69" s="79"/>
      <c r="HUW69" s="79"/>
      <c r="HUX69" s="79"/>
      <c r="HUY69" s="79"/>
      <c r="HUZ69" s="79"/>
      <c r="HVA69" s="79"/>
      <c r="HVB69" s="79"/>
      <c r="HVC69" s="79"/>
      <c r="HVD69" s="79"/>
      <c r="HVE69" s="79"/>
      <c r="HVF69" s="79"/>
      <c r="HVG69" s="79"/>
      <c r="HVH69" s="79"/>
      <c r="HVI69" s="79"/>
      <c r="HVJ69" s="79"/>
      <c r="HVK69" s="79"/>
      <c r="HVL69" s="79"/>
      <c r="HVM69" s="79"/>
      <c r="HVN69" s="79"/>
      <c r="HVO69" s="79"/>
      <c r="HVP69" s="79"/>
      <c r="HVQ69" s="79"/>
      <c r="HVR69" s="79"/>
      <c r="HVS69" s="79"/>
      <c r="HVT69" s="79"/>
      <c r="HVU69" s="79"/>
      <c r="HVV69" s="79"/>
      <c r="HVW69" s="79"/>
      <c r="HVX69" s="79"/>
      <c r="HVY69" s="79"/>
      <c r="HVZ69" s="79"/>
      <c r="HWA69" s="79"/>
      <c r="HWB69" s="79"/>
      <c r="HWC69" s="79"/>
      <c r="HWD69" s="79"/>
      <c r="HWE69" s="79"/>
      <c r="HWF69" s="79"/>
      <c r="HWG69" s="79"/>
      <c r="HWH69" s="79"/>
      <c r="HWI69" s="79"/>
      <c r="HWJ69" s="79"/>
      <c r="HWK69" s="79"/>
      <c r="HWL69" s="79"/>
      <c r="HWM69" s="79"/>
      <c r="HWN69" s="79"/>
      <c r="HWO69" s="79"/>
      <c r="HWP69" s="79"/>
      <c r="HWQ69" s="79"/>
      <c r="HWR69" s="79"/>
      <c r="HWS69" s="79"/>
      <c r="HWT69" s="79"/>
      <c r="HWU69" s="79"/>
      <c r="HWV69" s="79"/>
      <c r="HWW69" s="79"/>
      <c r="HWX69" s="79"/>
      <c r="HWY69" s="79"/>
      <c r="HWZ69" s="79"/>
      <c r="HXA69" s="79"/>
      <c r="HXB69" s="79"/>
      <c r="HXC69" s="79"/>
      <c r="HXD69" s="79"/>
      <c r="HXE69" s="79"/>
      <c r="HXF69" s="79"/>
      <c r="HXG69" s="79"/>
      <c r="HXH69" s="79"/>
      <c r="HXI69" s="79"/>
      <c r="HXJ69" s="79"/>
      <c r="HXK69" s="79"/>
      <c r="HXL69" s="79"/>
      <c r="HXM69" s="79"/>
      <c r="HXN69" s="79"/>
      <c r="HXO69" s="79"/>
      <c r="HXP69" s="79"/>
      <c r="HXQ69" s="79"/>
      <c r="HXR69" s="79"/>
      <c r="HXS69" s="79"/>
      <c r="HXT69" s="79"/>
      <c r="HXU69" s="79"/>
      <c r="HXV69" s="79"/>
      <c r="HXW69" s="79"/>
      <c r="HXX69" s="79"/>
      <c r="HXY69" s="79"/>
      <c r="HXZ69" s="79"/>
      <c r="HYA69" s="79"/>
      <c r="HYB69" s="79"/>
      <c r="HYC69" s="79"/>
      <c r="HYD69" s="79"/>
      <c r="HYE69" s="79"/>
      <c r="HYF69" s="79"/>
      <c r="HYG69" s="79"/>
      <c r="HYH69" s="79"/>
      <c r="HYI69" s="79"/>
      <c r="HYJ69" s="79"/>
      <c r="HYK69" s="79"/>
      <c r="HYL69" s="79"/>
      <c r="HYM69" s="79"/>
      <c r="HYN69" s="79"/>
      <c r="HYO69" s="79"/>
      <c r="HYP69" s="79"/>
      <c r="HYQ69" s="79"/>
      <c r="HYR69" s="79"/>
      <c r="HYS69" s="79"/>
      <c r="HYT69" s="79"/>
      <c r="HYU69" s="79"/>
      <c r="HYV69" s="79"/>
      <c r="HYW69" s="79"/>
      <c r="HYX69" s="79"/>
      <c r="HYY69" s="79"/>
      <c r="HYZ69" s="79"/>
      <c r="HZA69" s="79"/>
      <c r="HZB69" s="79"/>
      <c r="HZC69" s="79"/>
      <c r="HZD69" s="79"/>
      <c r="HZE69" s="79"/>
      <c r="HZF69" s="79"/>
      <c r="HZG69" s="79"/>
      <c r="HZH69" s="79"/>
      <c r="HZI69" s="79"/>
      <c r="HZJ69" s="79"/>
      <c r="HZK69" s="79"/>
      <c r="HZL69" s="79"/>
      <c r="HZM69" s="79"/>
      <c r="HZN69" s="79"/>
      <c r="HZO69" s="79"/>
      <c r="HZP69" s="79"/>
      <c r="HZQ69" s="79"/>
      <c r="HZR69" s="79"/>
      <c r="HZS69" s="79"/>
      <c r="HZT69" s="79"/>
      <c r="HZU69" s="79"/>
      <c r="HZV69" s="79"/>
      <c r="HZW69" s="79"/>
      <c r="HZX69" s="79"/>
      <c r="HZY69" s="79"/>
      <c r="HZZ69" s="79"/>
      <c r="IAA69" s="79"/>
      <c r="IAB69" s="79"/>
      <c r="IAC69" s="79"/>
      <c r="IAD69" s="79"/>
      <c r="IAE69" s="79"/>
      <c r="IAF69" s="79"/>
      <c r="IAG69" s="79"/>
      <c r="IAH69" s="79"/>
      <c r="IAI69" s="79"/>
      <c r="IAJ69" s="79"/>
      <c r="IAK69" s="79"/>
      <c r="IAL69" s="79"/>
      <c r="IAM69" s="79"/>
      <c r="IAN69" s="79"/>
      <c r="IAO69" s="79"/>
      <c r="IAP69" s="79"/>
      <c r="IAQ69" s="79"/>
      <c r="IAR69" s="79"/>
      <c r="IAS69" s="79"/>
      <c r="IAT69" s="79"/>
      <c r="IAU69" s="79"/>
      <c r="IAV69" s="79"/>
      <c r="IAW69" s="79"/>
      <c r="IAX69" s="79"/>
      <c r="IAY69" s="79"/>
      <c r="IAZ69" s="79"/>
      <c r="IBA69" s="79"/>
      <c r="IBB69" s="79"/>
      <c r="IBC69" s="79"/>
      <c r="IBD69" s="79"/>
      <c r="IBE69" s="79"/>
      <c r="IBF69" s="79"/>
      <c r="IBG69" s="79"/>
      <c r="IBH69" s="79"/>
      <c r="IBI69" s="79"/>
      <c r="IBJ69" s="79"/>
      <c r="IBK69" s="79"/>
      <c r="IBL69" s="79"/>
      <c r="IBM69" s="79"/>
      <c r="IBN69" s="79"/>
      <c r="IBO69" s="79"/>
      <c r="IBP69" s="79"/>
      <c r="IBQ69" s="79"/>
      <c r="IBR69" s="79"/>
      <c r="IBS69" s="79"/>
      <c r="IBT69" s="79"/>
      <c r="IBU69" s="79"/>
      <c r="IBV69" s="79"/>
      <c r="IBW69" s="79"/>
      <c r="IBX69" s="79"/>
      <c r="IBY69" s="79"/>
      <c r="IBZ69" s="79"/>
      <c r="ICA69" s="79"/>
      <c r="ICB69" s="79"/>
      <c r="ICC69" s="79"/>
      <c r="ICD69" s="79"/>
      <c r="ICE69" s="79"/>
      <c r="ICF69" s="79"/>
      <c r="ICG69" s="79"/>
      <c r="ICH69" s="79"/>
      <c r="ICI69" s="79"/>
      <c r="ICJ69" s="79"/>
      <c r="ICK69" s="79"/>
      <c r="ICL69" s="79"/>
      <c r="ICM69" s="79"/>
      <c r="ICN69" s="79"/>
      <c r="ICO69" s="79"/>
      <c r="ICP69" s="79"/>
      <c r="ICQ69" s="79"/>
      <c r="ICR69" s="79"/>
      <c r="ICS69" s="79"/>
      <c r="ICT69" s="79"/>
      <c r="ICU69" s="79"/>
      <c r="ICV69" s="79"/>
      <c r="ICW69" s="79"/>
      <c r="ICX69" s="79"/>
      <c r="ICY69" s="79"/>
      <c r="ICZ69" s="79"/>
      <c r="IDA69" s="79"/>
      <c r="IDB69" s="79"/>
      <c r="IDC69" s="79"/>
      <c r="IDD69" s="79"/>
      <c r="IDE69" s="79"/>
      <c r="IDF69" s="79"/>
      <c r="IDG69" s="79"/>
      <c r="IDH69" s="79"/>
      <c r="IDI69" s="79"/>
      <c r="IDJ69" s="79"/>
      <c r="IDK69" s="79"/>
      <c r="IDL69" s="79"/>
      <c r="IDM69" s="79"/>
      <c r="IDN69" s="79"/>
      <c r="IDO69" s="79"/>
      <c r="IDP69" s="79"/>
      <c r="IDQ69" s="79"/>
      <c r="IDR69" s="79"/>
      <c r="IDS69" s="79"/>
      <c r="IDT69" s="79"/>
      <c r="IDU69" s="79"/>
      <c r="IDV69" s="79"/>
      <c r="IDW69" s="79"/>
      <c r="IDX69" s="79"/>
      <c r="IDY69" s="79"/>
      <c r="IDZ69" s="79"/>
      <c r="IEA69" s="79"/>
      <c r="IEB69" s="79"/>
      <c r="IEC69" s="79"/>
      <c r="IED69" s="79"/>
      <c r="IEE69" s="79"/>
      <c r="IEF69" s="79"/>
      <c r="IEG69" s="79"/>
      <c r="IEH69" s="79"/>
      <c r="IEI69" s="79"/>
      <c r="IEJ69" s="79"/>
      <c r="IEK69" s="79"/>
      <c r="IEL69" s="79"/>
      <c r="IEM69" s="79"/>
      <c r="IEN69" s="79"/>
      <c r="IEO69" s="79"/>
      <c r="IEP69" s="79"/>
      <c r="IEQ69" s="79"/>
      <c r="IER69" s="79"/>
      <c r="IES69" s="79"/>
      <c r="IET69" s="79"/>
      <c r="IEU69" s="79"/>
      <c r="IEV69" s="79"/>
      <c r="IEW69" s="79"/>
      <c r="IEX69" s="79"/>
      <c r="IEY69" s="79"/>
      <c r="IEZ69" s="79"/>
      <c r="IFA69" s="79"/>
      <c r="IFB69" s="79"/>
      <c r="IFC69" s="79"/>
      <c r="IFD69" s="79"/>
      <c r="IFE69" s="79"/>
      <c r="IFF69" s="79"/>
      <c r="IFG69" s="79"/>
      <c r="IFH69" s="79"/>
      <c r="IFI69" s="79"/>
      <c r="IFJ69" s="79"/>
      <c r="IFK69" s="79"/>
      <c r="IFL69" s="79"/>
      <c r="IFM69" s="79"/>
      <c r="IFN69" s="79"/>
      <c r="IFO69" s="79"/>
      <c r="IFP69" s="79"/>
      <c r="IFQ69" s="79"/>
      <c r="IFR69" s="79"/>
      <c r="IFS69" s="79"/>
      <c r="IFT69" s="79"/>
      <c r="IFU69" s="79"/>
      <c r="IFV69" s="79"/>
      <c r="IFW69" s="79"/>
      <c r="IFX69" s="79"/>
      <c r="IFY69" s="79"/>
      <c r="IFZ69" s="79"/>
      <c r="IGA69" s="79"/>
      <c r="IGB69" s="79"/>
      <c r="IGC69" s="79"/>
      <c r="IGD69" s="79"/>
      <c r="IGE69" s="79"/>
      <c r="IGF69" s="79"/>
      <c r="IGG69" s="79"/>
      <c r="IGH69" s="79"/>
      <c r="IGI69" s="79"/>
      <c r="IGJ69" s="79"/>
      <c r="IGK69" s="79"/>
      <c r="IGL69" s="79"/>
      <c r="IGM69" s="79"/>
      <c r="IGN69" s="79"/>
      <c r="IGO69" s="79"/>
      <c r="IGP69" s="79"/>
      <c r="IGQ69" s="79"/>
      <c r="IGR69" s="79"/>
      <c r="IGS69" s="79"/>
      <c r="IGT69" s="79"/>
      <c r="IGU69" s="79"/>
      <c r="IGV69" s="79"/>
      <c r="IGW69" s="79"/>
      <c r="IGX69" s="79"/>
      <c r="IGY69" s="79"/>
      <c r="IGZ69" s="79"/>
      <c r="IHA69" s="79"/>
      <c r="IHB69" s="79"/>
      <c r="IHC69" s="79"/>
      <c r="IHD69" s="79"/>
      <c r="IHE69" s="79"/>
      <c r="IHF69" s="79"/>
      <c r="IHG69" s="79"/>
      <c r="IHH69" s="79"/>
      <c r="IHI69" s="79"/>
      <c r="IHJ69" s="79"/>
      <c r="IHK69" s="79"/>
      <c r="IHL69" s="79"/>
      <c r="IHM69" s="79"/>
      <c r="IHN69" s="79"/>
      <c r="IHO69" s="79"/>
      <c r="IHP69" s="79"/>
      <c r="IHQ69" s="79"/>
      <c r="IHR69" s="79"/>
      <c r="IHS69" s="79"/>
      <c r="IHT69" s="79"/>
      <c r="IHU69" s="79"/>
      <c r="IHV69" s="79"/>
      <c r="IHW69" s="79"/>
      <c r="IHX69" s="79"/>
      <c r="IHY69" s="79"/>
      <c r="IHZ69" s="79"/>
      <c r="IIA69" s="79"/>
      <c r="IIB69" s="79"/>
      <c r="IIC69" s="79"/>
      <c r="IID69" s="79"/>
      <c r="IIE69" s="79"/>
      <c r="IIF69" s="79"/>
      <c r="IIG69" s="79"/>
      <c r="IIH69" s="79"/>
      <c r="III69" s="79"/>
      <c r="IIJ69" s="79"/>
      <c r="IIK69" s="79"/>
      <c r="IIL69" s="79"/>
      <c r="IIM69" s="79"/>
      <c r="IIN69" s="79"/>
      <c r="IIO69" s="79"/>
      <c r="IIP69" s="79"/>
      <c r="IIQ69" s="79"/>
      <c r="IIR69" s="79"/>
      <c r="IIS69" s="79"/>
      <c r="IIT69" s="79"/>
      <c r="IIU69" s="79"/>
      <c r="IIV69" s="79"/>
      <c r="IIW69" s="79"/>
      <c r="IIX69" s="79"/>
      <c r="IIY69" s="79"/>
      <c r="IIZ69" s="79"/>
      <c r="IJA69" s="79"/>
      <c r="IJB69" s="79"/>
      <c r="IJC69" s="79"/>
      <c r="IJD69" s="79"/>
      <c r="IJE69" s="79"/>
      <c r="IJF69" s="79"/>
      <c r="IJG69" s="79"/>
      <c r="IJH69" s="79"/>
      <c r="IJI69" s="79"/>
      <c r="IJJ69" s="79"/>
      <c r="IJK69" s="79"/>
      <c r="IJL69" s="79"/>
      <c r="IJM69" s="79"/>
      <c r="IJN69" s="79"/>
      <c r="IJO69" s="79"/>
      <c r="IJP69" s="79"/>
      <c r="IJQ69" s="79"/>
      <c r="IJR69" s="79"/>
      <c r="IJS69" s="79"/>
      <c r="IJT69" s="79"/>
      <c r="IJU69" s="79"/>
      <c r="IJV69" s="79"/>
      <c r="IJW69" s="79"/>
      <c r="IJX69" s="79"/>
      <c r="IJY69" s="79"/>
      <c r="IJZ69" s="79"/>
      <c r="IKA69" s="79"/>
      <c r="IKB69" s="79"/>
      <c r="IKC69" s="79"/>
      <c r="IKD69" s="79"/>
      <c r="IKE69" s="79"/>
      <c r="IKF69" s="79"/>
      <c r="IKG69" s="79"/>
      <c r="IKH69" s="79"/>
      <c r="IKI69" s="79"/>
      <c r="IKJ69" s="79"/>
      <c r="IKK69" s="79"/>
      <c r="IKL69" s="79"/>
      <c r="IKM69" s="79"/>
      <c r="IKN69" s="79"/>
      <c r="IKO69" s="79"/>
      <c r="IKP69" s="79"/>
      <c r="IKQ69" s="79"/>
      <c r="IKR69" s="79"/>
      <c r="IKS69" s="79"/>
      <c r="IKT69" s="79"/>
      <c r="IKU69" s="79"/>
      <c r="IKV69" s="79"/>
      <c r="IKW69" s="79"/>
      <c r="IKX69" s="79"/>
      <c r="IKY69" s="79"/>
      <c r="IKZ69" s="79"/>
      <c r="ILA69" s="79"/>
      <c r="ILB69" s="79"/>
      <c r="ILC69" s="79"/>
      <c r="ILD69" s="79"/>
      <c r="ILE69" s="79"/>
      <c r="ILF69" s="79"/>
      <c r="ILG69" s="79"/>
      <c r="ILH69" s="79"/>
      <c r="ILI69" s="79"/>
      <c r="ILJ69" s="79"/>
      <c r="ILK69" s="79"/>
      <c r="ILL69" s="79"/>
      <c r="ILM69" s="79"/>
      <c r="ILN69" s="79"/>
      <c r="ILO69" s="79"/>
      <c r="ILP69" s="79"/>
      <c r="ILQ69" s="79"/>
      <c r="ILR69" s="79"/>
      <c r="ILS69" s="79"/>
      <c r="ILT69" s="79"/>
      <c r="ILU69" s="79"/>
      <c r="ILV69" s="79"/>
      <c r="ILW69" s="79"/>
      <c r="ILX69" s="79"/>
      <c r="ILY69" s="79"/>
      <c r="ILZ69" s="79"/>
      <c r="IMA69" s="79"/>
      <c r="IMB69" s="79"/>
      <c r="IMC69" s="79"/>
      <c r="IMD69" s="79"/>
      <c r="IME69" s="79"/>
      <c r="IMF69" s="79"/>
      <c r="IMG69" s="79"/>
      <c r="IMH69" s="79"/>
      <c r="IMI69" s="79"/>
      <c r="IMJ69" s="79"/>
      <c r="IMK69" s="79"/>
      <c r="IML69" s="79"/>
      <c r="IMM69" s="79"/>
      <c r="IMN69" s="79"/>
      <c r="IMO69" s="79"/>
      <c r="IMP69" s="79"/>
      <c r="IMQ69" s="79"/>
      <c r="IMR69" s="79"/>
      <c r="IMS69" s="79"/>
      <c r="IMT69" s="79"/>
      <c r="IMU69" s="79"/>
      <c r="IMV69" s="79"/>
      <c r="IMW69" s="79"/>
      <c r="IMX69" s="79"/>
      <c r="IMY69" s="79"/>
      <c r="IMZ69" s="79"/>
      <c r="INA69" s="79"/>
      <c r="INB69" s="79"/>
      <c r="INC69" s="79"/>
      <c r="IND69" s="79"/>
      <c r="INE69" s="79"/>
      <c r="INF69" s="79"/>
      <c r="ING69" s="79"/>
      <c r="INH69" s="79"/>
      <c r="INI69" s="79"/>
      <c r="INJ69" s="79"/>
      <c r="INK69" s="79"/>
      <c r="INL69" s="79"/>
      <c r="INM69" s="79"/>
      <c r="INN69" s="79"/>
      <c r="INO69" s="79"/>
      <c r="INP69" s="79"/>
      <c r="INQ69" s="79"/>
      <c r="INR69" s="79"/>
      <c r="INS69" s="79"/>
      <c r="INT69" s="79"/>
      <c r="INU69" s="79"/>
      <c r="INV69" s="79"/>
      <c r="INW69" s="79"/>
      <c r="INX69" s="79"/>
      <c r="INY69" s="79"/>
      <c r="INZ69" s="79"/>
      <c r="IOA69" s="79"/>
      <c r="IOB69" s="79"/>
      <c r="IOC69" s="79"/>
      <c r="IOD69" s="79"/>
      <c r="IOE69" s="79"/>
      <c r="IOF69" s="79"/>
      <c r="IOG69" s="79"/>
      <c r="IOH69" s="79"/>
      <c r="IOI69" s="79"/>
      <c r="IOJ69" s="79"/>
      <c r="IOK69" s="79"/>
      <c r="IOL69" s="79"/>
      <c r="IOM69" s="79"/>
      <c r="ION69" s="79"/>
      <c r="IOO69" s="79"/>
      <c r="IOP69" s="79"/>
      <c r="IOQ69" s="79"/>
      <c r="IOR69" s="79"/>
      <c r="IOS69" s="79"/>
      <c r="IOT69" s="79"/>
      <c r="IOU69" s="79"/>
      <c r="IOV69" s="79"/>
      <c r="IOW69" s="79"/>
      <c r="IOX69" s="79"/>
      <c r="IOY69" s="79"/>
      <c r="IOZ69" s="79"/>
      <c r="IPA69" s="79"/>
      <c r="IPB69" s="79"/>
      <c r="IPC69" s="79"/>
      <c r="IPD69" s="79"/>
      <c r="IPE69" s="79"/>
      <c r="IPF69" s="79"/>
      <c r="IPG69" s="79"/>
      <c r="IPH69" s="79"/>
      <c r="IPI69" s="79"/>
      <c r="IPJ69" s="79"/>
      <c r="IPK69" s="79"/>
      <c r="IPL69" s="79"/>
      <c r="IPM69" s="79"/>
      <c r="IPN69" s="79"/>
      <c r="IPO69" s="79"/>
      <c r="IPP69" s="79"/>
      <c r="IPQ69" s="79"/>
      <c r="IPR69" s="79"/>
      <c r="IPS69" s="79"/>
      <c r="IPT69" s="79"/>
      <c r="IPU69" s="79"/>
      <c r="IPV69" s="79"/>
      <c r="IPW69" s="79"/>
      <c r="IPX69" s="79"/>
      <c r="IPY69" s="79"/>
      <c r="IPZ69" s="79"/>
      <c r="IQA69" s="79"/>
      <c r="IQB69" s="79"/>
      <c r="IQC69" s="79"/>
      <c r="IQD69" s="79"/>
      <c r="IQE69" s="79"/>
      <c r="IQF69" s="79"/>
      <c r="IQG69" s="79"/>
      <c r="IQH69" s="79"/>
      <c r="IQI69" s="79"/>
      <c r="IQJ69" s="79"/>
      <c r="IQK69" s="79"/>
      <c r="IQL69" s="79"/>
      <c r="IQM69" s="79"/>
      <c r="IQN69" s="79"/>
      <c r="IQO69" s="79"/>
      <c r="IQP69" s="79"/>
      <c r="IQQ69" s="79"/>
      <c r="IQR69" s="79"/>
      <c r="IQS69" s="79"/>
      <c r="IQT69" s="79"/>
      <c r="IQU69" s="79"/>
      <c r="IQV69" s="79"/>
      <c r="IQW69" s="79"/>
      <c r="IQX69" s="79"/>
      <c r="IQY69" s="79"/>
      <c r="IQZ69" s="79"/>
      <c r="IRA69" s="79"/>
      <c r="IRB69" s="79"/>
      <c r="IRC69" s="79"/>
      <c r="IRD69" s="79"/>
      <c r="IRE69" s="79"/>
      <c r="IRF69" s="79"/>
      <c r="IRG69" s="79"/>
      <c r="IRH69" s="79"/>
      <c r="IRI69" s="79"/>
      <c r="IRJ69" s="79"/>
      <c r="IRK69" s="79"/>
      <c r="IRL69" s="79"/>
      <c r="IRM69" s="79"/>
      <c r="IRN69" s="79"/>
      <c r="IRO69" s="79"/>
      <c r="IRP69" s="79"/>
      <c r="IRQ69" s="79"/>
      <c r="IRR69" s="79"/>
      <c r="IRS69" s="79"/>
      <c r="IRT69" s="79"/>
      <c r="IRU69" s="79"/>
      <c r="IRV69" s="79"/>
      <c r="IRW69" s="79"/>
      <c r="IRX69" s="79"/>
      <c r="IRY69" s="79"/>
      <c r="IRZ69" s="79"/>
      <c r="ISA69" s="79"/>
      <c r="ISB69" s="79"/>
      <c r="ISC69" s="79"/>
      <c r="ISD69" s="79"/>
      <c r="ISE69" s="79"/>
      <c r="ISF69" s="79"/>
      <c r="ISG69" s="79"/>
      <c r="ISH69" s="79"/>
      <c r="ISI69" s="79"/>
      <c r="ISJ69" s="79"/>
      <c r="ISK69" s="79"/>
      <c r="ISL69" s="79"/>
      <c r="ISM69" s="79"/>
      <c r="ISN69" s="79"/>
      <c r="ISO69" s="79"/>
      <c r="ISP69" s="79"/>
      <c r="ISQ69" s="79"/>
      <c r="ISR69" s="79"/>
      <c r="ISS69" s="79"/>
      <c r="IST69" s="79"/>
      <c r="ISU69" s="79"/>
      <c r="ISV69" s="79"/>
      <c r="ISW69" s="79"/>
      <c r="ISX69" s="79"/>
      <c r="ISY69" s="79"/>
      <c r="ISZ69" s="79"/>
      <c r="ITA69" s="79"/>
      <c r="ITB69" s="79"/>
      <c r="ITC69" s="79"/>
      <c r="ITD69" s="79"/>
      <c r="ITE69" s="79"/>
      <c r="ITF69" s="79"/>
      <c r="ITG69" s="79"/>
      <c r="ITH69" s="79"/>
      <c r="ITI69" s="79"/>
      <c r="ITJ69" s="79"/>
      <c r="ITK69" s="79"/>
      <c r="ITL69" s="79"/>
      <c r="ITM69" s="79"/>
      <c r="ITN69" s="79"/>
      <c r="ITO69" s="79"/>
      <c r="ITP69" s="79"/>
      <c r="ITQ69" s="79"/>
      <c r="ITR69" s="79"/>
      <c r="ITS69" s="79"/>
      <c r="ITT69" s="79"/>
      <c r="ITU69" s="79"/>
      <c r="ITV69" s="79"/>
      <c r="ITW69" s="79"/>
      <c r="ITX69" s="79"/>
      <c r="ITY69" s="79"/>
      <c r="ITZ69" s="79"/>
      <c r="IUA69" s="79"/>
      <c r="IUB69" s="79"/>
      <c r="IUC69" s="79"/>
      <c r="IUD69" s="79"/>
      <c r="IUE69" s="79"/>
      <c r="IUF69" s="79"/>
      <c r="IUG69" s="79"/>
      <c r="IUH69" s="79"/>
      <c r="IUI69" s="79"/>
      <c r="IUJ69" s="79"/>
      <c r="IUK69" s="79"/>
      <c r="IUL69" s="79"/>
      <c r="IUM69" s="79"/>
      <c r="IUN69" s="79"/>
      <c r="IUO69" s="79"/>
      <c r="IUP69" s="79"/>
      <c r="IUQ69" s="79"/>
      <c r="IUR69" s="79"/>
      <c r="IUS69" s="79"/>
      <c r="IUT69" s="79"/>
      <c r="IUU69" s="79"/>
      <c r="IUV69" s="79"/>
      <c r="IUW69" s="79"/>
      <c r="IUX69" s="79"/>
      <c r="IUY69" s="79"/>
      <c r="IUZ69" s="79"/>
      <c r="IVA69" s="79"/>
      <c r="IVB69" s="79"/>
      <c r="IVC69" s="79"/>
      <c r="IVD69" s="79"/>
      <c r="IVE69" s="79"/>
      <c r="IVF69" s="79"/>
      <c r="IVG69" s="79"/>
      <c r="IVH69" s="79"/>
      <c r="IVI69" s="79"/>
      <c r="IVJ69" s="79"/>
      <c r="IVK69" s="79"/>
      <c r="IVL69" s="79"/>
      <c r="IVM69" s="79"/>
      <c r="IVN69" s="79"/>
      <c r="IVO69" s="79"/>
      <c r="IVP69" s="79"/>
      <c r="IVQ69" s="79"/>
      <c r="IVR69" s="79"/>
      <c r="IVS69" s="79"/>
      <c r="IVT69" s="79"/>
      <c r="IVU69" s="79"/>
      <c r="IVV69" s="79"/>
      <c r="IVW69" s="79"/>
      <c r="IVX69" s="79"/>
      <c r="IVY69" s="79"/>
      <c r="IVZ69" s="79"/>
      <c r="IWA69" s="79"/>
      <c r="IWB69" s="79"/>
      <c r="IWC69" s="79"/>
      <c r="IWD69" s="79"/>
      <c r="IWE69" s="79"/>
      <c r="IWF69" s="79"/>
      <c r="IWG69" s="79"/>
      <c r="IWH69" s="79"/>
      <c r="IWI69" s="79"/>
      <c r="IWJ69" s="79"/>
      <c r="IWK69" s="79"/>
      <c r="IWL69" s="79"/>
      <c r="IWM69" s="79"/>
      <c r="IWN69" s="79"/>
      <c r="IWO69" s="79"/>
      <c r="IWP69" s="79"/>
      <c r="IWQ69" s="79"/>
      <c r="IWR69" s="79"/>
      <c r="IWS69" s="79"/>
      <c r="IWT69" s="79"/>
      <c r="IWU69" s="79"/>
      <c r="IWV69" s="79"/>
      <c r="IWW69" s="79"/>
      <c r="IWX69" s="79"/>
      <c r="IWY69" s="79"/>
      <c r="IWZ69" s="79"/>
      <c r="IXA69" s="79"/>
      <c r="IXB69" s="79"/>
      <c r="IXC69" s="79"/>
      <c r="IXD69" s="79"/>
      <c r="IXE69" s="79"/>
      <c r="IXF69" s="79"/>
      <c r="IXG69" s="79"/>
      <c r="IXH69" s="79"/>
      <c r="IXI69" s="79"/>
      <c r="IXJ69" s="79"/>
      <c r="IXK69" s="79"/>
      <c r="IXL69" s="79"/>
      <c r="IXM69" s="79"/>
      <c r="IXN69" s="79"/>
      <c r="IXO69" s="79"/>
      <c r="IXP69" s="79"/>
      <c r="IXQ69" s="79"/>
      <c r="IXR69" s="79"/>
      <c r="IXS69" s="79"/>
      <c r="IXT69" s="79"/>
      <c r="IXU69" s="79"/>
      <c r="IXV69" s="79"/>
      <c r="IXW69" s="79"/>
      <c r="IXX69" s="79"/>
      <c r="IXY69" s="79"/>
      <c r="IXZ69" s="79"/>
      <c r="IYA69" s="79"/>
      <c r="IYB69" s="79"/>
      <c r="IYC69" s="79"/>
      <c r="IYD69" s="79"/>
      <c r="IYE69" s="79"/>
      <c r="IYF69" s="79"/>
      <c r="IYG69" s="79"/>
      <c r="IYH69" s="79"/>
      <c r="IYI69" s="79"/>
      <c r="IYJ69" s="79"/>
      <c r="IYK69" s="79"/>
      <c r="IYL69" s="79"/>
      <c r="IYM69" s="79"/>
      <c r="IYN69" s="79"/>
      <c r="IYO69" s="79"/>
      <c r="IYP69" s="79"/>
      <c r="IYQ69" s="79"/>
      <c r="IYR69" s="79"/>
      <c r="IYS69" s="79"/>
      <c r="IYT69" s="79"/>
      <c r="IYU69" s="79"/>
      <c r="IYV69" s="79"/>
      <c r="IYW69" s="79"/>
      <c r="IYX69" s="79"/>
      <c r="IYY69" s="79"/>
      <c r="IYZ69" s="79"/>
      <c r="IZA69" s="79"/>
      <c r="IZB69" s="79"/>
      <c r="IZC69" s="79"/>
      <c r="IZD69" s="79"/>
      <c r="IZE69" s="79"/>
      <c r="IZF69" s="79"/>
      <c r="IZG69" s="79"/>
      <c r="IZH69" s="79"/>
      <c r="IZI69" s="79"/>
      <c r="IZJ69" s="79"/>
      <c r="IZK69" s="79"/>
      <c r="IZL69" s="79"/>
      <c r="IZM69" s="79"/>
      <c r="IZN69" s="79"/>
      <c r="IZO69" s="79"/>
      <c r="IZP69" s="79"/>
      <c r="IZQ69" s="79"/>
      <c r="IZR69" s="79"/>
      <c r="IZS69" s="79"/>
      <c r="IZT69" s="79"/>
      <c r="IZU69" s="79"/>
      <c r="IZV69" s="79"/>
      <c r="IZW69" s="79"/>
      <c r="IZX69" s="79"/>
      <c r="IZY69" s="79"/>
      <c r="IZZ69" s="79"/>
      <c r="JAA69" s="79"/>
      <c r="JAB69" s="79"/>
      <c r="JAC69" s="79"/>
      <c r="JAD69" s="79"/>
      <c r="JAE69" s="79"/>
      <c r="JAF69" s="79"/>
      <c r="JAG69" s="79"/>
      <c r="JAH69" s="79"/>
      <c r="JAI69" s="79"/>
      <c r="JAJ69" s="79"/>
      <c r="JAK69" s="79"/>
      <c r="JAL69" s="79"/>
      <c r="JAM69" s="79"/>
      <c r="JAN69" s="79"/>
      <c r="JAO69" s="79"/>
      <c r="JAP69" s="79"/>
      <c r="JAQ69" s="79"/>
      <c r="JAR69" s="79"/>
      <c r="JAS69" s="79"/>
      <c r="JAT69" s="79"/>
      <c r="JAU69" s="79"/>
      <c r="JAV69" s="79"/>
      <c r="JAW69" s="79"/>
      <c r="JAX69" s="79"/>
      <c r="JAY69" s="79"/>
      <c r="JAZ69" s="79"/>
      <c r="JBA69" s="79"/>
      <c r="JBB69" s="79"/>
      <c r="JBC69" s="79"/>
      <c r="JBD69" s="79"/>
      <c r="JBE69" s="79"/>
      <c r="JBF69" s="79"/>
      <c r="JBG69" s="79"/>
      <c r="JBH69" s="79"/>
      <c r="JBI69" s="79"/>
      <c r="JBJ69" s="79"/>
      <c r="JBK69" s="79"/>
      <c r="JBL69" s="79"/>
      <c r="JBM69" s="79"/>
      <c r="JBN69" s="79"/>
      <c r="JBO69" s="79"/>
      <c r="JBP69" s="79"/>
      <c r="JBQ69" s="79"/>
      <c r="JBR69" s="79"/>
      <c r="JBS69" s="79"/>
      <c r="JBT69" s="79"/>
      <c r="JBU69" s="79"/>
      <c r="JBV69" s="79"/>
      <c r="JBW69" s="79"/>
      <c r="JBX69" s="79"/>
      <c r="JBY69" s="79"/>
      <c r="JBZ69" s="79"/>
      <c r="JCA69" s="79"/>
      <c r="JCB69" s="79"/>
      <c r="JCC69" s="79"/>
      <c r="JCD69" s="79"/>
      <c r="JCE69" s="79"/>
      <c r="JCF69" s="79"/>
      <c r="JCG69" s="79"/>
      <c r="JCH69" s="79"/>
      <c r="JCI69" s="79"/>
      <c r="JCJ69" s="79"/>
      <c r="JCK69" s="79"/>
      <c r="JCL69" s="79"/>
      <c r="JCM69" s="79"/>
      <c r="JCN69" s="79"/>
      <c r="JCO69" s="79"/>
      <c r="JCP69" s="79"/>
      <c r="JCQ69" s="79"/>
      <c r="JCR69" s="79"/>
      <c r="JCS69" s="79"/>
      <c r="JCT69" s="79"/>
      <c r="JCU69" s="79"/>
      <c r="JCV69" s="79"/>
      <c r="JCW69" s="79"/>
      <c r="JCX69" s="79"/>
      <c r="JCY69" s="79"/>
      <c r="JCZ69" s="79"/>
      <c r="JDA69" s="79"/>
      <c r="JDB69" s="79"/>
      <c r="JDC69" s="79"/>
      <c r="JDD69" s="79"/>
      <c r="JDE69" s="79"/>
      <c r="JDF69" s="79"/>
      <c r="JDG69" s="79"/>
      <c r="JDH69" s="79"/>
      <c r="JDI69" s="79"/>
      <c r="JDJ69" s="79"/>
      <c r="JDK69" s="79"/>
      <c r="JDL69" s="79"/>
      <c r="JDM69" s="79"/>
      <c r="JDN69" s="79"/>
      <c r="JDO69" s="79"/>
      <c r="JDP69" s="79"/>
      <c r="JDQ69" s="79"/>
      <c r="JDR69" s="79"/>
      <c r="JDS69" s="79"/>
      <c r="JDT69" s="79"/>
      <c r="JDU69" s="79"/>
      <c r="JDV69" s="79"/>
      <c r="JDW69" s="79"/>
      <c r="JDX69" s="79"/>
      <c r="JDY69" s="79"/>
      <c r="JDZ69" s="79"/>
      <c r="JEA69" s="79"/>
      <c r="JEB69" s="79"/>
      <c r="JEC69" s="79"/>
      <c r="JED69" s="79"/>
      <c r="JEE69" s="79"/>
      <c r="JEF69" s="79"/>
      <c r="JEG69" s="79"/>
      <c r="JEH69" s="79"/>
      <c r="JEI69" s="79"/>
      <c r="JEJ69" s="79"/>
      <c r="JEK69" s="79"/>
      <c r="JEL69" s="79"/>
      <c r="JEM69" s="79"/>
      <c r="JEN69" s="79"/>
      <c r="JEO69" s="79"/>
      <c r="JEP69" s="79"/>
      <c r="JEQ69" s="79"/>
      <c r="JER69" s="79"/>
      <c r="JES69" s="79"/>
      <c r="JET69" s="79"/>
      <c r="JEU69" s="79"/>
      <c r="JEV69" s="79"/>
      <c r="JEW69" s="79"/>
      <c r="JEX69" s="79"/>
      <c r="JEY69" s="79"/>
      <c r="JEZ69" s="79"/>
      <c r="JFA69" s="79"/>
      <c r="JFB69" s="79"/>
      <c r="JFC69" s="79"/>
      <c r="JFD69" s="79"/>
      <c r="JFE69" s="79"/>
      <c r="JFF69" s="79"/>
      <c r="JFG69" s="79"/>
      <c r="JFH69" s="79"/>
      <c r="JFI69" s="79"/>
      <c r="JFJ69" s="79"/>
      <c r="JFK69" s="79"/>
      <c r="JFL69" s="79"/>
      <c r="JFM69" s="79"/>
      <c r="JFN69" s="79"/>
      <c r="JFO69" s="79"/>
      <c r="JFP69" s="79"/>
      <c r="JFQ69" s="79"/>
      <c r="JFR69" s="79"/>
      <c r="JFS69" s="79"/>
      <c r="JFT69" s="79"/>
      <c r="JFU69" s="79"/>
      <c r="JFV69" s="79"/>
      <c r="JFW69" s="79"/>
      <c r="JFX69" s="79"/>
      <c r="JFY69" s="79"/>
      <c r="JFZ69" s="79"/>
      <c r="JGA69" s="79"/>
      <c r="JGB69" s="79"/>
      <c r="JGC69" s="79"/>
      <c r="JGD69" s="79"/>
      <c r="JGE69" s="79"/>
      <c r="JGF69" s="79"/>
      <c r="JGG69" s="79"/>
      <c r="JGH69" s="79"/>
      <c r="JGI69" s="79"/>
      <c r="JGJ69" s="79"/>
      <c r="JGK69" s="79"/>
      <c r="JGL69" s="79"/>
      <c r="JGM69" s="79"/>
      <c r="JGN69" s="79"/>
      <c r="JGO69" s="79"/>
      <c r="JGP69" s="79"/>
      <c r="JGQ69" s="79"/>
      <c r="JGR69" s="79"/>
      <c r="JGS69" s="79"/>
      <c r="JGT69" s="79"/>
      <c r="JGU69" s="79"/>
      <c r="JGV69" s="79"/>
      <c r="JGW69" s="79"/>
      <c r="JGX69" s="79"/>
      <c r="JGY69" s="79"/>
      <c r="JGZ69" s="79"/>
      <c r="JHA69" s="79"/>
      <c r="JHB69" s="79"/>
      <c r="JHC69" s="79"/>
      <c r="JHD69" s="79"/>
      <c r="JHE69" s="79"/>
      <c r="JHF69" s="79"/>
      <c r="JHG69" s="79"/>
      <c r="JHH69" s="79"/>
      <c r="JHI69" s="79"/>
      <c r="JHJ69" s="79"/>
      <c r="JHK69" s="79"/>
      <c r="JHL69" s="79"/>
      <c r="JHM69" s="79"/>
      <c r="JHN69" s="79"/>
      <c r="JHO69" s="79"/>
      <c r="JHP69" s="79"/>
      <c r="JHQ69" s="79"/>
      <c r="JHR69" s="79"/>
      <c r="JHS69" s="79"/>
      <c r="JHT69" s="79"/>
      <c r="JHU69" s="79"/>
      <c r="JHV69" s="79"/>
      <c r="JHW69" s="79"/>
      <c r="JHX69" s="79"/>
      <c r="JHY69" s="79"/>
      <c r="JHZ69" s="79"/>
      <c r="JIA69" s="79"/>
      <c r="JIB69" s="79"/>
      <c r="JIC69" s="79"/>
      <c r="JID69" s="79"/>
      <c r="JIE69" s="79"/>
      <c r="JIF69" s="79"/>
      <c r="JIG69" s="79"/>
      <c r="JIH69" s="79"/>
      <c r="JII69" s="79"/>
      <c r="JIJ69" s="79"/>
      <c r="JIK69" s="79"/>
      <c r="JIL69" s="79"/>
      <c r="JIM69" s="79"/>
      <c r="JIN69" s="79"/>
      <c r="JIO69" s="79"/>
      <c r="JIP69" s="79"/>
      <c r="JIQ69" s="79"/>
      <c r="JIR69" s="79"/>
      <c r="JIS69" s="79"/>
      <c r="JIT69" s="79"/>
      <c r="JIU69" s="79"/>
      <c r="JIV69" s="79"/>
      <c r="JIW69" s="79"/>
      <c r="JIX69" s="79"/>
      <c r="JIY69" s="79"/>
      <c r="JIZ69" s="79"/>
      <c r="JJA69" s="79"/>
      <c r="JJB69" s="79"/>
      <c r="JJC69" s="79"/>
      <c r="JJD69" s="79"/>
      <c r="JJE69" s="79"/>
      <c r="JJF69" s="79"/>
      <c r="JJG69" s="79"/>
      <c r="JJH69" s="79"/>
      <c r="JJI69" s="79"/>
      <c r="JJJ69" s="79"/>
      <c r="JJK69" s="79"/>
      <c r="JJL69" s="79"/>
      <c r="JJM69" s="79"/>
      <c r="JJN69" s="79"/>
      <c r="JJO69" s="79"/>
      <c r="JJP69" s="79"/>
      <c r="JJQ69" s="79"/>
      <c r="JJR69" s="79"/>
      <c r="JJS69" s="79"/>
      <c r="JJT69" s="79"/>
      <c r="JJU69" s="79"/>
      <c r="JJV69" s="79"/>
      <c r="JJW69" s="79"/>
      <c r="JJX69" s="79"/>
      <c r="JJY69" s="79"/>
      <c r="JJZ69" s="79"/>
      <c r="JKA69" s="79"/>
      <c r="JKB69" s="79"/>
      <c r="JKC69" s="79"/>
      <c r="JKD69" s="79"/>
      <c r="JKE69" s="79"/>
      <c r="JKF69" s="79"/>
      <c r="JKG69" s="79"/>
      <c r="JKH69" s="79"/>
      <c r="JKI69" s="79"/>
      <c r="JKJ69" s="79"/>
      <c r="JKK69" s="79"/>
      <c r="JKL69" s="79"/>
      <c r="JKM69" s="79"/>
      <c r="JKN69" s="79"/>
      <c r="JKO69" s="79"/>
      <c r="JKP69" s="79"/>
      <c r="JKQ69" s="79"/>
      <c r="JKR69" s="79"/>
      <c r="JKS69" s="79"/>
      <c r="JKT69" s="79"/>
      <c r="JKU69" s="79"/>
      <c r="JKV69" s="79"/>
      <c r="JKW69" s="79"/>
      <c r="JKX69" s="79"/>
      <c r="JKY69" s="79"/>
      <c r="JKZ69" s="79"/>
      <c r="JLA69" s="79"/>
      <c r="JLB69" s="79"/>
      <c r="JLC69" s="79"/>
      <c r="JLD69" s="79"/>
      <c r="JLE69" s="79"/>
      <c r="JLF69" s="79"/>
      <c r="JLG69" s="79"/>
      <c r="JLH69" s="79"/>
      <c r="JLI69" s="79"/>
      <c r="JLJ69" s="79"/>
      <c r="JLK69" s="79"/>
      <c r="JLL69" s="79"/>
      <c r="JLM69" s="79"/>
      <c r="JLN69" s="79"/>
      <c r="JLO69" s="79"/>
      <c r="JLP69" s="79"/>
      <c r="JLQ69" s="79"/>
      <c r="JLR69" s="79"/>
      <c r="JLS69" s="79"/>
      <c r="JLT69" s="79"/>
      <c r="JLU69" s="79"/>
      <c r="JLV69" s="79"/>
      <c r="JLW69" s="79"/>
      <c r="JLX69" s="79"/>
      <c r="JLY69" s="79"/>
      <c r="JLZ69" s="79"/>
      <c r="JMA69" s="79"/>
      <c r="JMB69" s="79"/>
      <c r="JMC69" s="79"/>
      <c r="JMD69" s="79"/>
      <c r="JME69" s="79"/>
      <c r="JMF69" s="79"/>
      <c r="JMG69" s="79"/>
      <c r="JMH69" s="79"/>
      <c r="JMI69" s="79"/>
      <c r="JMJ69" s="79"/>
      <c r="JMK69" s="79"/>
      <c r="JML69" s="79"/>
      <c r="JMM69" s="79"/>
      <c r="JMN69" s="79"/>
      <c r="JMO69" s="79"/>
      <c r="JMP69" s="79"/>
      <c r="JMQ69" s="79"/>
      <c r="JMR69" s="79"/>
      <c r="JMS69" s="79"/>
      <c r="JMT69" s="79"/>
      <c r="JMU69" s="79"/>
      <c r="JMV69" s="79"/>
      <c r="JMW69" s="79"/>
      <c r="JMX69" s="79"/>
      <c r="JMY69" s="79"/>
      <c r="JMZ69" s="79"/>
      <c r="JNA69" s="79"/>
      <c r="JNB69" s="79"/>
      <c r="JNC69" s="79"/>
      <c r="JND69" s="79"/>
      <c r="JNE69" s="79"/>
      <c r="JNF69" s="79"/>
      <c r="JNG69" s="79"/>
      <c r="JNH69" s="79"/>
      <c r="JNI69" s="79"/>
      <c r="JNJ69" s="79"/>
      <c r="JNK69" s="79"/>
      <c r="JNL69" s="79"/>
      <c r="JNM69" s="79"/>
      <c r="JNN69" s="79"/>
      <c r="JNO69" s="79"/>
      <c r="JNP69" s="79"/>
      <c r="JNQ69" s="79"/>
      <c r="JNR69" s="79"/>
      <c r="JNS69" s="79"/>
      <c r="JNT69" s="79"/>
      <c r="JNU69" s="79"/>
      <c r="JNV69" s="79"/>
      <c r="JNW69" s="79"/>
      <c r="JNX69" s="79"/>
      <c r="JNY69" s="79"/>
      <c r="JNZ69" s="79"/>
      <c r="JOA69" s="79"/>
      <c r="JOB69" s="79"/>
      <c r="JOC69" s="79"/>
      <c r="JOD69" s="79"/>
      <c r="JOE69" s="79"/>
      <c r="JOF69" s="79"/>
      <c r="JOG69" s="79"/>
      <c r="JOH69" s="79"/>
      <c r="JOI69" s="79"/>
      <c r="JOJ69" s="79"/>
      <c r="JOK69" s="79"/>
      <c r="JOL69" s="79"/>
      <c r="JOM69" s="79"/>
      <c r="JON69" s="79"/>
      <c r="JOO69" s="79"/>
      <c r="JOP69" s="79"/>
      <c r="JOQ69" s="79"/>
      <c r="JOR69" s="79"/>
      <c r="JOS69" s="79"/>
      <c r="JOT69" s="79"/>
      <c r="JOU69" s="79"/>
      <c r="JOV69" s="79"/>
      <c r="JOW69" s="79"/>
      <c r="JOX69" s="79"/>
      <c r="JOY69" s="79"/>
      <c r="JOZ69" s="79"/>
      <c r="JPA69" s="79"/>
      <c r="JPB69" s="79"/>
      <c r="JPC69" s="79"/>
      <c r="JPD69" s="79"/>
      <c r="JPE69" s="79"/>
      <c r="JPF69" s="79"/>
      <c r="JPG69" s="79"/>
      <c r="JPH69" s="79"/>
      <c r="JPI69" s="79"/>
      <c r="JPJ69" s="79"/>
      <c r="JPK69" s="79"/>
      <c r="JPL69" s="79"/>
      <c r="JPM69" s="79"/>
      <c r="JPN69" s="79"/>
      <c r="JPO69" s="79"/>
      <c r="JPP69" s="79"/>
      <c r="JPQ69" s="79"/>
      <c r="JPR69" s="79"/>
      <c r="JPS69" s="79"/>
      <c r="JPT69" s="79"/>
      <c r="JPU69" s="79"/>
      <c r="JPV69" s="79"/>
      <c r="JPW69" s="79"/>
      <c r="JPX69" s="79"/>
      <c r="JPY69" s="79"/>
      <c r="JPZ69" s="79"/>
      <c r="JQA69" s="79"/>
      <c r="JQB69" s="79"/>
      <c r="JQC69" s="79"/>
      <c r="JQD69" s="79"/>
      <c r="JQE69" s="79"/>
      <c r="JQF69" s="79"/>
      <c r="JQG69" s="79"/>
      <c r="JQH69" s="79"/>
      <c r="JQI69" s="79"/>
      <c r="JQJ69" s="79"/>
      <c r="JQK69" s="79"/>
      <c r="JQL69" s="79"/>
      <c r="JQM69" s="79"/>
      <c r="JQN69" s="79"/>
      <c r="JQO69" s="79"/>
      <c r="JQP69" s="79"/>
      <c r="JQQ69" s="79"/>
      <c r="JQR69" s="79"/>
      <c r="JQS69" s="79"/>
      <c r="JQT69" s="79"/>
      <c r="JQU69" s="79"/>
      <c r="JQV69" s="79"/>
      <c r="JQW69" s="79"/>
      <c r="JQX69" s="79"/>
      <c r="JQY69" s="79"/>
      <c r="JQZ69" s="79"/>
      <c r="JRA69" s="79"/>
      <c r="JRB69" s="79"/>
      <c r="JRC69" s="79"/>
      <c r="JRD69" s="79"/>
      <c r="JRE69" s="79"/>
      <c r="JRF69" s="79"/>
      <c r="JRG69" s="79"/>
      <c r="JRH69" s="79"/>
      <c r="JRI69" s="79"/>
      <c r="JRJ69" s="79"/>
      <c r="JRK69" s="79"/>
      <c r="JRL69" s="79"/>
      <c r="JRM69" s="79"/>
      <c r="JRN69" s="79"/>
      <c r="JRO69" s="79"/>
      <c r="JRP69" s="79"/>
      <c r="JRQ69" s="79"/>
      <c r="JRR69" s="79"/>
      <c r="JRS69" s="79"/>
      <c r="JRT69" s="79"/>
      <c r="JRU69" s="79"/>
      <c r="JRV69" s="79"/>
      <c r="JRW69" s="79"/>
      <c r="JRX69" s="79"/>
      <c r="JRY69" s="79"/>
      <c r="JRZ69" s="79"/>
      <c r="JSA69" s="79"/>
      <c r="JSB69" s="79"/>
      <c r="JSC69" s="79"/>
      <c r="JSD69" s="79"/>
      <c r="JSE69" s="79"/>
      <c r="JSF69" s="79"/>
      <c r="JSG69" s="79"/>
      <c r="JSH69" s="79"/>
      <c r="JSI69" s="79"/>
      <c r="JSJ69" s="79"/>
      <c r="JSK69" s="79"/>
      <c r="JSL69" s="79"/>
      <c r="JSM69" s="79"/>
      <c r="JSN69" s="79"/>
      <c r="JSO69" s="79"/>
      <c r="JSP69" s="79"/>
      <c r="JSQ69" s="79"/>
      <c r="JSR69" s="79"/>
      <c r="JSS69" s="79"/>
      <c r="JST69" s="79"/>
      <c r="JSU69" s="79"/>
      <c r="JSV69" s="79"/>
      <c r="JSW69" s="79"/>
      <c r="JSX69" s="79"/>
      <c r="JSY69" s="79"/>
      <c r="JSZ69" s="79"/>
      <c r="JTA69" s="79"/>
      <c r="JTB69" s="79"/>
      <c r="JTC69" s="79"/>
      <c r="JTD69" s="79"/>
      <c r="JTE69" s="79"/>
      <c r="JTF69" s="79"/>
      <c r="JTG69" s="79"/>
      <c r="JTH69" s="79"/>
      <c r="JTI69" s="79"/>
      <c r="JTJ69" s="79"/>
      <c r="JTK69" s="79"/>
      <c r="JTL69" s="79"/>
      <c r="JTM69" s="79"/>
      <c r="JTN69" s="79"/>
      <c r="JTO69" s="79"/>
      <c r="JTP69" s="79"/>
      <c r="JTQ69" s="79"/>
      <c r="JTR69" s="79"/>
      <c r="JTS69" s="79"/>
      <c r="JTT69" s="79"/>
      <c r="JTU69" s="79"/>
      <c r="JTV69" s="79"/>
      <c r="JTW69" s="79"/>
      <c r="JTX69" s="79"/>
      <c r="JTY69" s="79"/>
      <c r="JTZ69" s="79"/>
      <c r="JUA69" s="79"/>
      <c r="JUB69" s="79"/>
      <c r="JUC69" s="79"/>
      <c r="JUD69" s="79"/>
      <c r="JUE69" s="79"/>
      <c r="JUF69" s="79"/>
      <c r="JUG69" s="79"/>
      <c r="JUH69" s="79"/>
      <c r="JUI69" s="79"/>
      <c r="JUJ69" s="79"/>
      <c r="JUK69" s="79"/>
      <c r="JUL69" s="79"/>
      <c r="JUM69" s="79"/>
      <c r="JUN69" s="79"/>
      <c r="JUO69" s="79"/>
      <c r="JUP69" s="79"/>
      <c r="JUQ69" s="79"/>
      <c r="JUR69" s="79"/>
      <c r="JUS69" s="79"/>
      <c r="JUT69" s="79"/>
      <c r="JUU69" s="79"/>
      <c r="JUV69" s="79"/>
      <c r="JUW69" s="79"/>
      <c r="JUX69" s="79"/>
      <c r="JUY69" s="79"/>
      <c r="JUZ69" s="79"/>
      <c r="JVA69" s="79"/>
      <c r="JVB69" s="79"/>
      <c r="JVC69" s="79"/>
      <c r="JVD69" s="79"/>
      <c r="JVE69" s="79"/>
      <c r="JVF69" s="79"/>
      <c r="JVG69" s="79"/>
      <c r="JVH69" s="79"/>
      <c r="JVI69" s="79"/>
      <c r="JVJ69" s="79"/>
      <c r="JVK69" s="79"/>
      <c r="JVL69" s="79"/>
      <c r="JVM69" s="79"/>
      <c r="JVN69" s="79"/>
      <c r="JVO69" s="79"/>
      <c r="JVP69" s="79"/>
      <c r="JVQ69" s="79"/>
      <c r="JVR69" s="79"/>
      <c r="JVS69" s="79"/>
      <c r="JVT69" s="79"/>
      <c r="JVU69" s="79"/>
      <c r="JVV69" s="79"/>
      <c r="JVW69" s="79"/>
      <c r="JVX69" s="79"/>
      <c r="JVY69" s="79"/>
      <c r="JVZ69" s="79"/>
      <c r="JWA69" s="79"/>
      <c r="JWB69" s="79"/>
      <c r="JWC69" s="79"/>
      <c r="JWD69" s="79"/>
      <c r="JWE69" s="79"/>
      <c r="JWF69" s="79"/>
      <c r="JWG69" s="79"/>
      <c r="JWH69" s="79"/>
      <c r="JWI69" s="79"/>
      <c r="JWJ69" s="79"/>
      <c r="JWK69" s="79"/>
      <c r="JWL69" s="79"/>
      <c r="JWM69" s="79"/>
      <c r="JWN69" s="79"/>
      <c r="JWO69" s="79"/>
      <c r="JWP69" s="79"/>
      <c r="JWQ69" s="79"/>
      <c r="JWR69" s="79"/>
      <c r="JWS69" s="79"/>
      <c r="JWT69" s="79"/>
      <c r="JWU69" s="79"/>
      <c r="JWV69" s="79"/>
      <c r="JWW69" s="79"/>
      <c r="JWX69" s="79"/>
      <c r="JWY69" s="79"/>
      <c r="JWZ69" s="79"/>
      <c r="JXA69" s="79"/>
      <c r="JXB69" s="79"/>
      <c r="JXC69" s="79"/>
      <c r="JXD69" s="79"/>
      <c r="JXE69" s="79"/>
      <c r="JXF69" s="79"/>
      <c r="JXG69" s="79"/>
      <c r="JXH69" s="79"/>
      <c r="JXI69" s="79"/>
      <c r="JXJ69" s="79"/>
      <c r="JXK69" s="79"/>
      <c r="JXL69" s="79"/>
      <c r="JXM69" s="79"/>
      <c r="JXN69" s="79"/>
      <c r="JXO69" s="79"/>
      <c r="JXP69" s="79"/>
      <c r="JXQ69" s="79"/>
      <c r="JXR69" s="79"/>
      <c r="JXS69" s="79"/>
      <c r="JXT69" s="79"/>
      <c r="JXU69" s="79"/>
      <c r="JXV69" s="79"/>
      <c r="JXW69" s="79"/>
      <c r="JXX69" s="79"/>
      <c r="JXY69" s="79"/>
      <c r="JXZ69" s="79"/>
      <c r="JYA69" s="79"/>
      <c r="JYB69" s="79"/>
      <c r="JYC69" s="79"/>
      <c r="JYD69" s="79"/>
      <c r="JYE69" s="79"/>
      <c r="JYF69" s="79"/>
      <c r="JYG69" s="79"/>
      <c r="JYH69" s="79"/>
      <c r="JYI69" s="79"/>
      <c r="JYJ69" s="79"/>
      <c r="JYK69" s="79"/>
      <c r="JYL69" s="79"/>
      <c r="JYM69" s="79"/>
      <c r="JYN69" s="79"/>
      <c r="JYO69" s="79"/>
      <c r="JYP69" s="79"/>
      <c r="JYQ69" s="79"/>
      <c r="JYR69" s="79"/>
      <c r="JYS69" s="79"/>
      <c r="JYT69" s="79"/>
      <c r="JYU69" s="79"/>
      <c r="JYV69" s="79"/>
      <c r="JYW69" s="79"/>
      <c r="JYX69" s="79"/>
      <c r="JYY69" s="79"/>
      <c r="JYZ69" s="79"/>
      <c r="JZA69" s="79"/>
      <c r="JZB69" s="79"/>
      <c r="JZC69" s="79"/>
      <c r="JZD69" s="79"/>
      <c r="JZE69" s="79"/>
      <c r="JZF69" s="79"/>
      <c r="JZG69" s="79"/>
      <c r="JZH69" s="79"/>
      <c r="JZI69" s="79"/>
      <c r="JZJ69" s="79"/>
      <c r="JZK69" s="79"/>
      <c r="JZL69" s="79"/>
      <c r="JZM69" s="79"/>
      <c r="JZN69" s="79"/>
      <c r="JZO69" s="79"/>
      <c r="JZP69" s="79"/>
      <c r="JZQ69" s="79"/>
      <c r="JZR69" s="79"/>
      <c r="JZS69" s="79"/>
      <c r="JZT69" s="79"/>
      <c r="JZU69" s="79"/>
      <c r="JZV69" s="79"/>
      <c r="JZW69" s="79"/>
      <c r="JZX69" s="79"/>
      <c r="JZY69" s="79"/>
      <c r="JZZ69" s="79"/>
      <c r="KAA69" s="79"/>
      <c r="KAB69" s="79"/>
      <c r="KAC69" s="79"/>
      <c r="KAD69" s="79"/>
      <c r="KAE69" s="79"/>
      <c r="KAF69" s="79"/>
      <c r="KAG69" s="79"/>
      <c r="KAH69" s="79"/>
      <c r="KAI69" s="79"/>
      <c r="KAJ69" s="79"/>
      <c r="KAK69" s="79"/>
      <c r="KAL69" s="79"/>
      <c r="KAM69" s="79"/>
      <c r="KAN69" s="79"/>
      <c r="KAO69" s="79"/>
      <c r="KAP69" s="79"/>
      <c r="KAQ69" s="79"/>
      <c r="KAR69" s="79"/>
      <c r="KAS69" s="79"/>
      <c r="KAT69" s="79"/>
      <c r="KAU69" s="79"/>
      <c r="KAV69" s="79"/>
      <c r="KAW69" s="79"/>
      <c r="KAX69" s="79"/>
      <c r="KAY69" s="79"/>
      <c r="KAZ69" s="79"/>
      <c r="KBA69" s="79"/>
      <c r="KBB69" s="79"/>
      <c r="KBC69" s="79"/>
      <c r="KBD69" s="79"/>
      <c r="KBE69" s="79"/>
      <c r="KBF69" s="79"/>
      <c r="KBG69" s="79"/>
      <c r="KBH69" s="79"/>
      <c r="KBI69" s="79"/>
      <c r="KBJ69" s="79"/>
      <c r="KBK69" s="79"/>
      <c r="KBL69" s="79"/>
      <c r="KBM69" s="79"/>
      <c r="KBN69" s="79"/>
      <c r="KBO69" s="79"/>
      <c r="KBP69" s="79"/>
      <c r="KBQ69" s="79"/>
      <c r="KBR69" s="79"/>
      <c r="KBS69" s="79"/>
      <c r="KBT69" s="79"/>
      <c r="KBU69" s="79"/>
      <c r="KBV69" s="79"/>
      <c r="KBW69" s="79"/>
      <c r="KBX69" s="79"/>
      <c r="KBY69" s="79"/>
      <c r="KBZ69" s="79"/>
      <c r="KCA69" s="79"/>
      <c r="KCB69" s="79"/>
      <c r="KCC69" s="79"/>
      <c r="KCD69" s="79"/>
      <c r="KCE69" s="79"/>
      <c r="KCF69" s="79"/>
      <c r="KCG69" s="79"/>
      <c r="KCH69" s="79"/>
      <c r="KCI69" s="79"/>
      <c r="KCJ69" s="79"/>
      <c r="KCK69" s="79"/>
      <c r="KCL69" s="79"/>
      <c r="KCM69" s="79"/>
      <c r="KCN69" s="79"/>
      <c r="KCO69" s="79"/>
      <c r="KCP69" s="79"/>
      <c r="KCQ69" s="79"/>
      <c r="KCR69" s="79"/>
      <c r="KCS69" s="79"/>
      <c r="KCT69" s="79"/>
      <c r="KCU69" s="79"/>
      <c r="KCV69" s="79"/>
      <c r="KCW69" s="79"/>
      <c r="KCX69" s="79"/>
      <c r="KCY69" s="79"/>
      <c r="KCZ69" s="79"/>
      <c r="KDA69" s="79"/>
      <c r="KDB69" s="79"/>
      <c r="KDC69" s="79"/>
      <c r="KDD69" s="79"/>
      <c r="KDE69" s="79"/>
      <c r="KDF69" s="79"/>
      <c r="KDG69" s="79"/>
      <c r="KDH69" s="79"/>
      <c r="KDI69" s="79"/>
      <c r="KDJ69" s="79"/>
      <c r="KDK69" s="79"/>
      <c r="KDL69" s="79"/>
      <c r="KDM69" s="79"/>
      <c r="KDN69" s="79"/>
      <c r="KDO69" s="79"/>
      <c r="KDP69" s="79"/>
      <c r="KDQ69" s="79"/>
      <c r="KDR69" s="79"/>
      <c r="KDS69" s="79"/>
      <c r="KDT69" s="79"/>
      <c r="KDU69" s="79"/>
      <c r="KDV69" s="79"/>
      <c r="KDW69" s="79"/>
      <c r="KDX69" s="79"/>
      <c r="KDY69" s="79"/>
      <c r="KDZ69" s="79"/>
      <c r="KEA69" s="79"/>
      <c r="KEB69" s="79"/>
      <c r="KEC69" s="79"/>
      <c r="KED69" s="79"/>
      <c r="KEE69" s="79"/>
      <c r="KEF69" s="79"/>
      <c r="KEG69" s="79"/>
      <c r="KEH69" s="79"/>
      <c r="KEI69" s="79"/>
      <c r="KEJ69" s="79"/>
      <c r="KEK69" s="79"/>
      <c r="KEL69" s="79"/>
      <c r="KEM69" s="79"/>
      <c r="KEN69" s="79"/>
      <c r="KEO69" s="79"/>
      <c r="KEP69" s="79"/>
      <c r="KEQ69" s="79"/>
      <c r="KER69" s="79"/>
      <c r="KES69" s="79"/>
      <c r="KET69" s="79"/>
      <c r="KEU69" s="79"/>
      <c r="KEV69" s="79"/>
      <c r="KEW69" s="79"/>
      <c r="KEX69" s="79"/>
      <c r="KEY69" s="79"/>
      <c r="KEZ69" s="79"/>
      <c r="KFA69" s="79"/>
      <c r="KFB69" s="79"/>
      <c r="KFC69" s="79"/>
      <c r="KFD69" s="79"/>
      <c r="KFE69" s="79"/>
      <c r="KFF69" s="79"/>
      <c r="KFG69" s="79"/>
      <c r="KFH69" s="79"/>
      <c r="KFI69" s="79"/>
      <c r="KFJ69" s="79"/>
      <c r="KFK69" s="79"/>
      <c r="KFL69" s="79"/>
      <c r="KFM69" s="79"/>
      <c r="KFN69" s="79"/>
      <c r="KFO69" s="79"/>
      <c r="KFP69" s="79"/>
      <c r="KFQ69" s="79"/>
      <c r="KFR69" s="79"/>
      <c r="KFS69" s="79"/>
      <c r="KFT69" s="79"/>
      <c r="KFU69" s="79"/>
      <c r="KFV69" s="79"/>
      <c r="KFW69" s="79"/>
      <c r="KFX69" s="79"/>
      <c r="KFY69" s="79"/>
      <c r="KFZ69" s="79"/>
      <c r="KGA69" s="79"/>
      <c r="KGB69" s="79"/>
      <c r="KGC69" s="79"/>
      <c r="KGD69" s="79"/>
      <c r="KGE69" s="79"/>
      <c r="KGF69" s="79"/>
      <c r="KGG69" s="79"/>
      <c r="KGH69" s="79"/>
      <c r="KGI69" s="79"/>
      <c r="KGJ69" s="79"/>
      <c r="KGK69" s="79"/>
      <c r="KGL69" s="79"/>
      <c r="KGM69" s="79"/>
      <c r="KGN69" s="79"/>
      <c r="KGO69" s="79"/>
      <c r="KGP69" s="79"/>
      <c r="KGQ69" s="79"/>
      <c r="KGR69" s="79"/>
      <c r="KGS69" s="79"/>
      <c r="KGT69" s="79"/>
      <c r="KGU69" s="79"/>
      <c r="KGV69" s="79"/>
      <c r="KGW69" s="79"/>
      <c r="KGX69" s="79"/>
      <c r="KGY69" s="79"/>
      <c r="KGZ69" s="79"/>
      <c r="KHA69" s="79"/>
      <c r="KHB69" s="79"/>
      <c r="KHC69" s="79"/>
      <c r="KHD69" s="79"/>
      <c r="KHE69" s="79"/>
      <c r="KHF69" s="79"/>
      <c r="KHG69" s="79"/>
      <c r="KHH69" s="79"/>
      <c r="KHI69" s="79"/>
      <c r="KHJ69" s="79"/>
      <c r="KHK69" s="79"/>
      <c r="KHL69" s="79"/>
      <c r="KHM69" s="79"/>
      <c r="KHN69" s="79"/>
      <c r="KHO69" s="79"/>
      <c r="KHP69" s="79"/>
      <c r="KHQ69" s="79"/>
      <c r="KHR69" s="79"/>
      <c r="KHS69" s="79"/>
      <c r="KHT69" s="79"/>
      <c r="KHU69" s="79"/>
      <c r="KHV69" s="79"/>
      <c r="KHW69" s="79"/>
      <c r="KHX69" s="79"/>
      <c r="KHY69" s="79"/>
      <c r="KHZ69" s="79"/>
      <c r="KIA69" s="79"/>
      <c r="KIB69" s="79"/>
      <c r="KIC69" s="79"/>
      <c r="KID69" s="79"/>
      <c r="KIE69" s="79"/>
      <c r="KIF69" s="79"/>
      <c r="KIG69" s="79"/>
      <c r="KIH69" s="79"/>
      <c r="KII69" s="79"/>
      <c r="KIJ69" s="79"/>
      <c r="KIK69" s="79"/>
      <c r="KIL69" s="79"/>
      <c r="KIM69" s="79"/>
      <c r="KIN69" s="79"/>
      <c r="KIO69" s="79"/>
      <c r="KIP69" s="79"/>
      <c r="KIQ69" s="79"/>
      <c r="KIR69" s="79"/>
      <c r="KIS69" s="79"/>
      <c r="KIT69" s="79"/>
      <c r="KIU69" s="79"/>
      <c r="KIV69" s="79"/>
      <c r="KIW69" s="79"/>
      <c r="KIX69" s="79"/>
      <c r="KIY69" s="79"/>
      <c r="KIZ69" s="79"/>
      <c r="KJA69" s="79"/>
      <c r="KJB69" s="79"/>
      <c r="KJC69" s="79"/>
      <c r="KJD69" s="79"/>
      <c r="KJE69" s="79"/>
      <c r="KJF69" s="79"/>
      <c r="KJG69" s="79"/>
      <c r="KJH69" s="79"/>
      <c r="KJI69" s="79"/>
      <c r="KJJ69" s="79"/>
      <c r="KJK69" s="79"/>
      <c r="KJL69" s="79"/>
      <c r="KJM69" s="79"/>
      <c r="KJN69" s="79"/>
      <c r="KJO69" s="79"/>
      <c r="KJP69" s="79"/>
      <c r="KJQ69" s="79"/>
      <c r="KJR69" s="79"/>
      <c r="KJS69" s="79"/>
      <c r="KJT69" s="79"/>
      <c r="KJU69" s="79"/>
      <c r="KJV69" s="79"/>
      <c r="KJW69" s="79"/>
      <c r="KJX69" s="79"/>
      <c r="KJY69" s="79"/>
      <c r="KJZ69" s="79"/>
      <c r="KKA69" s="79"/>
      <c r="KKB69" s="79"/>
      <c r="KKC69" s="79"/>
      <c r="KKD69" s="79"/>
      <c r="KKE69" s="79"/>
      <c r="KKF69" s="79"/>
      <c r="KKG69" s="79"/>
      <c r="KKH69" s="79"/>
      <c r="KKI69" s="79"/>
      <c r="KKJ69" s="79"/>
      <c r="KKK69" s="79"/>
      <c r="KKL69" s="79"/>
      <c r="KKM69" s="79"/>
      <c r="KKN69" s="79"/>
      <c r="KKO69" s="79"/>
      <c r="KKP69" s="79"/>
      <c r="KKQ69" s="79"/>
      <c r="KKR69" s="79"/>
      <c r="KKS69" s="79"/>
      <c r="KKT69" s="79"/>
      <c r="KKU69" s="79"/>
      <c r="KKV69" s="79"/>
      <c r="KKW69" s="79"/>
      <c r="KKX69" s="79"/>
      <c r="KKY69" s="79"/>
      <c r="KKZ69" s="79"/>
      <c r="KLA69" s="79"/>
      <c r="KLB69" s="79"/>
      <c r="KLC69" s="79"/>
      <c r="KLD69" s="79"/>
      <c r="KLE69" s="79"/>
      <c r="KLF69" s="79"/>
      <c r="KLG69" s="79"/>
      <c r="KLH69" s="79"/>
      <c r="KLI69" s="79"/>
      <c r="KLJ69" s="79"/>
      <c r="KLK69" s="79"/>
      <c r="KLL69" s="79"/>
      <c r="KLM69" s="79"/>
      <c r="KLN69" s="79"/>
      <c r="KLO69" s="79"/>
      <c r="KLP69" s="79"/>
      <c r="KLQ69" s="79"/>
      <c r="KLR69" s="79"/>
      <c r="KLS69" s="79"/>
      <c r="KLT69" s="79"/>
      <c r="KLU69" s="79"/>
      <c r="KLV69" s="79"/>
      <c r="KLW69" s="79"/>
      <c r="KLX69" s="79"/>
      <c r="KLY69" s="79"/>
      <c r="KLZ69" s="79"/>
      <c r="KMA69" s="79"/>
      <c r="KMB69" s="79"/>
      <c r="KMC69" s="79"/>
      <c r="KMD69" s="79"/>
      <c r="KME69" s="79"/>
      <c r="KMF69" s="79"/>
      <c r="KMG69" s="79"/>
      <c r="KMH69" s="79"/>
      <c r="KMI69" s="79"/>
      <c r="KMJ69" s="79"/>
      <c r="KMK69" s="79"/>
      <c r="KML69" s="79"/>
      <c r="KMM69" s="79"/>
      <c r="KMN69" s="79"/>
      <c r="KMO69" s="79"/>
      <c r="KMP69" s="79"/>
      <c r="KMQ69" s="79"/>
      <c r="KMR69" s="79"/>
      <c r="KMS69" s="79"/>
      <c r="KMT69" s="79"/>
      <c r="KMU69" s="79"/>
      <c r="KMV69" s="79"/>
      <c r="KMW69" s="79"/>
      <c r="KMX69" s="79"/>
      <c r="KMY69" s="79"/>
      <c r="KMZ69" s="79"/>
      <c r="KNA69" s="79"/>
      <c r="KNB69" s="79"/>
      <c r="KNC69" s="79"/>
      <c r="KND69" s="79"/>
      <c r="KNE69" s="79"/>
      <c r="KNF69" s="79"/>
      <c r="KNG69" s="79"/>
      <c r="KNH69" s="79"/>
      <c r="KNI69" s="79"/>
      <c r="KNJ69" s="79"/>
      <c r="KNK69" s="79"/>
      <c r="KNL69" s="79"/>
      <c r="KNM69" s="79"/>
      <c r="KNN69" s="79"/>
      <c r="KNO69" s="79"/>
      <c r="KNP69" s="79"/>
      <c r="KNQ69" s="79"/>
      <c r="KNR69" s="79"/>
      <c r="KNS69" s="79"/>
      <c r="KNT69" s="79"/>
      <c r="KNU69" s="79"/>
      <c r="KNV69" s="79"/>
      <c r="KNW69" s="79"/>
      <c r="KNX69" s="79"/>
      <c r="KNY69" s="79"/>
      <c r="KNZ69" s="79"/>
      <c r="KOA69" s="79"/>
      <c r="KOB69" s="79"/>
      <c r="KOC69" s="79"/>
      <c r="KOD69" s="79"/>
      <c r="KOE69" s="79"/>
      <c r="KOF69" s="79"/>
      <c r="KOG69" s="79"/>
      <c r="KOH69" s="79"/>
      <c r="KOI69" s="79"/>
      <c r="KOJ69" s="79"/>
      <c r="KOK69" s="79"/>
      <c r="KOL69" s="79"/>
      <c r="KOM69" s="79"/>
      <c r="KON69" s="79"/>
      <c r="KOO69" s="79"/>
      <c r="KOP69" s="79"/>
      <c r="KOQ69" s="79"/>
      <c r="KOR69" s="79"/>
      <c r="KOS69" s="79"/>
      <c r="KOT69" s="79"/>
      <c r="KOU69" s="79"/>
      <c r="KOV69" s="79"/>
      <c r="KOW69" s="79"/>
      <c r="KOX69" s="79"/>
      <c r="KOY69" s="79"/>
      <c r="KOZ69" s="79"/>
      <c r="KPA69" s="79"/>
      <c r="KPB69" s="79"/>
      <c r="KPC69" s="79"/>
      <c r="KPD69" s="79"/>
      <c r="KPE69" s="79"/>
      <c r="KPF69" s="79"/>
      <c r="KPG69" s="79"/>
      <c r="KPH69" s="79"/>
      <c r="KPI69" s="79"/>
      <c r="KPJ69" s="79"/>
      <c r="KPK69" s="79"/>
      <c r="KPL69" s="79"/>
      <c r="KPM69" s="79"/>
      <c r="KPN69" s="79"/>
      <c r="KPO69" s="79"/>
      <c r="KPP69" s="79"/>
      <c r="KPQ69" s="79"/>
      <c r="KPR69" s="79"/>
      <c r="KPS69" s="79"/>
      <c r="KPT69" s="79"/>
      <c r="KPU69" s="79"/>
      <c r="KPV69" s="79"/>
      <c r="KPW69" s="79"/>
      <c r="KPX69" s="79"/>
      <c r="KPY69" s="79"/>
      <c r="KPZ69" s="79"/>
      <c r="KQA69" s="79"/>
      <c r="KQB69" s="79"/>
      <c r="KQC69" s="79"/>
      <c r="KQD69" s="79"/>
      <c r="KQE69" s="79"/>
      <c r="KQF69" s="79"/>
      <c r="KQG69" s="79"/>
      <c r="KQH69" s="79"/>
      <c r="KQI69" s="79"/>
      <c r="KQJ69" s="79"/>
      <c r="KQK69" s="79"/>
      <c r="KQL69" s="79"/>
      <c r="KQM69" s="79"/>
      <c r="KQN69" s="79"/>
      <c r="KQO69" s="79"/>
      <c r="KQP69" s="79"/>
      <c r="KQQ69" s="79"/>
      <c r="KQR69" s="79"/>
      <c r="KQS69" s="79"/>
      <c r="KQT69" s="79"/>
      <c r="KQU69" s="79"/>
      <c r="KQV69" s="79"/>
      <c r="KQW69" s="79"/>
      <c r="KQX69" s="79"/>
      <c r="KQY69" s="79"/>
      <c r="KQZ69" s="79"/>
      <c r="KRA69" s="79"/>
      <c r="KRB69" s="79"/>
      <c r="KRC69" s="79"/>
      <c r="KRD69" s="79"/>
      <c r="KRE69" s="79"/>
      <c r="KRF69" s="79"/>
      <c r="KRG69" s="79"/>
      <c r="KRH69" s="79"/>
      <c r="KRI69" s="79"/>
      <c r="KRJ69" s="79"/>
      <c r="KRK69" s="79"/>
      <c r="KRL69" s="79"/>
      <c r="KRM69" s="79"/>
      <c r="KRN69" s="79"/>
      <c r="KRO69" s="79"/>
      <c r="KRP69" s="79"/>
      <c r="KRQ69" s="79"/>
      <c r="KRR69" s="79"/>
      <c r="KRS69" s="79"/>
      <c r="KRT69" s="79"/>
      <c r="KRU69" s="79"/>
      <c r="KRV69" s="79"/>
      <c r="KRW69" s="79"/>
      <c r="KRX69" s="79"/>
      <c r="KRY69" s="79"/>
      <c r="KRZ69" s="79"/>
      <c r="KSA69" s="79"/>
      <c r="KSB69" s="79"/>
      <c r="KSC69" s="79"/>
      <c r="KSD69" s="79"/>
      <c r="KSE69" s="79"/>
      <c r="KSF69" s="79"/>
      <c r="KSG69" s="79"/>
      <c r="KSH69" s="79"/>
      <c r="KSI69" s="79"/>
      <c r="KSJ69" s="79"/>
      <c r="KSK69" s="79"/>
      <c r="KSL69" s="79"/>
      <c r="KSM69" s="79"/>
      <c r="KSN69" s="79"/>
      <c r="KSO69" s="79"/>
      <c r="KSP69" s="79"/>
      <c r="KSQ69" s="79"/>
      <c r="KSR69" s="79"/>
      <c r="KSS69" s="79"/>
      <c r="KST69" s="79"/>
      <c r="KSU69" s="79"/>
      <c r="KSV69" s="79"/>
      <c r="KSW69" s="79"/>
      <c r="KSX69" s="79"/>
      <c r="KSY69" s="79"/>
      <c r="KSZ69" s="79"/>
      <c r="KTA69" s="79"/>
      <c r="KTB69" s="79"/>
      <c r="KTC69" s="79"/>
      <c r="KTD69" s="79"/>
      <c r="KTE69" s="79"/>
      <c r="KTF69" s="79"/>
      <c r="KTG69" s="79"/>
      <c r="KTH69" s="79"/>
      <c r="KTI69" s="79"/>
      <c r="KTJ69" s="79"/>
      <c r="KTK69" s="79"/>
      <c r="KTL69" s="79"/>
      <c r="KTM69" s="79"/>
      <c r="KTN69" s="79"/>
      <c r="KTO69" s="79"/>
      <c r="KTP69" s="79"/>
      <c r="KTQ69" s="79"/>
      <c r="KTR69" s="79"/>
      <c r="KTS69" s="79"/>
      <c r="KTT69" s="79"/>
      <c r="KTU69" s="79"/>
      <c r="KTV69" s="79"/>
      <c r="KTW69" s="79"/>
      <c r="KTX69" s="79"/>
      <c r="KTY69" s="79"/>
      <c r="KTZ69" s="79"/>
      <c r="KUA69" s="79"/>
      <c r="KUB69" s="79"/>
      <c r="KUC69" s="79"/>
      <c r="KUD69" s="79"/>
      <c r="KUE69" s="79"/>
      <c r="KUF69" s="79"/>
      <c r="KUG69" s="79"/>
      <c r="KUH69" s="79"/>
      <c r="KUI69" s="79"/>
      <c r="KUJ69" s="79"/>
      <c r="KUK69" s="79"/>
      <c r="KUL69" s="79"/>
      <c r="KUM69" s="79"/>
      <c r="KUN69" s="79"/>
      <c r="KUO69" s="79"/>
      <c r="KUP69" s="79"/>
      <c r="KUQ69" s="79"/>
      <c r="KUR69" s="79"/>
      <c r="KUS69" s="79"/>
      <c r="KUT69" s="79"/>
      <c r="KUU69" s="79"/>
      <c r="KUV69" s="79"/>
      <c r="KUW69" s="79"/>
      <c r="KUX69" s="79"/>
      <c r="KUY69" s="79"/>
      <c r="KUZ69" s="79"/>
      <c r="KVA69" s="79"/>
      <c r="KVB69" s="79"/>
      <c r="KVC69" s="79"/>
      <c r="KVD69" s="79"/>
      <c r="KVE69" s="79"/>
      <c r="KVF69" s="79"/>
      <c r="KVG69" s="79"/>
      <c r="KVH69" s="79"/>
      <c r="KVI69" s="79"/>
      <c r="KVJ69" s="79"/>
      <c r="KVK69" s="79"/>
      <c r="KVL69" s="79"/>
      <c r="KVM69" s="79"/>
      <c r="KVN69" s="79"/>
      <c r="KVO69" s="79"/>
      <c r="KVP69" s="79"/>
      <c r="KVQ69" s="79"/>
      <c r="KVR69" s="79"/>
      <c r="KVS69" s="79"/>
      <c r="KVT69" s="79"/>
      <c r="KVU69" s="79"/>
      <c r="KVV69" s="79"/>
      <c r="KVW69" s="79"/>
      <c r="KVX69" s="79"/>
      <c r="KVY69" s="79"/>
      <c r="KVZ69" s="79"/>
      <c r="KWA69" s="79"/>
      <c r="KWB69" s="79"/>
      <c r="KWC69" s="79"/>
      <c r="KWD69" s="79"/>
      <c r="KWE69" s="79"/>
      <c r="KWF69" s="79"/>
      <c r="KWG69" s="79"/>
      <c r="KWH69" s="79"/>
      <c r="KWI69" s="79"/>
      <c r="KWJ69" s="79"/>
      <c r="KWK69" s="79"/>
      <c r="KWL69" s="79"/>
      <c r="KWM69" s="79"/>
      <c r="KWN69" s="79"/>
      <c r="KWO69" s="79"/>
      <c r="KWP69" s="79"/>
      <c r="KWQ69" s="79"/>
      <c r="KWR69" s="79"/>
      <c r="KWS69" s="79"/>
      <c r="KWT69" s="79"/>
      <c r="KWU69" s="79"/>
      <c r="KWV69" s="79"/>
      <c r="KWW69" s="79"/>
      <c r="KWX69" s="79"/>
      <c r="KWY69" s="79"/>
      <c r="KWZ69" s="79"/>
      <c r="KXA69" s="79"/>
      <c r="KXB69" s="79"/>
      <c r="KXC69" s="79"/>
      <c r="KXD69" s="79"/>
      <c r="KXE69" s="79"/>
      <c r="KXF69" s="79"/>
      <c r="KXG69" s="79"/>
      <c r="KXH69" s="79"/>
      <c r="KXI69" s="79"/>
      <c r="KXJ69" s="79"/>
      <c r="KXK69" s="79"/>
      <c r="KXL69" s="79"/>
      <c r="KXM69" s="79"/>
      <c r="KXN69" s="79"/>
      <c r="KXO69" s="79"/>
      <c r="KXP69" s="79"/>
      <c r="KXQ69" s="79"/>
      <c r="KXR69" s="79"/>
      <c r="KXS69" s="79"/>
      <c r="KXT69" s="79"/>
      <c r="KXU69" s="79"/>
      <c r="KXV69" s="79"/>
      <c r="KXW69" s="79"/>
      <c r="KXX69" s="79"/>
      <c r="KXY69" s="79"/>
      <c r="KXZ69" s="79"/>
      <c r="KYA69" s="79"/>
      <c r="KYB69" s="79"/>
      <c r="KYC69" s="79"/>
      <c r="KYD69" s="79"/>
      <c r="KYE69" s="79"/>
      <c r="KYF69" s="79"/>
      <c r="KYG69" s="79"/>
      <c r="KYH69" s="79"/>
      <c r="KYI69" s="79"/>
      <c r="KYJ69" s="79"/>
      <c r="KYK69" s="79"/>
      <c r="KYL69" s="79"/>
      <c r="KYM69" s="79"/>
      <c r="KYN69" s="79"/>
      <c r="KYO69" s="79"/>
      <c r="KYP69" s="79"/>
      <c r="KYQ69" s="79"/>
      <c r="KYR69" s="79"/>
      <c r="KYS69" s="79"/>
      <c r="KYT69" s="79"/>
      <c r="KYU69" s="79"/>
      <c r="KYV69" s="79"/>
      <c r="KYW69" s="79"/>
      <c r="KYX69" s="79"/>
      <c r="KYY69" s="79"/>
      <c r="KYZ69" s="79"/>
      <c r="KZA69" s="79"/>
      <c r="KZB69" s="79"/>
      <c r="KZC69" s="79"/>
      <c r="KZD69" s="79"/>
      <c r="KZE69" s="79"/>
      <c r="KZF69" s="79"/>
      <c r="KZG69" s="79"/>
      <c r="KZH69" s="79"/>
      <c r="KZI69" s="79"/>
      <c r="KZJ69" s="79"/>
      <c r="KZK69" s="79"/>
      <c r="KZL69" s="79"/>
      <c r="KZM69" s="79"/>
      <c r="KZN69" s="79"/>
      <c r="KZO69" s="79"/>
      <c r="KZP69" s="79"/>
      <c r="KZQ69" s="79"/>
      <c r="KZR69" s="79"/>
      <c r="KZS69" s="79"/>
      <c r="KZT69" s="79"/>
      <c r="KZU69" s="79"/>
      <c r="KZV69" s="79"/>
      <c r="KZW69" s="79"/>
      <c r="KZX69" s="79"/>
      <c r="KZY69" s="79"/>
      <c r="KZZ69" s="79"/>
      <c r="LAA69" s="79"/>
      <c r="LAB69" s="79"/>
      <c r="LAC69" s="79"/>
      <c r="LAD69" s="79"/>
      <c r="LAE69" s="79"/>
      <c r="LAF69" s="79"/>
      <c r="LAG69" s="79"/>
      <c r="LAH69" s="79"/>
      <c r="LAI69" s="79"/>
      <c r="LAJ69" s="79"/>
      <c r="LAK69" s="79"/>
      <c r="LAL69" s="79"/>
      <c r="LAM69" s="79"/>
      <c r="LAN69" s="79"/>
      <c r="LAO69" s="79"/>
      <c r="LAP69" s="79"/>
      <c r="LAQ69" s="79"/>
      <c r="LAR69" s="79"/>
      <c r="LAS69" s="79"/>
      <c r="LAT69" s="79"/>
      <c r="LAU69" s="79"/>
      <c r="LAV69" s="79"/>
      <c r="LAW69" s="79"/>
      <c r="LAX69" s="79"/>
      <c r="LAY69" s="79"/>
      <c r="LAZ69" s="79"/>
      <c r="LBA69" s="79"/>
      <c r="LBB69" s="79"/>
      <c r="LBC69" s="79"/>
      <c r="LBD69" s="79"/>
      <c r="LBE69" s="79"/>
      <c r="LBF69" s="79"/>
      <c r="LBG69" s="79"/>
      <c r="LBH69" s="79"/>
      <c r="LBI69" s="79"/>
      <c r="LBJ69" s="79"/>
      <c r="LBK69" s="79"/>
      <c r="LBL69" s="79"/>
      <c r="LBM69" s="79"/>
      <c r="LBN69" s="79"/>
      <c r="LBO69" s="79"/>
      <c r="LBP69" s="79"/>
      <c r="LBQ69" s="79"/>
      <c r="LBR69" s="79"/>
      <c r="LBS69" s="79"/>
      <c r="LBT69" s="79"/>
      <c r="LBU69" s="79"/>
      <c r="LBV69" s="79"/>
      <c r="LBW69" s="79"/>
      <c r="LBX69" s="79"/>
      <c r="LBY69" s="79"/>
      <c r="LBZ69" s="79"/>
      <c r="LCA69" s="79"/>
      <c r="LCB69" s="79"/>
      <c r="LCC69" s="79"/>
      <c r="LCD69" s="79"/>
      <c r="LCE69" s="79"/>
      <c r="LCF69" s="79"/>
      <c r="LCG69" s="79"/>
      <c r="LCH69" s="79"/>
      <c r="LCI69" s="79"/>
      <c r="LCJ69" s="79"/>
      <c r="LCK69" s="79"/>
      <c r="LCL69" s="79"/>
      <c r="LCM69" s="79"/>
      <c r="LCN69" s="79"/>
      <c r="LCO69" s="79"/>
      <c r="LCP69" s="79"/>
      <c r="LCQ69" s="79"/>
      <c r="LCR69" s="79"/>
      <c r="LCS69" s="79"/>
      <c r="LCT69" s="79"/>
      <c r="LCU69" s="79"/>
      <c r="LCV69" s="79"/>
      <c r="LCW69" s="79"/>
      <c r="LCX69" s="79"/>
      <c r="LCY69" s="79"/>
      <c r="LCZ69" s="79"/>
      <c r="LDA69" s="79"/>
      <c r="LDB69" s="79"/>
      <c r="LDC69" s="79"/>
      <c r="LDD69" s="79"/>
      <c r="LDE69" s="79"/>
      <c r="LDF69" s="79"/>
      <c r="LDG69" s="79"/>
      <c r="LDH69" s="79"/>
      <c r="LDI69" s="79"/>
      <c r="LDJ69" s="79"/>
      <c r="LDK69" s="79"/>
      <c r="LDL69" s="79"/>
      <c r="LDM69" s="79"/>
      <c r="LDN69" s="79"/>
      <c r="LDO69" s="79"/>
      <c r="LDP69" s="79"/>
      <c r="LDQ69" s="79"/>
      <c r="LDR69" s="79"/>
      <c r="LDS69" s="79"/>
      <c r="LDT69" s="79"/>
      <c r="LDU69" s="79"/>
      <c r="LDV69" s="79"/>
      <c r="LDW69" s="79"/>
      <c r="LDX69" s="79"/>
      <c r="LDY69" s="79"/>
      <c r="LDZ69" s="79"/>
      <c r="LEA69" s="79"/>
      <c r="LEB69" s="79"/>
      <c r="LEC69" s="79"/>
      <c r="LED69" s="79"/>
      <c r="LEE69" s="79"/>
      <c r="LEF69" s="79"/>
      <c r="LEG69" s="79"/>
      <c r="LEH69" s="79"/>
      <c r="LEI69" s="79"/>
      <c r="LEJ69" s="79"/>
      <c r="LEK69" s="79"/>
      <c r="LEL69" s="79"/>
      <c r="LEM69" s="79"/>
      <c r="LEN69" s="79"/>
      <c r="LEO69" s="79"/>
      <c r="LEP69" s="79"/>
      <c r="LEQ69" s="79"/>
      <c r="LER69" s="79"/>
      <c r="LES69" s="79"/>
      <c r="LET69" s="79"/>
      <c r="LEU69" s="79"/>
      <c r="LEV69" s="79"/>
      <c r="LEW69" s="79"/>
      <c r="LEX69" s="79"/>
      <c r="LEY69" s="79"/>
      <c r="LEZ69" s="79"/>
      <c r="LFA69" s="79"/>
      <c r="LFB69" s="79"/>
      <c r="LFC69" s="79"/>
      <c r="LFD69" s="79"/>
      <c r="LFE69" s="79"/>
      <c r="LFF69" s="79"/>
      <c r="LFG69" s="79"/>
      <c r="LFH69" s="79"/>
      <c r="LFI69" s="79"/>
      <c r="LFJ69" s="79"/>
      <c r="LFK69" s="79"/>
      <c r="LFL69" s="79"/>
      <c r="LFM69" s="79"/>
      <c r="LFN69" s="79"/>
      <c r="LFO69" s="79"/>
      <c r="LFP69" s="79"/>
      <c r="LFQ69" s="79"/>
      <c r="LFR69" s="79"/>
      <c r="LFS69" s="79"/>
      <c r="LFT69" s="79"/>
      <c r="LFU69" s="79"/>
      <c r="LFV69" s="79"/>
      <c r="LFW69" s="79"/>
      <c r="LFX69" s="79"/>
      <c r="LFY69" s="79"/>
      <c r="LFZ69" s="79"/>
      <c r="LGA69" s="79"/>
      <c r="LGB69" s="79"/>
      <c r="LGC69" s="79"/>
      <c r="LGD69" s="79"/>
      <c r="LGE69" s="79"/>
      <c r="LGF69" s="79"/>
      <c r="LGG69" s="79"/>
      <c r="LGH69" s="79"/>
      <c r="LGI69" s="79"/>
      <c r="LGJ69" s="79"/>
      <c r="LGK69" s="79"/>
      <c r="LGL69" s="79"/>
      <c r="LGM69" s="79"/>
      <c r="LGN69" s="79"/>
      <c r="LGO69" s="79"/>
      <c r="LGP69" s="79"/>
      <c r="LGQ69" s="79"/>
      <c r="LGR69" s="79"/>
      <c r="LGS69" s="79"/>
      <c r="LGT69" s="79"/>
      <c r="LGU69" s="79"/>
      <c r="LGV69" s="79"/>
      <c r="LGW69" s="79"/>
      <c r="LGX69" s="79"/>
      <c r="LGY69" s="79"/>
      <c r="LGZ69" s="79"/>
      <c r="LHA69" s="79"/>
      <c r="LHB69" s="79"/>
      <c r="LHC69" s="79"/>
      <c r="LHD69" s="79"/>
      <c r="LHE69" s="79"/>
      <c r="LHF69" s="79"/>
      <c r="LHG69" s="79"/>
      <c r="LHH69" s="79"/>
      <c r="LHI69" s="79"/>
      <c r="LHJ69" s="79"/>
      <c r="LHK69" s="79"/>
      <c r="LHL69" s="79"/>
      <c r="LHM69" s="79"/>
      <c r="LHN69" s="79"/>
      <c r="LHO69" s="79"/>
      <c r="LHP69" s="79"/>
      <c r="LHQ69" s="79"/>
      <c r="LHR69" s="79"/>
      <c r="LHS69" s="79"/>
      <c r="LHT69" s="79"/>
      <c r="LHU69" s="79"/>
      <c r="LHV69" s="79"/>
      <c r="LHW69" s="79"/>
      <c r="LHX69" s="79"/>
      <c r="LHY69" s="79"/>
      <c r="LHZ69" s="79"/>
      <c r="LIA69" s="79"/>
      <c r="LIB69" s="79"/>
      <c r="LIC69" s="79"/>
      <c r="LID69" s="79"/>
      <c r="LIE69" s="79"/>
      <c r="LIF69" s="79"/>
      <c r="LIG69" s="79"/>
      <c r="LIH69" s="79"/>
      <c r="LII69" s="79"/>
      <c r="LIJ69" s="79"/>
      <c r="LIK69" s="79"/>
      <c r="LIL69" s="79"/>
      <c r="LIM69" s="79"/>
      <c r="LIN69" s="79"/>
      <c r="LIO69" s="79"/>
      <c r="LIP69" s="79"/>
      <c r="LIQ69" s="79"/>
      <c r="LIR69" s="79"/>
      <c r="LIS69" s="79"/>
      <c r="LIT69" s="79"/>
      <c r="LIU69" s="79"/>
      <c r="LIV69" s="79"/>
      <c r="LIW69" s="79"/>
      <c r="LIX69" s="79"/>
      <c r="LIY69" s="79"/>
      <c r="LIZ69" s="79"/>
      <c r="LJA69" s="79"/>
      <c r="LJB69" s="79"/>
      <c r="LJC69" s="79"/>
      <c r="LJD69" s="79"/>
      <c r="LJE69" s="79"/>
      <c r="LJF69" s="79"/>
      <c r="LJG69" s="79"/>
      <c r="LJH69" s="79"/>
      <c r="LJI69" s="79"/>
      <c r="LJJ69" s="79"/>
      <c r="LJK69" s="79"/>
      <c r="LJL69" s="79"/>
      <c r="LJM69" s="79"/>
      <c r="LJN69" s="79"/>
      <c r="LJO69" s="79"/>
      <c r="LJP69" s="79"/>
      <c r="LJQ69" s="79"/>
      <c r="LJR69" s="79"/>
      <c r="LJS69" s="79"/>
      <c r="LJT69" s="79"/>
      <c r="LJU69" s="79"/>
      <c r="LJV69" s="79"/>
      <c r="LJW69" s="79"/>
      <c r="LJX69" s="79"/>
      <c r="LJY69" s="79"/>
      <c r="LJZ69" s="79"/>
      <c r="LKA69" s="79"/>
      <c r="LKB69" s="79"/>
      <c r="LKC69" s="79"/>
      <c r="LKD69" s="79"/>
      <c r="LKE69" s="79"/>
      <c r="LKF69" s="79"/>
      <c r="LKG69" s="79"/>
      <c r="LKH69" s="79"/>
      <c r="LKI69" s="79"/>
      <c r="LKJ69" s="79"/>
      <c r="LKK69" s="79"/>
      <c r="LKL69" s="79"/>
      <c r="LKM69" s="79"/>
      <c r="LKN69" s="79"/>
      <c r="LKO69" s="79"/>
      <c r="LKP69" s="79"/>
      <c r="LKQ69" s="79"/>
      <c r="LKR69" s="79"/>
      <c r="LKS69" s="79"/>
      <c r="LKT69" s="79"/>
      <c r="LKU69" s="79"/>
      <c r="LKV69" s="79"/>
      <c r="LKW69" s="79"/>
      <c r="LKX69" s="79"/>
      <c r="LKY69" s="79"/>
      <c r="LKZ69" s="79"/>
      <c r="LLA69" s="79"/>
      <c r="LLB69" s="79"/>
      <c r="LLC69" s="79"/>
      <c r="LLD69" s="79"/>
      <c r="LLE69" s="79"/>
      <c r="LLF69" s="79"/>
      <c r="LLG69" s="79"/>
      <c r="LLH69" s="79"/>
      <c r="LLI69" s="79"/>
      <c r="LLJ69" s="79"/>
      <c r="LLK69" s="79"/>
      <c r="LLL69" s="79"/>
      <c r="LLM69" s="79"/>
      <c r="LLN69" s="79"/>
      <c r="LLO69" s="79"/>
      <c r="LLP69" s="79"/>
      <c r="LLQ69" s="79"/>
      <c r="LLR69" s="79"/>
      <c r="LLS69" s="79"/>
      <c r="LLT69" s="79"/>
      <c r="LLU69" s="79"/>
      <c r="LLV69" s="79"/>
      <c r="LLW69" s="79"/>
      <c r="LLX69" s="79"/>
      <c r="LLY69" s="79"/>
      <c r="LLZ69" s="79"/>
      <c r="LMA69" s="79"/>
      <c r="LMB69" s="79"/>
      <c r="LMC69" s="79"/>
      <c r="LMD69" s="79"/>
      <c r="LME69" s="79"/>
      <c r="LMF69" s="79"/>
      <c r="LMG69" s="79"/>
      <c r="LMH69" s="79"/>
      <c r="LMI69" s="79"/>
      <c r="LMJ69" s="79"/>
      <c r="LMK69" s="79"/>
      <c r="LML69" s="79"/>
      <c r="LMM69" s="79"/>
      <c r="LMN69" s="79"/>
      <c r="LMO69" s="79"/>
      <c r="LMP69" s="79"/>
      <c r="LMQ69" s="79"/>
      <c r="LMR69" s="79"/>
      <c r="LMS69" s="79"/>
      <c r="LMT69" s="79"/>
      <c r="LMU69" s="79"/>
      <c r="LMV69" s="79"/>
      <c r="LMW69" s="79"/>
      <c r="LMX69" s="79"/>
      <c r="LMY69" s="79"/>
      <c r="LMZ69" s="79"/>
      <c r="LNA69" s="79"/>
      <c r="LNB69" s="79"/>
      <c r="LNC69" s="79"/>
      <c r="LND69" s="79"/>
      <c r="LNE69" s="79"/>
      <c r="LNF69" s="79"/>
      <c r="LNG69" s="79"/>
      <c r="LNH69" s="79"/>
      <c r="LNI69" s="79"/>
      <c r="LNJ69" s="79"/>
      <c r="LNK69" s="79"/>
      <c r="LNL69" s="79"/>
      <c r="LNM69" s="79"/>
      <c r="LNN69" s="79"/>
      <c r="LNO69" s="79"/>
      <c r="LNP69" s="79"/>
      <c r="LNQ69" s="79"/>
      <c r="LNR69" s="79"/>
      <c r="LNS69" s="79"/>
      <c r="LNT69" s="79"/>
      <c r="LNU69" s="79"/>
      <c r="LNV69" s="79"/>
      <c r="LNW69" s="79"/>
      <c r="LNX69" s="79"/>
      <c r="LNY69" s="79"/>
      <c r="LNZ69" s="79"/>
      <c r="LOA69" s="79"/>
      <c r="LOB69" s="79"/>
      <c r="LOC69" s="79"/>
      <c r="LOD69" s="79"/>
      <c r="LOE69" s="79"/>
      <c r="LOF69" s="79"/>
      <c r="LOG69" s="79"/>
      <c r="LOH69" s="79"/>
      <c r="LOI69" s="79"/>
      <c r="LOJ69" s="79"/>
      <c r="LOK69" s="79"/>
      <c r="LOL69" s="79"/>
      <c r="LOM69" s="79"/>
      <c r="LON69" s="79"/>
      <c r="LOO69" s="79"/>
      <c r="LOP69" s="79"/>
      <c r="LOQ69" s="79"/>
      <c r="LOR69" s="79"/>
      <c r="LOS69" s="79"/>
      <c r="LOT69" s="79"/>
      <c r="LOU69" s="79"/>
      <c r="LOV69" s="79"/>
      <c r="LOW69" s="79"/>
      <c r="LOX69" s="79"/>
      <c r="LOY69" s="79"/>
      <c r="LOZ69" s="79"/>
      <c r="LPA69" s="79"/>
      <c r="LPB69" s="79"/>
      <c r="LPC69" s="79"/>
      <c r="LPD69" s="79"/>
      <c r="LPE69" s="79"/>
      <c r="LPF69" s="79"/>
      <c r="LPG69" s="79"/>
      <c r="LPH69" s="79"/>
      <c r="LPI69" s="79"/>
      <c r="LPJ69" s="79"/>
      <c r="LPK69" s="79"/>
      <c r="LPL69" s="79"/>
      <c r="LPM69" s="79"/>
      <c r="LPN69" s="79"/>
      <c r="LPO69" s="79"/>
      <c r="LPP69" s="79"/>
      <c r="LPQ69" s="79"/>
      <c r="LPR69" s="79"/>
      <c r="LPS69" s="79"/>
      <c r="LPT69" s="79"/>
      <c r="LPU69" s="79"/>
      <c r="LPV69" s="79"/>
      <c r="LPW69" s="79"/>
      <c r="LPX69" s="79"/>
      <c r="LPY69" s="79"/>
      <c r="LPZ69" s="79"/>
      <c r="LQA69" s="79"/>
      <c r="LQB69" s="79"/>
      <c r="LQC69" s="79"/>
      <c r="LQD69" s="79"/>
      <c r="LQE69" s="79"/>
      <c r="LQF69" s="79"/>
      <c r="LQG69" s="79"/>
      <c r="LQH69" s="79"/>
      <c r="LQI69" s="79"/>
      <c r="LQJ69" s="79"/>
      <c r="LQK69" s="79"/>
      <c r="LQL69" s="79"/>
      <c r="LQM69" s="79"/>
      <c r="LQN69" s="79"/>
      <c r="LQO69" s="79"/>
      <c r="LQP69" s="79"/>
      <c r="LQQ69" s="79"/>
      <c r="LQR69" s="79"/>
      <c r="LQS69" s="79"/>
      <c r="LQT69" s="79"/>
      <c r="LQU69" s="79"/>
      <c r="LQV69" s="79"/>
      <c r="LQW69" s="79"/>
      <c r="LQX69" s="79"/>
      <c r="LQY69" s="79"/>
      <c r="LQZ69" s="79"/>
      <c r="LRA69" s="79"/>
      <c r="LRB69" s="79"/>
      <c r="LRC69" s="79"/>
      <c r="LRD69" s="79"/>
      <c r="LRE69" s="79"/>
      <c r="LRF69" s="79"/>
      <c r="LRG69" s="79"/>
      <c r="LRH69" s="79"/>
      <c r="LRI69" s="79"/>
      <c r="LRJ69" s="79"/>
      <c r="LRK69" s="79"/>
      <c r="LRL69" s="79"/>
      <c r="LRM69" s="79"/>
      <c r="LRN69" s="79"/>
      <c r="LRO69" s="79"/>
      <c r="LRP69" s="79"/>
      <c r="LRQ69" s="79"/>
      <c r="LRR69" s="79"/>
      <c r="LRS69" s="79"/>
      <c r="LRT69" s="79"/>
      <c r="LRU69" s="79"/>
      <c r="LRV69" s="79"/>
      <c r="LRW69" s="79"/>
      <c r="LRX69" s="79"/>
      <c r="LRY69" s="79"/>
      <c r="LRZ69" s="79"/>
      <c r="LSA69" s="79"/>
      <c r="LSB69" s="79"/>
      <c r="LSC69" s="79"/>
      <c r="LSD69" s="79"/>
      <c r="LSE69" s="79"/>
      <c r="LSF69" s="79"/>
      <c r="LSG69" s="79"/>
      <c r="LSH69" s="79"/>
      <c r="LSI69" s="79"/>
      <c r="LSJ69" s="79"/>
      <c r="LSK69" s="79"/>
      <c r="LSL69" s="79"/>
      <c r="LSM69" s="79"/>
      <c r="LSN69" s="79"/>
      <c r="LSO69" s="79"/>
      <c r="LSP69" s="79"/>
      <c r="LSQ69" s="79"/>
      <c r="LSR69" s="79"/>
      <c r="LSS69" s="79"/>
      <c r="LST69" s="79"/>
      <c r="LSU69" s="79"/>
      <c r="LSV69" s="79"/>
      <c r="LSW69" s="79"/>
      <c r="LSX69" s="79"/>
      <c r="LSY69" s="79"/>
      <c r="LSZ69" s="79"/>
      <c r="LTA69" s="79"/>
      <c r="LTB69" s="79"/>
      <c r="LTC69" s="79"/>
      <c r="LTD69" s="79"/>
      <c r="LTE69" s="79"/>
      <c r="LTF69" s="79"/>
      <c r="LTG69" s="79"/>
      <c r="LTH69" s="79"/>
      <c r="LTI69" s="79"/>
      <c r="LTJ69" s="79"/>
      <c r="LTK69" s="79"/>
      <c r="LTL69" s="79"/>
      <c r="LTM69" s="79"/>
      <c r="LTN69" s="79"/>
      <c r="LTO69" s="79"/>
      <c r="LTP69" s="79"/>
      <c r="LTQ69" s="79"/>
      <c r="LTR69" s="79"/>
      <c r="LTS69" s="79"/>
      <c r="LTT69" s="79"/>
      <c r="LTU69" s="79"/>
      <c r="LTV69" s="79"/>
      <c r="LTW69" s="79"/>
      <c r="LTX69" s="79"/>
      <c r="LTY69" s="79"/>
      <c r="LTZ69" s="79"/>
      <c r="LUA69" s="79"/>
      <c r="LUB69" s="79"/>
      <c r="LUC69" s="79"/>
      <c r="LUD69" s="79"/>
      <c r="LUE69" s="79"/>
      <c r="LUF69" s="79"/>
      <c r="LUG69" s="79"/>
      <c r="LUH69" s="79"/>
      <c r="LUI69" s="79"/>
      <c r="LUJ69" s="79"/>
      <c r="LUK69" s="79"/>
      <c r="LUL69" s="79"/>
      <c r="LUM69" s="79"/>
      <c r="LUN69" s="79"/>
      <c r="LUO69" s="79"/>
      <c r="LUP69" s="79"/>
      <c r="LUQ69" s="79"/>
      <c r="LUR69" s="79"/>
      <c r="LUS69" s="79"/>
      <c r="LUT69" s="79"/>
      <c r="LUU69" s="79"/>
      <c r="LUV69" s="79"/>
      <c r="LUW69" s="79"/>
      <c r="LUX69" s="79"/>
      <c r="LUY69" s="79"/>
      <c r="LUZ69" s="79"/>
      <c r="LVA69" s="79"/>
      <c r="LVB69" s="79"/>
      <c r="LVC69" s="79"/>
      <c r="LVD69" s="79"/>
      <c r="LVE69" s="79"/>
      <c r="LVF69" s="79"/>
      <c r="LVG69" s="79"/>
      <c r="LVH69" s="79"/>
      <c r="LVI69" s="79"/>
      <c r="LVJ69" s="79"/>
      <c r="LVK69" s="79"/>
      <c r="LVL69" s="79"/>
      <c r="LVM69" s="79"/>
      <c r="LVN69" s="79"/>
      <c r="LVO69" s="79"/>
      <c r="LVP69" s="79"/>
      <c r="LVQ69" s="79"/>
      <c r="LVR69" s="79"/>
      <c r="LVS69" s="79"/>
      <c r="LVT69" s="79"/>
      <c r="LVU69" s="79"/>
      <c r="LVV69" s="79"/>
      <c r="LVW69" s="79"/>
      <c r="LVX69" s="79"/>
      <c r="LVY69" s="79"/>
      <c r="LVZ69" s="79"/>
      <c r="LWA69" s="79"/>
      <c r="LWB69" s="79"/>
      <c r="LWC69" s="79"/>
      <c r="LWD69" s="79"/>
      <c r="LWE69" s="79"/>
      <c r="LWF69" s="79"/>
      <c r="LWG69" s="79"/>
      <c r="LWH69" s="79"/>
      <c r="LWI69" s="79"/>
      <c r="LWJ69" s="79"/>
      <c r="LWK69" s="79"/>
      <c r="LWL69" s="79"/>
      <c r="LWM69" s="79"/>
      <c r="LWN69" s="79"/>
      <c r="LWO69" s="79"/>
      <c r="LWP69" s="79"/>
      <c r="LWQ69" s="79"/>
      <c r="LWR69" s="79"/>
      <c r="LWS69" s="79"/>
      <c r="LWT69" s="79"/>
      <c r="LWU69" s="79"/>
      <c r="LWV69" s="79"/>
      <c r="LWW69" s="79"/>
      <c r="LWX69" s="79"/>
      <c r="LWY69" s="79"/>
      <c r="LWZ69" s="79"/>
      <c r="LXA69" s="79"/>
      <c r="LXB69" s="79"/>
      <c r="LXC69" s="79"/>
      <c r="LXD69" s="79"/>
      <c r="LXE69" s="79"/>
      <c r="LXF69" s="79"/>
      <c r="LXG69" s="79"/>
      <c r="LXH69" s="79"/>
      <c r="LXI69" s="79"/>
      <c r="LXJ69" s="79"/>
      <c r="LXK69" s="79"/>
      <c r="LXL69" s="79"/>
      <c r="LXM69" s="79"/>
      <c r="LXN69" s="79"/>
      <c r="LXO69" s="79"/>
      <c r="LXP69" s="79"/>
      <c r="LXQ69" s="79"/>
      <c r="LXR69" s="79"/>
      <c r="LXS69" s="79"/>
      <c r="LXT69" s="79"/>
      <c r="LXU69" s="79"/>
      <c r="LXV69" s="79"/>
      <c r="LXW69" s="79"/>
      <c r="LXX69" s="79"/>
      <c r="LXY69" s="79"/>
      <c r="LXZ69" s="79"/>
      <c r="LYA69" s="79"/>
      <c r="LYB69" s="79"/>
      <c r="LYC69" s="79"/>
      <c r="LYD69" s="79"/>
      <c r="LYE69" s="79"/>
      <c r="LYF69" s="79"/>
      <c r="LYG69" s="79"/>
      <c r="LYH69" s="79"/>
      <c r="LYI69" s="79"/>
      <c r="LYJ69" s="79"/>
      <c r="LYK69" s="79"/>
      <c r="LYL69" s="79"/>
      <c r="LYM69" s="79"/>
      <c r="LYN69" s="79"/>
      <c r="LYO69" s="79"/>
      <c r="LYP69" s="79"/>
      <c r="LYQ69" s="79"/>
      <c r="LYR69" s="79"/>
      <c r="LYS69" s="79"/>
      <c r="LYT69" s="79"/>
      <c r="LYU69" s="79"/>
      <c r="LYV69" s="79"/>
      <c r="LYW69" s="79"/>
      <c r="LYX69" s="79"/>
      <c r="LYY69" s="79"/>
      <c r="LYZ69" s="79"/>
      <c r="LZA69" s="79"/>
      <c r="LZB69" s="79"/>
      <c r="LZC69" s="79"/>
      <c r="LZD69" s="79"/>
      <c r="LZE69" s="79"/>
      <c r="LZF69" s="79"/>
      <c r="LZG69" s="79"/>
      <c r="LZH69" s="79"/>
      <c r="LZI69" s="79"/>
      <c r="LZJ69" s="79"/>
      <c r="LZK69" s="79"/>
      <c r="LZL69" s="79"/>
      <c r="LZM69" s="79"/>
      <c r="LZN69" s="79"/>
      <c r="LZO69" s="79"/>
      <c r="LZP69" s="79"/>
      <c r="LZQ69" s="79"/>
      <c r="LZR69" s="79"/>
      <c r="LZS69" s="79"/>
      <c r="LZT69" s="79"/>
      <c r="LZU69" s="79"/>
      <c r="LZV69" s="79"/>
      <c r="LZW69" s="79"/>
      <c r="LZX69" s="79"/>
      <c r="LZY69" s="79"/>
      <c r="LZZ69" s="79"/>
      <c r="MAA69" s="79"/>
      <c r="MAB69" s="79"/>
      <c r="MAC69" s="79"/>
      <c r="MAD69" s="79"/>
      <c r="MAE69" s="79"/>
      <c r="MAF69" s="79"/>
      <c r="MAG69" s="79"/>
      <c r="MAH69" s="79"/>
      <c r="MAI69" s="79"/>
      <c r="MAJ69" s="79"/>
      <c r="MAK69" s="79"/>
      <c r="MAL69" s="79"/>
      <c r="MAM69" s="79"/>
      <c r="MAN69" s="79"/>
      <c r="MAO69" s="79"/>
      <c r="MAP69" s="79"/>
      <c r="MAQ69" s="79"/>
      <c r="MAR69" s="79"/>
      <c r="MAS69" s="79"/>
      <c r="MAT69" s="79"/>
      <c r="MAU69" s="79"/>
      <c r="MAV69" s="79"/>
      <c r="MAW69" s="79"/>
      <c r="MAX69" s="79"/>
      <c r="MAY69" s="79"/>
      <c r="MAZ69" s="79"/>
      <c r="MBA69" s="79"/>
      <c r="MBB69" s="79"/>
      <c r="MBC69" s="79"/>
      <c r="MBD69" s="79"/>
      <c r="MBE69" s="79"/>
      <c r="MBF69" s="79"/>
      <c r="MBG69" s="79"/>
      <c r="MBH69" s="79"/>
      <c r="MBI69" s="79"/>
      <c r="MBJ69" s="79"/>
      <c r="MBK69" s="79"/>
      <c r="MBL69" s="79"/>
      <c r="MBM69" s="79"/>
      <c r="MBN69" s="79"/>
      <c r="MBO69" s="79"/>
      <c r="MBP69" s="79"/>
      <c r="MBQ69" s="79"/>
      <c r="MBR69" s="79"/>
      <c r="MBS69" s="79"/>
      <c r="MBT69" s="79"/>
      <c r="MBU69" s="79"/>
      <c r="MBV69" s="79"/>
      <c r="MBW69" s="79"/>
      <c r="MBX69" s="79"/>
      <c r="MBY69" s="79"/>
      <c r="MBZ69" s="79"/>
      <c r="MCA69" s="79"/>
      <c r="MCB69" s="79"/>
      <c r="MCC69" s="79"/>
      <c r="MCD69" s="79"/>
      <c r="MCE69" s="79"/>
      <c r="MCF69" s="79"/>
      <c r="MCG69" s="79"/>
      <c r="MCH69" s="79"/>
      <c r="MCI69" s="79"/>
      <c r="MCJ69" s="79"/>
      <c r="MCK69" s="79"/>
      <c r="MCL69" s="79"/>
      <c r="MCM69" s="79"/>
      <c r="MCN69" s="79"/>
      <c r="MCO69" s="79"/>
      <c r="MCP69" s="79"/>
      <c r="MCQ69" s="79"/>
      <c r="MCR69" s="79"/>
      <c r="MCS69" s="79"/>
      <c r="MCT69" s="79"/>
      <c r="MCU69" s="79"/>
      <c r="MCV69" s="79"/>
      <c r="MCW69" s="79"/>
      <c r="MCX69" s="79"/>
      <c r="MCY69" s="79"/>
      <c r="MCZ69" s="79"/>
      <c r="MDA69" s="79"/>
      <c r="MDB69" s="79"/>
      <c r="MDC69" s="79"/>
      <c r="MDD69" s="79"/>
      <c r="MDE69" s="79"/>
      <c r="MDF69" s="79"/>
      <c r="MDG69" s="79"/>
      <c r="MDH69" s="79"/>
      <c r="MDI69" s="79"/>
      <c r="MDJ69" s="79"/>
      <c r="MDK69" s="79"/>
      <c r="MDL69" s="79"/>
      <c r="MDM69" s="79"/>
      <c r="MDN69" s="79"/>
      <c r="MDO69" s="79"/>
      <c r="MDP69" s="79"/>
      <c r="MDQ69" s="79"/>
      <c r="MDR69" s="79"/>
      <c r="MDS69" s="79"/>
      <c r="MDT69" s="79"/>
      <c r="MDU69" s="79"/>
      <c r="MDV69" s="79"/>
      <c r="MDW69" s="79"/>
      <c r="MDX69" s="79"/>
      <c r="MDY69" s="79"/>
      <c r="MDZ69" s="79"/>
      <c r="MEA69" s="79"/>
      <c r="MEB69" s="79"/>
      <c r="MEC69" s="79"/>
      <c r="MED69" s="79"/>
      <c r="MEE69" s="79"/>
      <c r="MEF69" s="79"/>
      <c r="MEG69" s="79"/>
      <c r="MEH69" s="79"/>
      <c r="MEI69" s="79"/>
      <c r="MEJ69" s="79"/>
      <c r="MEK69" s="79"/>
      <c r="MEL69" s="79"/>
      <c r="MEM69" s="79"/>
      <c r="MEN69" s="79"/>
      <c r="MEO69" s="79"/>
      <c r="MEP69" s="79"/>
      <c r="MEQ69" s="79"/>
      <c r="MER69" s="79"/>
      <c r="MES69" s="79"/>
      <c r="MET69" s="79"/>
      <c r="MEU69" s="79"/>
      <c r="MEV69" s="79"/>
      <c r="MEW69" s="79"/>
      <c r="MEX69" s="79"/>
      <c r="MEY69" s="79"/>
      <c r="MEZ69" s="79"/>
      <c r="MFA69" s="79"/>
      <c r="MFB69" s="79"/>
      <c r="MFC69" s="79"/>
      <c r="MFD69" s="79"/>
      <c r="MFE69" s="79"/>
      <c r="MFF69" s="79"/>
      <c r="MFG69" s="79"/>
      <c r="MFH69" s="79"/>
      <c r="MFI69" s="79"/>
      <c r="MFJ69" s="79"/>
      <c r="MFK69" s="79"/>
      <c r="MFL69" s="79"/>
      <c r="MFM69" s="79"/>
      <c r="MFN69" s="79"/>
      <c r="MFO69" s="79"/>
      <c r="MFP69" s="79"/>
      <c r="MFQ69" s="79"/>
      <c r="MFR69" s="79"/>
      <c r="MFS69" s="79"/>
      <c r="MFT69" s="79"/>
      <c r="MFU69" s="79"/>
      <c r="MFV69" s="79"/>
      <c r="MFW69" s="79"/>
      <c r="MFX69" s="79"/>
      <c r="MFY69" s="79"/>
      <c r="MFZ69" s="79"/>
      <c r="MGA69" s="79"/>
      <c r="MGB69" s="79"/>
      <c r="MGC69" s="79"/>
      <c r="MGD69" s="79"/>
      <c r="MGE69" s="79"/>
      <c r="MGF69" s="79"/>
      <c r="MGG69" s="79"/>
      <c r="MGH69" s="79"/>
      <c r="MGI69" s="79"/>
      <c r="MGJ69" s="79"/>
      <c r="MGK69" s="79"/>
      <c r="MGL69" s="79"/>
      <c r="MGM69" s="79"/>
      <c r="MGN69" s="79"/>
      <c r="MGO69" s="79"/>
      <c r="MGP69" s="79"/>
      <c r="MGQ69" s="79"/>
      <c r="MGR69" s="79"/>
      <c r="MGS69" s="79"/>
      <c r="MGT69" s="79"/>
      <c r="MGU69" s="79"/>
      <c r="MGV69" s="79"/>
      <c r="MGW69" s="79"/>
      <c r="MGX69" s="79"/>
      <c r="MGY69" s="79"/>
      <c r="MGZ69" s="79"/>
      <c r="MHA69" s="79"/>
      <c r="MHB69" s="79"/>
      <c r="MHC69" s="79"/>
      <c r="MHD69" s="79"/>
      <c r="MHE69" s="79"/>
      <c r="MHF69" s="79"/>
      <c r="MHG69" s="79"/>
      <c r="MHH69" s="79"/>
      <c r="MHI69" s="79"/>
      <c r="MHJ69" s="79"/>
      <c r="MHK69" s="79"/>
      <c r="MHL69" s="79"/>
      <c r="MHM69" s="79"/>
      <c r="MHN69" s="79"/>
      <c r="MHO69" s="79"/>
      <c r="MHP69" s="79"/>
      <c r="MHQ69" s="79"/>
      <c r="MHR69" s="79"/>
      <c r="MHS69" s="79"/>
      <c r="MHT69" s="79"/>
      <c r="MHU69" s="79"/>
      <c r="MHV69" s="79"/>
      <c r="MHW69" s="79"/>
      <c r="MHX69" s="79"/>
      <c r="MHY69" s="79"/>
      <c r="MHZ69" s="79"/>
      <c r="MIA69" s="79"/>
      <c r="MIB69" s="79"/>
      <c r="MIC69" s="79"/>
      <c r="MID69" s="79"/>
      <c r="MIE69" s="79"/>
      <c r="MIF69" s="79"/>
      <c r="MIG69" s="79"/>
      <c r="MIH69" s="79"/>
      <c r="MII69" s="79"/>
      <c r="MIJ69" s="79"/>
      <c r="MIK69" s="79"/>
      <c r="MIL69" s="79"/>
      <c r="MIM69" s="79"/>
      <c r="MIN69" s="79"/>
      <c r="MIO69" s="79"/>
      <c r="MIP69" s="79"/>
      <c r="MIQ69" s="79"/>
      <c r="MIR69" s="79"/>
      <c r="MIS69" s="79"/>
      <c r="MIT69" s="79"/>
      <c r="MIU69" s="79"/>
      <c r="MIV69" s="79"/>
      <c r="MIW69" s="79"/>
      <c r="MIX69" s="79"/>
      <c r="MIY69" s="79"/>
      <c r="MIZ69" s="79"/>
      <c r="MJA69" s="79"/>
      <c r="MJB69" s="79"/>
      <c r="MJC69" s="79"/>
      <c r="MJD69" s="79"/>
      <c r="MJE69" s="79"/>
      <c r="MJF69" s="79"/>
      <c r="MJG69" s="79"/>
      <c r="MJH69" s="79"/>
      <c r="MJI69" s="79"/>
      <c r="MJJ69" s="79"/>
      <c r="MJK69" s="79"/>
      <c r="MJL69" s="79"/>
      <c r="MJM69" s="79"/>
      <c r="MJN69" s="79"/>
      <c r="MJO69" s="79"/>
      <c r="MJP69" s="79"/>
      <c r="MJQ69" s="79"/>
      <c r="MJR69" s="79"/>
      <c r="MJS69" s="79"/>
      <c r="MJT69" s="79"/>
      <c r="MJU69" s="79"/>
      <c r="MJV69" s="79"/>
      <c r="MJW69" s="79"/>
      <c r="MJX69" s="79"/>
      <c r="MJY69" s="79"/>
      <c r="MJZ69" s="79"/>
      <c r="MKA69" s="79"/>
      <c r="MKB69" s="79"/>
      <c r="MKC69" s="79"/>
      <c r="MKD69" s="79"/>
      <c r="MKE69" s="79"/>
      <c r="MKF69" s="79"/>
      <c r="MKG69" s="79"/>
      <c r="MKH69" s="79"/>
      <c r="MKI69" s="79"/>
      <c r="MKJ69" s="79"/>
      <c r="MKK69" s="79"/>
      <c r="MKL69" s="79"/>
      <c r="MKM69" s="79"/>
      <c r="MKN69" s="79"/>
      <c r="MKO69" s="79"/>
      <c r="MKP69" s="79"/>
      <c r="MKQ69" s="79"/>
      <c r="MKR69" s="79"/>
      <c r="MKS69" s="79"/>
      <c r="MKT69" s="79"/>
      <c r="MKU69" s="79"/>
      <c r="MKV69" s="79"/>
      <c r="MKW69" s="79"/>
      <c r="MKX69" s="79"/>
      <c r="MKY69" s="79"/>
      <c r="MKZ69" s="79"/>
      <c r="MLA69" s="79"/>
      <c r="MLB69" s="79"/>
      <c r="MLC69" s="79"/>
      <c r="MLD69" s="79"/>
      <c r="MLE69" s="79"/>
      <c r="MLF69" s="79"/>
      <c r="MLG69" s="79"/>
      <c r="MLH69" s="79"/>
      <c r="MLI69" s="79"/>
      <c r="MLJ69" s="79"/>
      <c r="MLK69" s="79"/>
      <c r="MLL69" s="79"/>
      <c r="MLM69" s="79"/>
      <c r="MLN69" s="79"/>
      <c r="MLO69" s="79"/>
      <c r="MLP69" s="79"/>
      <c r="MLQ69" s="79"/>
      <c r="MLR69" s="79"/>
      <c r="MLS69" s="79"/>
      <c r="MLT69" s="79"/>
      <c r="MLU69" s="79"/>
      <c r="MLV69" s="79"/>
      <c r="MLW69" s="79"/>
      <c r="MLX69" s="79"/>
      <c r="MLY69" s="79"/>
      <c r="MLZ69" s="79"/>
      <c r="MMA69" s="79"/>
      <c r="MMB69" s="79"/>
      <c r="MMC69" s="79"/>
      <c r="MMD69" s="79"/>
      <c r="MME69" s="79"/>
      <c r="MMF69" s="79"/>
      <c r="MMG69" s="79"/>
      <c r="MMH69" s="79"/>
      <c r="MMI69" s="79"/>
      <c r="MMJ69" s="79"/>
      <c r="MMK69" s="79"/>
      <c r="MML69" s="79"/>
      <c r="MMM69" s="79"/>
      <c r="MMN69" s="79"/>
      <c r="MMO69" s="79"/>
      <c r="MMP69" s="79"/>
      <c r="MMQ69" s="79"/>
      <c r="MMR69" s="79"/>
      <c r="MMS69" s="79"/>
      <c r="MMT69" s="79"/>
      <c r="MMU69" s="79"/>
      <c r="MMV69" s="79"/>
      <c r="MMW69" s="79"/>
      <c r="MMX69" s="79"/>
      <c r="MMY69" s="79"/>
      <c r="MMZ69" s="79"/>
      <c r="MNA69" s="79"/>
      <c r="MNB69" s="79"/>
      <c r="MNC69" s="79"/>
      <c r="MND69" s="79"/>
      <c r="MNE69" s="79"/>
      <c r="MNF69" s="79"/>
      <c r="MNG69" s="79"/>
      <c r="MNH69" s="79"/>
      <c r="MNI69" s="79"/>
      <c r="MNJ69" s="79"/>
      <c r="MNK69" s="79"/>
      <c r="MNL69" s="79"/>
      <c r="MNM69" s="79"/>
      <c r="MNN69" s="79"/>
      <c r="MNO69" s="79"/>
      <c r="MNP69" s="79"/>
      <c r="MNQ69" s="79"/>
      <c r="MNR69" s="79"/>
      <c r="MNS69" s="79"/>
      <c r="MNT69" s="79"/>
      <c r="MNU69" s="79"/>
      <c r="MNV69" s="79"/>
      <c r="MNW69" s="79"/>
      <c r="MNX69" s="79"/>
      <c r="MNY69" s="79"/>
      <c r="MNZ69" s="79"/>
      <c r="MOA69" s="79"/>
      <c r="MOB69" s="79"/>
      <c r="MOC69" s="79"/>
      <c r="MOD69" s="79"/>
      <c r="MOE69" s="79"/>
      <c r="MOF69" s="79"/>
      <c r="MOG69" s="79"/>
      <c r="MOH69" s="79"/>
      <c r="MOI69" s="79"/>
      <c r="MOJ69" s="79"/>
      <c r="MOK69" s="79"/>
      <c r="MOL69" s="79"/>
      <c r="MOM69" s="79"/>
      <c r="MON69" s="79"/>
      <c r="MOO69" s="79"/>
      <c r="MOP69" s="79"/>
      <c r="MOQ69" s="79"/>
      <c r="MOR69" s="79"/>
      <c r="MOS69" s="79"/>
      <c r="MOT69" s="79"/>
      <c r="MOU69" s="79"/>
      <c r="MOV69" s="79"/>
      <c r="MOW69" s="79"/>
      <c r="MOX69" s="79"/>
      <c r="MOY69" s="79"/>
      <c r="MOZ69" s="79"/>
      <c r="MPA69" s="79"/>
      <c r="MPB69" s="79"/>
      <c r="MPC69" s="79"/>
      <c r="MPD69" s="79"/>
      <c r="MPE69" s="79"/>
      <c r="MPF69" s="79"/>
      <c r="MPG69" s="79"/>
      <c r="MPH69" s="79"/>
      <c r="MPI69" s="79"/>
      <c r="MPJ69" s="79"/>
      <c r="MPK69" s="79"/>
      <c r="MPL69" s="79"/>
      <c r="MPM69" s="79"/>
      <c r="MPN69" s="79"/>
      <c r="MPO69" s="79"/>
      <c r="MPP69" s="79"/>
      <c r="MPQ69" s="79"/>
      <c r="MPR69" s="79"/>
      <c r="MPS69" s="79"/>
      <c r="MPT69" s="79"/>
      <c r="MPU69" s="79"/>
      <c r="MPV69" s="79"/>
      <c r="MPW69" s="79"/>
      <c r="MPX69" s="79"/>
      <c r="MPY69" s="79"/>
      <c r="MPZ69" s="79"/>
      <c r="MQA69" s="79"/>
      <c r="MQB69" s="79"/>
      <c r="MQC69" s="79"/>
      <c r="MQD69" s="79"/>
      <c r="MQE69" s="79"/>
      <c r="MQF69" s="79"/>
      <c r="MQG69" s="79"/>
      <c r="MQH69" s="79"/>
      <c r="MQI69" s="79"/>
      <c r="MQJ69" s="79"/>
      <c r="MQK69" s="79"/>
      <c r="MQL69" s="79"/>
      <c r="MQM69" s="79"/>
      <c r="MQN69" s="79"/>
      <c r="MQO69" s="79"/>
      <c r="MQP69" s="79"/>
      <c r="MQQ69" s="79"/>
      <c r="MQR69" s="79"/>
      <c r="MQS69" s="79"/>
      <c r="MQT69" s="79"/>
      <c r="MQU69" s="79"/>
      <c r="MQV69" s="79"/>
      <c r="MQW69" s="79"/>
      <c r="MQX69" s="79"/>
      <c r="MQY69" s="79"/>
      <c r="MQZ69" s="79"/>
      <c r="MRA69" s="79"/>
      <c r="MRB69" s="79"/>
      <c r="MRC69" s="79"/>
      <c r="MRD69" s="79"/>
      <c r="MRE69" s="79"/>
      <c r="MRF69" s="79"/>
      <c r="MRG69" s="79"/>
      <c r="MRH69" s="79"/>
      <c r="MRI69" s="79"/>
      <c r="MRJ69" s="79"/>
      <c r="MRK69" s="79"/>
      <c r="MRL69" s="79"/>
      <c r="MRM69" s="79"/>
      <c r="MRN69" s="79"/>
      <c r="MRO69" s="79"/>
      <c r="MRP69" s="79"/>
      <c r="MRQ69" s="79"/>
      <c r="MRR69" s="79"/>
      <c r="MRS69" s="79"/>
      <c r="MRT69" s="79"/>
      <c r="MRU69" s="79"/>
      <c r="MRV69" s="79"/>
      <c r="MRW69" s="79"/>
      <c r="MRX69" s="79"/>
      <c r="MRY69" s="79"/>
      <c r="MRZ69" s="79"/>
      <c r="MSA69" s="79"/>
      <c r="MSB69" s="79"/>
      <c r="MSC69" s="79"/>
      <c r="MSD69" s="79"/>
      <c r="MSE69" s="79"/>
      <c r="MSF69" s="79"/>
      <c r="MSG69" s="79"/>
      <c r="MSH69" s="79"/>
      <c r="MSI69" s="79"/>
      <c r="MSJ69" s="79"/>
      <c r="MSK69" s="79"/>
      <c r="MSL69" s="79"/>
      <c r="MSM69" s="79"/>
      <c r="MSN69" s="79"/>
      <c r="MSO69" s="79"/>
      <c r="MSP69" s="79"/>
      <c r="MSQ69" s="79"/>
      <c r="MSR69" s="79"/>
      <c r="MSS69" s="79"/>
      <c r="MST69" s="79"/>
      <c r="MSU69" s="79"/>
      <c r="MSV69" s="79"/>
      <c r="MSW69" s="79"/>
      <c r="MSX69" s="79"/>
      <c r="MSY69" s="79"/>
      <c r="MSZ69" s="79"/>
      <c r="MTA69" s="79"/>
      <c r="MTB69" s="79"/>
      <c r="MTC69" s="79"/>
      <c r="MTD69" s="79"/>
      <c r="MTE69" s="79"/>
      <c r="MTF69" s="79"/>
      <c r="MTG69" s="79"/>
      <c r="MTH69" s="79"/>
      <c r="MTI69" s="79"/>
      <c r="MTJ69" s="79"/>
      <c r="MTK69" s="79"/>
      <c r="MTL69" s="79"/>
      <c r="MTM69" s="79"/>
      <c r="MTN69" s="79"/>
      <c r="MTO69" s="79"/>
      <c r="MTP69" s="79"/>
      <c r="MTQ69" s="79"/>
      <c r="MTR69" s="79"/>
      <c r="MTS69" s="79"/>
      <c r="MTT69" s="79"/>
      <c r="MTU69" s="79"/>
      <c r="MTV69" s="79"/>
      <c r="MTW69" s="79"/>
      <c r="MTX69" s="79"/>
      <c r="MTY69" s="79"/>
      <c r="MTZ69" s="79"/>
      <c r="MUA69" s="79"/>
      <c r="MUB69" s="79"/>
      <c r="MUC69" s="79"/>
      <c r="MUD69" s="79"/>
      <c r="MUE69" s="79"/>
      <c r="MUF69" s="79"/>
      <c r="MUG69" s="79"/>
      <c r="MUH69" s="79"/>
      <c r="MUI69" s="79"/>
      <c r="MUJ69" s="79"/>
      <c r="MUK69" s="79"/>
      <c r="MUL69" s="79"/>
      <c r="MUM69" s="79"/>
      <c r="MUN69" s="79"/>
      <c r="MUO69" s="79"/>
      <c r="MUP69" s="79"/>
      <c r="MUQ69" s="79"/>
      <c r="MUR69" s="79"/>
      <c r="MUS69" s="79"/>
      <c r="MUT69" s="79"/>
      <c r="MUU69" s="79"/>
      <c r="MUV69" s="79"/>
      <c r="MUW69" s="79"/>
      <c r="MUX69" s="79"/>
      <c r="MUY69" s="79"/>
      <c r="MUZ69" s="79"/>
      <c r="MVA69" s="79"/>
      <c r="MVB69" s="79"/>
      <c r="MVC69" s="79"/>
      <c r="MVD69" s="79"/>
      <c r="MVE69" s="79"/>
      <c r="MVF69" s="79"/>
      <c r="MVG69" s="79"/>
      <c r="MVH69" s="79"/>
      <c r="MVI69" s="79"/>
      <c r="MVJ69" s="79"/>
      <c r="MVK69" s="79"/>
      <c r="MVL69" s="79"/>
      <c r="MVM69" s="79"/>
      <c r="MVN69" s="79"/>
      <c r="MVO69" s="79"/>
      <c r="MVP69" s="79"/>
      <c r="MVQ69" s="79"/>
      <c r="MVR69" s="79"/>
      <c r="MVS69" s="79"/>
      <c r="MVT69" s="79"/>
      <c r="MVU69" s="79"/>
      <c r="MVV69" s="79"/>
      <c r="MVW69" s="79"/>
      <c r="MVX69" s="79"/>
      <c r="MVY69" s="79"/>
      <c r="MVZ69" s="79"/>
      <c r="MWA69" s="79"/>
      <c r="MWB69" s="79"/>
      <c r="MWC69" s="79"/>
      <c r="MWD69" s="79"/>
      <c r="MWE69" s="79"/>
      <c r="MWF69" s="79"/>
      <c r="MWG69" s="79"/>
      <c r="MWH69" s="79"/>
      <c r="MWI69" s="79"/>
      <c r="MWJ69" s="79"/>
      <c r="MWK69" s="79"/>
      <c r="MWL69" s="79"/>
      <c r="MWM69" s="79"/>
      <c r="MWN69" s="79"/>
      <c r="MWO69" s="79"/>
      <c r="MWP69" s="79"/>
      <c r="MWQ69" s="79"/>
      <c r="MWR69" s="79"/>
      <c r="MWS69" s="79"/>
      <c r="MWT69" s="79"/>
      <c r="MWU69" s="79"/>
      <c r="MWV69" s="79"/>
      <c r="MWW69" s="79"/>
      <c r="MWX69" s="79"/>
      <c r="MWY69" s="79"/>
      <c r="MWZ69" s="79"/>
      <c r="MXA69" s="79"/>
      <c r="MXB69" s="79"/>
      <c r="MXC69" s="79"/>
      <c r="MXD69" s="79"/>
      <c r="MXE69" s="79"/>
      <c r="MXF69" s="79"/>
      <c r="MXG69" s="79"/>
      <c r="MXH69" s="79"/>
      <c r="MXI69" s="79"/>
      <c r="MXJ69" s="79"/>
      <c r="MXK69" s="79"/>
      <c r="MXL69" s="79"/>
      <c r="MXM69" s="79"/>
      <c r="MXN69" s="79"/>
      <c r="MXO69" s="79"/>
      <c r="MXP69" s="79"/>
      <c r="MXQ69" s="79"/>
      <c r="MXR69" s="79"/>
      <c r="MXS69" s="79"/>
      <c r="MXT69" s="79"/>
      <c r="MXU69" s="79"/>
      <c r="MXV69" s="79"/>
      <c r="MXW69" s="79"/>
      <c r="MXX69" s="79"/>
      <c r="MXY69" s="79"/>
      <c r="MXZ69" s="79"/>
      <c r="MYA69" s="79"/>
      <c r="MYB69" s="79"/>
      <c r="MYC69" s="79"/>
      <c r="MYD69" s="79"/>
      <c r="MYE69" s="79"/>
      <c r="MYF69" s="79"/>
      <c r="MYG69" s="79"/>
      <c r="MYH69" s="79"/>
      <c r="MYI69" s="79"/>
      <c r="MYJ69" s="79"/>
      <c r="MYK69" s="79"/>
      <c r="MYL69" s="79"/>
      <c r="MYM69" s="79"/>
      <c r="MYN69" s="79"/>
      <c r="MYO69" s="79"/>
      <c r="MYP69" s="79"/>
      <c r="MYQ69" s="79"/>
      <c r="MYR69" s="79"/>
      <c r="MYS69" s="79"/>
      <c r="MYT69" s="79"/>
      <c r="MYU69" s="79"/>
      <c r="MYV69" s="79"/>
      <c r="MYW69" s="79"/>
      <c r="MYX69" s="79"/>
      <c r="MYY69" s="79"/>
      <c r="MYZ69" s="79"/>
      <c r="MZA69" s="79"/>
      <c r="MZB69" s="79"/>
      <c r="MZC69" s="79"/>
      <c r="MZD69" s="79"/>
      <c r="MZE69" s="79"/>
      <c r="MZF69" s="79"/>
      <c r="MZG69" s="79"/>
      <c r="MZH69" s="79"/>
      <c r="MZI69" s="79"/>
      <c r="MZJ69" s="79"/>
      <c r="MZK69" s="79"/>
      <c r="MZL69" s="79"/>
      <c r="MZM69" s="79"/>
      <c r="MZN69" s="79"/>
      <c r="MZO69" s="79"/>
      <c r="MZP69" s="79"/>
      <c r="MZQ69" s="79"/>
      <c r="MZR69" s="79"/>
      <c r="MZS69" s="79"/>
      <c r="MZT69" s="79"/>
      <c r="MZU69" s="79"/>
      <c r="MZV69" s="79"/>
      <c r="MZW69" s="79"/>
      <c r="MZX69" s="79"/>
      <c r="MZY69" s="79"/>
      <c r="MZZ69" s="79"/>
      <c r="NAA69" s="79"/>
      <c r="NAB69" s="79"/>
      <c r="NAC69" s="79"/>
      <c r="NAD69" s="79"/>
      <c r="NAE69" s="79"/>
      <c r="NAF69" s="79"/>
      <c r="NAG69" s="79"/>
      <c r="NAH69" s="79"/>
      <c r="NAI69" s="79"/>
      <c r="NAJ69" s="79"/>
      <c r="NAK69" s="79"/>
      <c r="NAL69" s="79"/>
      <c r="NAM69" s="79"/>
      <c r="NAN69" s="79"/>
      <c r="NAO69" s="79"/>
      <c r="NAP69" s="79"/>
      <c r="NAQ69" s="79"/>
      <c r="NAR69" s="79"/>
      <c r="NAS69" s="79"/>
      <c r="NAT69" s="79"/>
      <c r="NAU69" s="79"/>
      <c r="NAV69" s="79"/>
      <c r="NAW69" s="79"/>
      <c r="NAX69" s="79"/>
      <c r="NAY69" s="79"/>
      <c r="NAZ69" s="79"/>
      <c r="NBA69" s="79"/>
      <c r="NBB69" s="79"/>
      <c r="NBC69" s="79"/>
      <c r="NBD69" s="79"/>
      <c r="NBE69" s="79"/>
      <c r="NBF69" s="79"/>
      <c r="NBG69" s="79"/>
      <c r="NBH69" s="79"/>
      <c r="NBI69" s="79"/>
      <c r="NBJ69" s="79"/>
      <c r="NBK69" s="79"/>
      <c r="NBL69" s="79"/>
      <c r="NBM69" s="79"/>
      <c r="NBN69" s="79"/>
      <c r="NBO69" s="79"/>
      <c r="NBP69" s="79"/>
      <c r="NBQ69" s="79"/>
      <c r="NBR69" s="79"/>
      <c r="NBS69" s="79"/>
      <c r="NBT69" s="79"/>
      <c r="NBU69" s="79"/>
      <c r="NBV69" s="79"/>
      <c r="NBW69" s="79"/>
      <c r="NBX69" s="79"/>
      <c r="NBY69" s="79"/>
      <c r="NBZ69" s="79"/>
      <c r="NCA69" s="79"/>
      <c r="NCB69" s="79"/>
      <c r="NCC69" s="79"/>
      <c r="NCD69" s="79"/>
      <c r="NCE69" s="79"/>
      <c r="NCF69" s="79"/>
      <c r="NCG69" s="79"/>
      <c r="NCH69" s="79"/>
      <c r="NCI69" s="79"/>
      <c r="NCJ69" s="79"/>
      <c r="NCK69" s="79"/>
      <c r="NCL69" s="79"/>
      <c r="NCM69" s="79"/>
      <c r="NCN69" s="79"/>
      <c r="NCO69" s="79"/>
      <c r="NCP69" s="79"/>
      <c r="NCQ69" s="79"/>
      <c r="NCR69" s="79"/>
      <c r="NCS69" s="79"/>
      <c r="NCT69" s="79"/>
      <c r="NCU69" s="79"/>
      <c r="NCV69" s="79"/>
      <c r="NCW69" s="79"/>
      <c r="NCX69" s="79"/>
      <c r="NCY69" s="79"/>
      <c r="NCZ69" s="79"/>
      <c r="NDA69" s="79"/>
      <c r="NDB69" s="79"/>
      <c r="NDC69" s="79"/>
      <c r="NDD69" s="79"/>
      <c r="NDE69" s="79"/>
      <c r="NDF69" s="79"/>
      <c r="NDG69" s="79"/>
      <c r="NDH69" s="79"/>
      <c r="NDI69" s="79"/>
      <c r="NDJ69" s="79"/>
      <c r="NDK69" s="79"/>
      <c r="NDL69" s="79"/>
      <c r="NDM69" s="79"/>
      <c r="NDN69" s="79"/>
      <c r="NDO69" s="79"/>
      <c r="NDP69" s="79"/>
      <c r="NDQ69" s="79"/>
      <c r="NDR69" s="79"/>
      <c r="NDS69" s="79"/>
      <c r="NDT69" s="79"/>
      <c r="NDU69" s="79"/>
      <c r="NDV69" s="79"/>
      <c r="NDW69" s="79"/>
      <c r="NDX69" s="79"/>
      <c r="NDY69" s="79"/>
      <c r="NDZ69" s="79"/>
      <c r="NEA69" s="79"/>
      <c r="NEB69" s="79"/>
      <c r="NEC69" s="79"/>
      <c r="NED69" s="79"/>
      <c r="NEE69" s="79"/>
      <c r="NEF69" s="79"/>
      <c r="NEG69" s="79"/>
      <c r="NEH69" s="79"/>
      <c r="NEI69" s="79"/>
      <c r="NEJ69" s="79"/>
      <c r="NEK69" s="79"/>
      <c r="NEL69" s="79"/>
      <c r="NEM69" s="79"/>
      <c r="NEN69" s="79"/>
      <c r="NEO69" s="79"/>
      <c r="NEP69" s="79"/>
      <c r="NEQ69" s="79"/>
      <c r="NER69" s="79"/>
      <c r="NES69" s="79"/>
      <c r="NET69" s="79"/>
      <c r="NEU69" s="79"/>
      <c r="NEV69" s="79"/>
      <c r="NEW69" s="79"/>
      <c r="NEX69" s="79"/>
      <c r="NEY69" s="79"/>
      <c r="NEZ69" s="79"/>
      <c r="NFA69" s="79"/>
      <c r="NFB69" s="79"/>
      <c r="NFC69" s="79"/>
      <c r="NFD69" s="79"/>
      <c r="NFE69" s="79"/>
      <c r="NFF69" s="79"/>
      <c r="NFG69" s="79"/>
      <c r="NFH69" s="79"/>
      <c r="NFI69" s="79"/>
      <c r="NFJ69" s="79"/>
      <c r="NFK69" s="79"/>
      <c r="NFL69" s="79"/>
      <c r="NFM69" s="79"/>
      <c r="NFN69" s="79"/>
      <c r="NFO69" s="79"/>
      <c r="NFP69" s="79"/>
      <c r="NFQ69" s="79"/>
      <c r="NFR69" s="79"/>
      <c r="NFS69" s="79"/>
      <c r="NFT69" s="79"/>
      <c r="NFU69" s="79"/>
      <c r="NFV69" s="79"/>
      <c r="NFW69" s="79"/>
      <c r="NFX69" s="79"/>
      <c r="NFY69" s="79"/>
      <c r="NFZ69" s="79"/>
      <c r="NGA69" s="79"/>
      <c r="NGB69" s="79"/>
      <c r="NGC69" s="79"/>
      <c r="NGD69" s="79"/>
      <c r="NGE69" s="79"/>
      <c r="NGF69" s="79"/>
      <c r="NGG69" s="79"/>
      <c r="NGH69" s="79"/>
      <c r="NGI69" s="79"/>
      <c r="NGJ69" s="79"/>
      <c r="NGK69" s="79"/>
      <c r="NGL69" s="79"/>
      <c r="NGM69" s="79"/>
      <c r="NGN69" s="79"/>
      <c r="NGO69" s="79"/>
      <c r="NGP69" s="79"/>
      <c r="NGQ69" s="79"/>
      <c r="NGR69" s="79"/>
      <c r="NGS69" s="79"/>
      <c r="NGT69" s="79"/>
      <c r="NGU69" s="79"/>
      <c r="NGV69" s="79"/>
      <c r="NGW69" s="79"/>
      <c r="NGX69" s="79"/>
      <c r="NGY69" s="79"/>
      <c r="NGZ69" s="79"/>
      <c r="NHA69" s="79"/>
      <c r="NHB69" s="79"/>
      <c r="NHC69" s="79"/>
      <c r="NHD69" s="79"/>
      <c r="NHE69" s="79"/>
      <c r="NHF69" s="79"/>
      <c r="NHG69" s="79"/>
      <c r="NHH69" s="79"/>
      <c r="NHI69" s="79"/>
      <c r="NHJ69" s="79"/>
      <c r="NHK69" s="79"/>
      <c r="NHL69" s="79"/>
      <c r="NHM69" s="79"/>
      <c r="NHN69" s="79"/>
      <c r="NHO69" s="79"/>
      <c r="NHP69" s="79"/>
      <c r="NHQ69" s="79"/>
      <c r="NHR69" s="79"/>
      <c r="NHS69" s="79"/>
      <c r="NHT69" s="79"/>
      <c r="NHU69" s="79"/>
      <c r="NHV69" s="79"/>
      <c r="NHW69" s="79"/>
      <c r="NHX69" s="79"/>
      <c r="NHY69" s="79"/>
      <c r="NHZ69" s="79"/>
      <c r="NIA69" s="79"/>
      <c r="NIB69" s="79"/>
      <c r="NIC69" s="79"/>
      <c r="NID69" s="79"/>
      <c r="NIE69" s="79"/>
      <c r="NIF69" s="79"/>
      <c r="NIG69" s="79"/>
      <c r="NIH69" s="79"/>
      <c r="NII69" s="79"/>
      <c r="NIJ69" s="79"/>
      <c r="NIK69" s="79"/>
      <c r="NIL69" s="79"/>
      <c r="NIM69" s="79"/>
      <c r="NIN69" s="79"/>
      <c r="NIO69" s="79"/>
      <c r="NIP69" s="79"/>
      <c r="NIQ69" s="79"/>
      <c r="NIR69" s="79"/>
      <c r="NIS69" s="79"/>
      <c r="NIT69" s="79"/>
      <c r="NIU69" s="79"/>
      <c r="NIV69" s="79"/>
      <c r="NIW69" s="79"/>
      <c r="NIX69" s="79"/>
      <c r="NIY69" s="79"/>
      <c r="NIZ69" s="79"/>
      <c r="NJA69" s="79"/>
      <c r="NJB69" s="79"/>
      <c r="NJC69" s="79"/>
      <c r="NJD69" s="79"/>
      <c r="NJE69" s="79"/>
      <c r="NJF69" s="79"/>
      <c r="NJG69" s="79"/>
      <c r="NJH69" s="79"/>
      <c r="NJI69" s="79"/>
      <c r="NJJ69" s="79"/>
      <c r="NJK69" s="79"/>
      <c r="NJL69" s="79"/>
      <c r="NJM69" s="79"/>
      <c r="NJN69" s="79"/>
      <c r="NJO69" s="79"/>
      <c r="NJP69" s="79"/>
      <c r="NJQ69" s="79"/>
      <c r="NJR69" s="79"/>
      <c r="NJS69" s="79"/>
      <c r="NJT69" s="79"/>
      <c r="NJU69" s="79"/>
      <c r="NJV69" s="79"/>
      <c r="NJW69" s="79"/>
      <c r="NJX69" s="79"/>
      <c r="NJY69" s="79"/>
      <c r="NJZ69" s="79"/>
      <c r="NKA69" s="79"/>
      <c r="NKB69" s="79"/>
      <c r="NKC69" s="79"/>
      <c r="NKD69" s="79"/>
      <c r="NKE69" s="79"/>
      <c r="NKF69" s="79"/>
      <c r="NKG69" s="79"/>
      <c r="NKH69" s="79"/>
      <c r="NKI69" s="79"/>
      <c r="NKJ69" s="79"/>
      <c r="NKK69" s="79"/>
      <c r="NKL69" s="79"/>
      <c r="NKM69" s="79"/>
      <c r="NKN69" s="79"/>
      <c r="NKO69" s="79"/>
      <c r="NKP69" s="79"/>
      <c r="NKQ69" s="79"/>
      <c r="NKR69" s="79"/>
      <c r="NKS69" s="79"/>
      <c r="NKT69" s="79"/>
      <c r="NKU69" s="79"/>
      <c r="NKV69" s="79"/>
      <c r="NKW69" s="79"/>
      <c r="NKX69" s="79"/>
      <c r="NKY69" s="79"/>
      <c r="NKZ69" s="79"/>
      <c r="NLA69" s="79"/>
      <c r="NLB69" s="79"/>
      <c r="NLC69" s="79"/>
      <c r="NLD69" s="79"/>
      <c r="NLE69" s="79"/>
      <c r="NLF69" s="79"/>
      <c r="NLG69" s="79"/>
      <c r="NLH69" s="79"/>
      <c r="NLI69" s="79"/>
      <c r="NLJ69" s="79"/>
      <c r="NLK69" s="79"/>
      <c r="NLL69" s="79"/>
      <c r="NLM69" s="79"/>
      <c r="NLN69" s="79"/>
      <c r="NLO69" s="79"/>
      <c r="NLP69" s="79"/>
      <c r="NLQ69" s="79"/>
      <c r="NLR69" s="79"/>
      <c r="NLS69" s="79"/>
      <c r="NLT69" s="79"/>
      <c r="NLU69" s="79"/>
      <c r="NLV69" s="79"/>
      <c r="NLW69" s="79"/>
      <c r="NLX69" s="79"/>
      <c r="NLY69" s="79"/>
      <c r="NLZ69" s="79"/>
      <c r="NMA69" s="79"/>
      <c r="NMB69" s="79"/>
      <c r="NMC69" s="79"/>
      <c r="NMD69" s="79"/>
      <c r="NME69" s="79"/>
      <c r="NMF69" s="79"/>
      <c r="NMG69" s="79"/>
      <c r="NMH69" s="79"/>
      <c r="NMI69" s="79"/>
      <c r="NMJ69" s="79"/>
      <c r="NMK69" s="79"/>
      <c r="NML69" s="79"/>
      <c r="NMM69" s="79"/>
      <c r="NMN69" s="79"/>
      <c r="NMO69" s="79"/>
      <c r="NMP69" s="79"/>
      <c r="NMQ69" s="79"/>
      <c r="NMR69" s="79"/>
      <c r="NMS69" s="79"/>
      <c r="NMT69" s="79"/>
      <c r="NMU69" s="79"/>
      <c r="NMV69" s="79"/>
      <c r="NMW69" s="79"/>
      <c r="NMX69" s="79"/>
      <c r="NMY69" s="79"/>
      <c r="NMZ69" s="79"/>
      <c r="NNA69" s="79"/>
      <c r="NNB69" s="79"/>
      <c r="NNC69" s="79"/>
      <c r="NND69" s="79"/>
      <c r="NNE69" s="79"/>
      <c r="NNF69" s="79"/>
      <c r="NNG69" s="79"/>
      <c r="NNH69" s="79"/>
      <c r="NNI69" s="79"/>
      <c r="NNJ69" s="79"/>
      <c r="NNK69" s="79"/>
      <c r="NNL69" s="79"/>
      <c r="NNM69" s="79"/>
      <c r="NNN69" s="79"/>
      <c r="NNO69" s="79"/>
      <c r="NNP69" s="79"/>
      <c r="NNQ69" s="79"/>
      <c r="NNR69" s="79"/>
      <c r="NNS69" s="79"/>
      <c r="NNT69" s="79"/>
      <c r="NNU69" s="79"/>
      <c r="NNV69" s="79"/>
      <c r="NNW69" s="79"/>
      <c r="NNX69" s="79"/>
      <c r="NNY69" s="79"/>
      <c r="NNZ69" s="79"/>
      <c r="NOA69" s="79"/>
      <c r="NOB69" s="79"/>
      <c r="NOC69" s="79"/>
      <c r="NOD69" s="79"/>
      <c r="NOE69" s="79"/>
      <c r="NOF69" s="79"/>
      <c r="NOG69" s="79"/>
      <c r="NOH69" s="79"/>
      <c r="NOI69" s="79"/>
      <c r="NOJ69" s="79"/>
      <c r="NOK69" s="79"/>
      <c r="NOL69" s="79"/>
      <c r="NOM69" s="79"/>
      <c r="NON69" s="79"/>
      <c r="NOO69" s="79"/>
      <c r="NOP69" s="79"/>
      <c r="NOQ69" s="79"/>
      <c r="NOR69" s="79"/>
      <c r="NOS69" s="79"/>
      <c r="NOT69" s="79"/>
      <c r="NOU69" s="79"/>
      <c r="NOV69" s="79"/>
      <c r="NOW69" s="79"/>
      <c r="NOX69" s="79"/>
      <c r="NOY69" s="79"/>
      <c r="NOZ69" s="79"/>
      <c r="NPA69" s="79"/>
      <c r="NPB69" s="79"/>
      <c r="NPC69" s="79"/>
      <c r="NPD69" s="79"/>
      <c r="NPE69" s="79"/>
      <c r="NPF69" s="79"/>
      <c r="NPG69" s="79"/>
      <c r="NPH69" s="79"/>
      <c r="NPI69" s="79"/>
      <c r="NPJ69" s="79"/>
      <c r="NPK69" s="79"/>
      <c r="NPL69" s="79"/>
      <c r="NPM69" s="79"/>
      <c r="NPN69" s="79"/>
      <c r="NPO69" s="79"/>
      <c r="NPP69" s="79"/>
      <c r="NPQ69" s="79"/>
      <c r="NPR69" s="79"/>
      <c r="NPS69" s="79"/>
      <c r="NPT69" s="79"/>
      <c r="NPU69" s="79"/>
      <c r="NPV69" s="79"/>
      <c r="NPW69" s="79"/>
      <c r="NPX69" s="79"/>
      <c r="NPY69" s="79"/>
      <c r="NPZ69" s="79"/>
      <c r="NQA69" s="79"/>
      <c r="NQB69" s="79"/>
      <c r="NQC69" s="79"/>
      <c r="NQD69" s="79"/>
      <c r="NQE69" s="79"/>
      <c r="NQF69" s="79"/>
      <c r="NQG69" s="79"/>
      <c r="NQH69" s="79"/>
      <c r="NQI69" s="79"/>
      <c r="NQJ69" s="79"/>
      <c r="NQK69" s="79"/>
      <c r="NQL69" s="79"/>
      <c r="NQM69" s="79"/>
      <c r="NQN69" s="79"/>
      <c r="NQO69" s="79"/>
      <c r="NQP69" s="79"/>
      <c r="NQQ69" s="79"/>
      <c r="NQR69" s="79"/>
      <c r="NQS69" s="79"/>
      <c r="NQT69" s="79"/>
      <c r="NQU69" s="79"/>
      <c r="NQV69" s="79"/>
      <c r="NQW69" s="79"/>
      <c r="NQX69" s="79"/>
      <c r="NQY69" s="79"/>
      <c r="NQZ69" s="79"/>
      <c r="NRA69" s="79"/>
      <c r="NRB69" s="79"/>
      <c r="NRC69" s="79"/>
      <c r="NRD69" s="79"/>
      <c r="NRE69" s="79"/>
      <c r="NRF69" s="79"/>
      <c r="NRG69" s="79"/>
      <c r="NRH69" s="79"/>
      <c r="NRI69" s="79"/>
      <c r="NRJ69" s="79"/>
      <c r="NRK69" s="79"/>
      <c r="NRL69" s="79"/>
      <c r="NRM69" s="79"/>
      <c r="NRN69" s="79"/>
      <c r="NRO69" s="79"/>
      <c r="NRP69" s="79"/>
      <c r="NRQ69" s="79"/>
      <c r="NRR69" s="79"/>
      <c r="NRS69" s="79"/>
      <c r="NRT69" s="79"/>
      <c r="NRU69" s="79"/>
      <c r="NRV69" s="79"/>
      <c r="NRW69" s="79"/>
      <c r="NRX69" s="79"/>
      <c r="NRY69" s="79"/>
      <c r="NRZ69" s="79"/>
      <c r="NSA69" s="79"/>
      <c r="NSB69" s="79"/>
      <c r="NSC69" s="79"/>
      <c r="NSD69" s="79"/>
      <c r="NSE69" s="79"/>
      <c r="NSF69" s="79"/>
      <c r="NSG69" s="79"/>
      <c r="NSH69" s="79"/>
      <c r="NSI69" s="79"/>
      <c r="NSJ69" s="79"/>
      <c r="NSK69" s="79"/>
      <c r="NSL69" s="79"/>
      <c r="NSM69" s="79"/>
      <c r="NSN69" s="79"/>
      <c r="NSO69" s="79"/>
      <c r="NSP69" s="79"/>
      <c r="NSQ69" s="79"/>
      <c r="NSR69" s="79"/>
      <c r="NSS69" s="79"/>
      <c r="NST69" s="79"/>
      <c r="NSU69" s="79"/>
      <c r="NSV69" s="79"/>
      <c r="NSW69" s="79"/>
      <c r="NSX69" s="79"/>
      <c r="NSY69" s="79"/>
      <c r="NSZ69" s="79"/>
      <c r="NTA69" s="79"/>
      <c r="NTB69" s="79"/>
      <c r="NTC69" s="79"/>
      <c r="NTD69" s="79"/>
      <c r="NTE69" s="79"/>
      <c r="NTF69" s="79"/>
      <c r="NTG69" s="79"/>
      <c r="NTH69" s="79"/>
      <c r="NTI69" s="79"/>
      <c r="NTJ69" s="79"/>
      <c r="NTK69" s="79"/>
      <c r="NTL69" s="79"/>
      <c r="NTM69" s="79"/>
      <c r="NTN69" s="79"/>
      <c r="NTO69" s="79"/>
      <c r="NTP69" s="79"/>
      <c r="NTQ69" s="79"/>
      <c r="NTR69" s="79"/>
      <c r="NTS69" s="79"/>
      <c r="NTT69" s="79"/>
      <c r="NTU69" s="79"/>
      <c r="NTV69" s="79"/>
      <c r="NTW69" s="79"/>
      <c r="NTX69" s="79"/>
      <c r="NTY69" s="79"/>
      <c r="NTZ69" s="79"/>
      <c r="NUA69" s="79"/>
      <c r="NUB69" s="79"/>
      <c r="NUC69" s="79"/>
      <c r="NUD69" s="79"/>
      <c r="NUE69" s="79"/>
      <c r="NUF69" s="79"/>
      <c r="NUG69" s="79"/>
      <c r="NUH69" s="79"/>
      <c r="NUI69" s="79"/>
      <c r="NUJ69" s="79"/>
      <c r="NUK69" s="79"/>
      <c r="NUL69" s="79"/>
      <c r="NUM69" s="79"/>
      <c r="NUN69" s="79"/>
      <c r="NUO69" s="79"/>
      <c r="NUP69" s="79"/>
      <c r="NUQ69" s="79"/>
      <c r="NUR69" s="79"/>
      <c r="NUS69" s="79"/>
      <c r="NUT69" s="79"/>
      <c r="NUU69" s="79"/>
      <c r="NUV69" s="79"/>
      <c r="NUW69" s="79"/>
      <c r="NUX69" s="79"/>
      <c r="NUY69" s="79"/>
      <c r="NUZ69" s="79"/>
      <c r="NVA69" s="79"/>
      <c r="NVB69" s="79"/>
      <c r="NVC69" s="79"/>
      <c r="NVD69" s="79"/>
      <c r="NVE69" s="79"/>
      <c r="NVF69" s="79"/>
      <c r="NVG69" s="79"/>
      <c r="NVH69" s="79"/>
      <c r="NVI69" s="79"/>
      <c r="NVJ69" s="79"/>
      <c r="NVK69" s="79"/>
      <c r="NVL69" s="79"/>
      <c r="NVM69" s="79"/>
      <c r="NVN69" s="79"/>
      <c r="NVO69" s="79"/>
      <c r="NVP69" s="79"/>
      <c r="NVQ69" s="79"/>
      <c r="NVR69" s="79"/>
      <c r="NVS69" s="79"/>
      <c r="NVT69" s="79"/>
      <c r="NVU69" s="79"/>
      <c r="NVV69" s="79"/>
      <c r="NVW69" s="79"/>
      <c r="NVX69" s="79"/>
      <c r="NVY69" s="79"/>
      <c r="NVZ69" s="79"/>
      <c r="NWA69" s="79"/>
      <c r="NWB69" s="79"/>
      <c r="NWC69" s="79"/>
      <c r="NWD69" s="79"/>
      <c r="NWE69" s="79"/>
      <c r="NWF69" s="79"/>
      <c r="NWG69" s="79"/>
      <c r="NWH69" s="79"/>
      <c r="NWI69" s="79"/>
      <c r="NWJ69" s="79"/>
      <c r="NWK69" s="79"/>
      <c r="NWL69" s="79"/>
      <c r="NWM69" s="79"/>
      <c r="NWN69" s="79"/>
      <c r="NWO69" s="79"/>
      <c r="NWP69" s="79"/>
      <c r="NWQ69" s="79"/>
      <c r="NWR69" s="79"/>
      <c r="NWS69" s="79"/>
      <c r="NWT69" s="79"/>
      <c r="NWU69" s="79"/>
      <c r="NWV69" s="79"/>
      <c r="NWW69" s="79"/>
      <c r="NWX69" s="79"/>
      <c r="NWY69" s="79"/>
      <c r="NWZ69" s="79"/>
      <c r="NXA69" s="79"/>
      <c r="NXB69" s="79"/>
      <c r="NXC69" s="79"/>
      <c r="NXD69" s="79"/>
      <c r="NXE69" s="79"/>
      <c r="NXF69" s="79"/>
      <c r="NXG69" s="79"/>
      <c r="NXH69" s="79"/>
      <c r="NXI69" s="79"/>
      <c r="NXJ69" s="79"/>
      <c r="NXK69" s="79"/>
      <c r="NXL69" s="79"/>
      <c r="NXM69" s="79"/>
      <c r="NXN69" s="79"/>
      <c r="NXO69" s="79"/>
      <c r="NXP69" s="79"/>
      <c r="NXQ69" s="79"/>
      <c r="NXR69" s="79"/>
      <c r="NXS69" s="79"/>
      <c r="NXT69" s="79"/>
      <c r="NXU69" s="79"/>
      <c r="NXV69" s="79"/>
      <c r="NXW69" s="79"/>
      <c r="NXX69" s="79"/>
      <c r="NXY69" s="79"/>
      <c r="NXZ69" s="79"/>
      <c r="NYA69" s="79"/>
      <c r="NYB69" s="79"/>
      <c r="NYC69" s="79"/>
      <c r="NYD69" s="79"/>
      <c r="NYE69" s="79"/>
      <c r="NYF69" s="79"/>
      <c r="NYG69" s="79"/>
      <c r="NYH69" s="79"/>
      <c r="NYI69" s="79"/>
      <c r="NYJ69" s="79"/>
      <c r="NYK69" s="79"/>
      <c r="NYL69" s="79"/>
      <c r="NYM69" s="79"/>
      <c r="NYN69" s="79"/>
      <c r="NYO69" s="79"/>
      <c r="NYP69" s="79"/>
      <c r="NYQ69" s="79"/>
      <c r="NYR69" s="79"/>
      <c r="NYS69" s="79"/>
      <c r="NYT69" s="79"/>
      <c r="NYU69" s="79"/>
      <c r="NYV69" s="79"/>
      <c r="NYW69" s="79"/>
      <c r="NYX69" s="79"/>
      <c r="NYY69" s="79"/>
      <c r="NYZ69" s="79"/>
      <c r="NZA69" s="79"/>
      <c r="NZB69" s="79"/>
      <c r="NZC69" s="79"/>
      <c r="NZD69" s="79"/>
      <c r="NZE69" s="79"/>
      <c r="NZF69" s="79"/>
      <c r="NZG69" s="79"/>
      <c r="NZH69" s="79"/>
      <c r="NZI69" s="79"/>
      <c r="NZJ69" s="79"/>
      <c r="NZK69" s="79"/>
      <c r="NZL69" s="79"/>
      <c r="NZM69" s="79"/>
      <c r="NZN69" s="79"/>
      <c r="NZO69" s="79"/>
      <c r="NZP69" s="79"/>
      <c r="NZQ69" s="79"/>
      <c r="NZR69" s="79"/>
      <c r="NZS69" s="79"/>
      <c r="NZT69" s="79"/>
      <c r="NZU69" s="79"/>
      <c r="NZV69" s="79"/>
      <c r="NZW69" s="79"/>
      <c r="NZX69" s="79"/>
      <c r="NZY69" s="79"/>
      <c r="NZZ69" s="79"/>
      <c r="OAA69" s="79"/>
      <c r="OAB69" s="79"/>
      <c r="OAC69" s="79"/>
      <c r="OAD69" s="79"/>
      <c r="OAE69" s="79"/>
      <c r="OAF69" s="79"/>
      <c r="OAG69" s="79"/>
      <c r="OAH69" s="79"/>
      <c r="OAI69" s="79"/>
      <c r="OAJ69" s="79"/>
      <c r="OAK69" s="79"/>
      <c r="OAL69" s="79"/>
      <c r="OAM69" s="79"/>
      <c r="OAN69" s="79"/>
      <c r="OAO69" s="79"/>
      <c r="OAP69" s="79"/>
      <c r="OAQ69" s="79"/>
      <c r="OAR69" s="79"/>
      <c r="OAS69" s="79"/>
      <c r="OAT69" s="79"/>
      <c r="OAU69" s="79"/>
      <c r="OAV69" s="79"/>
      <c r="OAW69" s="79"/>
      <c r="OAX69" s="79"/>
      <c r="OAY69" s="79"/>
      <c r="OAZ69" s="79"/>
      <c r="OBA69" s="79"/>
      <c r="OBB69" s="79"/>
      <c r="OBC69" s="79"/>
      <c r="OBD69" s="79"/>
      <c r="OBE69" s="79"/>
      <c r="OBF69" s="79"/>
      <c r="OBG69" s="79"/>
      <c r="OBH69" s="79"/>
      <c r="OBI69" s="79"/>
      <c r="OBJ69" s="79"/>
      <c r="OBK69" s="79"/>
      <c r="OBL69" s="79"/>
      <c r="OBM69" s="79"/>
      <c r="OBN69" s="79"/>
      <c r="OBO69" s="79"/>
      <c r="OBP69" s="79"/>
      <c r="OBQ69" s="79"/>
      <c r="OBR69" s="79"/>
      <c r="OBS69" s="79"/>
      <c r="OBT69" s="79"/>
      <c r="OBU69" s="79"/>
      <c r="OBV69" s="79"/>
      <c r="OBW69" s="79"/>
      <c r="OBX69" s="79"/>
      <c r="OBY69" s="79"/>
      <c r="OBZ69" s="79"/>
      <c r="OCA69" s="79"/>
      <c r="OCB69" s="79"/>
      <c r="OCC69" s="79"/>
      <c r="OCD69" s="79"/>
      <c r="OCE69" s="79"/>
      <c r="OCF69" s="79"/>
      <c r="OCG69" s="79"/>
      <c r="OCH69" s="79"/>
      <c r="OCI69" s="79"/>
      <c r="OCJ69" s="79"/>
      <c r="OCK69" s="79"/>
      <c r="OCL69" s="79"/>
      <c r="OCM69" s="79"/>
      <c r="OCN69" s="79"/>
      <c r="OCO69" s="79"/>
      <c r="OCP69" s="79"/>
      <c r="OCQ69" s="79"/>
      <c r="OCR69" s="79"/>
      <c r="OCS69" s="79"/>
      <c r="OCT69" s="79"/>
      <c r="OCU69" s="79"/>
      <c r="OCV69" s="79"/>
      <c r="OCW69" s="79"/>
      <c r="OCX69" s="79"/>
      <c r="OCY69" s="79"/>
      <c r="OCZ69" s="79"/>
      <c r="ODA69" s="79"/>
      <c r="ODB69" s="79"/>
      <c r="ODC69" s="79"/>
      <c r="ODD69" s="79"/>
      <c r="ODE69" s="79"/>
      <c r="ODF69" s="79"/>
      <c r="ODG69" s="79"/>
      <c r="ODH69" s="79"/>
      <c r="ODI69" s="79"/>
      <c r="ODJ69" s="79"/>
      <c r="ODK69" s="79"/>
      <c r="ODL69" s="79"/>
      <c r="ODM69" s="79"/>
      <c r="ODN69" s="79"/>
      <c r="ODO69" s="79"/>
      <c r="ODP69" s="79"/>
      <c r="ODQ69" s="79"/>
      <c r="ODR69" s="79"/>
      <c r="ODS69" s="79"/>
      <c r="ODT69" s="79"/>
      <c r="ODU69" s="79"/>
      <c r="ODV69" s="79"/>
      <c r="ODW69" s="79"/>
      <c r="ODX69" s="79"/>
      <c r="ODY69" s="79"/>
      <c r="ODZ69" s="79"/>
      <c r="OEA69" s="79"/>
      <c r="OEB69" s="79"/>
      <c r="OEC69" s="79"/>
      <c r="OED69" s="79"/>
      <c r="OEE69" s="79"/>
      <c r="OEF69" s="79"/>
      <c r="OEG69" s="79"/>
      <c r="OEH69" s="79"/>
      <c r="OEI69" s="79"/>
      <c r="OEJ69" s="79"/>
      <c r="OEK69" s="79"/>
      <c r="OEL69" s="79"/>
      <c r="OEM69" s="79"/>
      <c r="OEN69" s="79"/>
      <c r="OEO69" s="79"/>
      <c r="OEP69" s="79"/>
      <c r="OEQ69" s="79"/>
      <c r="OER69" s="79"/>
      <c r="OES69" s="79"/>
      <c r="OET69" s="79"/>
      <c r="OEU69" s="79"/>
      <c r="OEV69" s="79"/>
      <c r="OEW69" s="79"/>
      <c r="OEX69" s="79"/>
      <c r="OEY69" s="79"/>
      <c r="OEZ69" s="79"/>
      <c r="OFA69" s="79"/>
      <c r="OFB69" s="79"/>
      <c r="OFC69" s="79"/>
      <c r="OFD69" s="79"/>
      <c r="OFE69" s="79"/>
      <c r="OFF69" s="79"/>
      <c r="OFG69" s="79"/>
      <c r="OFH69" s="79"/>
      <c r="OFI69" s="79"/>
      <c r="OFJ69" s="79"/>
      <c r="OFK69" s="79"/>
      <c r="OFL69" s="79"/>
      <c r="OFM69" s="79"/>
      <c r="OFN69" s="79"/>
      <c r="OFO69" s="79"/>
      <c r="OFP69" s="79"/>
      <c r="OFQ69" s="79"/>
      <c r="OFR69" s="79"/>
      <c r="OFS69" s="79"/>
      <c r="OFT69" s="79"/>
      <c r="OFU69" s="79"/>
      <c r="OFV69" s="79"/>
      <c r="OFW69" s="79"/>
      <c r="OFX69" s="79"/>
      <c r="OFY69" s="79"/>
      <c r="OFZ69" s="79"/>
      <c r="OGA69" s="79"/>
      <c r="OGB69" s="79"/>
      <c r="OGC69" s="79"/>
      <c r="OGD69" s="79"/>
      <c r="OGE69" s="79"/>
      <c r="OGF69" s="79"/>
      <c r="OGG69" s="79"/>
      <c r="OGH69" s="79"/>
      <c r="OGI69" s="79"/>
      <c r="OGJ69" s="79"/>
      <c r="OGK69" s="79"/>
      <c r="OGL69" s="79"/>
      <c r="OGM69" s="79"/>
      <c r="OGN69" s="79"/>
      <c r="OGO69" s="79"/>
      <c r="OGP69" s="79"/>
      <c r="OGQ69" s="79"/>
      <c r="OGR69" s="79"/>
      <c r="OGS69" s="79"/>
      <c r="OGT69" s="79"/>
      <c r="OGU69" s="79"/>
      <c r="OGV69" s="79"/>
      <c r="OGW69" s="79"/>
      <c r="OGX69" s="79"/>
      <c r="OGY69" s="79"/>
      <c r="OGZ69" s="79"/>
      <c r="OHA69" s="79"/>
      <c r="OHB69" s="79"/>
      <c r="OHC69" s="79"/>
      <c r="OHD69" s="79"/>
      <c r="OHE69" s="79"/>
      <c r="OHF69" s="79"/>
      <c r="OHG69" s="79"/>
      <c r="OHH69" s="79"/>
      <c r="OHI69" s="79"/>
      <c r="OHJ69" s="79"/>
      <c r="OHK69" s="79"/>
      <c r="OHL69" s="79"/>
      <c r="OHM69" s="79"/>
      <c r="OHN69" s="79"/>
      <c r="OHO69" s="79"/>
      <c r="OHP69" s="79"/>
      <c r="OHQ69" s="79"/>
      <c r="OHR69" s="79"/>
      <c r="OHS69" s="79"/>
      <c r="OHT69" s="79"/>
      <c r="OHU69" s="79"/>
      <c r="OHV69" s="79"/>
      <c r="OHW69" s="79"/>
      <c r="OHX69" s="79"/>
      <c r="OHY69" s="79"/>
      <c r="OHZ69" s="79"/>
      <c r="OIA69" s="79"/>
      <c r="OIB69" s="79"/>
      <c r="OIC69" s="79"/>
      <c r="OID69" s="79"/>
      <c r="OIE69" s="79"/>
      <c r="OIF69" s="79"/>
      <c r="OIG69" s="79"/>
      <c r="OIH69" s="79"/>
      <c r="OII69" s="79"/>
      <c r="OIJ69" s="79"/>
      <c r="OIK69" s="79"/>
      <c r="OIL69" s="79"/>
      <c r="OIM69" s="79"/>
      <c r="OIN69" s="79"/>
      <c r="OIO69" s="79"/>
      <c r="OIP69" s="79"/>
      <c r="OIQ69" s="79"/>
      <c r="OIR69" s="79"/>
      <c r="OIS69" s="79"/>
      <c r="OIT69" s="79"/>
      <c r="OIU69" s="79"/>
      <c r="OIV69" s="79"/>
      <c r="OIW69" s="79"/>
      <c r="OIX69" s="79"/>
      <c r="OIY69" s="79"/>
      <c r="OIZ69" s="79"/>
      <c r="OJA69" s="79"/>
      <c r="OJB69" s="79"/>
      <c r="OJC69" s="79"/>
      <c r="OJD69" s="79"/>
      <c r="OJE69" s="79"/>
      <c r="OJF69" s="79"/>
      <c r="OJG69" s="79"/>
      <c r="OJH69" s="79"/>
      <c r="OJI69" s="79"/>
      <c r="OJJ69" s="79"/>
      <c r="OJK69" s="79"/>
      <c r="OJL69" s="79"/>
      <c r="OJM69" s="79"/>
      <c r="OJN69" s="79"/>
      <c r="OJO69" s="79"/>
      <c r="OJP69" s="79"/>
      <c r="OJQ69" s="79"/>
      <c r="OJR69" s="79"/>
      <c r="OJS69" s="79"/>
      <c r="OJT69" s="79"/>
      <c r="OJU69" s="79"/>
      <c r="OJV69" s="79"/>
      <c r="OJW69" s="79"/>
      <c r="OJX69" s="79"/>
      <c r="OJY69" s="79"/>
      <c r="OJZ69" s="79"/>
      <c r="OKA69" s="79"/>
      <c r="OKB69" s="79"/>
      <c r="OKC69" s="79"/>
      <c r="OKD69" s="79"/>
      <c r="OKE69" s="79"/>
      <c r="OKF69" s="79"/>
      <c r="OKG69" s="79"/>
      <c r="OKH69" s="79"/>
      <c r="OKI69" s="79"/>
      <c r="OKJ69" s="79"/>
      <c r="OKK69" s="79"/>
      <c r="OKL69" s="79"/>
      <c r="OKM69" s="79"/>
      <c r="OKN69" s="79"/>
      <c r="OKO69" s="79"/>
      <c r="OKP69" s="79"/>
      <c r="OKQ69" s="79"/>
      <c r="OKR69" s="79"/>
      <c r="OKS69" s="79"/>
      <c r="OKT69" s="79"/>
      <c r="OKU69" s="79"/>
      <c r="OKV69" s="79"/>
      <c r="OKW69" s="79"/>
      <c r="OKX69" s="79"/>
      <c r="OKY69" s="79"/>
      <c r="OKZ69" s="79"/>
      <c r="OLA69" s="79"/>
      <c r="OLB69" s="79"/>
      <c r="OLC69" s="79"/>
      <c r="OLD69" s="79"/>
      <c r="OLE69" s="79"/>
      <c r="OLF69" s="79"/>
      <c r="OLG69" s="79"/>
      <c r="OLH69" s="79"/>
      <c r="OLI69" s="79"/>
      <c r="OLJ69" s="79"/>
      <c r="OLK69" s="79"/>
      <c r="OLL69" s="79"/>
      <c r="OLM69" s="79"/>
      <c r="OLN69" s="79"/>
      <c r="OLO69" s="79"/>
      <c r="OLP69" s="79"/>
      <c r="OLQ69" s="79"/>
      <c r="OLR69" s="79"/>
      <c r="OLS69" s="79"/>
      <c r="OLT69" s="79"/>
      <c r="OLU69" s="79"/>
      <c r="OLV69" s="79"/>
      <c r="OLW69" s="79"/>
      <c r="OLX69" s="79"/>
      <c r="OLY69" s="79"/>
      <c r="OLZ69" s="79"/>
      <c r="OMA69" s="79"/>
      <c r="OMB69" s="79"/>
      <c r="OMC69" s="79"/>
      <c r="OMD69" s="79"/>
      <c r="OME69" s="79"/>
      <c r="OMF69" s="79"/>
      <c r="OMG69" s="79"/>
      <c r="OMH69" s="79"/>
      <c r="OMI69" s="79"/>
      <c r="OMJ69" s="79"/>
      <c r="OMK69" s="79"/>
      <c r="OML69" s="79"/>
      <c r="OMM69" s="79"/>
      <c r="OMN69" s="79"/>
      <c r="OMO69" s="79"/>
      <c r="OMP69" s="79"/>
      <c r="OMQ69" s="79"/>
      <c r="OMR69" s="79"/>
      <c r="OMS69" s="79"/>
      <c r="OMT69" s="79"/>
      <c r="OMU69" s="79"/>
      <c r="OMV69" s="79"/>
      <c r="OMW69" s="79"/>
      <c r="OMX69" s="79"/>
      <c r="OMY69" s="79"/>
      <c r="OMZ69" s="79"/>
      <c r="ONA69" s="79"/>
      <c r="ONB69" s="79"/>
      <c r="ONC69" s="79"/>
      <c r="OND69" s="79"/>
      <c r="ONE69" s="79"/>
      <c r="ONF69" s="79"/>
      <c r="ONG69" s="79"/>
      <c r="ONH69" s="79"/>
      <c r="ONI69" s="79"/>
      <c r="ONJ69" s="79"/>
      <c r="ONK69" s="79"/>
      <c r="ONL69" s="79"/>
      <c r="ONM69" s="79"/>
      <c r="ONN69" s="79"/>
      <c r="ONO69" s="79"/>
      <c r="ONP69" s="79"/>
      <c r="ONQ69" s="79"/>
      <c r="ONR69" s="79"/>
      <c r="ONS69" s="79"/>
      <c r="ONT69" s="79"/>
      <c r="ONU69" s="79"/>
      <c r="ONV69" s="79"/>
      <c r="ONW69" s="79"/>
      <c r="ONX69" s="79"/>
      <c r="ONY69" s="79"/>
      <c r="ONZ69" s="79"/>
      <c r="OOA69" s="79"/>
      <c r="OOB69" s="79"/>
      <c r="OOC69" s="79"/>
      <c r="OOD69" s="79"/>
      <c r="OOE69" s="79"/>
      <c r="OOF69" s="79"/>
      <c r="OOG69" s="79"/>
      <c r="OOH69" s="79"/>
      <c r="OOI69" s="79"/>
      <c r="OOJ69" s="79"/>
      <c r="OOK69" s="79"/>
      <c r="OOL69" s="79"/>
      <c r="OOM69" s="79"/>
      <c r="OON69" s="79"/>
      <c r="OOO69" s="79"/>
      <c r="OOP69" s="79"/>
      <c r="OOQ69" s="79"/>
      <c r="OOR69" s="79"/>
      <c r="OOS69" s="79"/>
      <c r="OOT69" s="79"/>
      <c r="OOU69" s="79"/>
      <c r="OOV69" s="79"/>
      <c r="OOW69" s="79"/>
      <c r="OOX69" s="79"/>
      <c r="OOY69" s="79"/>
      <c r="OOZ69" s="79"/>
      <c r="OPA69" s="79"/>
      <c r="OPB69" s="79"/>
      <c r="OPC69" s="79"/>
      <c r="OPD69" s="79"/>
      <c r="OPE69" s="79"/>
      <c r="OPF69" s="79"/>
      <c r="OPG69" s="79"/>
      <c r="OPH69" s="79"/>
      <c r="OPI69" s="79"/>
      <c r="OPJ69" s="79"/>
      <c r="OPK69" s="79"/>
      <c r="OPL69" s="79"/>
      <c r="OPM69" s="79"/>
      <c r="OPN69" s="79"/>
      <c r="OPO69" s="79"/>
      <c r="OPP69" s="79"/>
      <c r="OPQ69" s="79"/>
      <c r="OPR69" s="79"/>
      <c r="OPS69" s="79"/>
      <c r="OPT69" s="79"/>
      <c r="OPU69" s="79"/>
      <c r="OPV69" s="79"/>
      <c r="OPW69" s="79"/>
      <c r="OPX69" s="79"/>
      <c r="OPY69" s="79"/>
      <c r="OPZ69" s="79"/>
      <c r="OQA69" s="79"/>
      <c r="OQB69" s="79"/>
      <c r="OQC69" s="79"/>
      <c r="OQD69" s="79"/>
      <c r="OQE69" s="79"/>
      <c r="OQF69" s="79"/>
      <c r="OQG69" s="79"/>
      <c r="OQH69" s="79"/>
      <c r="OQI69" s="79"/>
      <c r="OQJ69" s="79"/>
      <c r="OQK69" s="79"/>
      <c r="OQL69" s="79"/>
      <c r="OQM69" s="79"/>
      <c r="OQN69" s="79"/>
      <c r="OQO69" s="79"/>
      <c r="OQP69" s="79"/>
      <c r="OQQ69" s="79"/>
      <c r="OQR69" s="79"/>
      <c r="OQS69" s="79"/>
      <c r="OQT69" s="79"/>
      <c r="OQU69" s="79"/>
      <c r="OQV69" s="79"/>
      <c r="OQW69" s="79"/>
      <c r="OQX69" s="79"/>
      <c r="OQY69" s="79"/>
      <c r="OQZ69" s="79"/>
      <c r="ORA69" s="79"/>
      <c r="ORB69" s="79"/>
      <c r="ORC69" s="79"/>
      <c r="ORD69" s="79"/>
      <c r="ORE69" s="79"/>
      <c r="ORF69" s="79"/>
      <c r="ORG69" s="79"/>
      <c r="ORH69" s="79"/>
      <c r="ORI69" s="79"/>
      <c r="ORJ69" s="79"/>
      <c r="ORK69" s="79"/>
      <c r="ORL69" s="79"/>
      <c r="ORM69" s="79"/>
      <c r="ORN69" s="79"/>
      <c r="ORO69" s="79"/>
      <c r="ORP69" s="79"/>
      <c r="ORQ69" s="79"/>
      <c r="ORR69" s="79"/>
      <c r="ORS69" s="79"/>
      <c r="ORT69" s="79"/>
      <c r="ORU69" s="79"/>
      <c r="ORV69" s="79"/>
      <c r="ORW69" s="79"/>
      <c r="ORX69" s="79"/>
      <c r="ORY69" s="79"/>
      <c r="ORZ69" s="79"/>
      <c r="OSA69" s="79"/>
      <c r="OSB69" s="79"/>
      <c r="OSC69" s="79"/>
      <c r="OSD69" s="79"/>
      <c r="OSE69" s="79"/>
      <c r="OSF69" s="79"/>
      <c r="OSG69" s="79"/>
      <c r="OSH69" s="79"/>
      <c r="OSI69" s="79"/>
      <c r="OSJ69" s="79"/>
      <c r="OSK69" s="79"/>
      <c r="OSL69" s="79"/>
      <c r="OSM69" s="79"/>
      <c r="OSN69" s="79"/>
      <c r="OSO69" s="79"/>
      <c r="OSP69" s="79"/>
      <c r="OSQ69" s="79"/>
      <c r="OSR69" s="79"/>
      <c r="OSS69" s="79"/>
      <c r="OST69" s="79"/>
      <c r="OSU69" s="79"/>
      <c r="OSV69" s="79"/>
      <c r="OSW69" s="79"/>
      <c r="OSX69" s="79"/>
      <c r="OSY69" s="79"/>
      <c r="OSZ69" s="79"/>
      <c r="OTA69" s="79"/>
      <c r="OTB69" s="79"/>
      <c r="OTC69" s="79"/>
      <c r="OTD69" s="79"/>
      <c r="OTE69" s="79"/>
      <c r="OTF69" s="79"/>
      <c r="OTG69" s="79"/>
      <c r="OTH69" s="79"/>
      <c r="OTI69" s="79"/>
      <c r="OTJ69" s="79"/>
      <c r="OTK69" s="79"/>
      <c r="OTL69" s="79"/>
      <c r="OTM69" s="79"/>
      <c r="OTN69" s="79"/>
      <c r="OTO69" s="79"/>
      <c r="OTP69" s="79"/>
      <c r="OTQ69" s="79"/>
      <c r="OTR69" s="79"/>
      <c r="OTS69" s="79"/>
      <c r="OTT69" s="79"/>
      <c r="OTU69" s="79"/>
      <c r="OTV69" s="79"/>
      <c r="OTW69" s="79"/>
      <c r="OTX69" s="79"/>
      <c r="OTY69" s="79"/>
      <c r="OTZ69" s="79"/>
      <c r="OUA69" s="79"/>
      <c r="OUB69" s="79"/>
      <c r="OUC69" s="79"/>
      <c r="OUD69" s="79"/>
      <c r="OUE69" s="79"/>
      <c r="OUF69" s="79"/>
      <c r="OUG69" s="79"/>
      <c r="OUH69" s="79"/>
      <c r="OUI69" s="79"/>
      <c r="OUJ69" s="79"/>
      <c r="OUK69" s="79"/>
      <c r="OUL69" s="79"/>
      <c r="OUM69" s="79"/>
      <c r="OUN69" s="79"/>
      <c r="OUO69" s="79"/>
      <c r="OUP69" s="79"/>
      <c r="OUQ69" s="79"/>
      <c r="OUR69" s="79"/>
      <c r="OUS69" s="79"/>
      <c r="OUT69" s="79"/>
      <c r="OUU69" s="79"/>
      <c r="OUV69" s="79"/>
      <c r="OUW69" s="79"/>
      <c r="OUX69" s="79"/>
      <c r="OUY69" s="79"/>
      <c r="OUZ69" s="79"/>
      <c r="OVA69" s="79"/>
      <c r="OVB69" s="79"/>
      <c r="OVC69" s="79"/>
      <c r="OVD69" s="79"/>
      <c r="OVE69" s="79"/>
      <c r="OVF69" s="79"/>
      <c r="OVG69" s="79"/>
      <c r="OVH69" s="79"/>
      <c r="OVI69" s="79"/>
      <c r="OVJ69" s="79"/>
      <c r="OVK69" s="79"/>
      <c r="OVL69" s="79"/>
      <c r="OVM69" s="79"/>
      <c r="OVN69" s="79"/>
      <c r="OVO69" s="79"/>
      <c r="OVP69" s="79"/>
      <c r="OVQ69" s="79"/>
      <c r="OVR69" s="79"/>
      <c r="OVS69" s="79"/>
      <c r="OVT69" s="79"/>
      <c r="OVU69" s="79"/>
      <c r="OVV69" s="79"/>
      <c r="OVW69" s="79"/>
      <c r="OVX69" s="79"/>
      <c r="OVY69" s="79"/>
      <c r="OVZ69" s="79"/>
      <c r="OWA69" s="79"/>
      <c r="OWB69" s="79"/>
      <c r="OWC69" s="79"/>
      <c r="OWD69" s="79"/>
      <c r="OWE69" s="79"/>
      <c r="OWF69" s="79"/>
      <c r="OWG69" s="79"/>
      <c r="OWH69" s="79"/>
      <c r="OWI69" s="79"/>
      <c r="OWJ69" s="79"/>
      <c r="OWK69" s="79"/>
      <c r="OWL69" s="79"/>
      <c r="OWM69" s="79"/>
      <c r="OWN69" s="79"/>
      <c r="OWO69" s="79"/>
      <c r="OWP69" s="79"/>
      <c r="OWQ69" s="79"/>
      <c r="OWR69" s="79"/>
      <c r="OWS69" s="79"/>
      <c r="OWT69" s="79"/>
      <c r="OWU69" s="79"/>
      <c r="OWV69" s="79"/>
      <c r="OWW69" s="79"/>
      <c r="OWX69" s="79"/>
      <c r="OWY69" s="79"/>
      <c r="OWZ69" s="79"/>
      <c r="OXA69" s="79"/>
      <c r="OXB69" s="79"/>
      <c r="OXC69" s="79"/>
      <c r="OXD69" s="79"/>
      <c r="OXE69" s="79"/>
      <c r="OXF69" s="79"/>
      <c r="OXG69" s="79"/>
      <c r="OXH69" s="79"/>
      <c r="OXI69" s="79"/>
      <c r="OXJ69" s="79"/>
      <c r="OXK69" s="79"/>
      <c r="OXL69" s="79"/>
      <c r="OXM69" s="79"/>
      <c r="OXN69" s="79"/>
      <c r="OXO69" s="79"/>
      <c r="OXP69" s="79"/>
      <c r="OXQ69" s="79"/>
      <c r="OXR69" s="79"/>
      <c r="OXS69" s="79"/>
      <c r="OXT69" s="79"/>
      <c r="OXU69" s="79"/>
      <c r="OXV69" s="79"/>
      <c r="OXW69" s="79"/>
      <c r="OXX69" s="79"/>
      <c r="OXY69" s="79"/>
      <c r="OXZ69" s="79"/>
      <c r="OYA69" s="79"/>
      <c r="OYB69" s="79"/>
      <c r="OYC69" s="79"/>
      <c r="OYD69" s="79"/>
      <c r="OYE69" s="79"/>
      <c r="OYF69" s="79"/>
      <c r="OYG69" s="79"/>
      <c r="OYH69" s="79"/>
      <c r="OYI69" s="79"/>
      <c r="OYJ69" s="79"/>
      <c r="OYK69" s="79"/>
      <c r="OYL69" s="79"/>
      <c r="OYM69" s="79"/>
      <c r="OYN69" s="79"/>
      <c r="OYO69" s="79"/>
      <c r="OYP69" s="79"/>
      <c r="OYQ69" s="79"/>
      <c r="OYR69" s="79"/>
      <c r="OYS69" s="79"/>
      <c r="OYT69" s="79"/>
      <c r="OYU69" s="79"/>
      <c r="OYV69" s="79"/>
      <c r="OYW69" s="79"/>
      <c r="OYX69" s="79"/>
      <c r="OYY69" s="79"/>
      <c r="OYZ69" s="79"/>
      <c r="OZA69" s="79"/>
      <c r="OZB69" s="79"/>
      <c r="OZC69" s="79"/>
      <c r="OZD69" s="79"/>
      <c r="OZE69" s="79"/>
      <c r="OZF69" s="79"/>
      <c r="OZG69" s="79"/>
      <c r="OZH69" s="79"/>
      <c r="OZI69" s="79"/>
      <c r="OZJ69" s="79"/>
      <c r="OZK69" s="79"/>
      <c r="OZL69" s="79"/>
      <c r="OZM69" s="79"/>
      <c r="OZN69" s="79"/>
      <c r="OZO69" s="79"/>
      <c r="OZP69" s="79"/>
      <c r="OZQ69" s="79"/>
      <c r="OZR69" s="79"/>
      <c r="OZS69" s="79"/>
      <c r="OZT69" s="79"/>
      <c r="OZU69" s="79"/>
      <c r="OZV69" s="79"/>
      <c r="OZW69" s="79"/>
      <c r="OZX69" s="79"/>
      <c r="OZY69" s="79"/>
      <c r="OZZ69" s="79"/>
      <c r="PAA69" s="79"/>
      <c r="PAB69" s="79"/>
      <c r="PAC69" s="79"/>
      <c r="PAD69" s="79"/>
      <c r="PAE69" s="79"/>
      <c r="PAF69" s="79"/>
      <c r="PAG69" s="79"/>
      <c r="PAH69" s="79"/>
      <c r="PAI69" s="79"/>
      <c r="PAJ69" s="79"/>
      <c r="PAK69" s="79"/>
      <c r="PAL69" s="79"/>
      <c r="PAM69" s="79"/>
      <c r="PAN69" s="79"/>
      <c r="PAO69" s="79"/>
      <c r="PAP69" s="79"/>
      <c r="PAQ69" s="79"/>
      <c r="PAR69" s="79"/>
      <c r="PAS69" s="79"/>
      <c r="PAT69" s="79"/>
      <c r="PAU69" s="79"/>
      <c r="PAV69" s="79"/>
      <c r="PAW69" s="79"/>
      <c r="PAX69" s="79"/>
      <c r="PAY69" s="79"/>
      <c r="PAZ69" s="79"/>
      <c r="PBA69" s="79"/>
      <c r="PBB69" s="79"/>
      <c r="PBC69" s="79"/>
      <c r="PBD69" s="79"/>
      <c r="PBE69" s="79"/>
      <c r="PBF69" s="79"/>
      <c r="PBG69" s="79"/>
      <c r="PBH69" s="79"/>
      <c r="PBI69" s="79"/>
      <c r="PBJ69" s="79"/>
      <c r="PBK69" s="79"/>
      <c r="PBL69" s="79"/>
      <c r="PBM69" s="79"/>
      <c r="PBN69" s="79"/>
      <c r="PBO69" s="79"/>
      <c r="PBP69" s="79"/>
      <c r="PBQ69" s="79"/>
      <c r="PBR69" s="79"/>
      <c r="PBS69" s="79"/>
      <c r="PBT69" s="79"/>
      <c r="PBU69" s="79"/>
      <c r="PBV69" s="79"/>
      <c r="PBW69" s="79"/>
      <c r="PBX69" s="79"/>
      <c r="PBY69" s="79"/>
      <c r="PBZ69" s="79"/>
      <c r="PCA69" s="79"/>
      <c r="PCB69" s="79"/>
      <c r="PCC69" s="79"/>
      <c r="PCD69" s="79"/>
      <c r="PCE69" s="79"/>
      <c r="PCF69" s="79"/>
      <c r="PCG69" s="79"/>
      <c r="PCH69" s="79"/>
      <c r="PCI69" s="79"/>
      <c r="PCJ69" s="79"/>
      <c r="PCK69" s="79"/>
      <c r="PCL69" s="79"/>
      <c r="PCM69" s="79"/>
      <c r="PCN69" s="79"/>
      <c r="PCO69" s="79"/>
      <c r="PCP69" s="79"/>
      <c r="PCQ69" s="79"/>
      <c r="PCR69" s="79"/>
      <c r="PCS69" s="79"/>
      <c r="PCT69" s="79"/>
      <c r="PCU69" s="79"/>
      <c r="PCV69" s="79"/>
      <c r="PCW69" s="79"/>
      <c r="PCX69" s="79"/>
      <c r="PCY69" s="79"/>
      <c r="PCZ69" s="79"/>
      <c r="PDA69" s="79"/>
      <c r="PDB69" s="79"/>
      <c r="PDC69" s="79"/>
      <c r="PDD69" s="79"/>
      <c r="PDE69" s="79"/>
      <c r="PDF69" s="79"/>
      <c r="PDG69" s="79"/>
      <c r="PDH69" s="79"/>
      <c r="PDI69" s="79"/>
      <c r="PDJ69" s="79"/>
      <c r="PDK69" s="79"/>
      <c r="PDL69" s="79"/>
      <c r="PDM69" s="79"/>
      <c r="PDN69" s="79"/>
      <c r="PDO69" s="79"/>
      <c r="PDP69" s="79"/>
      <c r="PDQ69" s="79"/>
      <c r="PDR69" s="79"/>
      <c r="PDS69" s="79"/>
      <c r="PDT69" s="79"/>
      <c r="PDU69" s="79"/>
      <c r="PDV69" s="79"/>
      <c r="PDW69" s="79"/>
      <c r="PDX69" s="79"/>
      <c r="PDY69" s="79"/>
      <c r="PDZ69" s="79"/>
      <c r="PEA69" s="79"/>
      <c r="PEB69" s="79"/>
      <c r="PEC69" s="79"/>
      <c r="PED69" s="79"/>
      <c r="PEE69" s="79"/>
      <c r="PEF69" s="79"/>
      <c r="PEG69" s="79"/>
      <c r="PEH69" s="79"/>
      <c r="PEI69" s="79"/>
      <c r="PEJ69" s="79"/>
      <c r="PEK69" s="79"/>
      <c r="PEL69" s="79"/>
      <c r="PEM69" s="79"/>
      <c r="PEN69" s="79"/>
      <c r="PEO69" s="79"/>
      <c r="PEP69" s="79"/>
      <c r="PEQ69" s="79"/>
      <c r="PER69" s="79"/>
      <c r="PES69" s="79"/>
      <c r="PET69" s="79"/>
      <c r="PEU69" s="79"/>
      <c r="PEV69" s="79"/>
      <c r="PEW69" s="79"/>
      <c r="PEX69" s="79"/>
      <c r="PEY69" s="79"/>
      <c r="PEZ69" s="79"/>
      <c r="PFA69" s="79"/>
      <c r="PFB69" s="79"/>
      <c r="PFC69" s="79"/>
      <c r="PFD69" s="79"/>
      <c r="PFE69" s="79"/>
      <c r="PFF69" s="79"/>
      <c r="PFG69" s="79"/>
      <c r="PFH69" s="79"/>
      <c r="PFI69" s="79"/>
      <c r="PFJ69" s="79"/>
      <c r="PFK69" s="79"/>
      <c r="PFL69" s="79"/>
      <c r="PFM69" s="79"/>
      <c r="PFN69" s="79"/>
      <c r="PFO69" s="79"/>
      <c r="PFP69" s="79"/>
      <c r="PFQ69" s="79"/>
      <c r="PFR69" s="79"/>
      <c r="PFS69" s="79"/>
      <c r="PFT69" s="79"/>
      <c r="PFU69" s="79"/>
      <c r="PFV69" s="79"/>
      <c r="PFW69" s="79"/>
      <c r="PFX69" s="79"/>
      <c r="PFY69" s="79"/>
      <c r="PFZ69" s="79"/>
      <c r="PGA69" s="79"/>
      <c r="PGB69" s="79"/>
      <c r="PGC69" s="79"/>
      <c r="PGD69" s="79"/>
      <c r="PGE69" s="79"/>
      <c r="PGF69" s="79"/>
      <c r="PGG69" s="79"/>
      <c r="PGH69" s="79"/>
      <c r="PGI69" s="79"/>
      <c r="PGJ69" s="79"/>
      <c r="PGK69" s="79"/>
      <c r="PGL69" s="79"/>
      <c r="PGM69" s="79"/>
      <c r="PGN69" s="79"/>
      <c r="PGO69" s="79"/>
      <c r="PGP69" s="79"/>
      <c r="PGQ69" s="79"/>
      <c r="PGR69" s="79"/>
      <c r="PGS69" s="79"/>
      <c r="PGT69" s="79"/>
      <c r="PGU69" s="79"/>
      <c r="PGV69" s="79"/>
      <c r="PGW69" s="79"/>
      <c r="PGX69" s="79"/>
      <c r="PGY69" s="79"/>
      <c r="PGZ69" s="79"/>
      <c r="PHA69" s="79"/>
      <c r="PHB69" s="79"/>
      <c r="PHC69" s="79"/>
      <c r="PHD69" s="79"/>
      <c r="PHE69" s="79"/>
      <c r="PHF69" s="79"/>
      <c r="PHG69" s="79"/>
      <c r="PHH69" s="79"/>
      <c r="PHI69" s="79"/>
      <c r="PHJ69" s="79"/>
      <c r="PHK69" s="79"/>
      <c r="PHL69" s="79"/>
      <c r="PHM69" s="79"/>
      <c r="PHN69" s="79"/>
      <c r="PHO69" s="79"/>
      <c r="PHP69" s="79"/>
      <c r="PHQ69" s="79"/>
      <c r="PHR69" s="79"/>
      <c r="PHS69" s="79"/>
      <c r="PHT69" s="79"/>
      <c r="PHU69" s="79"/>
      <c r="PHV69" s="79"/>
      <c r="PHW69" s="79"/>
      <c r="PHX69" s="79"/>
      <c r="PHY69" s="79"/>
      <c r="PHZ69" s="79"/>
      <c r="PIA69" s="79"/>
      <c r="PIB69" s="79"/>
      <c r="PIC69" s="79"/>
      <c r="PID69" s="79"/>
      <c r="PIE69" s="79"/>
      <c r="PIF69" s="79"/>
      <c r="PIG69" s="79"/>
      <c r="PIH69" s="79"/>
      <c r="PII69" s="79"/>
      <c r="PIJ69" s="79"/>
      <c r="PIK69" s="79"/>
      <c r="PIL69" s="79"/>
      <c r="PIM69" s="79"/>
      <c r="PIN69" s="79"/>
      <c r="PIO69" s="79"/>
      <c r="PIP69" s="79"/>
      <c r="PIQ69" s="79"/>
      <c r="PIR69" s="79"/>
      <c r="PIS69" s="79"/>
      <c r="PIT69" s="79"/>
      <c r="PIU69" s="79"/>
      <c r="PIV69" s="79"/>
      <c r="PIW69" s="79"/>
      <c r="PIX69" s="79"/>
      <c r="PIY69" s="79"/>
      <c r="PIZ69" s="79"/>
      <c r="PJA69" s="79"/>
      <c r="PJB69" s="79"/>
      <c r="PJC69" s="79"/>
      <c r="PJD69" s="79"/>
      <c r="PJE69" s="79"/>
      <c r="PJF69" s="79"/>
      <c r="PJG69" s="79"/>
      <c r="PJH69" s="79"/>
      <c r="PJI69" s="79"/>
      <c r="PJJ69" s="79"/>
      <c r="PJK69" s="79"/>
      <c r="PJL69" s="79"/>
      <c r="PJM69" s="79"/>
      <c r="PJN69" s="79"/>
      <c r="PJO69" s="79"/>
      <c r="PJP69" s="79"/>
      <c r="PJQ69" s="79"/>
      <c r="PJR69" s="79"/>
      <c r="PJS69" s="79"/>
      <c r="PJT69" s="79"/>
      <c r="PJU69" s="79"/>
      <c r="PJV69" s="79"/>
      <c r="PJW69" s="79"/>
      <c r="PJX69" s="79"/>
      <c r="PJY69" s="79"/>
      <c r="PJZ69" s="79"/>
      <c r="PKA69" s="79"/>
      <c r="PKB69" s="79"/>
      <c r="PKC69" s="79"/>
      <c r="PKD69" s="79"/>
      <c r="PKE69" s="79"/>
      <c r="PKF69" s="79"/>
      <c r="PKG69" s="79"/>
      <c r="PKH69" s="79"/>
      <c r="PKI69" s="79"/>
      <c r="PKJ69" s="79"/>
      <c r="PKK69" s="79"/>
      <c r="PKL69" s="79"/>
      <c r="PKM69" s="79"/>
      <c r="PKN69" s="79"/>
      <c r="PKO69" s="79"/>
      <c r="PKP69" s="79"/>
      <c r="PKQ69" s="79"/>
      <c r="PKR69" s="79"/>
      <c r="PKS69" s="79"/>
      <c r="PKT69" s="79"/>
      <c r="PKU69" s="79"/>
      <c r="PKV69" s="79"/>
      <c r="PKW69" s="79"/>
      <c r="PKX69" s="79"/>
      <c r="PKY69" s="79"/>
      <c r="PKZ69" s="79"/>
      <c r="PLA69" s="79"/>
      <c r="PLB69" s="79"/>
      <c r="PLC69" s="79"/>
      <c r="PLD69" s="79"/>
      <c r="PLE69" s="79"/>
      <c r="PLF69" s="79"/>
      <c r="PLG69" s="79"/>
      <c r="PLH69" s="79"/>
      <c r="PLI69" s="79"/>
      <c r="PLJ69" s="79"/>
      <c r="PLK69" s="79"/>
      <c r="PLL69" s="79"/>
      <c r="PLM69" s="79"/>
      <c r="PLN69" s="79"/>
      <c r="PLO69" s="79"/>
      <c r="PLP69" s="79"/>
      <c r="PLQ69" s="79"/>
      <c r="PLR69" s="79"/>
      <c r="PLS69" s="79"/>
      <c r="PLT69" s="79"/>
      <c r="PLU69" s="79"/>
      <c r="PLV69" s="79"/>
      <c r="PLW69" s="79"/>
      <c r="PLX69" s="79"/>
      <c r="PLY69" s="79"/>
      <c r="PLZ69" s="79"/>
      <c r="PMA69" s="79"/>
      <c r="PMB69" s="79"/>
      <c r="PMC69" s="79"/>
      <c r="PMD69" s="79"/>
      <c r="PME69" s="79"/>
      <c r="PMF69" s="79"/>
      <c r="PMG69" s="79"/>
      <c r="PMH69" s="79"/>
      <c r="PMI69" s="79"/>
      <c r="PMJ69" s="79"/>
      <c r="PMK69" s="79"/>
      <c r="PML69" s="79"/>
      <c r="PMM69" s="79"/>
      <c r="PMN69" s="79"/>
      <c r="PMO69" s="79"/>
      <c r="PMP69" s="79"/>
      <c r="PMQ69" s="79"/>
      <c r="PMR69" s="79"/>
      <c r="PMS69" s="79"/>
      <c r="PMT69" s="79"/>
      <c r="PMU69" s="79"/>
      <c r="PMV69" s="79"/>
      <c r="PMW69" s="79"/>
      <c r="PMX69" s="79"/>
      <c r="PMY69" s="79"/>
      <c r="PMZ69" s="79"/>
      <c r="PNA69" s="79"/>
      <c r="PNB69" s="79"/>
      <c r="PNC69" s="79"/>
      <c r="PND69" s="79"/>
      <c r="PNE69" s="79"/>
      <c r="PNF69" s="79"/>
      <c r="PNG69" s="79"/>
      <c r="PNH69" s="79"/>
      <c r="PNI69" s="79"/>
      <c r="PNJ69" s="79"/>
      <c r="PNK69" s="79"/>
      <c r="PNL69" s="79"/>
      <c r="PNM69" s="79"/>
      <c r="PNN69" s="79"/>
      <c r="PNO69" s="79"/>
      <c r="PNP69" s="79"/>
      <c r="PNQ69" s="79"/>
      <c r="PNR69" s="79"/>
      <c r="PNS69" s="79"/>
      <c r="PNT69" s="79"/>
      <c r="PNU69" s="79"/>
      <c r="PNV69" s="79"/>
      <c r="PNW69" s="79"/>
      <c r="PNX69" s="79"/>
      <c r="PNY69" s="79"/>
      <c r="PNZ69" s="79"/>
      <c r="POA69" s="79"/>
      <c r="POB69" s="79"/>
      <c r="POC69" s="79"/>
      <c r="POD69" s="79"/>
      <c r="POE69" s="79"/>
      <c r="POF69" s="79"/>
      <c r="POG69" s="79"/>
      <c r="POH69" s="79"/>
      <c r="POI69" s="79"/>
      <c r="POJ69" s="79"/>
      <c r="POK69" s="79"/>
      <c r="POL69" s="79"/>
      <c r="POM69" s="79"/>
      <c r="PON69" s="79"/>
      <c r="POO69" s="79"/>
      <c r="POP69" s="79"/>
      <c r="POQ69" s="79"/>
      <c r="POR69" s="79"/>
      <c r="POS69" s="79"/>
      <c r="POT69" s="79"/>
      <c r="POU69" s="79"/>
      <c r="POV69" s="79"/>
      <c r="POW69" s="79"/>
      <c r="POX69" s="79"/>
      <c r="POY69" s="79"/>
      <c r="POZ69" s="79"/>
      <c r="PPA69" s="79"/>
      <c r="PPB69" s="79"/>
      <c r="PPC69" s="79"/>
      <c r="PPD69" s="79"/>
      <c r="PPE69" s="79"/>
      <c r="PPF69" s="79"/>
      <c r="PPG69" s="79"/>
      <c r="PPH69" s="79"/>
      <c r="PPI69" s="79"/>
      <c r="PPJ69" s="79"/>
      <c r="PPK69" s="79"/>
      <c r="PPL69" s="79"/>
      <c r="PPM69" s="79"/>
      <c r="PPN69" s="79"/>
      <c r="PPO69" s="79"/>
      <c r="PPP69" s="79"/>
      <c r="PPQ69" s="79"/>
      <c r="PPR69" s="79"/>
      <c r="PPS69" s="79"/>
      <c r="PPT69" s="79"/>
      <c r="PPU69" s="79"/>
      <c r="PPV69" s="79"/>
      <c r="PPW69" s="79"/>
      <c r="PPX69" s="79"/>
      <c r="PPY69" s="79"/>
      <c r="PPZ69" s="79"/>
      <c r="PQA69" s="79"/>
      <c r="PQB69" s="79"/>
      <c r="PQC69" s="79"/>
      <c r="PQD69" s="79"/>
      <c r="PQE69" s="79"/>
      <c r="PQF69" s="79"/>
      <c r="PQG69" s="79"/>
      <c r="PQH69" s="79"/>
      <c r="PQI69" s="79"/>
      <c r="PQJ69" s="79"/>
      <c r="PQK69" s="79"/>
      <c r="PQL69" s="79"/>
      <c r="PQM69" s="79"/>
      <c r="PQN69" s="79"/>
      <c r="PQO69" s="79"/>
      <c r="PQP69" s="79"/>
      <c r="PQQ69" s="79"/>
      <c r="PQR69" s="79"/>
      <c r="PQS69" s="79"/>
      <c r="PQT69" s="79"/>
      <c r="PQU69" s="79"/>
      <c r="PQV69" s="79"/>
      <c r="PQW69" s="79"/>
      <c r="PQX69" s="79"/>
      <c r="PQY69" s="79"/>
      <c r="PQZ69" s="79"/>
      <c r="PRA69" s="79"/>
      <c r="PRB69" s="79"/>
      <c r="PRC69" s="79"/>
      <c r="PRD69" s="79"/>
      <c r="PRE69" s="79"/>
      <c r="PRF69" s="79"/>
      <c r="PRG69" s="79"/>
      <c r="PRH69" s="79"/>
      <c r="PRI69" s="79"/>
      <c r="PRJ69" s="79"/>
      <c r="PRK69" s="79"/>
      <c r="PRL69" s="79"/>
      <c r="PRM69" s="79"/>
      <c r="PRN69" s="79"/>
      <c r="PRO69" s="79"/>
      <c r="PRP69" s="79"/>
      <c r="PRQ69" s="79"/>
      <c r="PRR69" s="79"/>
      <c r="PRS69" s="79"/>
      <c r="PRT69" s="79"/>
      <c r="PRU69" s="79"/>
      <c r="PRV69" s="79"/>
      <c r="PRW69" s="79"/>
      <c r="PRX69" s="79"/>
      <c r="PRY69" s="79"/>
      <c r="PRZ69" s="79"/>
      <c r="PSA69" s="79"/>
      <c r="PSB69" s="79"/>
      <c r="PSC69" s="79"/>
      <c r="PSD69" s="79"/>
      <c r="PSE69" s="79"/>
      <c r="PSF69" s="79"/>
      <c r="PSG69" s="79"/>
      <c r="PSH69" s="79"/>
      <c r="PSI69" s="79"/>
      <c r="PSJ69" s="79"/>
      <c r="PSK69" s="79"/>
      <c r="PSL69" s="79"/>
      <c r="PSM69" s="79"/>
      <c r="PSN69" s="79"/>
      <c r="PSO69" s="79"/>
      <c r="PSP69" s="79"/>
      <c r="PSQ69" s="79"/>
      <c r="PSR69" s="79"/>
      <c r="PSS69" s="79"/>
      <c r="PST69" s="79"/>
      <c r="PSU69" s="79"/>
      <c r="PSV69" s="79"/>
      <c r="PSW69" s="79"/>
      <c r="PSX69" s="79"/>
      <c r="PSY69" s="79"/>
      <c r="PSZ69" s="79"/>
      <c r="PTA69" s="79"/>
      <c r="PTB69" s="79"/>
      <c r="PTC69" s="79"/>
      <c r="PTD69" s="79"/>
      <c r="PTE69" s="79"/>
      <c r="PTF69" s="79"/>
      <c r="PTG69" s="79"/>
      <c r="PTH69" s="79"/>
      <c r="PTI69" s="79"/>
      <c r="PTJ69" s="79"/>
      <c r="PTK69" s="79"/>
      <c r="PTL69" s="79"/>
      <c r="PTM69" s="79"/>
      <c r="PTN69" s="79"/>
      <c r="PTO69" s="79"/>
      <c r="PTP69" s="79"/>
      <c r="PTQ69" s="79"/>
      <c r="PTR69" s="79"/>
      <c r="PTS69" s="79"/>
      <c r="PTT69" s="79"/>
      <c r="PTU69" s="79"/>
      <c r="PTV69" s="79"/>
      <c r="PTW69" s="79"/>
      <c r="PTX69" s="79"/>
      <c r="PTY69" s="79"/>
      <c r="PTZ69" s="79"/>
      <c r="PUA69" s="79"/>
      <c r="PUB69" s="79"/>
      <c r="PUC69" s="79"/>
      <c r="PUD69" s="79"/>
      <c r="PUE69" s="79"/>
      <c r="PUF69" s="79"/>
      <c r="PUG69" s="79"/>
      <c r="PUH69" s="79"/>
      <c r="PUI69" s="79"/>
      <c r="PUJ69" s="79"/>
      <c r="PUK69" s="79"/>
      <c r="PUL69" s="79"/>
      <c r="PUM69" s="79"/>
      <c r="PUN69" s="79"/>
      <c r="PUO69" s="79"/>
      <c r="PUP69" s="79"/>
      <c r="PUQ69" s="79"/>
      <c r="PUR69" s="79"/>
      <c r="PUS69" s="79"/>
      <c r="PUT69" s="79"/>
      <c r="PUU69" s="79"/>
      <c r="PUV69" s="79"/>
      <c r="PUW69" s="79"/>
      <c r="PUX69" s="79"/>
      <c r="PUY69" s="79"/>
      <c r="PUZ69" s="79"/>
      <c r="PVA69" s="79"/>
      <c r="PVB69" s="79"/>
      <c r="PVC69" s="79"/>
      <c r="PVD69" s="79"/>
      <c r="PVE69" s="79"/>
      <c r="PVF69" s="79"/>
      <c r="PVG69" s="79"/>
      <c r="PVH69" s="79"/>
      <c r="PVI69" s="79"/>
      <c r="PVJ69" s="79"/>
      <c r="PVK69" s="79"/>
      <c r="PVL69" s="79"/>
      <c r="PVM69" s="79"/>
      <c r="PVN69" s="79"/>
      <c r="PVO69" s="79"/>
      <c r="PVP69" s="79"/>
      <c r="PVQ69" s="79"/>
      <c r="PVR69" s="79"/>
      <c r="PVS69" s="79"/>
      <c r="PVT69" s="79"/>
      <c r="PVU69" s="79"/>
      <c r="PVV69" s="79"/>
      <c r="PVW69" s="79"/>
      <c r="PVX69" s="79"/>
      <c r="PVY69" s="79"/>
      <c r="PVZ69" s="79"/>
      <c r="PWA69" s="79"/>
      <c r="PWB69" s="79"/>
      <c r="PWC69" s="79"/>
      <c r="PWD69" s="79"/>
      <c r="PWE69" s="79"/>
      <c r="PWF69" s="79"/>
      <c r="PWG69" s="79"/>
      <c r="PWH69" s="79"/>
      <c r="PWI69" s="79"/>
      <c r="PWJ69" s="79"/>
      <c r="PWK69" s="79"/>
      <c r="PWL69" s="79"/>
      <c r="PWM69" s="79"/>
      <c r="PWN69" s="79"/>
      <c r="PWO69" s="79"/>
      <c r="PWP69" s="79"/>
      <c r="PWQ69" s="79"/>
      <c r="PWR69" s="79"/>
      <c r="PWS69" s="79"/>
      <c r="PWT69" s="79"/>
      <c r="PWU69" s="79"/>
      <c r="PWV69" s="79"/>
      <c r="PWW69" s="79"/>
      <c r="PWX69" s="79"/>
      <c r="PWY69" s="79"/>
      <c r="PWZ69" s="79"/>
      <c r="PXA69" s="79"/>
      <c r="PXB69" s="79"/>
      <c r="PXC69" s="79"/>
      <c r="PXD69" s="79"/>
      <c r="PXE69" s="79"/>
      <c r="PXF69" s="79"/>
      <c r="PXG69" s="79"/>
      <c r="PXH69" s="79"/>
      <c r="PXI69" s="79"/>
      <c r="PXJ69" s="79"/>
      <c r="PXK69" s="79"/>
      <c r="PXL69" s="79"/>
      <c r="PXM69" s="79"/>
      <c r="PXN69" s="79"/>
      <c r="PXO69" s="79"/>
      <c r="PXP69" s="79"/>
      <c r="PXQ69" s="79"/>
      <c r="PXR69" s="79"/>
      <c r="PXS69" s="79"/>
      <c r="PXT69" s="79"/>
      <c r="PXU69" s="79"/>
      <c r="PXV69" s="79"/>
      <c r="PXW69" s="79"/>
      <c r="PXX69" s="79"/>
      <c r="PXY69" s="79"/>
      <c r="PXZ69" s="79"/>
      <c r="PYA69" s="79"/>
      <c r="PYB69" s="79"/>
      <c r="PYC69" s="79"/>
      <c r="PYD69" s="79"/>
      <c r="PYE69" s="79"/>
      <c r="PYF69" s="79"/>
      <c r="PYG69" s="79"/>
      <c r="PYH69" s="79"/>
      <c r="PYI69" s="79"/>
      <c r="PYJ69" s="79"/>
      <c r="PYK69" s="79"/>
      <c r="PYL69" s="79"/>
      <c r="PYM69" s="79"/>
      <c r="PYN69" s="79"/>
      <c r="PYO69" s="79"/>
      <c r="PYP69" s="79"/>
      <c r="PYQ69" s="79"/>
      <c r="PYR69" s="79"/>
      <c r="PYS69" s="79"/>
      <c r="PYT69" s="79"/>
      <c r="PYU69" s="79"/>
      <c r="PYV69" s="79"/>
      <c r="PYW69" s="79"/>
      <c r="PYX69" s="79"/>
      <c r="PYY69" s="79"/>
      <c r="PYZ69" s="79"/>
      <c r="PZA69" s="79"/>
      <c r="PZB69" s="79"/>
      <c r="PZC69" s="79"/>
      <c r="PZD69" s="79"/>
      <c r="PZE69" s="79"/>
      <c r="PZF69" s="79"/>
      <c r="PZG69" s="79"/>
      <c r="PZH69" s="79"/>
      <c r="PZI69" s="79"/>
      <c r="PZJ69" s="79"/>
      <c r="PZK69" s="79"/>
      <c r="PZL69" s="79"/>
      <c r="PZM69" s="79"/>
      <c r="PZN69" s="79"/>
      <c r="PZO69" s="79"/>
      <c r="PZP69" s="79"/>
      <c r="PZQ69" s="79"/>
      <c r="PZR69" s="79"/>
      <c r="PZS69" s="79"/>
      <c r="PZT69" s="79"/>
      <c r="PZU69" s="79"/>
      <c r="PZV69" s="79"/>
      <c r="PZW69" s="79"/>
      <c r="PZX69" s="79"/>
      <c r="PZY69" s="79"/>
      <c r="PZZ69" s="79"/>
      <c r="QAA69" s="79"/>
      <c r="QAB69" s="79"/>
      <c r="QAC69" s="79"/>
      <c r="QAD69" s="79"/>
      <c r="QAE69" s="79"/>
      <c r="QAF69" s="79"/>
      <c r="QAG69" s="79"/>
      <c r="QAH69" s="79"/>
      <c r="QAI69" s="79"/>
      <c r="QAJ69" s="79"/>
      <c r="QAK69" s="79"/>
      <c r="QAL69" s="79"/>
      <c r="QAM69" s="79"/>
      <c r="QAN69" s="79"/>
      <c r="QAO69" s="79"/>
      <c r="QAP69" s="79"/>
      <c r="QAQ69" s="79"/>
      <c r="QAR69" s="79"/>
      <c r="QAS69" s="79"/>
      <c r="QAT69" s="79"/>
      <c r="QAU69" s="79"/>
      <c r="QAV69" s="79"/>
      <c r="QAW69" s="79"/>
      <c r="QAX69" s="79"/>
      <c r="QAY69" s="79"/>
      <c r="QAZ69" s="79"/>
      <c r="QBA69" s="79"/>
      <c r="QBB69" s="79"/>
      <c r="QBC69" s="79"/>
      <c r="QBD69" s="79"/>
      <c r="QBE69" s="79"/>
      <c r="QBF69" s="79"/>
      <c r="QBG69" s="79"/>
      <c r="QBH69" s="79"/>
      <c r="QBI69" s="79"/>
      <c r="QBJ69" s="79"/>
      <c r="QBK69" s="79"/>
      <c r="QBL69" s="79"/>
      <c r="QBM69" s="79"/>
      <c r="QBN69" s="79"/>
      <c r="QBO69" s="79"/>
      <c r="QBP69" s="79"/>
      <c r="QBQ69" s="79"/>
      <c r="QBR69" s="79"/>
      <c r="QBS69" s="79"/>
      <c r="QBT69" s="79"/>
      <c r="QBU69" s="79"/>
      <c r="QBV69" s="79"/>
      <c r="QBW69" s="79"/>
      <c r="QBX69" s="79"/>
      <c r="QBY69" s="79"/>
      <c r="QBZ69" s="79"/>
      <c r="QCA69" s="79"/>
      <c r="QCB69" s="79"/>
      <c r="QCC69" s="79"/>
      <c r="QCD69" s="79"/>
      <c r="QCE69" s="79"/>
      <c r="QCF69" s="79"/>
      <c r="QCG69" s="79"/>
      <c r="QCH69" s="79"/>
      <c r="QCI69" s="79"/>
      <c r="QCJ69" s="79"/>
      <c r="QCK69" s="79"/>
      <c r="QCL69" s="79"/>
      <c r="QCM69" s="79"/>
      <c r="QCN69" s="79"/>
      <c r="QCO69" s="79"/>
      <c r="QCP69" s="79"/>
      <c r="QCQ69" s="79"/>
      <c r="QCR69" s="79"/>
      <c r="QCS69" s="79"/>
      <c r="QCT69" s="79"/>
      <c r="QCU69" s="79"/>
      <c r="QCV69" s="79"/>
      <c r="QCW69" s="79"/>
      <c r="QCX69" s="79"/>
      <c r="QCY69" s="79"/>
      <c r="QCZ69" s="79"/>
      <c r="QDA69" s="79"/>
      <c r="QDB69" s="79"/>
      <c r="QDC69" s="79"/>
      <c r="QDD69" s="79"/>
      <c r="QDE69" s="79"/>
      <c r="QDF69" s="79"/>
      <c r="QDG69" s="79"/>
      <c r="QDH69" s="79"/>
      <c r="QDI69" s="79"/>
      <c r="QDJ69" s="79"/>
      <c r="QDK69" s="79"/>
      <c r="QDL69" s="79"/>
      <c r="QDM69" s="79"/>
      <c r="QDN69" s="79"/>
      <c r="QDO69" s="79"/>
      <c r="QDP69" s="79"/>
      <c r="QDQ69" s="79"/>
      <c r="QDR69" s="79"/>
      <c r="QDS69" s="79"/>
      <c r="QDT69" s="79"/>
      <c r="QDU69" s="79"/>
      <c r="QDV69" s="79"/>
      <c r="QDW69" s="79"/>
      <c r="QDX69" s="79"/>
      <c r="QDY69" s="79"/>
      <c r="QDZ69" s="79"/>
      <c r="QEA69" s="79"/>
      <c r="QEB69" s="79"/>
      <c r="QEC69" s="79"/>
      <c r="QED69" s="79"/>
      <c r="QEE69" s="79"/>
      <c r="QEF69" s="79"/>
      <c r="QEG69" s="79"/>
      <c r="QEH69" s="79"/>
      <c r="QEI69" s="79"/>
      <c r="QEJ69" s="79"/>
      <c r="QEK69" s="79"/>
      <c r="QEL69" s="79"/>
      <c r="QEM69" s="79"/>
      <c r="QEN69" s="79"/>
      <c r="QEO69" s="79"/>
      <c r="QEP69" s="79"/>
      <c r="QEQ69" s="79"/>
      <c r="QER69" s="79"/>
      <c r="QES69" s="79"/>
      <c r="QET69" s="79"/>
      <c r="QEU69" s="79"/>
      <c r="QEV69" s="79"/>
      <c r="QEW69" s="79"/>
      <c r="QEX69" s="79"/>
      <c r="QEY69" s="79"/>
      <c r="QEZ69" s="79"/>
      <c r="QFA69" s="79"/>
      <c r="QFB69" s="79"/>
      <c r="QFC69" s="79"/>
      <c r="QFD69" s="79"/>
      <c r="QFE69" s="79"/>
      <c r="QFF69" s="79"/>
      <c r="QFG69" s="79"/>
      <c r="QFH69" s="79"/>
      <c r="QFI69" s="79"/>
      <c r="QFJ69" s="79"/>
      <c r="QFK69" s="79"/>
      <c r="QFL69" s="79"/>
      <c r="QFM69" s="79"/>
      <c r="QFN69" s="79"/>
      <c r="QFO69" s="79"/>
      <c r="QFP69" s="79"/>
      <c r="QFQ69" s="79"/>
      <c r="QFR69" s="79"/>
      <c r="QFS69" s="79"/>
      <c r="QFT69" s="79"/>
      <c r="QFU69" s="79"/>
      <c r="QFV69" s="79"/>
      <c r="QFW69" s="79"/>
      <c r="QFX69" s="79"/>
      <c r="QFY69" s="79"/>
      <c r="QFZ69" s="79"/>
      <c r="QGA69" s="79"/>
      <c r="QGB69" s="79"/>
      <c r="QGC69" s="79"/>
      <c r="QGD69" s="79"/>
      <c r="QGE69" s="79"/>
      <c r="QGF69" s="79"/>
      <c r="QGG69" s="79"/>
      <c r="QGH69" s="79"/>
      <c r="QGI69" s="79"/>
      <c r="QGJ69" s="79"/>
      <c r="QGK69" s="79"/>
      <c r="QGL69" s="79"/>
      <c r="QGM69" s="79"/>
      <c r="QGN69" s="79"/>
      <c r="QGO69" s="79"/>
      <c r="QGP69" s="79"/>
      <c r="QGQ69" s="79"/>
      <c r="QGR69" s="79"/>
      <c r="QGS69" s="79"/>
      <c r="QGT69" s="79"/>
      <c r="QGU69" s="79"/>
      <c r="QGV69" s="79"/>
      <c r="QGW69" s="79"/>
      <c r="QGX69" s="79"/>
      <c r="QGY69" s="79"/>
      <c r="QGZ69" s="79"/>
      <c r="QHA69" s="79"/>
      <c r="QHB69" s="79"/>
      <c r="QHC69" s="79"/>
      <c r="QHD69" s="79"/>
      <c r="QHE69" s="79"/>
      <c r="QHF69" s="79"/>
      <c r="QHG69" s="79"/>
      <c r="QHH69" s="79"/>
      <c r="QHI69" s="79"/>
      <c r="QHJ69" s="79"/>
      <c r="QHK69" s="79"/>
      <c r="QHL69" s="79"/>
      <c r="QHM69" s="79"/>
      <c r="QHN69" s="79"/>
      <c r="QHO69" s="79"/>
      <c r="QHP69" s="79"/>
      <c r="QHQ69" s="79"/>
      <c r="QHR69" s="79"/>
      <c r="QHS69" s="79"/>
      <c r="QHT69" s="79"/>
      <c r="QHU69" s="79"/>
      <c r="QHV69" s="79"/>
      <c r="QHW69" s="79"/>
      <c r="QHX69" s="79"/>
      <c r="QHY69" s="79"/>
      <c r="QHZ69" s="79"/>
      <c r="QIA69" s="79"/>
      <c r="QIB69" s="79"/>
      <c r="QIC69" s="79"/>
      <c r="QID69" s="79"/>
      <c r="QIE69" s="79"/>
      <c r="QIF69" s="79"/>
      <c r="QIG69" s="79"/>
      <c r="QIH69" s="79"/>
      <c r="QII69" s="79"/>
      <c r="QIJ69" s="79"/>
      <c r="QIK69" s="79"/>
      <c r="QIL69" s="79"/>
      <c r="QIM69" s="79"/>
      <c r="QIN69" s="79"/>
      <c r="QIO69" s="79"/>
      <c r="QIP69" s="79"/>
      <c r="QIQ69" s="79"/>
      <c r="QIR69" s="79"/>
      <c r="QIS69" s="79"/>
      <c r="QIT69" s="79"/>
      <c r="QIU69" s="79"/>
      <c r="QIV69" s="79"/>
      <c r="QIW69" s="79"/>
      <c r="QIX69" s="79"/>
      <c r="QIY69" s="79"/>
      <c r="QIZ69" s="79"/>
      <c r="QJA69" s="79"/>
      <c r="QJB69" s="79"/>
      <c r="QJC69" s="79"/>
      <c r="QJD69" s="79"/>
      <c r="QJE69" s="79"/>
      <c r="QJF69" s="79"/>
      <c r="QJG69" s="79"/>
      <c r="QJH69" s="79"/>
      <c r="QJI69" s="79"/>
      <c r="QJJ69" s="79"/>
      <c r="QJK69" s="79"/>
      <c r="QJL69" s="79"/>
      <c r="QJM69" s="79"/>
      <c r="QJN69" s="79"/>
      <c r="QJO69" s="79"/>
      <c r="QJP69" s="79"/>
      <c r="QJQ69" s="79"/>
      <c r="QJR69" s="79"/>
      <c r="QJS69" s="79"/>
      <c r="QJT69" s="79"/>
      <c r="QJU69" s="79"/>
      <c r="QJV69" s="79"/>
      <c r="QJW69" s="79"/>
      <c r="QJX69" s="79"/>
      <c r="QJY69" s="79"/>
      <c r="QJZ69" s="79"/>
      <c r="QKA69" s="79"/>
      <c r="QKB69" s="79"/>
      <c r="QKC69" s="79"/>
      <c r="QKD69" s="79"/>
      <c r="QKE69" s="79"/>
      <c r="QKF69" s="79"/>
      <c r="QKG69" s="79"/>
      <c r="QKH69" s="79"/>
      <c r="QKI69" s="79"/>
      <c r="QKJ69" s="79"/>
      <c r="QKK69" s="79"/>
      <c r="QKL69" s="79"/>
      <c r="QKM69" s="79"/>
      <c r="QKN69" s="79"/>
      <c r="QKO69" s="79"/>
      <c r="QKP69" s="79"/>
      <c r="QKQ69" s="79"/>
      <c r="QKR69" s="79"/>
      <c r="QKS69" s="79"/>
      <c r="QKT69" s="79"/>
      <c r="QKU69" s="79"/>
      <c r="QKV69" s="79"/>
      <c r="QKW69" s="79"/>
      <c r="QKX69" s="79"/>
      <c r="QKY69" s="79"/>
      <c r="QKZ69" s="79"/>
      <c r="QLA69" s="79"/>
      <c r="QLB69" s="79"/>
      <c r="QLC69" s="79"/>
      <c r="QLD69" s="79"/>
      <c r="QLE69" s="79"/>
      <c r="QLF69" s="79"/>
      <c r="QLG69" s="79"/>
      <c r="QLH69" s="79"/>
      <c r="QLI69" s="79"/>
      <c r="QLJ69" s="79"/>
      <c r="QLK69" s="79"/>
      <c r="QLL69" s="79"/>
      <c r="QLM69" s="79"/>
      <c r="QLN69" s="79"/>
      <c r="QLO69" s="79"/>
      <c r="QLP69" s="79"/>
      <c r="QLQ69" s="79"/>
      <c r="QLR69" s="79"/>
      <c r="QLS69" s="79"/>
      <c r="QLT69" s="79"/>
      <c r="QLU69" s="79"/>
      <c r="QLV69" s="79"/>
      <c r="QLW69" s="79"/>
      <c r="QLX69" s="79"/>
      <c r="QLY69" s="79"/>
      <c r="QLZ69" s="79"/>
      <c r="QMA69" s="79"/>
      <c r="QMB69" s="79"/>
      <c r="QMC69" s="79"/>
      <c r="QMD69" s="79"/>
      <c r="QME69" s="79"/>
      <c r="QMF69" s="79"/>
      <c r="QMG69" s="79"/>
      <c r="QMH69" s="79"/>
      <c r="QMI69" s="79"/>
      <c r="QMJ69" s="79"/>
      <c r="QMK69" s="79"/>
      <c r="QML69" s="79"/>
      <c r="QMM69" s="79"/>
      <c r="QMN69" s="79"/>
      <c r="QMO69" s="79"/>
      <c r="QMP69" s="79"/>
      <c r="QMQ69" s="79"/>
      <c r="QMR69" s="79"/>
      <c r="QMS69" s="79"/>
      <c r="QMT69" s="79"/>
      <c r="QMU69" s="79"/>
      <c r="QMV69" s="79"/>
      <c r="QMW69" s="79"/>
      <c r="QMX69" s="79"/>
      <c r="QMY69" s="79"/>
      <c r="QMZ69" s="79"/>
      <c r="QNA69" s="79"/>
      <c r="QNB69" s="79"/>
      <c r="QNC69" s="79"/>
      <c r="QND69" s="79"/>
      <c r="QNE69" s="79"/>
      <c r="QNF69" s="79"/>
      <c r="QNG69" s="79"/>
      <c r="QNH69" s="79"/>
      <c r="QNI69" s="79"/>
      <c r="QNJ69" s="79"/>
      <c r="QNK69" s="79"/>
      <c r="QNL69" s="79"/>
      <c r="QNM69" s="79"/>
      <c r="QNN69" s="79"/>
      <c r="QNO69" s="79"/>
      <c r="QNP69" s="79"/>
      <c r="QNQ69" s="79"/>
      <c r="QNR69" s="79"/>
      <c r="QNS69" s="79"/>
      <c r="QNT69" s="79"/>
      <c r="QNU69" s="79"/>
      <c r="QNV69" s="79"/>
      <c r="QNW69" s="79"/>
      <c r="QNX69" s="79"/>
      <c r="QNY69" s="79"/>
      <c r="QNZ69" s="79"/>
      <c r="QOA69" s="79"/>
      <c r="QOB69" s="79"/>
      <c r="QOC69" s="79"/>
      <c r="QOD69" s="79"/>
      <c r="QOE69" s="79"/>
      <c r="QOF69" s="79"/>
      <c r="QOG69" s="79"/>
      <c r="QOH69" s="79"/>
      <c r="QOI69" s="79"/>
      <c r="QOJ69" s="79"/>
      <c r="QOK69" s="79"/>
      <c r="QOL69" s="79"/>
      <c r="QOM69" s="79"/>
      <c r="QON69" s="79"/>
      <c r="QOO69" s="79"/>
      <c r="QOP69" s="79"/>
      <c r="QOQ69" s="79"/>
      <c r="QOR69" s="79"/>
      <c r="QOS69" s="79"/>
      <c r="QOT69" s="79"/>
      <c r="QOU69" s="79"/>
      <c r="QOV69" s="79"/>
      <c r="QOW69" s="79"/>
      <c r="QOX69" s="79"/>
      <c r="QOY69" s="79"/>
      <c r="QOZ69" s="79"/>
      <c r="QPA69" s="79"/>
      <c r="QPB69" s="79"/>
      <c r="QPC69" s="79"/>
      <c r="QPD69" s="79"/>
      <c r="QPE69" s="79"/>
      <c r="QPF69" s="79"/>
      <c r="QPG69" s="79"/>
      <c r="QPH69" s="79"/>
      <c r="QPI69" s="79"/>
      <c r="QPJ69" s="79"/>
      <c r="QPK69" s="79"/>
      <c r="QPL69" s="79"/>
      <c r="QPM69" s="79"/>
      <c r="QPN69" s="79"/>
      <c r="QPO69" s="79"/>
      <c r="QPP69" s="79"/>
      <c r="QPQ69" s="79"/>
      <c r="QPR69" s="79"/>
      <c r="QPS69" s="79"/>
      <c r="QPT69" s="79"/>
      <c r="QPU69" s="79"/>
      <c r="QPV69" s="79"/>
      <c r="QPW69" s="79"/>
      <c r="QPX69" s="79"/>
      <c r="QPY69" s="79"/>
      <c r="QPZ69" s="79"/>
      <c r="QQA69" s="79"/>
      <c r="QQB69" s="79"/>
      <c r="QQC69" s="79"/>
      <c r="QQD69" s="79"/>
      <c r="QQE69" s="79"/>
      <c r="QQF69" s="79"/>
      <c r="QQG69" s="79"/>
      <c r="QQH69" s="79"/>
      <c r="QQI69" s="79"/>
      <c r="QQJ69" s="79"/>
      <c r="QQK69" s="79"/>
      <c r="QQL69" s="79"/>
      <c r="QQM69" s="79"/>
      <c r="QQN69" s="79"/>
      <c r="QQO69" s="79"/>
      <c r="QQP69" s="79"/>
      <c r="QQQ69" s="79"/>
      <c r="QQR69" s="79"/>
      <c r="QQS69" s="79"/>
      <c r="QQT69" s="79"/>
      <c r="QQU69" s="79"/>
      <c r="QQV69" s="79"/>
      <c r="QQW69" s="79"/>
      <c r="QQX69" s="79"/>
      <c r="QQY69" s="79"/>
      <c r="QQZ69" s="79"/>
      <c r="QRA69" s="79"/>
      <c r="QRB69" s="79"/>
      <c r="QRC69" s="79"/>
      <c r="QRD69" s="79"/>
      <c r="QRE69" s="79"/>
      <c r="QRF69" s="79"/>
      <c r="QRG69" s="79"/>
      <c r="QRH69" s="79"/>
      <c r="QRI69" s="79"/>
      <c r="QRJ69" s="79"/>
      <c r="QRK69" s="79"/>
      <c r="QRL69" s="79"/>
      <c r="QRM69" s="79"/>
      <c r="QRN69" s="79"/>
      <c r="QRO69" s="79"/>
      <c r="QRP69" s="79"/>
      <c r="QRQ69" s="79"/>
      <c r="QRR69" s="79"/>
      <c r="QRS69" s="79"/>
      <c r="QRT69" s="79"/>
      <c r="QRU69" s="79"/>
      <c r="QRV69" s="79"/>
      <c r="QRW69" s="79"/>
      <c r="QRX69" s="79"/>
      <c r="QRY69" s="79"/>
      <c r="QRZ69" s="79"/>
      <c r="QSA69" s="79"/>
      <c r="QSB69" s="79"/>
      <c r="QSC69" s="79"/>
      <c r="QSD69" s="79"/>
      <c r="QSE69" s="79"/>
      <c r="QSF69" s="79"/>
      <c r="QSG69" s="79"/>
      <c r="QSH69" s="79"/>
      <c r="QSI69" s="79"/>
      <c r="QSJ69" s="79"/>
      <c r="QSK69" s="79"/>
      <c r="QSL69" s="79"/>
      <c r="QSM69" s="79"/>
      <c r="QSN69" s="79"/>
      <c r="QSO69" s="79"/>
      <c r="QSP69" s="79"/>
      <c r="QSQ69" s="79"/>
      <c r="QSR69" s="79"/>
      <c r="QSS69" s="79"/>
      <c r="QST69" s="79"/>
      <c r="QSU69" s="79"/>
      <c r="QSV69" s="79"/>
      <c r="QSW69" s="79"/>
      <c r="QSX69" s="79"/>
      <c r="QSY69" s="79"/>
      <c r="QSZ69" s="79"/>
      <c r="QTA69" s="79"/>
      <c r="QTB69" s="79"/>
      <c r="QTC69" s="79"/>
      <c r="QTD69" s="79"/>
      <c r="QTE69" s="79"/>
      <c r="QTF69" s="79"/>
      <c r="QTG69" s="79"/>
      <c r="QTH69" s="79"/>
      <c r="QTI69" s="79"/>
      <c r="QTJ69" s="79"/>
      <c r="QTK69" s="79"/>
      <c r="QTL69" s="79"/>
      <c r="QTM69" s="79"/>
      <c r="QTN69" s="79"/>
      <c r="QTO69" s="79"/>
      <c r="QTP69" s="79"/>
      <c r="QTQ69" s="79"/>
      <c r="QTR69" s="79"/>
      <c r="QTS69" s="79"/>
      <c r="QTT69" s="79"/>
      <c r="QTU69" s="79"/>
      <c r="QTV69" s="79"/>
      <c r="QTW69" s="79"/>
      <c r="QTX69" s="79"/>
      <c r="QTY69" s="79"/>
      <c r="QTZ69" s="79"/>
      <c r="QUA69" s="79"/>
      <c r="QUB69" s="79"/>
      <c r="QUC69" s="79"/>
      <c r="QUD69" s="79"/>
      <c r="QUE69" s="79"/>
      <c r="QUF69" s="79"/>
      <c r="QUG69" s="79"/>
      <c r="QUH69" s="79"/>
      <c r="QUI69" s="79"/>
      <c r="QUJ69" s="79"/>
      <c r="QUK69" s="79"/>
      <c r="QUL69" s="79"/>
      <c r="QUM69" s="79"/>
      <c r="QUN69" s="79"/>
      <c r="QUO69" s="79"/>
      <c r="QUP69" s="79"/>
      <c r="QUQ69" s="79"/>
      <c r="QUR69" s="79"/>
      <c r="QUS69" s="79"/>
      <c r="QUT69" s="79"/>
      <c r="QUU69" s="79"/>
      <c r="QUV69" s="79"/>
      <c r="QUW69" s="79"/>
      <c r="QUX69" s="79"/>
      <c r="QUY69" s="79"/>
      <c r="QUZ69" s="79"/>
      <c r="QVA69" s="79"/>
      <c r="QVB69" s="79"/>
      <c r="QVC69" s="79"/>
      <c r="QVD69" s="79"/>
      <c r="QVE69" s="79"/>
      <c r="QVF69" s="79"/>
      <c r="QVG69" s="79"/>
      <c r="QVH69" s="79"/>
      <c r="QVI69" s="79"/>
      <c r="QVJ69" s="79"/>
      <c r="QVK69" s="79"/>
      <c r="QVL69" s="79"/>
      <c r="QVM69" s="79"/>
      <c r="QVN69" s="79"/>
      <c r="QVO69" s="79"/>
      <c r="QVP69" s="79"/>
      <c r="QVQ69" s="79"/>
      <c r="QVR69" s="79"/>
      <c r="QVS69" s="79"/>
      <c r="QVT69" s="79"/>
      <c r="QVU69" s="79"/>
      <c r="QVV69" s="79"/>
      <c r="QVW69" s="79"/>
      <c r="QVX69" s="79"/>
      <c r="QVY69" s="79"/>
      <c r="QVZ69" s="79"/>
      <c r="QWA69" s="79"/>
      <c r="QWB69" s="79"/>
      <c r="QWC69" s="79"/>
      <c r="QWD69" s="79"/>
      <c r="QWE69" s="79"/>
      <c r="QWF69" s="79"/>
      <c r="QWG69" s="79"/>
      <c r="QWH69" s="79"/>
      <c r="QWI69" s="79"/>
      <c r="QWJ69" s="79"/>
      <c r="QWK69" s="79"/>
      <c r="QWL69" s="79"/>
      <c r="QWM69" s="79"/>
      <c r="QWN69" s="79"/>
      <c r="QWO69" s="79"/>
      <c r="QWP69" s="79"/>
      <c r="QWQ69" s="79"/>
      <c r="QWR69" s="79"/>
      <c r="QWS69" s="79"/>
      <c r="QWT69" s="79"/>
      <c r="QWU69" s="79"/>
      <c r="QWV69" s="79"/>
      <c r="QWW69" s="79"/>
      <c r="QWX69" s="79"/>
      <c r="QWY69" s="79"/>
      <c r="QWZ69" s="79"/>
      <c r="QXA69" s="79"/>
      <c r="QXB69" s="79"/>
      <c r="QXC69" s="79"/>
      <c r="QXD69" s="79"/>
      <c r="QXE69" s="79"/>
      <c r="QXF69" s="79"/>
      <c r="QXG69" s="79"/>
      <c r="QXH69" s="79"/>
      <c r="QXI69" s="79"/>
      <c r="QXJ69" s="79"/>
      <c r="QXK69" s="79"/>
      <c r="QXL69" s="79"/>
      <c r="QXM69" s="79"/>
      <c r="QXN69" s="79"/>
      <c r="QXO69" s="79"/>
      <c r="QXP69" s="79"/>
      <c r="QXQ69" s="79"/>
      <c r="QXR69" s="79"/>
      <c r="QXS69" s="79"/>
      <c r="QXT69" s="79"/>
      <c r="QXU69" s="79"/>
      <c r="QXV69" s="79"/>
      <c r="QXW69" s="79"/>
      <c r="QXX69" s="79"/>
      <c r="QXY69" s="79"/>
      <c r="QXZ69" s="79"/>
      <c r="QYA69" s="79"/>
      <c r="QYB69" s="79"/>
      <c r="QYC69" s="79"/>
      <c r="QYD69" s="79"/>
      <c r="QYE69" s="79"/>
      <c r="QYF69" s="79"/>
      <c r="QYG69" s="79"/>
      <c r="QYH69" s="79"/>
      <c r="QYI69" s="79"/>
      <c r="QYJ69" s="79"/>
      <c r="QYK69" s="79"/>
      <c r="QYL69" s="79"/>
      <c r="QYM69" s="79"/>
      <c r="QYN69" s="79"/>
      <c r="QYO69" s="79"/>
      <c r="QYP69" s="79"/>
      <c r="QYQ69" s="79"/>
      <c r="QYR69" s="79"/>
      <c r="QYS69" s="79"/>
      <c r="QYT69" s="79"/>
      <c r="QYU69" s="79"/>
      <c r="QYV69" s="79"/>
      <c r="QYW69" s="79"/>
      <c r="QYX69" s="79"/>
      <c r="QYY69" s="79"/>
      <c r="QYZ69" s="79"/>
      <c r="QZA69" s="79"/>
      <c r="QZB69" s="79"/>
      <c r="QZC69" s="79"/>
      <c r="QZD69" s="79"/>
      <c r="QZE69" s="79"/>
      <c r="QZF69" s="79"/>
      <c r="QZG69" s="79"/>
      <c r="QZH69" s="79"/>
      <c r="QZI69" s="79"/>
      <c r="QZJ69" s="79"/>
      <c r="QZK69" s="79"/>
      <c r="QZL69" s="79"/>
      <c r="QZM69" s="79"/>
      <c r="QZN69" s="79"/>
      <c r="QZO69" s="79"/>
      <c r="QZP69" s="79"/>
      <c r="QZQ69" s="79"/>
      <c r="QZR69" s="79"/>
      <c r="QZS69" s="79"/>
      <c r="QZT69" s="79"/>
      <c r="QZU69" s="79"/>
      <c r="QZV69" s="79"/>
      <c r="QZW69" s="79"/>
      <c r="QZX69" s="79"/>
      <c r="QZY69" s="79"/>
      <c r="QZZ69" s="79"/>
      <c r="RAA69" s="79"/>
      <c r="RAB69" s="79"/>
      <c r="RAC69" s="79"/>
      <c r="RAD69" s="79"/>
      <c r="RAE69" s="79"/>
      <c r="RAF69" s="79"/>
      <c r="RAG69" s="79"/>
      <c r="RAH69" s="79"/>
      <c r="RAI69" s="79"/>
      <c r="RAJ69" s="79"/>
      <c r="RAK69" s="79"/>
      <c r="RAL69" s="79"/>
      <c r="RAM69" s="79"/>
      <c r="RAN69" s="79"/>
      <c r="RAO69" s="79"/>
      <c r="RAP69" s="79"/>
      <c r="RAQ69" s="79"/>
      <c r="RAR69" s="79"/>
      <c r="RAS69" s="79"/>
      <c r="RAT69" s="79"/>
      <c r="RAU69" s="79"/>
      <c r="RAV69" s="79"/>
      <c r="RAW69" s="79"/>
      <c r="RAX69" s="79"/>
      <c r="RAY69" s="79"/>
      <c r="RAZ69" s="79"/>
      <c r="RBA69" s="79"/>
      <c r="RBB69" s="79"/>
      <c r="RBC69" s="79"/>
      <c r="RBD69" s="79"/>
      <c r="RBE69" s="79"/>
      <c r="RBF69" s="79"/>
      <c r="RBG69" s="79"/>
      <c r="RBH69" s="79"/>
      <c r="RBI69" s="79"/>
      <c r="RBJ69" s="79"/>
      <c r="RBK69" s="79"/>
      <c r="RBL69" s="79"/>
      <c r="RBM69" s="79"/>
      <c r="RBN69" s="79"/>
      <c r="RBO69" s="79"/>
      <c r="RBP69" s="79"/>
      <c r="RBQ69" s="79"/>
      <c r="RBR69" s="79"/>
      <c r="RBS69" s="79"/>
      <c r="RBT69" s="79"/>
      <c r="RBU69" s="79"/>
      <c r="RBV69" s="79"/>
      <c r="RBW69" s="79"/>
      <c r="RBX69" s="79"/>
      <c r="RBY69" s="79"/>
      <c r="RBZ69" s="79"/>
      <c r="RCA69" s="79"/>
      <c r="RCB69" s="79"/>
      <c r="RCC69" s="79"/>
      <c r="RCD69" s="79"/>
      <c r="RCE69" s="79"/>
      <c r="RCF69" s="79"/>
      <c r="RCG69" s="79"/>
      <c r="RCH69" s="79"/>
      <c r="RCI69" s="79"/>
      <c r="RCJ69" s="79"/>
      <c r="RCK69" s="79"/>
      <c r="RCL69" s="79"/>
      <c r="RCM69" s="79"/>
      <c r="RCN69" s="79"/>
      <c r="RCO69" s="79"/>
      <c r="RCP69" s="79"/>
      <c r="RCQ69" s="79"/>
      <c r="RCR69" s="79"/>
      <c r="RCS69" s="79"/>
      <c r="RCT69" s="79"/>
      <c r="RCU69" s="79"/>
      <c r="RCV69" s="79"/>
      <c r="RCW69" s="79"/>
      <c r="RCX69" s="79"/>
      <c r="RCY69" s="79"/>
      <c r="RCZ69" s="79"/>
      <c r="RDA69" s="79"/>
      <c r="RDB69" s="79"/>
      <c r="RDC69" s="79"/>
      <c r="RDD69" s="79"/>
      <c r="RDE69" s="79"/>
      <c r="RDF69" s="79"/>
      <c r="RDG69" s="79"/>
      <c r="RDH69" s="79"/>
      <c r="RDI69" s="79"/>
      <c r="RDJ69" s="79"/>
      <c r="RDK69" s="79"/>
      <c r="RDL69" s="79"/>
      <c r="RDM69" s="79"/>
      <c r="RDN69" s="79"/>
      <c r="RDO69" s="79"/>
      <c r="RDP69" s="79"/>
      <c r="RDQ69" s="79"/>
      <c r="RDR69" s="79"/>
      <c r="RDS69" s="79"/>
      <c r="RDT69" s="79"/>
      <c r="RDU69" s="79"/>
      <c r="RDV69" s="79"/>
      <c r="RDW69" s="79"/>
      <c r="RDX69" s="79"/>
      <c r="RDY69" s="79"/>
      <c r="RDZ69" s="79"/>
      <c r="REA69" s="79"/>
      <c r="REB69" s="79"/>
      <c r="REC69" s="79"/>
      <c r="RED69" s="79"/>
      <c r="REE69" s="79"/>
      <c r="REF69" s="79"/>
      <c r="REG69" s="79"/>
      <c r="REH69" s="79"/>
      <c r="REI69" s="79"/>
      <c r="REJ69" s="79"/>
      <c r="REK69" s="79"/>
      <c r="REL69" s="79"/>
      <c r="REM69" s="79"/>
      <c r="REN69" s="79"/>
      <c r="REO69" s="79"/>
      <c r="REP69" s="79"/>
      <c r="REQ69" s="79"/>
      <c r="RER69" s="79"/>
      <c r="RES69" s="79"/>
      <c r="RET69" s="79"/>
      <c r="REU69" s="79"/>
      <c r="REV69" s="79"/>
      <c r="REW69" s="79"/>
      <c r="REX69" s="79"/>
      <c r="REY69" s="79"/>
      <c r="REZ69" s="79"/>
      <c r="RFA69" s="79"/>
      <c r="RFB69" s="79"/>
      <c r="RFC69" s="79"/>
      <c r="RFD69" s="79"/>
      <c r="RFE69" s="79"/>
      <c r="RFF69" s="79"/>
      <c r="RFG69" s="79"/>
      <c r="RFH69" s="79"/>
      <c r="RFI69" s="79"/>
      <c r="RFJ69" s="79"/>
      <c r="RFK69" s="79"/>
      <c r="RFL69" s="79"/>
      <c r="RFM69" s="79"/>
      <c r="RFN69" s="79"/>
      <c r="RFO69" s="79"/>
      <c r="RFP69" s="79"/>
      <c r="RFQ69" s="79"/>
      <c r="RFR69" s="79"/>
      <c r="RFS69" s="79"/>
      <c r="RFT69" s="79"/>
      <c r="RFU69" s="79"/>
      <c r="RFV69" s="79"/>
      <c r="RFW69" s="79"/>
      <c r="RFX69" s="79"/>
      <c r="RFY69" s="79"/>
      <c r="RFZ69" s="79"/>
      <c r="RGA69" s="79"/>
      <c r="RGB69" s="79"/>
      <c r="RGC69" s="79"/>
      <c r="RGD69" s="79"/>
      <c r="RGE69" s="79"/>
      <c r="RGF69" s="79"/>
      <c r="RGG69" s="79"/>
      <c r="RGH69" s="79"/>
      <c r="RGI69" s="79"/>
      <c r="RGJ69" s="79"/>
      <c r="RGK69" s="79"/>
      <c r="RGL69" s="79"/>
      <c r="RGM69" s="79"/>
      <c r="RGN69" s="79"/>
      <c r="RGO69" s="79"/>
      <c r="RGP69" s="79"/>
      <c r="RGQ69" s="79"/>
      <c r="RGR69" s="79"/>
      <c r="RGS69" s="79"/>
      <c r="RGT69" s="79"/>
      <c r="RGU69" s="79"/>
      <c r="RGV69" s="79"/>
      <c r="RGW69" s="79"/>
      <c r="RGX69" s="79"/>
      <c r="RGY69" s="79"/>
      <c r="RGZ69" s="79"/>
      <c r="RHA69" s="79"/>
      <c r="RHB69" s="79"/>
      <c r="RHC69" s="79"/>
      <c r="RHD69" s="79"/>
      <c r="RHE69" s="79"/>
      <c r="RHF69" s="79"/>
      <c r="RHG69" s="79"/>
      <c r="RHH69" s="79"/>
      <c r="RHI69" s="79"/>
      <c r="RHJ69" s="79"/>
      <c r="RHK69" s="79"/>
      <c r="RHL69" s="79"/>
      <c r="RHM69" s="79"/>
      <c r="RHN69" s="79"/>
      <c r="RHO69" s="79"/>
      <c r="RHP69" s="79"/>
      <c r="RHQ69" s="79"/>
      <c r="RHR69" s="79"/>
      <c r="RHS69" s="79"/>
      <c r="RHT69" s="79"/>
      <c r="RHU69" s="79"/>
      <c r="RHV69" s="79"/>
      <c r="RHW69" s="79"/>
      <c r="RHX69" s="79"/>
      <c r="RHY69" s="79"/>
      <c r="RHZ69" s="79"/>
      <c r="RIA69" s="79"/>
      <c r="RIB69" s="79"/>
      <c r="RIC69" s="79"/>
      <c r="RID69" s="79"/>
      <c r="RIE69" s="79"/>
      <c r="RIF69" s="79"/>
      <c r="RIG69" s="79"/>
      <c r="RIH69" s="79"/>
      <c r="RII69" s="79"/>
      <c r="RIJ69" s="79"/>
      <c r="RIK69" s="79"/>
      <c r="RIL69" s="79"/>
      <c r="RIM69" s="79"/>
      <c r="RIN69" s="79"/>
      <c r="RIO69" s="79"/>
      <c r="RIP69" s="79"/>
      <c r="RIQ69" s="79"/>
      <c r="RIR69" s="79"/>
      <c r="RIS69" s="79"/>
      <c r="RIT69" s="79"/>
      <c r="RIU69" s="79"/>
      <c r="RIV69" s="79"/>
      <c r="RIW69" s="79"/>
      <c r="RIX69" s="79"/>
      <c r="RIY69" s="79"/>
      <c r="RIZ69" s="79"/>
      <c r="RJA69" s="79"/>
      <c r="RJB69" s="79"/>
      <c r="RJC69" s="79"/>
      <c r="RJD69" s="79"/>
      <c r="RJE69" s="79"/>
      <c r="RJF69" s="79"/>
      <c r="RJG69" s="79"/>
      <c r="RJH69" s="79"/>
      <c r="RJI69" s="79"/>
      <c r="RJJ69" s="79"/>
      <c r="RJK69" s="79"/>
      <c r="RJL69" s="79"/>
      <c r="RJM69" s="79"/>
      <c r="RJN69" s="79"/>
      <c r="RJO69" s="79"/>
      <c r="RJP69" s="79"/>
      <c r="RJQ69" s="79"/>
      <c r="RJR69" s="79"/>
      <c r="RJS69" s="79"/>
      <c r="RJT69" s="79"/>
      <c r="RJU69" s="79"/>
      <c r="RJV69" s="79"/>
      <c r="RJW69" s="79"/>
      <c r="RJX69" s="79"/>
      <c r="RJY69" s="79"/>
      <c r="RJZ69" s="79"/>
      <c r="RKA69" s="79"/>
      <c r="RKB69" s="79"/>
      <c r="RKC69" s="79"/>
      <c r="RKD69" s="79"/>
      <c r="RKE69" s="79"/>
      <c r="RKF69" s="79"/>
      <c r="RKG69" s="79"/>
      <c r="RKH69" s="79"/>
      <c r="RKI69" s="79"/>
      <c r="RKJ69" s="79"/>
      <c r="RKK69" s="79"/>
      <c r="RKL69" s="79"/>
      <c r="RKM69" s="79"/>
      <c r="RKN69" s="79"/>
      <c r="RKO69" s="79"/>
      <c r="RKP69" s="79"/>
      <c r="RKQ69" s="79"/>
      <c r="RKR69" s="79"/>
      <c r="RKS69" s="79"/>
      <c r="RKT69" s="79"/>
      <c r="RKU69" s="79"/>
      <c r="RKV69" s="79"/>
      <c r="RKW69" s="79"/>
      <c r="RKX69" s="79"/>
      <c r="RKY69" s="79"/>
      <c r="RKZ69" s="79"/>
      <c r="RLA69" s="79"/>
      <c r="RLB69" s="79"/>
      <c r="RLC69" s="79"/>
      <c r="RLD69" s="79"/>
      <c r="RLE69" s="79"/>
      <c r="RLF69" s="79"/>
      <c r="RLG69" s="79"/>
      <c r="RLH69" s="79"/>
      <c r="RLI69" s="79"/>
      <c r="RLJ69" s="79"/>
      <c r="RLK69" s="79"/>
      <c r="RLL69" s="79"/>
      <c r="RLM69" s="79"/>
      <c r="RLN69" s="79"/>
      <c r="RLO69" s="79"/>
      <c r="RLP69" s="79"/>
      <c r="RLQ69" s="79"/>
      <c r="RLR69" s="79"/>
      <c r="RLS69" s="79"/>
      <c r="RLT69" s="79"/>
      <c r="RLU69" s="79"/>
      <c r="RLV69" s="79"/>
      <c r="RLW69" s="79"/>
      <c r="RLX69" s="79"/>
      <c r="RLY69" s="79"/>
      <c r="RLZ69" s="79"/>
      <c r="RMA69" s="79"/>
      <c r="RMB69" s="79"/>
      <c r="RMC69" s="79"/>
      <c r="RMD69" s="79"/>
      <c r="RME69" s="79"/>
      <c r="RMF69" s="79"/>
      <c r="RMG69" s="79"/>
      <c r="RMH69" s="79"/>
      <c r="RMI69" s="79"/>
      <c r="RMJ69" s="79"/>
      <c r="RMK69" s="79"/>
      <c r="RML69" s="79"/>
      <c r="RMM69" s="79"/>
      <c r="RMN69" s="79"/>
      <c r="RMO69" s="79"/>
      <c r="RMP69" s="79"/>
      <c r="RMQ69" s="79"/>
      <c r="RMR69" s="79"/>
      <c r="RMS69" s="79"/>
      <c r="RMT69" s="79"/>
      <c r="RMU69" s="79"/>
      <c r="RMV69" s="79"/>
      <c r="RMW69" s="79"/>
      <c r="RMX69" s="79"/>
      <c r="RMY69" s="79"/>
      <c r="RMZ69" s="79"/>
      <c r="RNA69" s="79"/>
      <c r="RNB69" s="79"/>
      <c r="RNC69" s="79"/>
      <c r="RND69" s="79"/>
      <c r="RNE69" s="79"/>
      <c r="RNF69" s="79"/>
      <c r="RNG69" s="79"/>
      <c r="RNH69" s="79"/>
      <c r="RNI69" s="79"/>
      <c r="RNJ69" s="79"/>
      <c r="RNK69" s="79"/>
      <c r="RNL69" s="79"/>
      <c r="RNM69" s="79"/>
      <c r="RNN69" s="79"/>
      <c r="RNO69" s="79"/>
      <c r="RNP69" s="79"/>
      <c r="RNQ69" s="79"/>
      <c r="RNR69" s="79"/>
      <c r="RNS69" s="79"/>
      <c r="RNT69" s="79"/>
      <c r="RNU69" s="79"/>
      <c r="RNV69" s="79"/>
      <c r="RNW69" s="79"/>
      <c r="RNX69" s="79"/>
      <c r="RNY69" s="79"/>
      <c r="RNZ69" s="79"/>
      <c r="ROA69" s="79"/>
      <c r="ROB69" s="79"/>
      <c r="ROC69" s="79"/>
      <c r="ROD69" s="79"/>
      <c r="ROE69" s="79"/>
      <c r="ROF69" s="79"/>
      <c r="ROG69" s="79"/>
      <c r="ROH69" s="79"/>
      <c r="ROI69" s="79"/>
      <c r="ROJ69" s="79"/>
      <c r="ROK69" s="79"/>
      <c r="ROL69" s="79"/>
      <c r="ROM69" s="79"/>
      <c r="RON69" s="79"/>
      <c r="ROO69" s="79"/>
      <c r="ROP69" s="79"/>
      <c r="ROQ69" s="79"/>
      <c r="ROR69" s="79"/>
      <c r="ROS69" s="79"/>
      <c r="ROT69" s="79"/>
      <c r="ROU69" s="79"/>
      <c r="ROV69" s="79"/>
      <c r="ROW69" s="79"/>
      <c r="ROX69" s="79"/>
      <c r="ROY69" s="79"/>
      <c r="ROZ69" s="79"/>
      <c r="RPA69" s="79"/>
      <c r="RPB69" s="79"/>
      <c r="RPC69" s="79"/>
      <c r="RPD69" s="79"/>
      <c r="RPE69" s="79"/>
      <c r="RPF69" s="79"/>
      <c r="RPG69" s="79"/>
      <c r="RPH69" s="79"/>
      <c r="RPI69" s="79"/>
      <c r="RPJ69" s="79"/>
      <c r="RPK69" s="79"/>
      <c r="RPL69" s="79"/>
      <c r="RPM69" s="79"/>
      <c r="RPN69" s="79"/>
      <c r="RPO69" s="79"/>
      <c r="RPP69" s="79"/>
      <c r="RPQ69" s="79"/>
      <c r="RPR69" s="79"/>
      <c r="RPS69" s="79"/>
      <c r="RPT69" s="79"/>
      <c r="RPU69" s="79"/>
      <c r="RPV69" s="79"/>
      <c r="RPW69" s="79"/>
      <c r="RPX69" s="79"/>
      <c r="RPY69" s="79"/>
      <c r="RPZ69" s="79"/>
      <c r="RQA69" s="79"/>
      <c r="RQB69" s="79"/>
      <c r="RQC69" s="79"/>
      <c r="RQD69" s="79"/>
      <c r="RQE69" s="79"/>
      <c r="RQF69" s="79"/>
      <c r="RQG69" s="79"/>
      <c r="RQH69" s="79"/>
      <c r="RQI69" s="79"/>
      <c r="RQJ69" s="79"/>
      <c r="RQK69" s="79"/>
      <c r="RQL69" s="79"/>
      <c r="RQM69" s="79"/>
      <c r="RQN69" s="79"/>
      <c r="RQO69" s="79"/>
      <c r="RQP69" s="79"/>
      <c r="RQQ69" s="79"/>
      <c r="RQR69" s="79"/>
      <c r="RQS69" s="79"/>
      <c r="RQT69" s="79"/>
      <c r="RQU69" s="79"/>
      <c r="RQV69" s="79"/>
      <c r="RQW69" s="79"/>
      <c r="RQX69" s="79"/>
      <c r="RQY69" s="79"/>
      <c r="RQZ69" s="79"/>
      <c r="RRA69" s="79"/>
      <c r="RRB69" s="79"/>
      <c r="RRC69" s="79"/>
      <c r="RRD69" s="79"/>
      <c r="RRE69" s="79"/>
      <c r="RRF69" s="79"/>
      <c r="RRG69" s="79"/>
      <c r="RRH69" s="79"/>
      <c r="RRI69" s="79"/>
      <c r="RRJ69" s="79"/>
      <c r="RRK69" s="79"/>
      <c r="RRL69" s="79"/>
      <c r="RRM69" s="79"/>
      <c r="RRN69" s="79"/>
      <c r="RRO69" s="79"/>
      <c r="RRP69" s="79"/>
      <c r="RRQ69" s="79"/>
      <c r="RRR69" s="79"/>
      <c r="RRS69" s="79"/>
      <c r="RRT69" s="79"/>
      <c r="RRU69" s="79"/>
      <c r="RRV69" s="79"/>
      <c r="RRW69" s="79"/>
      <c r="RRX69" s="79"/>
      <c r="RRY69" s="79"/>
      <c r="RRZ69" s="79"/>
      <c r="RSA69" s="79"/>
      <c r="RSB69" s="79"/>
      <c r="RSC69" s="79"/>
      <c r="RSD69" s="79"/>
      <c r="RSE69" s="79"/>
      <c r="RSF69" s="79"/>
      <c r="RSG69" s="79"/>
      <c r="RSH69" s="79"/>
      <c r="RSI69" s="79"/>
      <c r="RSJ69" s="79"/>
      <c r="RSK69" s="79"/>
      <c r="RSL69" s="79"/>
      <c r="RSM69" s="79"/>
      <c r="RSN69" s="79"/>
      <c r="RSO69" s="79"/>
      <c r="RSP69" s="79"/>
      <c r="RSQ69" s="79"/>
      <c r="RSR69" s="79"/>
      <c r="RSS69" s="79"/>
      <c r="RST69" s="79"/>
      <c r="RSU69" s="79"/>
      <c r="RSV69" s="79"/>
      <c r="RSW69" s="79"/>
      <c r="RSX69" s="79"/>
      <c r="RSY69" s="79"/>
      <c r="RSZ69" s="79"/>
      <c r="RTA69" s="79"/>
      <c r="RTB69" s="79"/>
      <c r="RTC69" s="79"/>
      <c r="RTD69" s="79"/>
      <c r="RTE69" s="79"/>
      <c r="RTF69" s="79"/>
      <c r="RTG69" s="79"/>
      <c r="RTH69" s="79"/>
      <c r="RTI69" s="79"/>
      <c r="RTJ69" s="79"/>
      <c r="RTK69" s="79"/>
      <c r="RTL69" s="79"/>
      <c r="RTM69" s="79"/>
      <c r="RTN69" s="79"/>
      <c r="RTO69" s="79"/>
      <c r="RTP69" s="79"/>
      <c r="RTQ69" s="79"/>
      <c r="RTR69" s="79"/>
      <c r="RTS69" s="79"/>
      <c r="RTT69" s="79"/>
      <c r="RTU69" s="79"/>
      <c r="RTV69" s="79"/>
      <c r="RTW69" s="79"/>
      <c r="RTX69" s="79"/>
      <c r="RTY69" s="79"/>
      <c r="RTZ69" s="79"/>
      <c r="RUA69" s="79"/>
      <c r="RUB69" s="79"/>
      <c r="RUC69" s="79"/>
      <c r="RUD69" s="79"/>
      <c r="RUE69" s="79"/>
      <c r="RUF69" s="79"/>
      <c r="RUG69" s="79"/>
      <c r="RUH69" s="79"/>
      <c r="RUI69" s="79"/>
      <c r="RUJ69" s="79"/>
      <c r="RUK69" s="79"/>
      <c r="RUL69" s="79"/>
      <c r="RUM69" s="79"/>
      <c r="RUN69" s="79"/>
      <c r="RUO69" s="79"/>
      <c r="RUP69" s="79"/>
      <c r="RUQ69" s="79"/>
      <c r="RUR69" s="79"/>
      <c r="RUS69" s="79"/>
      <c r="RUT69" s="79"/>
      <c r="RUU69" s="79"/>
      <c r="RUV69" s="79"/>
      <c r="RUW69" s="79"/>
      <c r="RUX69" s="79"/>
      <c r="RUY69" s="79"/>
      <c r="RUZ69" s="79"/>
      <c r="RVA69" s="79"/>
      <c r="RVB69" s="79"/>
      <c r="RVC69" s="79"/>
      <c r="RVD69" s="79"/>
      <c r="RVE69" s="79"/>
      <c r="RVF69" s="79"/>
      <c r="RVG69" s="79"/>
      <c r="RVH69" s="79"/>
      <c r="RVI69" s="79"/>
      <c r="RVJ69" s="79"/>
      <c r="RVK69" s="79"/>
      <c r="RVL69" s="79"/>
      <c r="RVM69" s="79"/>
      <c r="RVN69" s="79"/>
      <c r="RVO69" s="79"/>
      <c r="RVP69" s="79"/>
      <c r="RVQ69" s="79"/>
      <c r="RVR69" s="79"/>
      <c r="RVS69" s="79"/>
      <c r="RVT69" s="79"/>
      <c r="RVU69" s="79"/>
      <c r="RVV69" s="79"/>
      <c r="RVW69" s="79"/>
      <c r="RVX69" s="79"/>
      <c r="RVY69" s="79"/>
      <c r="RVZ69" s="79"/>
      <c r="RWA69" s="79"/>
      <c r="RWB69" s="79"/>
      <c r="RWC69" s="79"/>
      <c r="RWD69" s="79"/>
      <c r="RWE69" s="79"/>
      <c r="RWF69" s="79"/>
      <c r="RWG69" s="79"/>
      <c r="RWH69" s="79"/>
      <c r="RWI69" s="79"/>
      <c r="RWJ69" s="79"/>
      <c r="RWK69" s="79"/>
      <c r="RWL69" s="79"/>
      <c r="RWM69" s="79"/>
      <c r="RWN69" s="79"/>
      <c r="RWO69" s="79"/>
      <c r="RWP69" s="79"/>
      <c r="RWQ69" s="79"/>
      <c r="RWR69" s="79"/>
      <c r="RWS69" s="79"/>
      <c r="RWT69" s="79"/>
      <c r="RWU69" s="79"/>
      <c r="RWV69" s="79"/>
      <c r="RWW69" s="79"/>
      <c r="RWX69" s="79"/>
      <c r="RWY69" s="79"/>
      <c r="RWZ69" s="79"/>
      <c r="RXA69" s="79"/>
      <c r="RXB69" s="79"/>
      <c r="RXC69" s="79"/>
      <c r="RXD69" s="79"/>
      <c r="RXE69" s="79"/>
      <c r="RXF69" s="79"/>
      <c r="RXG69" s="79"/>
      <c r="RXH69" s="79"/>
      <c r="RXI69" s="79"/>
      <c r="RXJ69" s="79"/>
      <c r="RXK69" s="79"/>
      <c r="RXL69" s="79"/>
      <c r="RXM69" s="79"/>
      <c r="RXN69" s="79"/>
      <c r="RXO69" s="79"/>
      <c r="RXP69" s="79"/>
      <c r="RXQ69" s="79"/>
      <c r="RXR69" s="79"/>
      <c r="RXS69" s="79"/>
      <c r="RXT69" s="79"/>
      <c r="RXU69" s="79"/>
      <c r="RXV69" s="79"/>
      <c r="RXW69" s="79"/>
      <c r="RXX69" s="79"/>
      <c r="RXY69" s="79"/>
      <c r="RXZ69" s="79"/>
      <c r="RYA69" s="79"/>
      <c r="RYB69" s="79"/>
      <c r="RYC69" s="79"/>
      <c r="RYD69" s="79"/>
      <c r="RYE69" s="79"/>
      <c r="RYF69" s="79"/>
      <c r="RYG69" s="79"/>
      <c r="RYH69" s="79"/>
      <c r="RYI69" s="79"/>
      <c r="RYJ69" s="79"/>
      <c r="RYK69" s="79"/>
      <c r="RYL69" s="79"/>
      <c r="RYM69" s="79"/>
      <c r="RYN69" s="79"/>
      <c r="RYO69" s="79"/>
      <c r="RYP69" s="79"/>
      <c r="RYQ69" s="79"/>
      <c r="RYR69" s="79"/>
      <c r="RYS69" s="79"/>
      <c r="RYT69" s="79"/>
      <c r="RYU69" s="79"/>
      <c r="RYV69" s="79"/>
      <c r="RYW69" s="79"/>
      <c r="RYX69" s="79"/>
      <c r="RYY69" s="79"/>
      <c r="RYZ69" s="79"/>
      <c r="RZA69" s="79"/>
      <c r="RZB69" s="79"/>
      <c r="RZC69" s="79"/>
      <c r="RZD69" s="79"/>
      <c r="RZE69" s="79"/>
      <c r="RZF69" s="79"/>
      <c r="RZG69" s="79"/>
      <c r="RZH69" s="79"/>
      <c r="RZI69" s="79"/>
      <c r="RZJ69" s="79"/>
      <c r="RZK69" s="79"/>
      <c r="RZL69" s="79"/>
      <c r="RZM69" s="79"/>
      <c r="RZN69" s="79"/>
      <c r="RZO69" s="79"/>
      <c r="RZP69" s="79"/>
      <c r="RZQ69" s="79"/>
      <c r="RZR69" s="79"/>
      <c r="RZS69" s="79"/>
      <c r="RZT69" s="79"/>
      <c r="RZU69" s="79"/>
      <c r="RZV69" s="79"/>
      <c r="RZW69" s="79"/>
      <c r="RZX69" s="79"/>
      <c r="RZY69" s="79"/>
      <c r="RZZ69" s="79"/>
      <c r="SAA69" s="79"/>
      <c r="SAB69" s="79"/>
      <c r="SAC69" s="79"/>
      <c r="SAD69" s="79"/>
      <c r="SAE69" s="79"/>
      <c r="SAF69" s="79"/>
      <c r="SAG69" s="79"/>
      <c r="SAH69" s="79"/>
      <c r="SAI69" s="79"/>
      <c r="SAJ69" s="79"/>
      <c r="SAK69" s="79"/>
      <c r="SAL69" s="79"/>
      <c r="SAM69" s="79"/>
      <c r="SAN69" s="79"/>
      <c r="SAO69" s="79"/>
      <c r="SAP69" s="79"/>
      <c r="SAQ69" s="79"/>
      <c r="SAR69" s="79"/>
      <c r="SAS69" s="79"/>
      <c r="SAT69" s="79"/>
      <c r="SAU69" s="79"/>
      <c r="SAV69" s="79"/>
      <c r="SAW69" s="79"/>
      <c r="SAX69" s="79"/>
      <c r="SAY69" s="79"/>
      <c r="SAZ69" s="79"/>
      <c r="SBA69" s="79"/>
      <c r="SBB69" s="79"/>
      <c r="SBC69" s="79"/>
      <c r="SBD69" s="79"/>
      <c r="SBE69" s="79"/>
      <c r="SBF69" s="79"/>
      <c r="SBG69" s="79"/>
      <c r="SBH69" s="79"/>
      <c r="SBI69" s="79"/>
      <c r="SBJ69" s="79"/>
      <c r="SBK69" s="79"/>
      <c r="SBL69" s="79"/>
      <c r="SBM69" s="79"/>
      <c r="SBN69" s="79"/>
      <c r="SBO69" s="79"/>
      <c r="SBP69" s="79"/>
      <c r="SBQ69" s="79"/>
      <c r="SBR69" s="79"/>
      <c r="SBS69" s="79"/>
      <c r="SBT69" s="79"/>
      <c r="SBU69" s="79"/>
      <c r="SBV69" s="79"/>
      <c r="SBW69" s="79"/>
      <c r="SBX69" s="79"/>
      <c r="SBY69" s="79"/>
      <c r="SBZ69" s="79"/>
      <c r="SCA69" s="79"/>
      <c r="SCB69" s="79"/>
      <c r="SCC69" s="79"/>
      <c r="SCD69" s="79"/>
      <c r="SCE69" s="79"/>
      <c r="SCF69" s="79"/>
      <c r="SCG69" s="79"/>
      <c r="SCH69" s="79"/>
      <c r="SCI69" s="79"/>
      <c r="SCJ69" s="79"/>
      <c r="SCK69" s="79"/>
      <c r="SCL69" s="79"/>
      <c r="SCM69" s="79"/>
      <c r="SCN69" s="79"/>
      <c r="SCO69" s="79"/>
      <c r="SCP69" s="79"/>
      <c r="SCQ69" s="79"/>
      <c r="SCR69" s="79"/>
      <c r="SCS69" s="79"/>
      <c r="SCT69" s="79"/>
      <c r="SCU69" s="79"/>
      <c r="SCV69" s="79"/>
      <c r="SCW69" s="79"/>
      <c r="SCX69" s="79"/>
      <c r="SCY69" s="79"/>
      <c r="SCZ69" s="79"/>
      <c r="SDA69" s="79"/>
      <c r="SDB69" s="79"/>
      <c r="SDC69" s="79"/>
      <c r="SDD69" s="79"/>
      <c r="SDE69" s="79"/>
      <c r="SDF69" s="79"/>
      <c r="SDG69" s="79"/>
      <c r="SDH69" s="79"/>
      <c r="SDI69" s="79"/>
      <c r="SDJ69" s="79"/>
      <c r="SDK69" s="79"/>
      <c r="SDL69" s="79"/>
      <c r="SDM69" s="79"/>
      <c r="SDN69" s="79"/>
      <c r="SDO69" s="79"/>
      <c r="SDP69" s="79"/>
      <c r="SDQ69" s="79"/>
      <c r="SDR69" s="79"/>
      <c r="SDS69" s="79"/>
      <c r="SDT69" s="79"/>
      <c r="SDU69" s="79"/>
      <c r="SDV69" s="79"/>
      <c r="SDW69" s="79"/>
      <c r="SDX69" s="79"/>
      <c r="SDY69" s="79"/>
      <c r="SDZ69" s="79"/>
      <c r="SEA69" s="79"/>
      <c r="SEB69" s="79"/>
      <c r="SEC69" s="79"/>
      <c r="SED69" s="79"/>
      <c r="SEE69" s="79"/>
      <c r="SEF69" s="79"/>
      <c r="SEG69" s="79"/>
      <c r="SEH69" s="79"/>
      <c r="SEI69" s="79"/>
      <c r="SEJ69" s="79"/>
      <c r="SEK69" s="79"/>
      <c r="SEL69" s="79"/>
      <c r="SEM69" s="79"/>
      <c r="SEN69" s="79"/>
      <c r="SEO69" s="79"/>
      <c r="SEP69" s="79"/>
      <c r="SEQ69" s="79"/>
      <c r="SER69" s="79"/>
      <c r="SES69" s="79"/>
      <c r="SET69" s="79"/>
      <c r="SEU69" s="79"/>
      <c r="SEV69" s="79"/>
      <c r="SEW69" s="79"/>
      <c r="SEX69" s="79"/>
      <c r="SEY69" s="79"/>
      <c r="SEZ69" s="79"/>
      <c r="SFA69" s="79"/>
      <c r="SFB69" s="79"/>
      <c r="SFC69" s="79"/>
      <c r="SFD69" s="79"/>
      <c r="SFE69" s="79"/>
      <c r="SFF69" s="79"/>
      <c r="SFG69" s="79"/>
      <c r="SFH69" s="79"/>
      <c r="SFI69" s="79"/>
      <c r="SFJ69" s="79"/>
      <c r="SFK69" s="79"/>
      <c r="SFL69" s="79"/>
      <c r="SFM69" s="79"/>
      <c r="SFN69" s="79"/>
      <c r="SFO69" s="79"/>
      <c r="SFP69" s="79"/>
      <c r="SFQ69" s="79"/>
      <c r="SFR69" s="79"/>
      <c r="SFS69" s="79"/>
      <c r="SFT69" s="79"/>
      <c r="SFU69" s="79"/>
      <c r="SFV69" s="79"/>
      <c r="SFW69" s="79"/>
      <c r="SFX69" s="79"/>
      <c r="SFY69" s="79"/>
      <c r="SFZ69" s="79"/>
      <c r="SGA69" s="79"/>
      <c r="SGB69" s="79"/>
      <c r="SGC69" s="79"/>
      <c r="SGD69" s="79"/>
      <c r="SGE69" s="79"/>
      <c r="SGF69" s="79"/>
      <c r="SGG69" s="79"/>
      <c r="SGH69" s="79"/>
      <c r="SGI69" s="79"/>
      <c r="SGJ69" s="79"/>
      <c r="SGK69" s="79"/>
      <c r="SGL69" s="79"/>
      <c r="SGM69" s="79"/>
      <c r="SGN69" s="79"/>
      <c r="SGO69" s="79"/>
      <c r="SGP69" s="79"/>
      <c r="SGQ69" s="79"/>
      <c r="SGR69" s="79"/>
      <c r="SGS69" s="79"/>
      <c r="SGT69" s="79"/>
      <c r="SGU69" s="79"/>
      <c r="SGV69" s="79"/>
      <c r="SGW69" s="79"/>
      <c r="SGX69" s="79"/>
      <c r="SGY69" s="79"/>
      <c r="SGZ69" s="79"/>
      <c r="SHA69" s="79"/>
      <c r="SHB69" s="79"/>
      <c r="SHC69" s="79"/>
      <c r="SHD69" s="79"/>
      <c r="SHE69" s="79"/>
      <c r="SHF69" s="79"/>
      <c r="SHG69" s="79"/>
      <c r="SHH69" s="79"/>
      <c r="SHI69" s="79"/>
      <c r="SHJ69" s="79"/>
      <c r="SHK69" s="79"/>
      <c r="SHL69" s="79"/>
      <c r="SHM69" s="79"/>
      <c r="SHN69" s="79"/>
      <c r="SHO69" s="79"/>
      <c r="SHP69" s="79"/>
      <c r="SHQ69" s="79"/>
      <c r="SHR69" s="79"/>
      <c r="SHS69" s="79"/>
      <c r="SHT69" s="79"/>
      <c r="SHU69" s="79"/>
      <c r="SHV69" s="79"/>
      <c r="SHW69" s="79"/>
      <c r="SHX69" s="79"/>
      <c r="SHY69" s="79"/>
      <c r="SHZ69" s="79"/>
      <c r="SIA69" s="79"/>
      <c r="SIB69" s="79"/>
      <c r="SIC69" s="79"/>
      <c r="SID69" s="79"/>
      <c r="SIE69" s="79"/>
      <c r="SIF69" s="79"/>
      <c r="SIG69" s="79"/>
      <c r="SIH69" s="79"/>
      <c r="SII69" s="79"/>
      <c r="SIJ69" s="79"/>
      <c r="SIK69" s="79"/>
      <c r="SIL69" s="79"/>
      <c r="SIM69" s="79"/>
      <c r="SIN69" s="79"/>
      <c r="SIO69" s="79"/>
      <c r="SIP69" s="79"/>
      <c r="SIQ69" s="79"/>
      <c r="SIR69" s="79"/>
      <c r="SIS69" s="79"/>
      <c r="SIT69" s="79"/>
      <c r="SIU69" s="79"/>
      <c r="SIV69" s="79"/>
      <c r="SIW69" s="79"/>
      <c r="SIX69" s="79"/>
      <c r="SIY69" s="79"/>
      <c r="SIZ69" s="79"/>
      <c r="SJA69" s="79"/>
      <c r="SJB69" s="79"/>
      <c r="SJC69" s="79"/>
      <c r="SJD69" s="79"/>
      <c r="SJE69" s="79"/>
      <c r="SJF69" s="79"/>
      <c r="SJG69" s="79"/>
      <c r="SJH69" s="79"/>
      <c r="SJI69" s="79"/>
      <c r="SJJ69" s="79"/>
      <c r="SJK69" s="79"/>
      <c r="SJL69" s="79"/>
      <c r="SJM69" s="79"/>
      <c r="SJN69" s="79"/>
      <c r="SJO69" s="79"/>
      <c r="SJP69" s="79"/>
      <c r="SJQ69" s="79"/>
      <c r="SJR69" s="79"/>
      <c r="SJS69" s="79"/>
      <c r="SJT69" s="79"/>
      <c r="SJU69" s="79"/>
      <c r="SJV69" s="79"/>
      <c r="SJW69" s="79"/>
      <c r="SJX69" s="79"/>
      <c r="SJY69" s="79"/>
      <c r="SJZ69" s="79"/>
      <c r="SKA69" s="79"/>
      <c r="SKB69" s="79"/>
      <c r="SKC69" s="79"/>
      <c r="SKD69" s="79"/>
      <c r="SKE69" s="79"/>
      <c r="SKF69" s="79"/>
      <c r="SKG69" s="79"/>
      <c r="SKH69" s="79"/>
      <c r="SKI69" s="79"/>
      <c r="SKJ69" s="79"/>
      <c r="SKK69" s="79"/>
      <c r="SKL69" s="79"/>
      <c r="SKM69" s="79"/>
      <c r="SKN69" s="79"/>
      <c r="SKO69" s="79"/>
      <c r="SKP69" s="79"/>
      <c r="SKQ69" s="79"/>
      <c r="SKR69" s="79"/>
      <c r="SKS69" s="79"/>
      <c r="SKT69" s="79"/>
      <c r="SKU69" s="79"/>
      <c r="SKV69" s="79"/>
      <c r="SKW69" s="79"/>
      <c r="SKX69" s="79"/>
      <c r="SKY69" s="79"/>
      <c r="SKZ69" s="79"/>
      <c r="SLA69" s="79"/>
      <c r="SLB69" s="79"/>
      <c r="SLC69" s="79"/>
      <c r="SLD69" s="79"/>
      <c r="SLE69" s="79"/>
      <c r="SLF69" s="79"/>
      <c r="SLG69" s="79"/>
      <c r="SLH69" s="79"/>
      <c r="SLI69" s="79"/>
      <c r="SLJ69" s="79"/>
      <c r="SLK69" s="79"/>
      <c r="SLL69" s="79"/>
      <c r="SLM69" s="79"/>
      <c r="SLN69" s="79"/>
      <c r="SLO69" s="79"/>
      <c r="SLP69" s="79"/>
      <c r="SLQ69" s="79"/>
      <c r="SLR69" s="79"/>
      <c r="SLS69" s="79"/>
      <c r="SLT69" s="79"/>
      <c r="SLU69" s="79"/>
      <c r="SLV69" s="79"/>
      <c r="SLW69" s="79"/>
      <c r="SLX69" s="79"/>
      <c r="SLY69" s="79"/>
      <c r="SLZ69" s="79"/>
      <c r="SMA69" s="79"/>
      <c r="SMB69" s="79"/>
      <c r="SMC69" s="79"/>
      <c r="SMD69" s="79"/>
      <c r="SME69" s="79"/>
      <c r="SMF69" s="79"/>
      <c r="SMG69" s="79"/>
      <c r="SMH69" s="79"/>
      <c r="SMI69" s="79"/>
      <c r="SMJ69" s="79"/>
      <c r="SMK69" s="79"/>
      <c r="SML69" s="79"/>
      <c r="SMM69" s="79"/>
      <c r="SMN69" s="79"/>
      <c r="SMO69" s="79"/>
      <c r="SMP69" s="79"/>
      <c r="SMQ69" s="79"/>
      <c r="SMR69" s="79"/>
      <c r="SMS69" s="79"/>
      <c r="SMT69" s="79"/>
      <c r="SMU69" s="79"/>
      <c r="SMV69" s="79"/>
      <c r="SMW69" s="79"/>
      <c r="SMX69" s="79"/>
      <c r="SMY69" s="79"/>
      <c r="SMZ69" s="79"/>
      <c r="SNA69" s="79"/>
      <c r="SNB69" s="79"/>
      <c r="SNC69" s="79"/>
      <c r="SND69" s="79"/>
      <c r="SNE69" s="79"/>
      <c r="SNF69" s="79"/>
      <c r="SNG69" s="79"/>
      <c r="SNH69" s="79"/>
      <c r="SNI69" s="79"/>
      <c r="SNJ69" s="79"/>
      <c r="SNK69" s="79"/>
      <c r="SNL69" s="79"/>
      <c r="SNM69" s="79"/>
      <c r="SNN69" s="79"/>
      <c r="SNO69" s="79"/>
      <c r="SNP69" s="79"/>
      <c r="SNQ69" s="79"/>
      <c r="SNR69" s="79"/>
      <c r="SNS69" s="79"/>
      <c r="SNT69" s="79"/>
      <c r="SNU69" s="79"/>
      <c r="SNV69" s="79"/>
      <c r="SNW69" s="79"/>
      <c r="SNX69" s="79"/>
      <c r="SNY69" s="79"/>
      <c r="SNZ69" s="79"/>
      <c r="SOA69" s="79"/>
      <c r="SOB69" s="79"/>
      <c r="SOC69" s="79"/>
      <c r="SOD69" s="79"/>
      <c r="SOE69" s="79"/>
      <c r="SOF69" s="79"/>
      <c r="SOG69" s="79"/>
      <c r="SOH69" s="79"/>
      <c r="SOI69" s="79"/>
      <c r="SOJ69" s="79"/>
      <c r="SOK69" s="79"/>
      <c r="SOL69" s="79"/>
      <c r="SOM69" s="79"/>
      <c r="SON69" s="79"/>
      <c r="SOO69" s="79"/>
      <c r="SOP69" s="79"/>
      <c r="SOQ69" s="79"/>
      <c r="SOR69" s="79"/>
      <c r="SOS69" s="79"/>
      <c r="SOT69" s="79"/>
      <c r="SOU69" s="79"/>
      <c r="SOV69" s="79"/>
      <c r="SOW69" s="79"/>
      <c r="SOX69" s="79"/>
      <c r="SOY69" s="79"/>
      <c r="SOZ69" s="79"/>
      <c r="SPA69" s="79"/>
      <c r="SPB69" s="79"/>
      <c r="SPC69" s="79"/>
      <c r="SPD69" s="79"/>
      <c r="SPE69" s="79"/>
      <c r="SPF69" s="79"/>
      <c r="SPG69" s="79"/>
      <c r="SPH69" s="79"/>
      <c r="SPI69" s="79"/>
      <c r="SPJ69" s="79"/>
      <c r="SPK69" s="79"/>
      <c r="SPL69" s="79"/>
      <c r="SPM69" s="79"/>
      <c r="SPN69" s="79"/>
      <c r="SPO69" s="79"/>
      <c r="SPP69" s="79"/>
      <c r="SPQ69" s="79"/>
      <c r="SPR69" s="79"/>
      <c r="SPS69" s="79"/>
      <c r="SPT69" s="79"/>
      <c r="SPU69" s="79"/>
      <c r="SPV69" s="79"/>
      <c r="SPW69" s="79"/>
      <c r="SPX69" s="79"/>
      <c r="SPY69" s="79"/>
      <c r="SPZ69" s="79"/>
      <c r="SQA69" s="79"/>
      <c r="SQB69" s="79"/>
      <c r="SQC69" s="79"/>
      <c r="SQD69" s="79"/>
      <c r="SQE69" s="79"/>
      <c r="SQF69" s="79"/>
      <c r="SQG69" s="79"/>
      <c r="SQH69" s="79"/>
      <c r="SQI69" s="79"/>
      <c r="SQJ69" s="79"/>
      <c r="SQK69" s="79"/>
      <c r="SQL69" s="79"/>
      <c r="SQM69" s="79"/>
      <c r="SQN69" s="79"/>
      <c r="SQO69" s="79"/>
      <c r="SQP69" s="79"/>
      <c r="SQQ69" s="79"/>
      <c r="SQR69" s="79"/>
      <c r="SQS69" s="79"/>
      <c r="SQT69" s="79"/>
      <c r="SQU69" s="79"/>
      <c r="SQV69" s="79"/>
      <c r="SQW69" s="79"/>
      <c r="SQX69" s="79"/>
      <c r="SQY69" s="79"/>
      <c r="SQZ69" s="79"/>
      <c r="SRA69" s="79"/>
      <c r="SRB69" s="79"/>
      <c r="SRC69" s="79"/>
      <c r="SRD69" s="79"/>
      <c r="SRE69" s="79"/>
      <c r="SRF69" s="79"/>
      <c r="SRG69" s="79"/>
      <c r="SRH69" s="79"/>
      <c r="SRI69" s="79"/>
      <c r="SRJ69" s="79"/>
      <c r="SRK69" s="79"/>
      <c r="SRL69" s="79"/>
      <c r="SRM69" s="79"/>
      <c r="SRN69" s="79"/>
      <c r="SRO69" s="79"/>
      <c r="SRP69" s="79"/>
      <c r="SRQ69" s="79"/>
      <c r="SRR69" s="79"/>
      <c r="SRS69" s="79"/>
      <c r="SRT69" s="79"/>
      <c r="SRU69" s="79"/>
      <c r="SRV69" s="79"/>
      <c r="SRW69" s="79"/>
      <c r="SRX69" s="79"/>
      <c r="SRY69" s="79"/>
      <c r="SRZ69" s="79"/>
      <c r="SSA69" s="79"/>
      <c r="SSB69" s="79"/>
      <c r="SSC69" s="79"/>
      <c r="SSD69" s="79"/>
      <c r="SSE69" s="79"/>
      <c r="SSF69" s="79"/>
      <c r="SSG69" s="79"/>
      <c r="SSH69" s="79"/>
      <c r="SSI69" s="79"/>
      <c r="SSJ69" s="79"/>
      <c r="SSK69" s="79"/>
      <c r="SSL69" s="79"/>
      <c r="SSM69" s="79"/>
      <c r="SSN69" s="79"/>
      <c r="SSO69" s="79"/>
      <c r="SSP69" s="79"/>
      <c r="SSQ69" s="79"/>
      <c r="SSR69" s="79"/>
      <c r="SSS69" s="79"/>
      <c r="SST69" s="79"/>
      <c r="SSU69" s="79"/>
      <c r="SSV69" s="79"/>
      <c r="SSW69" s="79"/>
      <c r="SSX69" s="79"/>
      <c r="SSY69" s="79"/>
      <c r="SSZ69" s="79"/>
      <c r="STA69" s="79"/>
      <c r="STB69" s="79"/>
      <c r="STC69" s="79"/>
      <c r="STD69" s="79"/>
      <c r="STE69" s="79"/>
      <c r="STF69" s="79"/>
      <c r="STG69" s="79"/>
      <c r="STH69" s="79"/>
      <c r="STI69" s="79"/>
      <c r="STJ69" s="79"/>
      <c r="STK69" s="79"/>
      <c r="STL69" s="79"/>
      <c r="STM69" s="79"/>
      <c r="STN69" s="79"/>
      <c r="STO69" s="79"/>
      <c r="STP69" s="79"/>
      <c r="STQ69" s="79"/>
      <c r="STR69" s="79"/>
      <c r="STS69" s="79"/>
      <c r="STT69" s="79"/>
      <c r="STU69" s="79"/>
      <c r="STV69" s="79"/>
      <c r="STW69" s="79"/>
      <c r="STX69" s="79"/>
      <c r="STY69" s="79"/>
      <c r="STZ69" s="79"/>
      <c r="SUA69" s="79"/>
      <c r="SUB69" s="79"/>
      <c r="SUC69" s="79"/>
      <c r="SUD69" s="79"/>
      <c r="SUE69" s="79"/>
      <c r="SUF69" s="79"/>
      <c r="SUG69" s="79"/>
      <c r="SUH69" s="79"/>
      <c r="SUI69" s="79"/>
      <c r="SUJ69" s="79"/>
      <c r="SUK69" s="79"/>
      <c r="SUL69" s="79"/>
      <c r="SUM69" s="79"/>
      <c r="SUN69" s="79"/>
      <c r="SUO69" s="79"/>
      <c r="SUP69" s="79"/>
      <c r="SUQ69" s="79"/>
      <c r="SUR69" s="79"/>
      <c r="SUS69" s="79"/>
      <c r="SUT69" s="79"/>
      <c r="SUU69" s="79"/>
      <c r="SUV69" s="79"/>
      <c r="SUW69" s="79"/>
      <c r="SUX69" s="79"/>
      <c r="SUY69" s="79"/>
      <c r="SUZ69" s="79"/>
      <c r="SVA69" s="79"/>
      <c r="SVB69" s="79"/>
      <c r="SVC69" s="79"/>
      <c r="SVD69" s="79"/>
      <c r="SVE69" s="79"/>
      <c r="SVF69" s="79"/>
      <c r="SVG69" s="79"/>
      <c r="SVH69" s="79"/>
      <c r="SVI69" s="79"/>
      <c r="SVJ69" s="79"/>
      <c r="SVK69" s="79"/>
      <c r="SVL69" s="79"/>
      <c r="SVM69" s="79"/>
      <c r="SVN69" s="79"/>
      <c r="SVO69" s="79"/>
      <c r="SVP69" s="79"/>
      <c r="SVQ69" s="79"/>
      <c r="SVR69" s="79"/>
      <c r="SVS69" s="79"/>
      <c r="SVT69" s="79"/>
      <c r="SVU69" s="79"/>
      <c r="SVV69" s="79"/>
      <c r="SVW69" s="79"/>
      <c r="SVX69" s="79"/>
      <c r="SVY69" s="79"/>
      <c r="SVZ69" s="79"/>
      <c r="SWA69" s="79"/>
      <c r="SWB69" s="79"/>
      <c r="SWC69" s="79"/>
      <c r="SWD69" s="79"/>
      <c r="SWE69" s="79"/>
      <c r="SWF69" s="79"/>
      <c r="SWG69" s="79"/>
      <c r="SWH69" s="79"/>
      <c r="SWI69" s="79"/>
      <c r="SWJ69" s="79"/>
      <c r="SWK69" s="79"/>
      <c r="SWL69" s="79"/>
      <c r="SWM69" s="79"/>
      <c r="SWN69" s="79"/>
      <c r="SWO69" s="79"/>
      <c r="SWP69" s="79"/>
      <c r="SWQ69" s="79"/>
      <c r="SWR69" s="79"/>
      <c r="SWS69" s="79"/>
      <c r="SWT69" s="79"/>
      <c r="SWU69" s="79"/>
      <c r="SWV69" s="79"/>
      <c r="SWW69" s="79"/>
      <c r="SWX69" s="79"/>
      <c r="SWY69" s="79"/>
      <c r="SWZ69" s="79"/>
      <c r="SXA69" s="79"/>
      <c r="SXB69" s="79"/>
      <c r="SXC69" s="79"/>
      <c r="SXD69" s="79"/>
      <c r="SXE69" s="79"/>
      <c r="SXF69" s="79"/>
      <c r="SXG69" s="79"/>
      <c r="SXH69" s="79"/>
      <c r="SXI69" s="79"/>
      <c r="SXJ69" s="79"/>
      <c r="SXK69" s="79"/>
      <c r="SXL69" s="79"/>
      <c r="SXM69" s="79"/>
      <c r="SXN69" s="79"/>
      <c r="SXO69" s="79"/>
      <c r="SXP69" s="79"/>
      <c r="SXQ69" s="79"/>
      <c r="SXR69" s="79"/>
      <c r="SXS69" s="79"/>
      <c r="SXT69" s="79"/>
      <c r="SXU69" s="79"/>
      <c r="SXV69" s="79"/>
      <c r="SXW69" s="79"/>
      <c r="SXX69" s="79"/>
      <c r="SXY69" s="79"/>
      <c r="SXZ69" s="79"/>
      <c r="SYA69" s="79"/>
      <c r="SYB69" s="79"/>
      <c r="SYC69" s="79"/>
      <c r="SYD69" s="79"/>
      <c r="SYE69" s="79"/>
      <c r="SYF69" s="79"/>
      <c r="SYG69" s="79"/>
      <c r="SYH69" s="79"/>
      <c r="SYI69" s="79"/>
      <c r="SYJ69" s="79"/>
      <c r="SYK69" s="79"/>
      <c r="SYL69" s="79"/>
      <c r="SYM69" s="79"/>
      <c r="SYN69" s="79"/>
      <c r="SYO69" s="79"/>
      <c r="SYP69" s="79"/>
      <c r="SYQ69" s="79"/>
      <c r="SYR69" s="79"/>
      <c r="SYS69" s="79"/>
      <c r="SYT69" s="79"/>
      <c r="SYU69" s="79"/>
      <c r="SYV69" s="79"/>
      <c r="SYW69" s="79"/>
      <c r="SYX69" s="79"/>
      <c r="SYY69" s="79"/>
      <c r="SYZ69" s="79"/>
      <c r="SZA69" s="79"/>
      <c r="SZB69" s="79"/>
      <c r="SZC69" s="79"/>
      <c r="SZD69" s="79"/>
      <c r="SZE69" s="79"/>
      <c r="SZF69" s="79"/>
      <c r="SZG69" s="79"/>
      <c r="SZH69" s="79"/>
      <c r="SZI69" s="79"/>
      <c r="SZJ69" s="79"/>
      <c r="SZK69" s="79"/>
      <c r="SZL69" s="79"/>
      <c r="SZM69" s="79"/>
      <c r="SZN69" s="79"/>
      <c r="SZO69" s="79"/>
      <c r="SZP69" s="79"/>
      <c r="SZQ69" s="79"/>
      <c r="SZR69" s="79"/>
      <c r="SZS69" s="79"/>
      <c r="SZT69" s="79"/>
      <c r="SZU69" s="79"/>
      <c r="SZV69" s="79"/>
      <c r="SZW69" s="79"/>
      <c r="SZX69" s="79"/>
      <c r="SZY69" s="79"/>
      <c r="SZZ69" s="79"/>
      <c r="TAA69" s="79"/>
      <c r="TAB69" s="79"/>
      <c r="TAC69" s="79"/>
      <c r="TAD69" s="79"/>
      <c r="TAE69" s="79"/>
      <c r="TAF69" s="79"/>
      <c r="TAG69" s="79"/>
      <c r="TAH69" s="79"/>
      <c r="TAI69" s="79"/>
      <c r="TAJ69" s="79"/>
      <c r="TAK69" s="79"/>
      <c r="TAL69" s="79"/>
      <c r="TAM69" s="79"/>
      <c r="TAN69" s="79"/>
      <c r="TAO69" s="79"/>
      <c r="TAP69" s="79"/>
      <c r="TAQ69" s="79"/>
      <c r="TAR69" s="79"/>
      <c r="TAS69" s="79"/>
      <c r="TAT69" s="79"/>
      <c r="TAU69" s="79"/>
      <c r="TAV69" s="79"/>
      <c r="TAW69" s="79"/>
      <c r="TAX69" s="79"/>
      <c r="TAY69" s="79"/>
      <c r="TAZ69" s="79"/>
      <c r="TBA69" s="79"/>
      <c r="TBB69" s="79"/>
      <c r="TBC69" s="79"/>
      <c r="TBD69" s="79"/>
      <c r="TBE69" s="79"/>
      <c r="TBF69" s="79"/>
      <c r="TBG69" s="79"/>
      <c r="TBH69" s="79"/>
      <c r="TBI69" s="79"/>
      <c r="TBJ69" s="79"/>
      <c r="TBK69" s="79"/>
      <c r="TBL69" s="79"/>
      <c r="TBM69" s="79"/>
      <c r="TBN69" s="79"/>
      <c r="TBO69" s="79"/>
      <c r="TBP69" s="79"/>
      <c r="TBQ69" s="79"/>
      <c r="TBR69" s="79"/>
      <c r="TBS69" s="79"/>
      <c r="TBT69" s="79"/>
      <c r="TBU69" s="79"/>
      <c r="TBV69" s="79"/>
      <c r="TBW69" s="79"/>
      <c r="TBX69" s="79"/>
      <c r="TBY69" s="79"/>
      <c r="TBZ69" s="79"/>
      <c r="TCA69" s="79"/>
      <c r="TCB69" s="79"/>
      <c r="TCC69" s="79"/>
      <c r="TCD69" s="79"/>
      <c r="TCE69" s="79"/>
      <c r="TCF69" s="79"/>
      <c r="TCG69" s="79"/>
      <c r="TCH69" s="79"/>
      <c r="TCI69" s="79"/>
      <c r="TCJ69" s="79"/>
      <c r="TCK69" s="79"/>
      <c r="TCL69" s="79"/>
      <c r="TCM69" s="79"/>
      <c r="TCN69" s="79"/>
      <c r="TCO69" s="79"/>
      <c r="TCP69" s="79"/>
      <c r="TCQ69" s="79"/>
      <c r="TCR69" s="79"/>
      <c r="TCS69" s="79"/>
      <c r="TCT69" s="79"/>
      <c r="TCU69" s="79"/>
      <c r="TCV69" s="79"/>
      <c r="TCW69" s="79"/>
      <c r="TCX69" s="79"/>
      <c r="TCY69" s="79"/>
      <c r="TCZ69" s="79"/>
      <c r="TDA69" s="79"/>
      <c r="TDB69" s="79"/>
      <c r="TDC69" s="79"/>
      <c r="TDD69" s="79"/>
      <c r="TDE69" s="79"/>
      <c r="TDF69" s="79"/>
      <c r="TDG69" s="79"/>
      <c r="TDH69" s="79"/>
      <c r="TDI69" s="79"/>
      <c r="TDJ69" s="79"/>
      <c r="TDK69" s="79"/>
      <c r="TDL69" s="79"/>
      <c r="TDM69" s="79"/>
      <c r="TDN69" s="79"/>
      <c r="TDO69" s="79"/>
      <c r="TDP69" s="79"/>
      <c r="TDQ69" s="79"/>
      <c r="TDR69" s="79"/>
      <c r="TDS69" s="79"/>
      <c r="TDT69" s="79"/>
      <c r="TDU69" s="79"/>
      <c r="TDV69" s="79"/>
      <c r="TDW69" s="79"/>
      <c r="TDX69" s="79"/>
      <c r="TDY69" s="79"/>
      <c r="TDZ69" s="79"/>
      <c r="TEA69" s="79"/>
      <c r="TEB69" s="79"/>
      <c r="TEC69" s="79"/>
      <c r="TED69" s="79"/>
      <c r="TEE69" s="79"/>
      <c r="TEF69" s="79"/>
      <c r="TEG69" s="79"/>
      <c r="TEH69" s="79"/>
      <c r="TEI69" s="79"/>
      <c r="TEJ69" s="79"/>
      <c r="TEK69" s="79"/>
      <c r="TEL69" s="79"/>
      <c r="TEM69" s="79"/>
      <c r="TEN69" s="79"/>
      <c r="TEO69" s="79"/>
      <c r="TEP69" s="79"/>
      <c r="TEQ69" s="79"/>
      <c r="TER69" s="79"/>
      <c r="TES69" s="79"/>
      <c r="TET69" s="79"/>
      <c r="TEU69" s="79"/>
      <c r="TEV69" s="79"/>
      <c r="TEW69" s="79"/>
      <c r="TEX69" s="79"/>
      <c r="TEY69" s="79"/>
      <c r="TEZ69" s="79"/>
      <c r="TFA69" s="79"/>
      <c r="TFB69" s="79"/>
      <c r="TFC69" s="79"/>
      <c r="TFD69" s="79"/>
      <c r="TFE69" s="79"/>
      <c r="TFF69" s="79"/>
      <c r="TFG69" s="79"/>
      <c r="TFH69" s="79"/>
      <c r="TFI69" s="79"/>
      <c r="TFJ69" s="79"/>
      <c r="TFK69" s="79"/>
      <c r="TFL69" s="79"/>
      <c r="TFM69" s="79"/>
      <c r="TFN69" s="79"/>
      <c r="TFO69" s="79"/>
      <c r="TFP69" s="79"/>
      <c r="TFQ69" s="79"/>
      <c r="TFR69" s="79"/>
      <c r="TFS69" s="79"/>
      <c r="TFT69" s="79"/>
      <c r="TFU69" s="79"/>
      <c r="TFV69" s="79"/>
      <c r="TFW69" s="79"/>
      <c r="TFX69" s="79"/>
      <c r="TFY69" s="79"/>
      <c r="TFZ69" s="79"/>
      <c r="TGA69" s="79"/>
      <c r="TGB69" s="79"/>
      <c r="TGC69" s="79"/>
      <c r="TGD69" s="79"/>
      <c r="TGE69" s="79"/>
      <c r="TGF69" s="79"/>
      <c r="TGG69" s="79"/>
      <c r="TGH69" s="79"/>
      <c r="TGI69" s="79"/>
      <c r="TGJ69" s="79"/>
      <c r="TGK69" s="79"/>
      <c r="TGL69" s="79"/>
      <c r="TGM69" s="79"/>
      <c r="TGN69" s="79"/>
      <c r="TGO69" s="79"/>
      <c r="TGP69" s="79"/>
      <c r="TGQ69" s="79"/>
      <c r="TGR69" s="79"/>
      <c r="TGS69" s="79"/>
      <c r="TGT69" s="79"/>
      <c r="TGU69" s="79"/>
      <c r="TGV69" s="79"/>
      <c r="TGW69" s="79"/>
      <c r="TGX69" s="79"/>
      <c r="TGY69" s="79"/>
      <c r="TGZ69" s="79"/>
      <c r="THA69" s="79"/>
      <c r="THB69" s="79"/>
      <c r="THC69" s="79"/>
      <c r="THD69" s="79"/>
      <c r="THE69" s="79"/>
      <c r="THF69" s="79"/>
      <c r="THG69" s="79"/>
      <c r="THH69" s="79"/>
      <c r="THI69" s="79"/>
      <c r="THJ69" s="79"/>
      <c r="THK69" s="79"/>
      <c r="THL69" s="79"/>
      <c r="THM69" s="79"/>
      <c r="THN69" s="79"/>
      <c r="THO69" s="79"/>
      <c r="THP69" s="79"/>
      <c r="THQ69" s="79"/>
      <c r="THR69" s="79"/>
      <c r="THS69" s="79"/>
      <c r="THT69" s="79"/>
      <c r="THU69" s="79"/>
      <c r="THV69" s="79"/>
      <c r="THW69" s="79"/>
      <c r="THX69" s="79"/>
      <c r="THY69" s="79"/>
      <c r="THZ69" s="79"/>
      <c r="TIA69" s="79"/>
      <c r="TIB69" s="79"/>
      <c r="TIC69" s="79"/>
      <c r="TID69" s="79"/>
      <c r="TIE69" s="79"/>
      <c r="TIF69" s="79"/>
      <c r="TIG69" s="79"/>
      <c r="TIH69" s="79"/>
      <c r="TII69" s="79"/>
      <c r="TIJ69" s="79"/>
      <c r="TIK69" s="79"/>
      <c r="TIL69" s="79"/>
      <c r="TIM69" s="79"/>
      <c r="TIN69" s="79"/>
      <c r="TIO69" s="79"/>
      <c r="TIP69" s="79"/>
      <c r="TIQ69" s="79"/>
      <c r="TIR69" s="79"/>
      <c r="TIS69" s="79"/>
      <c r="TIT69" s="79"/>
      <c r="TIU69" s="79"/>
      <c r="TIV69" s="79"/>
      <c r="TIW69" s="79"/>
      <c r="TIX69" s="79"/>
      <c r="TIY69" s="79"/>
      <c r="TIZ69" s="79"/>
      <c r="TJA69" s="79"/>
      <c r="TJB69" s="79"/>
      <c r="TJC69" s="79"/>
      <c r="TJD69" s="79"/>
      <c r="TJE69" s="79"/>
      <c r="TJF69" s="79"/>
      <c r="TJG69" s="79"/>
      <c r="TJH69" s="79"/>
      <c r="TJI69" s="79"/>
      <c r="TJJ69" s="79"/>
      <c r="TJK69" s="79"/>
      <c r="TJL69" s="79"/>
      <c r="TJM69" s="79"/>
      <c r="TJN69" s="79"/>
      <c r="TJO69" s="79"/>
      <c r="TJP69" s="79"/>
      <c r="TJQ69" s="79"/>
      <c r="TJR69" s="79"/>
      <c r="TJS69" s="79"/>
      <c r="TJT69" s="79"/>
      <c r="TJU69" s="79"/>
      <c r="TJV69" s="79"/>
      <c r="TJW69" s="79"/>
      <c r="TJX69" s="79"/>
      <c r="TJY69" s="79"/>
      <c r="TJZ69" s="79"/>
      <c r="TKA69" s="79"/>
      <c r="TKB69" s="79"/>
      <c r="TKC69" s="79"/>
      <c r="TKD69" s="79"/>
      <c r="TKE69" s="79"/>
      <c r="TKF69" s="79"/>
      <c r="TKG69" s="79"/>
      <c r="TKH69" s="79"/>
      <c r="TKI69" s="79"/>
      <c r="TKJ69" s="79"/>
      <c r="TKK69" s="79"/>
      <c r="TKL69" s="79"/>
      <c r="TKM69" s="79"/>
      <c r="TKN69" s="79"/>
      <c r="TKO69" s="79"/>
      <c r="TKP69" s="79"/>
      <c r="TKQ69" s="79"/>
      <c r="TKR69" s="79"/>
      <c r="TKS69" s="79"/>
      <c r="TKT69" s="79"/>
      <c r="TKU69" s="79"/>
      <c r="TKV69" s="79"/>
      <c r="TKW69" s="79"/>
      <c r="TKX69" s="79"/>
      <c r="TKY69" s="79"/>
      <c r="TKZ69" s="79"/>
      <c r="TLA69" s="79"/>
      <c r="TLB69" s="79"/>
      <c r="TLC69" s="79"/>
      <c r="TLD69" s="79"/>
      <c r="TLE69" s="79"/>
      <c r="TLF69" s="79"/>
      <c r="TLG69" s="79"/>
      <c r="TLH69" s="79"/>
      <c r="TLI69" s="79"/>
      <c r="TLJ69" s="79"/>
      <c r="TLK69" s="79"/>
      <c r="TLL69" s="79"/>
      <c r="TLM69" s="79"/>
      <c r="TLN69" s="79"/>
      <c r="TLO69" s="79"/>
      <c r="TLP69" s="79"/>
      <c r="TLQ69" s="79"/>
      <c r="TLR69" s="79"/>
      <c r="TLS69" s="79"/>
      <c r="TLT69" s="79"/>
      <c r="TLU69" s="79"/>
      <c r="TLV69" s="79"/>
      <c r="TLW69" s="79"/>
      <c r="TLX69" s="79"/>
      <c r="TLY69" s="79"/>
      <c r="TLZ69" s="79"/>
      <c r="TMA69" s="79"/>
      <c r="TMB69" s="79"/>
      <c r="TMC69" s="79"/>
      <c r="TMD69" s="79"/>
      <c r="TME69" s="79"/>
      <c r="TMF69" s="79"/>
      <c r="TMG69" s="79"/>
      <c r="TMH69" s="79"/>
      <c r="TMI69" s="79"/>
      <c r="TMJ69" s="79"/>
      <c r="TMK69" s="79"/>
      <c r="TML69" s="79"/>
      <c r="TMM69" s="79"/>
      <c r="TMN69" s="79"/>
      <c r="TMO69" s="79"/>
      <c r="TMP69" s="79"/>
      <c r="TMQ69" s="79"/>
      <c r="TMR69" s="79"/>
      <c r="TMS69" s="79"/>
      <c r="TMT69" s="79"/>
      <c r="TMU69" s="79"/>
      <c r="TMV69" s="79"/>
      <c r="TMW69" s="79"/>
      <c r="TMX69" s="79"/>
      <c r="TMY69" s="79"/>
      <c r="TMZ69" s="79"/>
      <c r="TNA69" s="79"/>
      <c r="TNB69" s="79"/>
      <c r="TNC69" s="79"/>
      <c r="TND69" s="79"/>
      <c r="TNE69" s="79"/>
      <c r="TNF69" s="79"/>
      <c r="TNG69" s="79"/>
      <c r="TNH69" s="79"/>
      <c r="TNI69" s="79"/>
      <c r="TNJ69" s="79"/>
      <c r="TNK69" s="79"/>
      <c r="TNL69" s="79"/>
      <c r="TNM69" s="79"/>
      <c r="TNN69" s="79"/>
      <c r="TNO69" s="79"/>
      <c r="TNP69" s="79"/>
      <c r="TNQ69" s="79"/>
      <c r="TNR69" s="79"/>
      <c r="TNS69" s="79"/>
      <c r="TNT69" s="79"/>
      <c r="TNU69" s="79"/>
      <c r="TNV69" s="79"/>
      <c r="TNW69" s="79"/>
      <c r="TNX69" s="79"/>
      <c r="TNY69" s="79"/>
      <c r="TNZ69" s="79"/>
      <c r="TOA69" s="79"/>
      <c r="TOB69" s="79"/>
      <c r="TOC69" s="79"/>
      <c r="TOD69" s="79"/>
      <c r="TOE69" s="79"/>
      <c r="TOF69" s="79"/>
      <c r="TOG69" s="79"/>
      <c r="TOH69" s="79"/>
      <c r="TOI69" s="79"/>
      <c r="TOJ69" s="79"/>
      <c r="TOK69" s="79"/>
      <c r="TOL69" s="79"/>
      <c r="TOM69" s="79"/>
      <c r="TON69" s="79"/>
      <c r="TOO69" s="79"/>
      <c r="TOP69" s="79"/>
      <c r="TOQ69" s="79"/>
      <c r="TOR69" s="79"/>
      <c r="TOS69" s="79"/>
      <c r="TOT69" s="79"/>
      <c r="TOU69" s="79"/>
      <c r="TOV69" s="79"/>
      <c r="TOW69" s="79"/>
      <c r="TOX69" s="79"/>
      <c r="TOY69" s="79"/>
      <c r="TOZ69" s="79"/>
      <c r="TPA69" s="79"/>
      <c r="TPB69" s="79"/>
      <c r="TPC69" s="79"/>
      <c r="TPD69" s="79"/>
      <c r="TPE69" s="79"/>
      <c r="TPF69" s="79"/>
      <c r="TPG69" s="79"/>
      <c r="TPH69" s="79"/>
      <c r="TPI69" s="79"/>
      <c r="TPJ69" s="79"/>
      <c r="TPK69" s="79"/>
      <c r="TPL69" s="79"/>
      <c r="TPM69" s="79"/>
      <c r="TPN69" s="79"/>
      <c r="TPO69" s="79"/>
      <c r="TPP69" s="79"/>
      <c r="TPQ69" s="79"/>
      <c r="TPR69" s="79"/>
      <c r="TPS69" s="79"/>
      <c r="TPT69" s="79"/>
      <c r="TPU69" s="79"/>
      <c r="TPV69" s="79"/>
      <c r="TPW69" s="79"/>
      <c r="TPX69" s="79"/>
      <c r="TPY69" s="79"/>
      <c r="TPZ69" s="79"/>
      <c r="TQA69" s="79"/>
      <c r="TQB69" s="79"/>
      <c r="TQC69" s="79"/>
      <c r="TQD69" s="79"/>
      <c r="TQE69" s="79"/>
      <c r="TQF69" s="79"/>
      <c r="TQG69" s="79"/>
      <c r="TQH69" s="79"/>
      <c r="TQI69" s="79"/>
      <c r="TQJ69" s="79"/>
      <c r="TQK69" s="79"/>
      <c r="TQL69" s="79"/>
      <c r="TQM69" s="79"/>
      <c r="TQN69" s="79"/>
      <c r="TQO69" s="79"/>
      <c r="TQP69" s="79"/>
      <c r="TQQ69" s="79"/>
      <c r="TQR69" s="79"/>
      <c r="TQS69" s="79"/>
      <c r="TQT69" s="79"/>
      <c r="TQU69" s="79"/>
      <c r="TQV69" s="79"/>
      <c r="TQW69" s="79"/>
      <c r="TQX69" s="79"/>
      <c r="TQY69" s="79"/>
      <c r="TQZ69" s="79"/>
      <c r="TRA69" s="79"/>
      <c r="TRB69" s="79"/>
      <c r="TRC69" s="79"/>
      <c r="TRD69" s="79"/>
      <c r="TRE69" s="79"/>
      <c r="TRF69" s="79"/>
      <c r="TRG69" s="79"/>
      <c r="TRH69" s="79"/>
      <c r="TRI69" s="79"/>
      <c r="TRJ69" s="79"/>
      <c r="TRK69" s="79"/>
      <c r="TRL69" s="79"/>
      <c r="TRM69" s="79"/>
      <c r="TRN69" s="79"/>
      <c r="TRO69" s="79"/>
      <c r="TRP69" s="79"/>
      <c r="TRQ69" s="79"/>
      <c r="TRR69" s="79"/>
      <c r="TRS69" s="79"/>
      <c r="TRT69" s="79"/>
      <c r="TRU69" s="79"/>
      <c r="TRV69" s="79"/>
      <c r="TRW69" s="79"/>
      <c r="TRX69" s="79"/>
      <c r="TRY69" s="79"/>
      <c r="TRZ69" s="79"/>
      <c r="TSA69" s="79"/>
      <c r="TSB69" s="79"/>
      <c r="TSC69" s="79"/>
      <c r="TSD69" s="79"/>
      <c r="TSE69" s="79"/>
      <c r="TSF69" s="79"/>
      <c r="TSG69" s="79"/>
      <c r="TSH69" s="79"/>
      <c r="TSI69" s="79"/>
      <c r="TSJ69" s="79"/>
      <c r="TSK69" s="79"/>
      <c r="TSL69" s="79"/>
      <c r="TSM69" s="79"/>
      <c r="TSN69" s="79"/>
      <c r="TSO69" s="79"/>
      <c r="TSP69" s="79"/>
      <c r="TSQ69" s="79"/>
      <c r="TSR69" s="79"/>
      <c r="TSS69" s="79"/>
      <c r="TST69" s="79"/>
      <c r="TSU69" s="79"/>
      <c r="TSV69" s="79"/>
      <c r="TSW69" s="79"/>
      <c r="TSX69" s="79"/>
      <c r="TSY69" s="79"/>
      <c r="TSZ69" s="79"/>
      <c r="TTA69" s="79"/>
      <c r="TTB69" s="79"/>
      <c r="TTC69" s="79"/>
      <c r="TTD69" s="79"/>
      <c r="TTE69" s="79"/>
      <c r="TTF69" s="79"/>
      <c r="TTG69" s="79"/>
      <c r="TTH69" s="79"/>
      <c r="TTI69" s="79"/>
      <c r="TTJ69" s="79"/>
      <c r="TTK69" s="79"/>
      <c r="TTL69" s="79"/>
      <c r="TTM69" s="79"/>
      <c r="TTN69" s="79"/>
      <c r="TTO69" s="79"/>
      <c r="TTP69" s="79"/>
      <c r="TTQ69" s="79"/>
      <c r="TTR69" s="79"/>
      <c r="TTS69" s="79"/>
      <c r="TTT69" s="79"/>
      <c r="TTU69" s="79"/>
      <c r="TTV69" s="79"/>
      <c r="TTW69" s="79"/>
      <c r="TTX69" s="79"/>
      <c r="TTY69" s="79"/>
      <c r="TTZ69" s="79"/>
      <c r="TUA69" s="79"/>
      <c r="TUB69" s="79"/>
      <c r="TUC69" s="79"/>
      <c r="TUD69" s="79"/>
      <c r="TUE69" s="79"/>
      <c r="TUF69" s="79"/>
      <c r="TUG69" s="79"/>
      <c r="TUH69" s="79"/>
      <c r="TUI69" s="79"/>
      <c r="TUJ69" s="79"/>
      <c r="TUK69" s="79"/>
      <c r="TUL69" s="79"/>
      <c r="TUM69" s="79"/>
      <c r="TUN69" s="79"/>
      <c r="TUO69" s="79"/>
      <c r="TUP69" s="79"/>
      <c r="TUQ69" s="79"/>
      <c r="TUR69" s="79"/>
      <c r="TUS69" s="79"/>
      <c r="TUT69" s="79"/>
      <c r="TUU69" s="79"/>
      <c r="TUV69" s="79"/>
      <c r="TUW69" s="79"/>
      <c r="TUX69" s="79"/>
      <c r="TUY69" s="79"/>
      <c r="TUZ69" s="79"/>
      <c r="TVA69" s="79"/>
      <c r="TVB69" s="79"/>
      <c r="TVC69" s="79"/>
      <c r="TVD69" s="79"/>
      <c r="TVE69" s="79"/>
      <c r="TVF69" s="79"/>
      <c r="TVG69" s="79"/>
      <c r="TVH69" s="79"/>
      <c r="TVI69" s="79"/>
      <c r="TVJ69" s="79"/>
      <c r="TVK69" s="79"/>
      <c r="TVL69" s="79"/>
      <c r="TVM69" s="79"/>
      <c r="TVN69" s="79"/>
      <c r="TVO69" s="79"/>
      <c r="TVP69" s="79"/>
      <c r="TVQ69" s="79"/>
      <c r="TVR69" s="79"/>
      <c r="TVS69" s="79"/>
      <c r="TVT69" s="79"/>
      <c r="TVU69" s="79"/>
      <c r="TVV69" s="79"/>
      <c r="TVW69" s="79"/>
      <c r="TVX69" s="79"/>
      <c r="TVY69" s="79"/>
      <c r="TVZ69" s="79"/>
      <c r="TWA69" s="79"/>
      <c r="TWB69" s="79"/>
      <c r="TWC69" s="79"/>
      <c r="TWD69" s="79"/>
      <c r="TWE69" s="79"/>
      <c r="TWF69" s="79"/>
      <c r="TWG69" s="79"/>
      <c r="TWH69" s="79"/>
      <c r="TWI69" s="79"/>
      <c r="TWJ69" s="79"/>
      <c r="TWK69" s="79"/>
      <c r="TWL69" s="79"/>
      <c r="TWM69" s="79"/>
      <c r="TWN69" s="79"/>
      <c r="TWO69" s="79"/>
      <c r="TWP69" s="79"/>
      <c r="TWQ69" s="79"/>
      <c r="TWR69" s="79"/>
      <c r="TWS69" s="79"/>
      <c r="TWT69" s="79"/>
      <c r="TWU69" s="79"/>
      <c r="TWV69" s="79"/>
      <c r="TWW69" s="79"/>
      <c r="TWX69" s="79"/>
      <c r="TWY69" s="79"/>
      <c r="TWZ69" s="79"/>
      <c r="TXA69" s="79"/>
      <c r="TXB69" s="79"/>
      <c r="TXC69" s="79"/>
      <c r="TXD69" s="79"/>
      <c r="TXE69" s="79"/>
      <c r="TXF69" s="79"/>
      <c r="TXG69" s="79"/>
      <c r="TXH69" s="79"/>
      <c r="TXI69" s="79"/>
      <c r="TXJ69" s="79"/>
      <c r="TXK69" s="79"/>
      <c r="TXL69" s="79"/>
      <c r="TXM69" s="79"/>
      <c r="TXN69" s="79"/>
      <c r="TXO69" s="79"/>
      <c r="TXP69" s="79"/>
      <c r="TXQ69" s="79"/>
      <c r="TXR69" s="79"/>
      <c r="TXS69" s="79"/>
      <c r="TXT69" s="79"/>
      <c r="TXU69" s="79"/>
      <c r="TXV69" s="79"/>
      <c r="TXW69" s="79"/>
      <c r="TXX69" s="79"/>
      <c r="TXY69" s="79"/>
      <c r="TXZ69" s="79"/>
      <c r="TYA69" s="79"/>
      <c r="TYB69" s="79"/>
      <c r="TYC69" s="79"/>
      <c r="TYD69" s="79"/>
      <c r="TYE69" s="79"/>
      <c r="TYF69" s="79"/>
      <c r="TYG69" s="79"/>
      <c r="TYH69" s="79"/>
      <c r="TYI69" s="79"/>
      <c r="TYJ69" s="79"/>
      <c r="TYK69" s="79"/>
      <c r="TYL69" s="79"/>
      <c r="TYM69" s="79"/>
      <c r="TYN69" s="79"/>
      <c r="TYO69" s="79"/>
      <c r="TYP69" s="79"/>
      <c r="TYQ69" s="79"/>
      <c r="TYR69" s="79"/>
      <c r="TYS69" s="79"/>
      <c r="TYT69" s="79"/>
      <c r="TYU69" s="79"/>
      <c r="TYV69" s="79"/>
      <c r="TYW69" s="79"/>
      <c r="TYX69" s="79"/>
      <c r="TYY69" s="79"/>
      <c r="TYZ69" s="79"/>
      <c r="TZA69" s="79"/>
      <c r="TZB69" s="79"/>
      <c r="TZC69" s="79"/>
      <c r="TZD69" s="79"/>
      <c r="TZE69" s="79"/>
      <c r="TZF69" s="79"/>
      <c r="TZG69" s="79"/>
      <c r="TZH69" s="79"/>
      <c r="TZI69" s="79"/>
      <c r="TZJ69" s="79"/>
      <c r="TZK69" s="79"/>
      <c r="TZL69" s="79"/>
      <c r="TZM69" s="79"/>
      <c r="TZN69" s="79"/>
      <c r="TZO69" s="79"/>
      <c r="TZP69" s="79"/>
      <c r="TZQ69" s="79"/>
      <c r="TZR69" s="79"/>
      <c r="TZS69" s="79"/>
      <c r="TZT69" s="79"/>
      <c r="TZU69" s="79"/>
      <c r="TZV69" s="79"/>
      <c r="TZW69" s="79"/>
      <c r="TZX69" s="79"/>
      <c r="TZY69" s="79"/>
      <c r="TZZ69" s="79"/>
      <c r="UAA69" s="79"/>
      <c r="UAB69" s="79"/>
      <c r="UAC69" s="79"/>
      <c r="UAD69" s="79"/>
      <c r="UAE69" s="79"/>
      <c r="UAF69" s="79"/>
      <c r="UAG69" s="79"/>
      <c r="UAH69" s="79"/>
      <c r="UAI69" s="79"/>
      <c r="UAJ69" s="79"/>
      <c r="UAK69" s="79"/>
      <c r="UAL69" s="79"/>
      <c r="UAM69" s="79"/>
      <c r="UAN69" s="79"/>
      <c r="UAO69" s="79"/>
      <c r="UAP69" s="79"/>
      <c r="UAQ69" s="79"/>
      <c r="UAR69" s="79"/>
      <c r="UAS69" s="79"/>
      <c r="UAT69" s="79"/>
      <c r="UAU69" s="79"/>
      <c r="UAV69" s="79"/>
      <c r="UAW69" s="79"/>
      <c r="UAX69" s="79"/>
      <c r="UAY69" s="79"/>
      <c r="UAZ69" s="79"/>
      <c r="UBA69" s="79"/>
      <c r="UBB69" s="79"/>
      <c r="UBC69" s="79"/>
      <c r="UBD69" s="79"/>
      <c r="UBE69" s="79"/>
      <c r="UBF69" s="79"/>
      <c r="UBG69" s="79"/>
      <c r="UBH69" s="79"/>
      <c r="UBI69" s="79"/>
      <c r="UBJ69" s="79"/>
      <c r="UBK69" s="79"/>
      <c r="UBL69" s="79"/>
      <c r="UBM69" s="79"/>
      <c r="UBN69" s="79"/>
      <c r="UBO69" s="79"/>
      <c r="UBP69" s="79"/>
      <c r="UBQ69" s="79"/>
      <c r="UBR69" s="79"/>
      <c r="UBS69" s="79"/>
      <c r="UBT69" s="79"/>
      <c r="UBU69" s="79"/>
      <c r="UBV69" s="79"/>
      <c r="UBW69" s="79"/>
      <c r="UBX69" s="79"/>
      <c r="UBY69" s="79"/>
      <c r="UBZ69" s="79"/>
      <c r="UCA69" s="79"/>
      <c r="UCB69" s="79"/>
      <c r="UCC69" s="79"/>
      <c r="UCD69" s="79"/>
      <c r="UCE69" s="79"/>
      <c r="UCF69" s="79"/>
      <c r="UCG69" s="79"/>
      <c r="UCH69" s="79"/>
      <c r="UCI69" s="79"/>
      <c r="UCJ69" s="79"/>
      <c r="UCK69" s="79"/>
      <c r="UCL69" s="79"/>
      <c r="UCM69" s="79"/>
      <c r="UCN69" s="79"/>
      <c r="UCO69" s="79"/>
      <c r="UCP69" s="79"/>
      <c r="UCQ69" s="79"/>
      <c r="UCR69" s="79"/>
      <c r="UCS69" s="79"/>
      <c r="UCT69" s="79"/>
      <c r="UCU69" s="79"/>
      <c r="UCV69" s="79"/>
      <c r="UCW69" s="79"/>
      <c r="UCX69" s="79"/>
      <c r="UCY69" s="79"/>
      <c r="UCZ69" s="79"/>
      <c r="UDA69" s="79"/>
      <c r="UDB69" s="79"/>
      <c r="UDC69" s="79"/>
      <c r="UDD69" s="79"/>
      <c r="UDE69" s="79"/>
      <c r="UDF69" s="79"/>
      <c r="UDG69" s="79"/>
      <c r="UDH69" s="79"/>
      <c r="UDI69" s="79"/>
      <c r="UDJ69" s="79"/>
      <c r="UDK69" s="79"/>
      <c r="UDL69" s="79"/>
      <c r="UDM69" s="79"/>
      <c r="UDN69" s="79"/>
      <c r="UDO69" s="79"/>
      <c r="UDP69" s="79"/>
      <c r="UDQ69" s="79"/>
      <c r="UDR69" s="79"/>
      <c r="UDS69" s="79"/>
      <c r="UDT69" s="79"/>
      <c r="UDU69" s="79"/>
      <c r="UDV69" s="79"/>
      <c r="UDW69" s="79"/>
      <c r="UDX69" s="79"/>
      <c r="UDY69" s="79"/>
      <c r="UDZ69" s="79"/>
      <c r="UEA69" s="79"/>
      <c r="UEB69" s="79"/>
      <c r="UEC69" s="79"/>
      <c r="UED69" s="79"/>
      <c r="UEE69" s="79"/>
      <c r="UEF69" s="79"/>
      <c r="UEG69" s="79"/>
      <c r="UEH69" s="79"/>
      <c r="UEI69" s="79"/>
      <c r="UEJ69" s="79"/>
      <c r="UEK69" s="79"/>
      <c r="UEL69" s="79"/>
      <c r="UEM69" s="79"/>
      <c r="UEN69" s="79"/>
      <c r="UEO69" s="79"/>
      <c r="UEP69" s="79"/>
      <c r="UEQ69" s="79"/>
      <c r="UER69" s="79"/>
      <c r="UES69" s="79"/>
      <c r="UET69" s="79"/>
      <c r="UEU69" s="79"/>
      <c r="UEV69" s="79"/>
      <c r="UEW69" s="79"/>
      <c r="UEX69" s="79"/>
      <c r="UEY69" s="79"/>
      <c r="UEZ69" s="79"/>
      <c r="UFA69" s="79"/>
      <c r="UFB69" s="79"/>
      <c r="UFC69" s="79"/>
      <c r="UFD69" s="79"/>
      <c r="UFE69" s="79"/>
      <c r="UFF69" s="79"/>
      <c r="UFG69" s="79"/>
      <c r="UFH69" s="79"/>
      <c r="UFI69" s="79"/>
      <c r="UFJ69" s="79"/>
      <c r="UFK69" s="79"/>
      <c r="UFL69" s="79"/>
      <c r="UFM69" s="79"/>
      <c r="UFN69" s="79"/>
      <c r="UFO69" s="79"/>
      <c r="UFP69" s="79"/>
      <c r="UFQ69" s="79"/>
      <c r="UFR69" s="79"/>
      <c r="UFS69" s="79"/>
      <c r="UFT69" s="79"/>
      <c r="UFU69" s="79"/>
      <c r="UFV69" s="79"/>
      <c r="UFW69" s="79"/>
      <c r="UFX69" s="79"/>
      <c r="UFY69" s="79"/>
      <c r="UFZ69" s="79"/>
      <c r="UGA69" s="79"/>
      <c r="UGB69" s="79"/>
      <c r="UGC69" s="79"/>
      <c r="UGD69" s="79"/>
      <c r="UGE69" s="79"/>
      <c r="UGF69" s="79"/>
      <c r="UGG69" s="79"/>
      <c r="UGH69" s="79"/>
      <c r="UGI69" s="79"/>
      <c r="UGJ69" s="79"/>
      <c r="UGK69" s="79"/>
      <c r="UGL69" s="79"/>
      <c r="UGM69" s="79"/>
      <c r="UGN69" s="79"/>
      <c r="UGO69" s="79"/>
      <c r="UGP69" s="79"/>
      <c r="UGQ69" s="79"/>
      <c r="UGR69" s="79"/>
      <c r="UGS69" s="79"/>
      <c r="UGT69" s="79"/>
      <c r="UGU69" s="79"/>
      <c r="UGV69" s="79"/>
      <c r="UGW69" s="79"/>
      <c r="UGX69" s="79"/>
      <c r="UGY69" s="79"/>
      <c r="UGZ69" s="79"/>
      <c r="UHA69" s="79"/>
      <c r="UHB69" s="79"/>
      <c r="UHC69" s="79"/>
      <c r="UHD69" s="79"/>
      <c r="UHE69" s="79"/>
      <c r="UHF69" s="79"/>
      <c r="UHG69" s="79"/>
      <c r="UHH69" s="79"/>
      <c r="UHI69" s="79"/>
      <c r="UHJ69" s="79"/>
      <c r="UHK69" s="79"/>
      <c r="UHL69" s="79"/>
      <c r="UHM69" s="79"/>
      <c r="UHN69" s="79"/>
      <c r="UHO69" s="79"/>
      <c r="UHP69" s="79"/>
      <c r="UHQ69" s="79"/>
      <c r="UHR69" s="79"/>
      <c r="UHS69" s="79"/>
      <c r="UHT69" s="79"/>
      <c r="UHU69" s="79"/>
      <c r="UHV69" s="79"/>
      <c r="UHW69" s="79"/>
      <c r="UHX69" s="79"/>
      <c r="UHY69" s="79"/>
      <c r="UHZ69" s="79"/>
      <c r="UIA69" s="79"/>
      <c r="UIB69" s="79"/>
      <c r="UIC69" s="79"/>
      <c r="UID69" s="79"/>
      <c r="UIE69" s="79"/>
      <c r="UIF69" s="79"/>
      <c r="UIG69" s="79"/>
      <c r="UIH69" s="79"/>
      <c r="UII69" s="79"/>
      <c r="UIJ69" s="79"/>
      <c r="UIK69" s="79"/>
      <c r="UIL69" s="79"/>
      <c r="UIM69" s="79"/>
      <c r="UIN69" s="79"/>
      <c r="UIO69" s="79"/>
      <c r="UIP69" s="79"/>
      <c r="UIQ69" s="79"/>
      <c r="UIR69" s="79"/>
      <c r="UIS69" s="79"/>
      <c r="UIT69" s="79"/>
      <c r="UIU69" s="79"/>
      <c r="UIV69" s="79"/>
      <c r="UIW69" s="79"/>
      <c r="UIX69" s="79"/>
      <c r="UIY69" s="79"/>
      <c r="UIZ69" s="79"/>
      <c r="UJA69" s="79"/>
      <c r="UJB69" s="79"/>
      <c r="UJC69" s="79"/>
      <c r="UJD69" s="79"/>
      <c r="UJE69" s="79"/>
      <c r="UJF69" s="79"/>
      <c r="UJG69" s="79"/>
      <c r="UJH69" s="79"/>
      <c r="UJI69" s="79"/>
      <c r="UJJ69" s="79"/>
      <c r="UJK69" s="79"/>
      <c r="UJL69" s="79"/>
      <c r="UJM69" s="79"/>
      <c r="UJN69" s="79"/>
      <c r="UJO69" s="79"/>
      <c r="UJP69" s="79"/>
      <c r="UJQ69" s="79"/>
      <c r="UJR69" s="79"/>
      <c r="UJS69" s="79"/>
      <c r="UJT69" s="79"/>
      <c r="UJU69" s="79"/>
      <c r="UJV69" s="79"/>
      <c r="UJW69" s="79"/>
      <c r="UJX69" s="79"/>
      <c r="UJY69" s="79"/>
      <c r="UJZ69" s="79"/>
      <c r="UKA69" s="79"/>
      <c r="UKB69" s="79"/>
      <c r="UKC69" s="79"/>
      <c r="UKD69" s="79"/>
      <c r="UKE69" s="79"/>
      <c r="UKF69" s="79"/>
      <c r="UKG69" s="79"/>
      <c r="UKH69" s="79"/>
      <c r="UKI69" s="79"/>
      <c r="UKJ69" s="79"/>
      <c r="UKK69" s="79"/>
      <c r="UKL69" s="79"/>
      <c r="UKM69" s="79"/>
      <c r="UKN69" s="79"/>
      <c r="UKO69" s="79"/>
      <c r="UKP69" s="79"/>
      <c r="UKQ69" s="79"/>
      <c r="UKR69" s="79"/>
      <c r="UKS69" s="79"/>
      <c r="UKT69" s="79"/>
      <c r="UKU69" s="79"/>
      <c r="UKV69" s="79"/>
      <c r="UKW69" s="79"/>
      <c r="UKX69" s="79"/>
      <c r="UKY69" s="79"/>
      <c r="UKZ69" s="79"/>
      <c r="ULA69" s="79"/>
      <c r="ULB69" s="79"/>
      <c r="ULC69" s="79"/>
      <c r="ULD69" s="79"/>
      <c r="ULE69" s="79"/>
      <c r="ULF69" s="79"/>
      <c r="ULG69" s="79"/>
      <c r="ULH69" s="79"/>
      <c r="ULI69" s="79"/>
      <c r="ULJ69" s="79"/>
      <c r="ULK69" s="79"/>
      <c r="ULL69" s="79"/>
      <c r="ULM69" s="79"/>
      <c r="ULN69" s="79"/>
      <c r="ULO69" s="79"/>
      <c r="ULP69" s="79"/>
      <c r="ULQ69" s="79"/>
      <c r="ULR69" s="79"/>
      <c r="ULS69" s="79"/>
      <c r="ULT69" s="79"/>
      <c r="ULU69" s="79"/>
      <c r="ULV69" s="79"/>
      <c r="ULW69" s="79"/>
      <c r="ULX69" s="79"/>
      <c r="ULY69" s="79"/>
      <c r="ULZ69" s="79"/>
      <c r="UMA69" s="79"/>
      <c r="UMB69" s="79"/>
      <c r="UMC69" s="79"/>
      <c r="UMD69" s="79"/>
      <c r="UME69" s="79"/>
      <c r="UMF69" s="79"/>
      <c r="UMG69" s="79"/>
      <c r="UMH69" s="79"/>
      <c r="UMI69" s="79"/>
      <c r="UMJ69" s="79"/>
      <c r="UMK69" s="79"/>
      <c r="UML69" s="79"/>
      <c r="UMM69" s="79"/>
      <c r="UMN69" s="79"/>
      <c r="UMO69" s="79"/>
      <c r="UMP69" s="79"/>
      <c r="UMQ69" s="79"/>
      <c r="UMR69" s="79"/>
      <c r="UMS69" s="79"/>
      <c r="UMT69" s="79"/>
      <c r="UMU69" s="79"/>
      <c r="UMV69" s="79"/>
      <c r="UMW69" s="79"/>
      <c r="UMX69" s="79"/>
      <c r="UMY69" s="79"/>
      <c r="UMZ69" s="79"/>
      <c r="UNA69" s="79"/>
      <c r="UNB69" s="79"/>
      <c r="UNC69" s="79"/>
      <c r="UND69" s="79"/>
      <c r="UNE69" s="79"/>
      <c r="UNF69" s="79"/>
      <c r="UNG69" s="79"/>
      <c r="UNH69" s="79"/>
      <c r="UNI69" s="79"/>
      <c r="UNJ69" s="79"/>
      <c r="UNK69" s="79"/>
      <c r="UNL69" s="79"/>
      <c r="UNM69" s="79"/>
      <c r="UNN69" s="79"/>
      <c r="UNO69" s="79"/>
      <c r="UNP69" s="79"/>
      <c r="UNQ69" s="79"/>
      <c r="UNR69" s="79"/>
      <c r="UNS69" s="79"/>
      <c r="UNT69" s="79"/>
      <c r="UNU69" s="79"/>
      <c r="UNV69" s="79"/>
      <c r="UNW69" s="79"/>
      <c r="UNX69" s="79"/>
      <c r="UNY69" s="79"/>
      <c r="UNZ69" s="79"/>
      <c r="UOA69" s="79"/>
      <c r="UOB69" s="79"/>
      <c r="UOC69" s="79"/>
      <c r="UOD69" s="79"/>
      <c r="UOE69" s="79"/>
      <c r="UOF69" s="79"/>
      <c r="UOG69" s="79"/>
      <c r="UOH69" s="79"/>
      <c r="UOI69" s="79"/>
      <c r="UOJ69" s="79"/>
      <c r="UOK69" s="79"/>
      <c r="UOL69" s="79"/>
      <c r="UOM69" s="79"/>
      <c r="UON69" s="79"/>
      <c r="UOO69" s="79"/>
      <c r="UOP69" s="79"/>
      <c r="UOQ69" s="79"/>
      <c r="UOR69" s="79"/>
      <c r="UOS69" s="79"/>
      <c r="UOT69" s="79"/>
      <c r="UOU69" s="79"/>
      <c r="UOV69" s="79"/>
      <c r="UOW69" s="79"/>
      <c r="UOX69" s="79"/>
      <c r="UOY69" s="79"/>
      <c r="UOZ69" s="79"/>
      <c r="UPA69" s="79"/>
      <c r="UPB69" s="79"/>
      <c r="UPC69" s="79"/>
      <c r="UPD69" s="79"/>
      <c r="UPE69" s="79"/>
      <c r="UPF69" s="79"/>
      <c r="UPG69" s="79"/>
      <c r="UPH69" s="79"/>
      <c r="UPI69" s="79"/>
      <c r="UPJ69" s="79"/>
      <c r="UPK69" s="79"/>
      <c r="UPL69" s="79"/>
      <c r="UPM69" s="79"/>
      <c r="UPN69" s="79"/>
      <c r="UPO69" s="79"/>
      <c r="UPP69" s="79"/>
      <c r="UPQ69" s="79"/>
      <c r="UPR69" s="79"/>
      <c r="UPS69" s="79"/>
      <c r="UPT69" s="79"/>
      <c r="UPU69" s="79"/>
      <c r="UPV69" s="79"/>
      <c r="UPW69" s="79"/>
      <c r="UPX69" s="79"/>
      <c r="UPY69" s="79"/>
      <c r="UPZ69" s="79"/>
      <c r="UQA69" s="79"/>
      <c r="UQB69" s="79"/>
      <c r="UQC69" s="79"/>
      <c r="UQD69" s="79"/>
      <c r="UQE69" s="79"/>
      <c r="UQF69" s="79"/>
      <c r="UQG69" s="79"/>
      <c r="UQH69" s="79"/>
      <c r="UQI69" s="79"/>
      <c r="UQJ69" s="79"/>
      <c r="UQK69" s="79"/>
      <c r="UQL69" s="79"/>
      <c r="UQM69" s="79"/>
      <c r="UQN69" s="79"/>
      <c r="UQO69" s="79"/>
      <c r="UQP69" s="79"/>
      <c r="UQQ69" s="79"/>
      <c r="UQR69" s="79"/>
      <c r="UQS69" s="79"/>
      <c r="UQT69" s="79"/>
      <c r="UQU69" s="79"/>
      <c r="UQV69" s="79"/>
      <c r="UQW69" s="79"/>
      <c r="UQX69" s="79"/>
      <c r="UQY69" s="79"/>
      <c r="UQZ69" s="79"/>
      <c r="URA69" s="79"/>
      <c r="URB69" s="79"/>
      <c r="URC69" s="79"/>
      <c r="URD69" s="79"/>
      <c r="URE69" s="79"/>
      <c r="URF69" s="79"/>
      <c r="URG69" s="79"/>
      <c r="URH69" s="79"/>
      <c r="URI69" s="79"/>
      <c r="URJ69" s="79"/>
      <c r="URK69" s="79"/>
      <c r="URL69" s="79"/>
      <c r="URM69" s="79"/>
      <c r="URN69" s="79"/>
      <c r="URO69" s="79"/>
      <c r="URP69" s="79"/>
      <c r="URQ69" s="79"/>
      <c r="URR69" s="79"/>
      <c r="URS69" s="79"/>
      <c r="URT69" s="79"/>
      <c r="URU69" s="79"/>
      <c r="URV69" s="79"/>
      <c r="URW69" s="79"/>
      <c r="URX69" s="79"/>
      <c r="URY69" s="79"/>
      <c r="URZ69" s="79"/>
      <c r="USA69" s="79"/>
      <c r="USB69" s="79"/>
      <c r="USC69" s="79"/>
      <c r="USD69" s="79"/>
      <c r="USE69" s="79"/>
      <c r="USF69" s="79"/>
      <c r="USG69" s="79"/>
      <c r="USH69" s="79"/>
      <c r="USI69" s="79"/>
      <c r="USJ69" s="79"/>
      <c r="USK69" s="79"/>
      <c r="USL69" s="79"/>
      <c r="USM69" s="79"/>
      <c r="USN69" s="79"/>
      <c r="USO69" s="79"/>
      <c r="USP69" s="79"/>
      <c r="USQ69" s="79"/>
      <c r="USR69" s="79"/>
      <c r="USS69" s="79"/>
      <c r="UST69" s="79"/>
      <c r="USU69" s="79"/>
      <c r="USV69" s="79"/>
      <c r="USW69" s="79"/>
      <c r="USX69" s="79"/>
      <c r="USY69" s="79"/>
      <c r="USZ69" s="79"/>
      <c r="UTA69" s="79"/>
      <c r="UTB69" s="79"/>
      <c r="UTC69" s="79"/>
      <c r="UTD69" s="79"/>
      <c r="UTE69" s="79"/>
      <c r="UTF69" s="79"/>
      <c r="UTG69" s="79"/>
      <c r="UTH69" s="79"/>
      <c r="UTI69" s="79"/>
      <c r="UTJ69" s="79"/>
      <c r="UTK69" s="79"/>
      <c r="UTL69" s="79"/>
      <c r="UTM69" s="79"/>
      <c r="UTN69" s="79"/>
      <c r="UTO69" s="79"/>
      <c r="UTP69" s="79"/>
      <c r="UTQ69" s="79"/>
      <c r="UTR69" s="79"/>
      <c r="UTS69" s="79"/>
      <c r="UTT69" s="79"/>
      <c r="UTU69" s="79"/>
      <c r="UTV69" s="79"/>
      <c r="UTW69" s="79"/>
      <c r="UTX69" s="79"/>
      <c r="UTY69" s="79"/>
      <c r="UTZ69" s="79"/>
      <c r="UUA69" s="79"/>
      <c r="UUB69" s="79"/>
      <c r="UUC69" s="79"/>
      <c r="UUD69" s="79"/>
      <c r="UUE69" s="79"/>
      <c r="UUF69" s="79"/>
      <c r="UUG69" s="79"/>
      <c r="UUH69" s="79"/>
      <c r="UUI69" s="79"/>
      <c r="UUJ69" s="79"/>
      <c r="UUK69" s="79"/>
      <c r="UUL69" s="79"/>
      <c r="UUM69" s="79"/>
      <c r="UUN69" s="79"/>
      <c r="UUO69" s="79"/>
      <c r="UUP69" s="79"/>
      <c r="UUQ69" s="79"/>
      <c r="UUR69" s="79"/>
      <c r="UUS69" s="79"/>
      <c r="UUT69" s="79"/>
      <c r="UUU69" s="79"/>
      <c r="UUV69" s="79"/>
      <c r="UUW69" s="79"/>
      <c r="UUX69" s="79"/>
      <c r="UUY69" s="79"/>
      <c r="UUZ69" s="79"/>
      <c r="UVA69" s="79"/>
      <c r="UVB69" s="79"/>
      <c r="UVC69" s="79"/>
      <c r="UVD69" s="79"/>
      <c r="UVE69" s="79"/>
      <c r="UVF69" s="79"/>
      <c r="UVG69" s="79"/>
      <c r="UVH69" s="79"/>
      <c r="UVI69" s="79"/>
      <c r="UVJ69" s="79"/>
      <c r="UVK69" s="79"/>
      <c r="UVL69" s="79"/>
      <c r="UVM69" s="79"/>
      <c r="UVN69" s="79"/>
      <c r="UVO69" s="79"/>
      <c r="UVP69" s="79"/>
      <c r="UVQ69" s="79"/>
      <c r="UVR69" s="79"/>
      <c r="UVS69" s="79"/>
      <c r="UVT69" s="79"/>
      <c r="UVU69" s="79"/>
      <c r="UVV69" s="79"/>
      <c r="UVW69" s="79"/>
      <c r="UVX69" s="79"/>
      <c r="UVY69" s="79"/>
      <c r="UVZ69" s="79"/>
      <c r="UWA69" s="79"/>
      <c r="UWB69" s="79"/>
      <c r="UWC69" s="79"/>
      <c r="UWD69" s="79"/>
      <c r="UWE69" s="79"/>
      <c r="UWF69" s="79"/>
      <c r="UWG69" s="79"/>
      <c r="UWH69" s="79"/>
      <c r="UWI69" s="79"/>
      <c r="UWJ69" s="79"/>
      <c r="UWK69" s="79"/>
      <c r="UWL69" s="79"/>
      <c r="UWM69" s="79"/>
      <c r="UWN69" s="79"/>
      <c r="UWO69" s="79"/>
      <c r="UWP69" s="79"/>
      <c r="UWQ69" s="79"/>
      <c r="UWR69" s="79"/>
      <c r="UWS69" s="79"/>
      <c r="UWT69" s="79"/>
      <c r="UWU69" s="79"/>
      <c r="UWV69" s="79"/>
      <c r="UWW69" s="79"/>
      <c r="UWX69" s="79"/>
      <c r="UWY69" s="79"/>
      <c r="UWZ69" s="79"/>
      <c r="UXA69" s="79"/>
      <c r="UXB69" s="79"/>
      <c r="UXC69" s="79"/>
      <c r="UXD69" s="79"/>
      <c r="UXE69" s="79"/>
      <c r="UXF69" s="79"/>
      <c r="UXG69" s="79"/>
      <c r="UXH69" s="79"/>
      <c r="UXI69" s="79"/>
      <c r="UXJ69" s="79"/>
      <c r="UXK69" s="79"/>
      <c r="UXL69" s="79"/>
      <c r="UXM69" s="79"/>
      <c r="UXN69" s="79"/>
      <c r="UXO69" s="79"/>
      <c r="UXP69" s="79"/>
      <c r="UXQ69" s="79"/>
      <c r="UXR69" s="79"/>
      <c r="UXS69" s="79"/>
      <c r="UXT69" s="79"/>
      <c r="UXU69" s="79"/>
      <c r="UXV69" s="79"/>
      <c r="UXW69" s="79"/>
      <c r="UXX69" s="79"/>
      <c r="UXY69" s="79"/>
      <c r="UXZ69" s="79"/>
      <c r="UYA69" s="79"/>
      <c r="UYB69" s="79"/>
      <c r="UYC69" s="79"/>
      <c r="UYD69" s="79"/>
      <c r="UYE69" s="79"/>
      <c r="UYF69" s="79"/>
      <c r="UYG69" s="79"/>
      <c r="UYH69" s="79"/>
      <c r="UYI69" s="79"/>
      <c r="UYJ69" s="79"/>
      <c r="UYK69" s="79"/>
      <c r="UYL69" s="79"/>
      <c r="UYM69" s="79"/>
      <c r="UYN69" s="79"/>
      <c r="UYO69" s="79"/>
      <c r="UYP69" s="79"/>
      <c r="UYQ69" s="79"/>
      <c r="UYR69" s="79"/>
      <c r="UYS69" s="79"/>
      <c r="UYT69" s="79"/>
      <c r="UYU69" s="79"/>
      <c r="UYV69" s="79"/>
      <c r="UYW69" s="79"/>
      <c r="UYX69" s="79"/>
      <c r="UYY69" s="79"/>
      <c r="UYZ69" s="79"/>
      <c r="UZA69" s="79"/>
      <c r="UZB69" s="79"/>
      <c r="UZC69" s="79"/>
      <c r="UZD69" s="79"/>
      <c r="UZE69" s="79"/>
      <c r="UZF69" s="79"/>
      <c r="UZG69" s="79"/>
      <c r="UZH69" s="79"/>
      <c r="UZI69" s="79"/>
      <c r="UZJ69" s="79"/>
      <c r="UZK69" s="79"/>
      <c r="UZL69" s="79"/>
      <c r="UZM69" s="79"/>
      <c r="UZN69" s="79"/>
      <c r="UZO69" s="79"/>
      <c r="UZP69" s="79"/>
      <c r="UZQ69" s="79"/>
      <c r="UZR69" s="79"/>
      <c r="UZS69" s="79"/>
      <c r="UZT69" s="79"/>
      <c r="UZU69" s="79"/>
      <c r="UZV69" s="79"/>
      <c r="UZW69" s="79"/>
      <c r="UZX69" s="79"/>
      <c r="UZY69" s="79"/>
      <c r="UZZ69" s="79"/>
      <c r="VAA69" s="79"/>
      <c r="VAB69" s="79"/>
      <c r="VAC69" s="79"/>
      <c r="VAD69" s="79"/>
      <c r="VAE69" s="79"/>
      <c r="VAF69" s="79"/>
      <c r="VAG69" s="79"/>
      <c r="VAH69" s="79"/>
      <c r="VAI69" s="79"/>
      <c r="VAJ69" s="79"/>
      <c r="VAK69" s="79"/>
      <c r="VAL69" s="79"/>
      <c r="VAM69" s="79"/>
      <c r="VAN69" s="79"/>
      <c r="VAO69" s="79"/>
      <c r="VAP69" s="79"/>
      <c r="VAQ69" s="79"/>
      <c r="VAR69" s="79"/>
      <c r="VAS69" s="79"/>
      <c r="VAT69" s="79"/>
      <c r="VAU69" s="79"/>
      <c r="VAV69" s="79"/>
      <c r="VAW69" s="79"/>
      <c r="VAX69" s="79"/>
      <c r="VAY69" s="79"/>
      <c r="VAZ69" s="79"/>
      <c r="VBA69" s="79"/>
      <c r="VBB69" s="79"/>
      <c r="VBC69" s="79"/>
      <c r="VBD69" s="79"/>
      <c r="VBE69" s="79"/>
      <c r="VBF69" s="79"/>
      <c r="VBG69" s="79"/>
      <c r="VBH69" s="79"/>
      <c r="VBI69" s="79"/>
      <c r="VBJ69" s="79"/>
      <c r="VBK69" s="79"/>
      <c r="VBL69" s="79"/>
      <c r="VBM69" s="79"/>
      <c r="VBN69" s="79"/>
      <c r="VBO69" s="79"/>
      <c r="VBP69" s="79"/>
      <c r="VBQ69" s="79"/>
      <c r="VBR69" s="79"/>
      <c r="VBS69" s="79"/>
      <c r="VBT69" s="79"/>
      <c r="VBU69" s="79"/>
      <c r="VBV69" s="79"/>
      <c r="VBW69" s="79"/>
      <c r="VBX69" s="79"/>
      <c r="VBY69" s="79"/>
      <c r="VBZ69" s="79"/>
      <c r="VCA69" s="79"/>
      <c r="VCB69" s="79"/>
      <c r="VCC69" s="79"/>
      <c r="VCD69" s="79"/>
      <c r="VCE69" s="79"/>
      <c r="VCF69" s="79"/>
      <c r="VCG69" s="79"/>
      <c r="VCH69" s="79"/>
      <c r="VCI69" s="79"/>
      <c r="VCJ69" s="79"/>
      <c r="VCK69" s="79"/>
      <c r="VCL69" s="79"/>
      <c r="VCM69" s="79"/>
      <c r="VCN69" s="79"/>
      <c r="VCO69" s="79"/>
      <c r="VCP69" s="79"/>
      <c r="VCQ69" s="79"/>
      <c r="VCR69" s="79"/>
      <c r="VCS69" s="79"/>
      <c r="VCT69" s="79"/>
      <c r="VCU69" s="79"/>
      <c r="VCV69" s="79"/>
      <c r="VCW69" s="79"/>
      <c r="VCX69" s="79"/>
      <c r="VCY69" s="79"/>
      <c r="VCZ69" s="79"/>
      <c r="VDA69" s="79"/>
      <c r="VDB69" s="79"/>
      <c r="VDC69" s="79"/>
      <c r="VDD69" s="79"/>
      <c r="VDE69" s="79"/>
      <c r="VDF69" s="79"/>
      <c r="VDG69" s="79"/>
      <c r="VDH69" s="79"/>
      <c r="VDI69" s="79"/>
      <c r="VDJ69" s="79"/>
      <c r="VDK69" s="79"/>
      <c r="VDL69" s="79"/>
      <c r="VDM69" s="79"/>
      <c r="VDN69" s="79"/>
      <c r="VDO69" s="79"/>
      <c r="VDP69" s="79"/>
      <c r="VDQ69" s="79"/>
      <c r="VDR69" s="79"/>
      <c r="VDS69" s="79"/>
      <c r="VDT69" s="79"/>
      <c r="VDU69" s="79"/>
      <c r="VDV69" s="79"/>
      <c r="VDW69" s="79"/>
      <c r="VDX69" s="79"/>
      <c r="VDY69" s="79"/>
      <c r="VDZ69" s="79"/>
      <c r="VEA69" s="79"/>
      <c r="VEB69" s="79"/>
      <c r="VEC69" s="79"/>
      <c r="VED69" s="79"/>
      <c r="VEE69" s="79"/>
      <c r="VEF69" s="79"/>
      <c r="VEG69" s="79"/>
      <c r="VEH69" s="79"/>
      <c r="VEI69" s="79"/>
      <c r="VEJ69" s="79"/>
      <c r="VEK69" s="79"/>
      <c r="VEL69" s="79"/>
      <c r="VEM69" s="79"/>
      <c r="VEN69" s="79"/>
      <c r="VEO69" s="79"/>
      <c r="VEP69" s="79"/>
      <c r="VEQ69" s="79"/>
      <c r="VER69" s="79"/>
      <c r="VES69" s="79"/>
      <c r="VET69" s="79"/>
      <c r="VEU69" s="79"/>
      <c r="VEV69" s="79"/>
      <c r="VEW69" s="79"/>
      <c r="VEX69" s="79"/>
      <c r="VEY69" s="79"/>
      <c r="VEZ69" s="79"/>
      <c r="VFA69" s="79"/>
      <c r="VFB69" s="79"/>
      <c r="VFC69" s="79"/>
      <c r="VFD69" s="79"/>
      <c r="VFE69" s="79"/>
      <c r="VFF69" s="79"/>
      <c r="VFG69" s="79"/>
      <c r="VFH69" s="79"/>
      <c r="VFI69" s="79"/>
      <c r="VFJ69" s="79"/>
      <c r="VFK69" s="79"/>
      <c r="VFL69" s="79"/>
      <c r="VFM69" s="79"/>
      <c r="VFN69" s="79"/>
      <c r="VFO69" s="79"/>
      <c r="VFP69" s="79"/>
      <c r="VFQ69" s="79"/>
      <c r="VFR69" s="79"/>
      <c r="VFS69" s="79"/>
      <c r="VFT69" s="79"/>
      <c r="VFU69" s="79"/>
      <c r="VFV69" s="79"/>
      <c r="VFW69" s="79"/>
      <c r="VFX69" s="79"/>
      <c r="VFY69" s="79"/>
      <c r="VFZ69" s="79"/>
      <c r="VGA69" s="79"/>
      <c r="VGB69" s="79"/>
      <c r="VGC69" s="79"/>
      <c r="VGD69" s="79"/>
      <c r="VGE69" s="79"/>
      <c r="VGF69" s="79"/>
      <c r="VGG69" s="79"/>
      <c r="VGH69" s="79"/>
      <c r="VGI69" s="79"/>
      <c r="VGJ69" s="79"/>
      <c r="VGK69" s="79"/>
      <c r="VGL69" s="79"/>
      <c r="VGM69" s="79"/>
      <c r="VGN69" s="79"/>
      <c r="VGO69" s="79"/>
      <c r="VGP69" s="79"/>
      <c r="VGQ69" s="79"/>
      <c r="VGR69" s="79"/>
      <c r="VGS69" s="79"/>
      <c r="VGT69" s="79"/>
      <c r="VGU69" s="79"/>
      <c r="VGV69" s="79"/>
      <c r="VGW69" s="79"/>
      <c r="VGX69" s="79"/>
      <c r="VGY69" s="79"/>
      <c r="VGZ69" s="79"/>
      <c r="VHA69" s="79"/>
      <c r="VHB69" s="79"/>
      <c r="VHC69" s="79"/>
      <c r="VHD69" s="79"/>
      <c r="VHE69" s="79"/>
      <c r="VHF69" s="79"/>
      <c r="VHG69" s="79"/>
      <c r="VHH69" s="79"/>
      <c r="VHI69" s="79"/>
      <c r="VHJ69" s="79"/>
      <c r="VHK69" s="79"/>
      <c r="VHL69" s="79"/>
      <c r="VHM69" s="79"/>
      <c r="VHN69" s="79"/>
      <c r="VHO69" s="79"/>
      <c r="VHP69" s="79"/>
      <c r="VHQ69" s="79"/>
      <c r="VHR69" s="79"/>
      <c r="VHS69" s="79"/>
      <c r="VHT69" s="79"/>
      <c r="VHU69" s="79"/>
      <c r="VHV69" s="79"/>
      <c r="VHW69" s="79"/>
      <c r="VHX69" s="79"/>
      <c r="VHY69" s="79"/>
      <c r="VHZ69" s="79"/>
      <c r="VIA69" s="79"/>
      <c r="VIB69" s="79"/>
      <c r="VIC69" s="79"/>
      <c r="VID69" s="79"/>
      <c r="VIE69" s="79"/>
      <c r="VIF69" s="79"/>
      <c r="VIG69" s="79"/>
      <c r="VIH69" s="79"/>
      <c r="VII69" s="79"/>
      <c r="VIJ69" s="79"/>
      <c r="VIK69" s="79"/>
      <c r="VIL69" s="79"/>
      <c r="VIM69" s="79"/>
      <c r="VIN69" s="79"/>
      <c r="VIO69" s="79"/>
      <c r="VIP69" s="79"/>
      <c r="VIQ69" s="79"/>
      <c r="VIR69" s="79"/>
      <c r="VIS69" s="79"/>
      <c r="VIT69" s="79"/>
      <c r="VIU69" s="79"/>
      <c r="VIV69" s="79"/>
      <c r="VIW69" s="79"/>
      <c r="VIX69" s="79"/>
      <c r="VIY69" s="79"/>
      <c r="VIZ69" s="79"/>
      <c r="VJA69" s="79"/>
      <c r="VJB69" s="79"/>
      <c r="VJC69" s="79"/>
      <c r="VJD69" s="79"/>
      <c r="VJE69" s="79"/>
      <c r="VJF69" s="79"/>
      <c r="VJG69" s="79"/>
      <c r="VJH69" s="79"/>
      <c r="VJI69" s="79"/>
      <c r="VJJ69" s="79"/>
      <c r="VJK69" s="79"/>
      <c r="VJL69" s="79"/>
      <c r="VJM69" s="79"/>
      <c r="VJN69" s="79"/>
      <c r="VJO69" s="79"/>
      <c r="VJP69" s="79"/>
      <c r="VJQ69" s="79"/>
      <c r="VJR69" s="79"/>
      <c r="VJS69" s="79"/>
      <c r="VJT69" s="79"/>
      <c r="VJU69" s="79"/>
      <c r="VJV69" s="79"/>
      <c r="VJW69" s="79"/>
      <c r="VJX69" s="79"/>
      <c r="VJY69" s="79"/>
      <c r="VJZ69" s="79"/>
      <c r="VKA69" s="79"/>
      <c r="VKB69" s="79"/>
      <c r="VKC69" s="79"/>
      <c r="VKD69" s="79"/>
      <c r="VKE69" s="79"/>
      <c r="VKF69" s="79"/>
      <c r="VKG69" s="79"/>
      <c r="VKH69" s="79"/>
      <c r="VKI69" s="79"/>
      <c r="VKJ69" s="79"/>
      <c r="VKK69" s="79"/>
      <c r="VKL69" s="79"/>
      <c r="VKM69" s="79"/>
      <c r="VKN69" s="79"/>
      <c r="VKO69" s="79"/>
      <c r="VKP69" s="79"/>
      <c r="VKQ69" s="79"/>
      <c r="VKR69" s="79"/>
      <c r="VKS69" s="79"/>
      <c r="VKT69" s="79"/>
      <c r="VKU69" s="79"/>
      <c r="VKV69" s="79"/>
      <c r="VKW69" s="79"/>
      <c r="VKX69" s="79"/>
      <c r="VKY69" s="79"/>
      <c r="VKZ69" s="79"/>
      <c r="VLA69" s="79"/>
      <c r="VLB69" s="79"/>
      <c r="VLC69" s="79"/>
      <c r="VLD69" s="79"/>
      <c r="VLE69" s="79"/>
      <c r="VLF69" s="79"/>
      <c r="VLG69" s="79"/>
      <c r="VLH69" s="79"/>
      <c r="VLI69" s="79"/>
      <c r="VLJ69" s="79"/>
      <c r="VLK69" s="79"/>
      <c r="VLL69" s="79"/>
      <c r="VLM69" s="79"/>
      <c r="VLN69" s="79"/>
      <c r="VLO69" s="79"/>
      <c r="VLP69" s="79"/>
      <c r="VLQ69" s="79"/>
      <c r="VLR69" s="79"/>
      <c r="VLS69" s="79"/>
      <c r="VLT69" s="79"/>
      <c r="VLU69" s="79"/>
      <c r="VLV69" s="79"/>
      <c r="VLW69" s="79"/>
      <c r="VLX69" s="79"/>
      <c r="VLY69" s="79"/>
      <c r="VLZ69" s="79"/>
      <c r="VMA69" s="79"/>
      <c r="VMB69" s="79"/>
      <c r="VMC69" s="79"/>
      <c r="VMD69" s="79"/>
      <c r="VME69" s="79"/>
      <c r="VMF69" s="79"/>
      <c r="VMG69" s="79"/>
      <c r="VMH69" s="79"/>
      <c r="VMI69" s="79"/>
      <c r="VMJ69" s="79"/>
      <c r="VMK69" s="79"/>
      <c r="VML69" s="79"/>
      <c r="VMM69" s="79"/>
      <c r="VMN69" s="79"/>
      <c r="VMO69" s="79"/>
      <c r="VMP69" s="79"/>
      <c r="VMQ69" s="79"/>
      <c r="VMR69" s="79"/>
      <c r="VMS69" s="79"/>
      <c r="VMT69" s="79"/>
      <c r="VMU69" s="79"/>
      <c r="VMV69" s="79"/>
      <c r="VMW69" s="79"/>
      <c r="VMX69" s="79"/>
      <c r="VMY69" s="79"/>
      <c r="VMZ69" s="79"/>
      <c r="VNA69" s="79"/>
      <c r="VNB69" s="79"/>
      <c r="VNC69" s="79"/>
      <c r="VND69" s="79"/>
      <c r="VNE69" s="79"/>
      <c r="VNF69" s="79"/>
      <c r="VNG69" s="79"/>
      <c r="VNH69" s="79"/>
      <c r="VNI69" s="79"/>
      <c r="VNJ69" s="79"/>
      <c r="VNK69" s="79"/>
      <c r="VNL69" s="79"/>
      <c r="VNM69" s="79"/>
      <c r="VNN69" s="79"/>
      <c r="VNO69" s="79"/>
      <c r="VNP69" s="79"/>
      <c r="VNQ69" s="79"/>
      <c r="VNR69" s="79"/>
      <c r="VNS69" s="79"/>
      <c r="VNT69" s="79"/>
      <c r="VNU69" s="79"/>
      <c r="VNV69" s="79"/>
      <c r="VNW69" s="79"/>
      <c r="VNX69" s="79"/>
      <c r="VNY69" s="79"/>
      <c r="VNZ69" s="79"/>
      <c r="VOA69" s="79"/>
      <c r="VOB69" s="79"/>
      <c r="VOC69" s="79"/>
      <c r="VOD69" s="79"/>
      <c r="VOE69" s="79"/>
      <c r="VOF69" s="79"/>
      <c r="VOG69" s="79"/>
      <c r="VOH69" s="79"/>
      <c r="VOI69" s="79"/>
      <c r="VOJ69" s="79"/>
      <c r="VOK69" s="79"/>
      <c r="VOL69" s="79"/>
      <c r="VOM69" s="79"/>
      <c r="VON69" s="79"/>
      <c r="VOO69" s="79"/>
      <c r="VOP69" s="79"/>
      <c r="VOQ69" s="79"/>
      <c r="VOR69" s="79"/>
      <c r="VOS69" s="79"/>
      <c r="VOT69" s="79"/>
      <c r="VOU69" s="79"/>
      <c r="VOV69" s="79"/>
      <c r="VOW69" s="79"/>
      <c r="VOX69" s="79"/>
      <c r="VOY69" s="79"/>
      <c r="VOZ69" s="79"/>
      <c r="VPA69" s="79"/>
      <c r="VPB69" s="79"/>
      <c r="VPC69" s="79"/>
      <c r="VPD69" s="79"/>
      <c r="VPE69" s="79"/>
      <c r="VPF69" s="79"/>
      <c r="VPG69" s="79"/>
      <c r="VPH69" s="79"/>
      <c r="VPI69" s="79"/>
      <c r="VPJ69" s="79"/>
      <c r="VPK69" s="79"/>
      <c r="VPL69" s="79"/>
      <c r="VPM69" s="79"/>
      <c r="VPN69" s="79"/>
      <c r="VPO69" s="79"/>
      <c r="VPP69" s="79"/>
      <c r="VPQ69" s="79"/>
      <c r="VPR69" s="79"/>
      <c r="VPS69" s="79"/>
      <c r="VPT69" s="79"/>
      <c r="VPU69" s="79"/>
      <c r="VPV69" s="79"/>
      <c r="VPW69" s="79"/>
      <c r="VPX69" s="79"/>
      <c r="VPY69" s="79"/>
      <c r="VPZ69" s="79"/>
      <c r="VQA69" s="79"/>
      <c r="VQB69" s="79"/>
      <c r="VQC69" s="79"/>
      <c r="VQD69" s="79"/>
      <c r="VQE69" s="79"/>
      <c r="VQF69" s="79"/>
      <c r="VQG69" s="79"/>
      <c r="VQH69" s="79"/>
      <c r="VQI69" s="79"/>
      <c r="VQJ69" s="79"/>
      <c r="VQK69" s="79"/>
      <c r="VQL69" s="79"/>
      <c r="VQM69" s="79"/>
      <c r="VQN69" s="79"/>
      <c r="VQO69" s="79"/>
      <c r="VQP69" s="79"/>
      <c r="VQQ69" s="79"/>
      <c r="VQR69" s="79"/>
      <c r="VQS69" s="79"/>
      <c r="VQT69" s="79"/>
      <c r="VQU69" s="79"/>
      <c r="VQV69" s="79"/>
      <c r="VQW69" s="79"/>
      <c r="VQX69" s="79"/>
      <c r="VQY69" s="79"/>
      <c r="VQZ69" s="79"/>
      <c r="VRA69" s="79"/>
      <c r="VRB69" s="79"/>
      <c r="VRC69" s="79"/>
      <c r="VRD69" s="79"/>
      <c r="VRE69" s="79"/>
      <c r="VRF69" s="79"/>
      <c r="VRG69" s="79"/>
      <c r="VRH69" s="79"/>
      <c r="VRI69" s="79"/>
      <c r="VRJ69" s="79"/>
      <c r="VRK69" s="79"/>
      <c r="VRL69" s="79"/>
      <c r="VRM69" s="79"/>
      <c r="VRN69" s="79"/>
      <c r="VRO69" s="79"/>
      <c r="VRP69" s="79"/>
      <c r="VRQ69" s="79"/>
      <c r="VRR69" s="79"/>
      <c r="VRS69" s="79"/>
      <c r="VRT69" s="79"/>
      <c r="VRU69" s="79"/>
      <c r="VRV69" s="79"/>
      <c r="VRW69" s="79"/>
      <c r="VRX69" s="79"/>
      <c r="VRY69" s="79"/>
      <c r="VRZ69" s="79"/>
      <c r="VSA69" s="79"/>
      <c r="VSB69" s="79"/>
      <c r="VSC69" s="79"/>
      <c r="VSD69" s="79"/>
      <c r="VSE69" s="79"/>
      <c r="VSF69" s="79"/>
      <c r="VSG69" s="79"/>
      <c r="VSH69" s="79"/>
      <c r="VSI69" s="79"/>
      <c r="VSJ69" s="79"/>
      <c r="VSK69" s="79"/>
      <c r="VSL69" s="79"/>
      <c r="VSM69" s="79"/>
      <c r="VSN69" s="79"/>
      <c r="VSO69" s="79"/>
      <c r="VSP69" s="79"/>
      <c r="VSQ69" s="79"/>
      <c r="VSR69" s="79"/>
      <c r="VSS69" s="79"/>
      <c r="VST69" s="79"/>
      <c r="VSU69" s="79"/>
      <c r="VSV69" s="79"/>
      <c r="VSW69" s="79"/>
      <c r="VSX69" s="79"/>
      <c r="VSY69" s="79"/>
      <c r="VSZ69" s="79"/>
      <c r="VTA69" s="79"/>
      <c r="VTB69" s="79"/>
      <c r="VTC69" s="79"/>
      <c r="VTD69" s="79"/>
      <c r="VTE69" s="79"/>
      <c r="VTF69" s="79"/>
      <c r="VTG69" s="79"/>
      <c r="VTH69" s="79"/>
      <c r="VTI69" s="79"/>
      <c r="VTJ69" s="79"/>
      <c r="VTK69" s="79"/>
      <c r="VTL69" s="79"/>
      <c r="VTM69" s="79"/>
      <c r="VTN69" s="79"/>
      <c r="VTO69" s="79"/>
      <c r="VTP69" s="79"/>
      <c r="VTQ69" s="79"/>
      <c r="VTR69" s="79"/>
      <c r="VTS69" s="79"/>
      <c r="VTT69" s="79"/>
      <c r="VTU69" s="79"/>
      <c r="VTV69" s="79"/>
      <c r="VTW69" s="79"/>
      <c r="VTX69" s="79"/>
      <c r="VTY69" s="79"/>
      <c r="VTZ69" s="79"/>
      <c r="VUA69" s="79"/>
      <c r="VUB69" s="79"/>
      <c r="VUC69" s="79"/>
      <c r="VUD69" s="79"/>
      <c r="VUE69" s="79"/>
      <c r="VUF69" s="79"/>
      <c r="VUG69" s="79"/>
      <c r="VUH69" s="79"/>
      <c r="VUI69" s="79"/>
      <c r="VUJ69" s="79"/>
      <c r="VUK69" s="79"/>
      <c r="VUL69" s="79"/>
      <c r="VUM69" s="79"/>
      <c r="VUN69" s="79"/>
      <c r="VUO69" s="79"/>
      <c r="VUP69" s="79"/>
      <c r="VUQ69" s="79"/>
      <c r="VUR69" s="79"/>
      <c r="VUS69" s="79"/>
      <c r="VUT69" s="79"/>
      <c r="VUU69" s="79"/>
      <c r="VUV69" s="79"/>
      <c r="VUW69" s="79"/>
      <c r="VUX69" s="79"/>
      <c r="VUY69" s="79"/>
      <c r="VUZ69" s="79"/>
      <c r="VVA69" s="79"/>
      <c r="VVB69" s="79"/>
      <c r="VVC69" s="79"/>
      <c r="VVD69" s="79"/>
      <c r="VVE69" s="79"/>
      <c r="VVF69" s="79"/>
      <c r="VVG69" s="79"/>
      <c r="VVH69" s="79"/>
      <c r="VVI69" s="79"/>
      <c r="VVJ69" s="79"/>
      <c r="VVK69" s="79"/>
      <c r="VVL69" s="79"/>
      <c r="VVM69" s="79"/>
      <c r="VVN69" s="79"/>
      <c r="VVO69" s="79"/>
      <c r="VVP69" s="79"/>
      <c r="VVQ69" s="79"/>
      <c r="VVR69" s="79"/>
      <c r="VVS69" s="79"/>
      <c r="VVT69" s="79"/>
      <c r="VVU69" s="79"/>
      <c r="VVV69" s="79"/>
      <c r="VVW69" s="79"/>
      <c r="VVX69" s="79"/>
      <c r="VVY69" s="79"/>
      <c r="VVZ69" s="79"/>
      <c r="VWA69" s="79"/>
      <c r="VWB69" s="79"/>
      <c r="VWC69" s="79"/>
      <c r="VWD69" s="79"/>
      <c r="VWE69" s="79"/>
      <c r="VWF69" s="79"/>
      <c r="VWG69" s="79"/>
      <c r="VWH69" s="79"/>
      <c r="VWI69" s="79"/>
      <c r="VWJ69" s="79"/>
      <c r="VWK69" s="79"/>
      <c r="VWL69" s="79"/>
      <c r="VWM69" s="79"/>
      <c r="VWN69" s="79"/>
      <c r="VWO69" s="79"/>
      <c r="VWP69" s="79"/>
      <c r="VWQ69" s="79"/>
      <c r="VWR69" s="79"/>
      <c r="VWS69" s="79"/>
      <c r="VWT69" s="79"/>
      <c r="VWU69" s="79"/>
      <c r="VWV69" s="79"/>
      <c r="VWW69" s="79"/>
      <c r="VWX69" s="79"/>
      <c r="VWY69" s="79"/>
      <c r="VWZ69" s="79"/>
      <c r="VXA69" s="79"/>
      <c r="VXB69" s="79"/>
      <c r="VXC69" s="79"/>
      <c r="VXD69" s="79"/>
      <c r="VXE69" s="79"/>
      <c r="VXF69" s="79"/>
      <c r="VXG69" s="79"/>
      <c r="VXH69" s="79"/>
      <c r="VXI69" s="79"/>
      <c r="VXJ69" s="79"/>
      <c r="VXK69" s="79"/>
      <c r="VXL69" s="79"/>
      <c r="VXM69" s="79"/>
      <c r="VXN69" s="79"/>
      <c r="VXO69" s="79"/>
      <c r="VXP69" s="79"/>
      <c r="VXQ69" s="79"/>
      <c r="VXR69" s="79"/>
      <c r="VXS69" s="79"/>
      <c r="VXT69" s="79"/>
      <c r="VXU69" s="79"/>
      <c r="VXV69" s="79"/>
      <c r="VXW69" s="79"/>
      <c r="VXX69" s="79"/>
      <c r="VXY69" s="79"/>
      <c r="VXZ69" s="79"/>
      <c r="VYA69" s="79"/>
      <c r="VYB69" s="79"/>
      <c r="VYC69" s="79"/>
      <c r="VYD69" s="79"/>
      <c r="VYE69" s="79"/>
      <c r="VYF69" s="79"/>
      <c r="VYG69" s="79"/>
      <c r="VYH69" s="79"/>
      <c r="VYI69" s="79"/>
      <c r="VYJ69" s="79"/>
      <c r="VYK69" s="79"/>
      <c r="VYL69" s="79"/>
      <c r="VYM69" s="79"/>
      <c r="VYN69" s="79"/>
      <c r="VYO69" s="79"/>
      <c r="VYP69" s="79"/>
      <c r="VYQ69" s="79"/>
      <c r="VYR69" s="79"/>
      <c r="VYS69" s="79"/>
      <c r="VYT69" s="79"/>
      <c r="VYU69" s="79"/>
      <c r="VYV69" s="79"/>
      <c r="VYW69" s="79"/>
      <c r="VYX69" s="79"/>
      <c r="VYY69" s="79"/>
      <c r="VYZ69" s="79"/>
      <c r="VZA69" s="79"/>
      <c r="VZB69" s="79"/>
      <c r="VZC69" s="79"/>
      <c r="VZD69" s="79"/>
      <c r="VZE69" s="79"/>
      <c r="VZF69" s="79"/>
      <c r="VZG69" s="79"/>
      <c r="VZH69" s="79"/>
      <c r="VZI69" s="79"/>
      <c r="VZJ69" s="79"/>
      <c r="VZK69" s="79"/>
      <c r="VZL69" s="79"/>
      <c r="VZM69" s="79"/>
      <c r="VZN69" s="79"/>
      <c r="VZO69" s="79"/>
      <c r="VZP69" s="79"/>
      <c r="VZQ69" s="79"/>
      <c r="VZR69" s="79"/>
      <c r="VZS69" s="79"/>
      <c r="VZT69" s="79"/>
      <c r="VZU69" s="79"/>
      <c r="VZV69" s="79"/>
      <c r="VZW69" s="79"/>
      <c r="VZX69" s="79"/>
      <c r="VZY69" s="79"/>
      <c r="VZZ69" s="79"/>
      <c r="WAA69" s="79"/>
      <c r="WAB69" s="79"/>
      <c r="WAC69" s="79"/>
      <c r="WAD69" s="79"/>
      <c r="WAE69" s="79"/>
      <c r="WAF69" s="79"/>
      <c r="WAG69" s="79"/>
      <c r="WAH69" s="79"/>
      <c r="WAI69" s="79"/>
      <c r="WAJ69" s="79"/>
      <c r="WAK69" s="79"/>
      <c r="WAL69" s="79"/>
      <c r="WAM69" s="79"/>
      <c r="WAN69" s="79"/>
      <c r="WAO69" s="79"/>
      <c r="WAP69" s="79"/>
      <c r="WAQ69" s="79"/>
      <c r="WAR69" s="79"/>
      <c r="WAS69" s="79"/>
      <c r="WAT69" s="79"/>
      <c r="WAU69" s="79"/>
      <c r="WAV69" s="79"/>
      <c r="WAW69" s="79"/>
      <c r="WAX69" s="79"/>
      <c r="WAY69" s="79"/>
      <c r="WAZ69" s="79"/>
      <c r="WBA69" s="79"/>
      <c r="WBB69" s="79"/>
      <c r="WBC69" s="79"/>
      <c r="WBD69" s="79"/>
      <c r="WBE69" s="79"/>
      <c r="WBF69" s="79"/>
      <c r="WBG69" s="79"/>
      <c r="WBH69" s="79"/>
      <c r="WBI69" s="79"/>
      <c r="WBJ69" s="79"/>
      <c r="WBK69" s="79"/>
      <c r="WBL69" s="79"/>
      <c r="WBM69" s="79"/>
      <c r="WBN69" s="79"/>
      <c r="WBO69" s="79"/>
      <c r="WBP69" s="79"/>
      <c r="WBQ69" s="79"/>
      <c r="WBR69" s="79"/>
      <c r="WBS69" s="79"/>
      <c r="WBT69" s="79"/>
      <c r="WBU69" s="79"/>
      <c r="WBV69" s="79"/>
      <c r="WBW69" s="79"/>
      <c r="WBX69" s="79"/>
      <c r="WBY69" s="79"/>
      <c r="WBZ69" s="79"/>
      <c r="WCA69" s="79"/>
      <c r="WCB69" s="79"/>
      <c r="WCC69" s="79"/>
      <c r="WCD69" s="79"/>
      <c r="WCE69" s="79"/>
      <c r="WCF69" s="79"/>
      <c r="WCG69" s="79"/>
      <c r="WCH69" s="79"/>
      <c r="WCI69" s="79"/>
      <c r="WCJ69" s="79"/>
      <c r="WCK69" s="79"/>
      <c r="WCL69" s="79"/>
      <c r="WCM69" s="79"/>
      <c r="WCN69" s="79"/>
      <c r="WCO69" s="79"/>
      <c r="WCP69" s="79"/>
      <c r="WCQ69" s="79"/>
      <c r="WCR69" s="79"/>
      <c r="WCS69" s="79"/>
      <c r="WCT69" s="79"/>
      <c r="WCU69" s="79"/>
      <c r="WCV69" s="79"/>
      <c r="WCW69" s="79"/>
      <c r="WCX69" s="79"/>
      <c r="WCY69" s="79"/>
      <c r="WCZ69" s="79"/>
      <c r="WDA69" s="79"/>
      <c r="WDB69" s="79"/>
      <c r="WDC69" s="79"/>
      <c r="WDD69" s="79"/>
      <c r="WDE69" s="79"/>
      <c r="WDF69" s="79"/>
      <c r="WDG69" s="79"/>
      <c r="WDH69" s="79"/>
      <c r="WDI69" s="79"/>
      <c r="WDJ69" s="79"/>
      <c r="WDK69" s="79"/>
      <c r="WDL69" s="79"/>
      <c r="WDM69" s="79"/>
      <c r="WDN69" s="79"/>
      <c r="WDO69" s="79"/>
      <c r="WDP69" s="79"/>
      <c r="WDQ69" s="79"/>
      <c r="WDR69" s="79"/>
      <c r="WDS69" s="79"/>
      <c r="WDT69" s="79"/>
      <c r="WDU69" s="79"/>
      <c r="WDV69" s="79"/>
      <c r="WDW69" s="79"/>
      <c r="WDX69" s="79"/>
      <c r="WDY69" s="79"/>
      <c r="WDZ69" s="79"/>
      <c r="WEA69" s="79"/>
      <c r="WEB69" s="79"/>
      <c r="WEC69" s="79"/>
      <c r="WED69" s="79"/>
      <c r="WEE69" s="79"/>
      <c r="WEF69" s="79"/>
      <c r="WEG69" s="79"/>
      <c r="WEH69" s="79"/>
      <c r="WEI69" s="79"/>
      <c r="WEJ69" s="79"/>
      <c r="WEK69" s="79"/>
      <c r="WEL69" s="79"/>
      <c r="WEM69" s="79"/>
      <c r="WEN69" s="79"/>
      <c r="WEO69" s="79"/>
      <c r="WEP69" s="79"/>
      <c r="WEQ69" s="79"/>
      <c r="WER69" s="79"/>
      <c r="WES69" s="79"/>
      <c r="WET69" s="79"/>
      <c r="WEU69" s="79"/>
      <c r="WEV69" s="79"/>
      <c r="WEW69" s="79"/>
      <c r="WEX69" s="79"/>
      <c r="WEY69" s="79"/>
      <c r="WEZ69" s="79"/>
      <c r="WFA69" s="79"/>
      <c r="WFB69" s="79"/>
      <c r="WFC69" s="79"/>
      <c r="WFD69" s="79"/>
      <c r="WFE69" s="79"/>
      <c r="WFF69" s="79"/>
      <c r="WFG69" s="79"/>
      <c r="WFH69" s="79"/>
      <c r="WFI69" s="79"/>
      <c r="WFJ69" s="79"/>
      <c r="WFK69" s="79"/>
      <c r="WFL69" s="79"/>
      <c r="WFM69" s="79"/>
      <c r="WFN69" s="79"/>
      <c r="WFO69" s="79"/>
      <c r="WFP69" s="79"/>
      <c r="WFQ69" s="79"/>
      <c r="WFR69" s="79"/>
      <c r="WFS69" s="79"/>
      <c r="WFT69" s="79"/>
      <c r="WFU69" s="79"/>
      <c r="WFV69" s="79"/>
      <c r="WFW69" s="79"/>
      <c r="WFX69" s="79"/>
      <c r="WFY69" s="79"/>
      <c r="WFZ69" s="79"/>
      <c r="WGA69" s="79"/>
      <c r="WGB69" s="79"/>
      <c r="WGC69" s="79"/>
      <c r="WGD69" s="79"/>
      <c r="WGE69" s="79"/>
      <c r="WGF69" s="79"/>
      <c r="WGG69" s="79"/>
      <c r="WGH69" s="79"/>
      <c r="WGI69" s="79"/>
      <c r="WGJ69" s="79"/>
      <c r="WGK69" s="79"/>
      <c r="WGL69" s="79"/>
      <c r="WGM69" s="79"/>
      <c r="WGN69" s="79"/>
      <c r="WGO69" s="79"/>
      <c r="WGP69" s="79"/>
      <c r="WGQ69" s="79"/>
      <c r="WGR69" s="79"/>
      <c r="WGS69" s="79"/>
      <c r="WGT69" s="79"/>
      <c r="WGU69" s="79"/>
      <c r="WGV69" s="79"/>
      <c r="WGW69" s="79"/>
      <c r="WGX69" s="79"/>
      <c r="WGY69" s="79"/>
      <c r="WGZ69" s="79"/>
      <c r="WHA69" s="79"/>
      <c r="WHB69" s="79"/>
      <c r="WHC69" s="79"/>
      <c r="WHD69" s="79"/>
      <c r="WHE69" s="79"/>
      <c r="WHF69" s="79"/>
      <c r="WHG69" s="79"/>
      <c r="WHH69" s="79"/>
      <c r="WHI69" s="79"/>
      <c r="WHJ69" s="79"/>
      <c r="WHK69" s="79"/>
      <c r="WHL69" s="79"/>
      <c r="WHM69" s="79"/>
      <c r="WHN69" s="79"/>
      <c r="WHO69" s="79"/>
      <c r="WHP69" s="79"/>
      <c r="WHQ69" s="79"/>
      <c r="WHR69" s="79"/>
      <c r="WHS69" s="79"/>
      <c r="WHT69" s="79"/>
      <c r="WHU69" s="79"/>
      <c r="WHV69" s="79"/>
      <c r="WHW69" s="79"/>
      <c r="WHX69" s="79"/>
      <c r="WHY69" s="79"/>
      <c r="WHZ69" s="79"/>
      <c r="WIA69" s="79"/>
      <c r="WIB69" s="79"/>
      <c r="WIC69" s="79"/>
      <c r="WID69" s="79"/>
      <c r="WIE69" s="79"/>
      <c r="WIF69" s="79"/>
      <c r="WIG69" s="79"/>
      <c r="WIH69" s="79"/>
      <c r="WII69" s="79"/>
      <c r="WIJ69" s="79"/>
      <c r="WIK69" s="79"/>
      <c r="WIL69" s="79"/>
      <c r="WIM69" s="79"/>
      <c r="WIN69" s="79"/>
      <c r="WIO69" s="79"/>
      <c r="WIP69" s="79"/>
      <c r="WIQ69" s="79"/>
      <c r="WIR69" s="79"/>
      <c r="WIS69" s="79"/>
      <c r="WIT69" s="79"/>
      <c r="WIU69" s="79"/>
      <c r="WIV69" s="79"/>
      <c r="WIW69" s="79"/>
      <c r="WIX69" s="79"/>
      <c r="WIY69" s="79"/>
      <c r="WIZ69" s="79"/>
      <c r="WJA69" s="79"/>
      <c r="WJB69" s="79"/>
      <c r="WJC69" s="79"/>
      <c r="WJD69" s="79"/>
      <c r="WJE69" s="79"/>
      <c r="WJF69" s="79"/>
      <c r="WJG69" s="79"/>
      <c r="WJH69" s="79"/>
      <c r="WJI69" s="79"/>
      <c r="WJJ69" s="79"/>
      <c r="WJK69" s="79"/>
      <c r="WJL69" s="79"/>
      <c r="WJM69" s="79"/>
      <c r="WJN69" s="79"/>
      <c r="WJO69" s="79"/>
      <c r="WJP69" s="79"/>
      <c r="WJQ69" s="79"/>
      <c r="WJR69" s="79"/>
      <c r="WJS69" s="79"/>
      <c r="WJT69" s="79"/>
      <c r="WJU69" s="79"/>
      <c r="WJV69" s="79"/>
      <c r="WJW69" s="79"/>
      <c r="WJX69" s="79"/>
      <c r="WJY69" s="79"/>
      <c r="WJZ69" s="79"/>
      <c r="WKA69" s="79"/>
      <c r="WKB69" s="79"/>
      <c r="WKC69" s="79"/>
      <c r="WKD69" s="79"/>
      <c r="WKE69" s="79"/>
      <c r="WKF69" s="79"/>
      <c r="WKG69" s="79"/>
      <c r="WKH69" s="79"/>
      <c r="WKI69" s="79"/>
      <c r="WKJ69" s="79"/>
      <c r="WKK69" s="79"/>
      <c r="WKL69" s="79"/>
      <c r="WKM69" s="79"/>
      <c r="WKN69" s="79"/>
      <c r="WKO69" s="79"/>
      <c r="WKP69" s="79"/>
      <c r="WKQ69" s="79"/>
      <c r="WKR69" s="79"/>
      <c r="WKS69" s="79"/>
      <c r="WKT69" s="79"/>
      <c r="WKU69" s="79"/>
      <c r="WKV69" s="79"/>
      <c r="WKW69" s="79"/>
      <c r="WKX69" s="79"/>
      <c r="WKY69" s="79"/>
      <c r="WKZ69" s="79"/>
      <c r="WLA69" s="79"/>
      <c r="WLB69" s="79"/>
      <c r="WLC69" s="79"/>
      <c r="WLD69" s="79"/>
      <c r="WLE69" s="79"/>
      <c r="WLF69" s="79"/>
      <c r="WLG69" s="79"/>
      <c r="WLH69" s="79"/>
      <c r="WLI69" s="79"/>
      <c r="WLJ69" s="79"/>
      <c r="WLK69" s="79"/>
      <c r="WLL69" s="79"/>
      <c r="WLM69" s="79"/>
      <c r="WLN69" s="79"/>
      <c r="WLO69" s="79"/>
      <c r="WLP69" s="79"/>
      <c r="WLQ69" s="79"/>
      <c r="WLR69" s="79"/>
      <c r="WLS69" s="79"/>
      <c r="WLT69" s="79"/>
      <c r="WLU69" s="79"/>
      <c r="WLV69" s="79"/>
      <c r="WLW69" s="79"/>
      <c r="WLX69" s="79"/>
      <c r="WLY69" s="79"/>
      <c r="WLZ69" s="79"/>
      <c r="WMA69" s="79"/>
      <c r="WMB69" s="79"/>
      <c r="WMC69" s="79"/>
      <c r="WMD69" s="79"/>
      <c r="WME69" s="79"/>
      <c r="WMF69" s="79"/>
      <c r="WMG69" s="79"/>
      <c r="WMH69" s="79"/>
      <c r="WMI69" s="79"/>
      <c r="WMJ69" s="79"/>
      <c r="WMK69" s="79"/>
      <c r="WML69" s="79"/>
      <c r="WMM69" s="79"/>
      <c r="WMN69" s="79"/>
      <c r="WMO69" s="79"/>
      <c r="WMP69" s="79"/>
      <c r="WMQ69" s="79"/>
      <c r="WMR69" s="79"/>
      <c r="WMS69" s="79"/>
      <c r="WMT69" s="79"/>
      <c r="WMU69" s="79"/>
      <c r="WMV69" s="79"/>
      <c r="WMW69" s="79"/>
      <c r="WMX69" s="79"/>
      <c r="WMY69" s="79"/>
      <c r="WMZ69" s="79"/>
      <c r="WNA69" s="79"/>
      <c r="WNB69" s="79"/>
      <c r="WNC69" s="79"/>
      <c r="WND69" s="79"/>
      <c r="WNE69" s="79"/>
      <c r="WNF69" s="79"/>
      <c r="WNG69" s="79"/>
      <c r="WNH69" s="79"/>
      <c r="WNI69" s="79"/>
      <c r="WNJ69" s="79"/>
      <c r="WNK69" s="79"/>
      <c r="WNL69" s="79"/>
      <c r="WNM69" s="79"/>
      <c r="WNN69" s="79"/>
      <c r="WNO69" s="79"/>
      <c r="WNP69" s="79"/>
      <c r="WNQ69" s="79"/>
      <c r="WNR69" s="79"/>
      <c r="WNS69" s="79"/>
      <c r="WNT69" s="79"/>
      <c r="WNU69" s="79"/>
      <c r="WNV69" s="79"/>
      <c r="WNW69" s="79"/>
      <c r="WNX69" s="79"/>
      <c r="WNY69" s="79"/>
      <c r="WNZ69" s="79"/>
      <c r="WOA69" s="79"/>
      <c r="WOB69" s="79"/>
      <c r="WOC69" s="79"/>
      <c r="WOD69" s="79"/>
      <c r="WOE69" s="79"/>
      <c r="WOF69" s="79"/>
      <c r="WOG69" s="79"/>
      <c r="WOH69" s="79"/>
      <c r="WOI69" s="79"/>
      <c r="WOJ69" s="79"/>
      <c r="WOK69" s="79"/>
      <c r="WOL69" s="79"/>
      <c r="WOM69" s="79"/>
      <c r="WON69" s="79"/>
      <c r="WOO69" s="79"/>
      <c r="WOP69" s="79"/>
      <c r="WOQ69" s="79"/>
      <c r="WOR69" s="79"/>
      <c r="WOS69" s="79"/>
      <c r="WOT69" s="79"/>
      <c r="WOU69" s="79"/>
      <c r="WOV69" s="79"/>
      <c r="WOW69" s="79"/>
      <c r="WOX69" s="79"/>
      <c r="WOY69" s="79"/>
      <c r="WOZ69" s="79"/>
      <c r="WPA69" s="79"/>
      <c r="WPB69" s="79"/>
      <c r="WPC69" s="79"/>
      <c r="WPD69" s="79"/>
      <c r="WPE69" s="79"/>
      <c r="WPF69" s="79"/>
      <c r="WPG69" s="79"/>
      <c r="WPH69" s="79"/>
      <c r="WPI69" s="79"/>
      <c r="WPJ69" s="79"/>
      <c r="WPK69" s="79"/>
      <c r="WPL69" s="79"/>
      <c r="WPM69" s="79"/>
      <c r="WPN69" s="79"/>
      <c r="WPO69" s="79"/>
      <c r="WPP69" s="79"/>
      <c r="WPQ69" s="79"/>
      <c r="WPR69" s="79"/>
      <c r="WPS69" s="79"/>
      <c r="WPT69" s="79"/>
      <c r="WPU69" s="79"/>
      <c r="WPV69" s="79"/>
      <c r="WPW69" s="79"/>
      <c r="WPX69" s="79"/>
      <c r="WPY69" s="79"/>
      <c r="WPZ69" s="79"/>
      <c r="WQA69" s="79"/>
      <c r="WQB69" s="79"/>
      <c r="WQC69" s="79"/>
      <c r="WQD69" s="79"/>
      <c r="WQE69" s="79"/>
      <c r="WQF69" s="79"/>
      <c r="WQG69" s="79"/>
      <c r="WQH69" s="79"/>
      <c r="WQI69" s="79"/>
      <c r="WQJ69" s="79"/>
      <c r="WQK69" s="79"/>
      <c r="WQL69" s="79"/>
      <c r="WQM69" s="79"/>
      <c r="WQN69" s="79"/>
      <c r="WQO69" s="79"/>
      <c r="WQP69" s="79"/>
      <c r="WQQ69" s="79"/>
      <c r="WQR69" s="79"/>
      <c r="WQS69" s="79"/>
      <c r="WQT69" s="79"/>
      <c r="WQU69" s="79"/>
      <c r="WQV69" s="79"/>
      <c r="WQW69" s="79"/>
      <c r="WQX69" s="79"/>
      <c r="WQY69" s="79"/>
      <c r="WQZ69" s="79"/>
      <c r="WRA69" s="79"/>
      <c r="WRB69" s="79"/>
      <c r="WRC69" s="79"/>
      <c r="WRD69" s="79"/>
      <c r="WRE69" s="79"/>
      <c r="WRF69" s="79"/>
      <c r="WRG69" s="79"/>
      <c r="WRH69" s="79"/>
      <c r="WRI69" s="79"/>
      <c r="WRJ69" s="79"/>
      <c r="WRK69" s="79"/>
      <c r="WRL69" s="79"/>
      <c r="WRM69" s="79"/>
      <c r="WRN69" s="79"/>
      <c r="WRO69" s="79"/>
      <c r="WRP69" s="79"/>
      <c r="WRQ69" s="79"/>
      <c r="WRR69" s="79"/>
      <c r="WRS69" s="79"/>
      <c r="WRT69" s="79"/>
      <c r="WRU69" s="79"/>
      <c r="WRV69" s="79"/>
      <c r="WRW69" s="79"/>
      <c r="WRX69" s="79"/>
      <c r="WRY69" s="79"/>
      <c r="WRZ69" s="79"/>
      <c r="WSA69" s="79"/>
      <c r="WSB69" s="79"/>
      <c r="WSC69" s="79"/>
      <c r="WSD69" s="79"/>
      <c r="WSE69" s="79"/>
      <c r="WSF69" s="79"/>
      <c r="WSG69" s="79"/>
      <c r="WSH69" s="79"/>
      <c r="WSI69" s="79"/>
      <c r="WSJ69" s="79"/>
      <c r="WSK69" s="79"/>
      <c r="WSL69" s="79"/>
      <c r="WSM69" s="79"/>
      <c r="WSN69" s="79"/>
      <c r="WSO69" s="79"/>
      <c r="WSP69" s="79"/>
      <c r="WSQ69" s="79"/>
      <c r="WSR69" s="79"/>
      <c r="WSS69" s="79"/>
      <c r="WST69" s="79"/>
      <c r="WSU69" s="79"/>
      <c r="WSV69" s="79"/>
      <c r="WSW69" s="79"/>
      <c r="WSX69" s="79"/>
      <c r="WSY69" s="79"/>
      <c r="WSZ69" s="79"/>
      <c r="WTA69" s="79"/>
      <c r="WTB69" s="79"/>
      <c r="WTC69" s="79"/>
      <c r="WTD69" s="79"/>
      <c r="WTE69" s="79"/>
      <c r="WTF69" s="79"/>
      <c r="WTG69" s="79"/>
      <c r="WTH69" s="79"/>
      <c r="WTI69" s="79"/>
      <c r="WTJ69" s="79"/>
      <c r="WTK69" s="79"/>
      <c r="WTL69" s="79"/>
      <c r="WTM69" s="79"/>
      <c r="WTN69" s="79"/>
      <c r="WTO69" s="79"/>
      <c r="WTP69" s="79"/>
      <c r="WTQ69" s="79"/>
      <c r="WTR69" s="79"/>
      <c r="WTS69" s="79"/>
      <c r="WTT69" s="79"/>
      <c r="WTU69" s="79"/>
      <c r="WTV69" s="79"/>
      <c r="WTW69" s="79"/>
      <c r="WTX69" s="79"/>
      <c r="WTY69" s="79"/>
      <c r="WTZ69" s="79"/>
      <c r="WUA69" s="79"/>
      <c r="WUB69" s="79"/>
      <c r="WUC69" s="79"/>
      <c r="WUD69" s="79"/>
      <c r="WUE69" s="79"/>
      <c r="WUF69" s="79"/>
      <c r="WUG69" s="79"/>
      <c r="WUH69" s="79"/>
      <c r="WUI69" s="79"/>
      <c r="WUJ69" s="79"/>
      <c r="WUK69" s="79"/>
      <c r="WUL69" s="79"/>
      <c r="WUM69" s="79"/>
      <c r="WUN69" s="79"/>
      <c r="WUO69" s="79"/>
      <c r="WUP69" s="79"/>
      <c r="WUQ69" s="79"/>
      <c r="WUR69" s="79"/>
      <c r="WUS69" s="79"/>
      <c r="WUT69" s="79"/>
      <c r="WUU69" s="79"/>
      <c r="WUV69" s="79"/>
      <c r="WUW69" s="79"/>
      <c r="WUX69" s="79"/>
      <c r="WUY69" s="79"/>
      <c r="WUZ69" s="79"/>
      <c r="WVA69" s="79"/>
      <c r="WVB69" s="79"/>
      <c r="WVC69" s="79"/>
      <c r="WVD69" s="79"/>
      <c r="WVE69" s="79"/>
      <c r="WVF69" s="79"/>
      <c r="WVG69" s="79"/>
      <c r="WVH69" s="79"/>
      <c r="WVI69" s="79"/>
      <c r="WVJ69" s="79"/>
      <c r="WVK69" s="79"/>
      <c r="WVL69" s="79"/>
      <c r="WVM69" s="79"/>
      <c r="WVN69" s="79"/>
      <c r="WVO69" s="79"/>
    </row>
  </sheetData>
  <autoFilter ref="A2:E64">
    <filterColumn colId="0">
      <filters>
        <filter val="a"/>
      </filters>
    </filterColumn>
  </autoFilter>
  <pageMargins left="0.25" right="0.25" top="0.5" bottom="0.5" header="0" footer="0"/>
  <pageSetup paperSize="9" scale="91" fitToHeight="0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5145"/>
  <sheetViews>
    <sheetView showGridLines="0" view="pageBreakPreview" zoomScaleNormal="100" zoomScaleSheetLayoutView="100" workbookViewId="0">
      <pane xSplit="3" ySplit="2" topLeftCell="D3" activePane="bottomRight" state="frozen"/>
      <selection activeCell="I22" sqref="I22"/>
      <selection pane="topRight" activeCell="I22" sqref="I22"/>
      <selection pane="bottomLeft" activeCell="I22" sqref="I22"/>
      <selection pane="bottomRight" activeCell="I22" sqref="I22"/>
    </sheetView>
  </sheetViews>
  <sheetFormatPr defaultColWidth="10.42578125" defaultRowHeight="15" x14ac:dyDescent="0.25"/>
  <cols>
    <col min="1" max="1" width="10.42578125" style="29"/>
    <col min="2" max="2" width="16.28515625" style="29" customWidth="1"/>
    <col min="3" max="3" width="70.5703125" style="29" customWidth="1"/>
    <col min="4" max="6" width="20.5703125" style="132" customWidth="1"/>
    <col min="7" max="7" width="31" style="29" customWidth="1"/>
    <col min="8" max="16384" width="10.42578125" style="29"/>
  </cols>
  <sheetData>
    <row r="2" spans="1:6" ht="45" x14ac:dyDescent="0.25">
      <c r="B2" s="107" t="s">
        <v>252</v>
      </c>
      <c r="C2" s="108" t="s">
        <v>250</v>
      </c>
      <c r="D2" s="109" t="s">
        <v>2476</v>
      </c>
      <c r="E2" s="109" t="s">
        <v>2477</v>
      </c>
      <c r="F2" s="109" t="s">
        <v>2483</v>
      </c>
    </row>
    <row r="3" spans="1:6" ht="18.75" thickBot="1" x14ac:dyDescent="0.3">
      <c r="A3" s="110" t="str">
        <f>IF(OR(D3&lt;&gt;0,E3&lt;&gt;0),"A","B")</f>
        <v>A</v>
      </c>
      <c r="B3" s="111" t="s">
        <v>256</v>
      </c>
      <c r="C3" s="111" t="s">
        <v>257</v>
      </c>
      <c r="D3" s="112">
        <v>4835712.6560000004</v>
      </c>
      <c r="E3" s="112">
        <v>4659107.3169900002</v>
      </c>
      <c r="F3" s="113">
        <f>E3/D3</f>
        <v>0.96347894269712786</v>
      </c>
    </row>
    <row r="4" spans="1:6" ht="15.75" thickTop="1" x14ac:dyDescent="0.25">
      <c r="A4" s="110" t="str">
        <f t="shared" ref="A4:A67" si="0">IF(OR(D4&lt;&gt;0,E4&lt;&gt;0),"A","B")</f>
        <v>A</v>
      </c>
      <c r="B4" s="114" t="s">
        <v>258</v>
      </c>
      <c r="C4" s="114" t="s">
        <v>10</v>
      </c>
      <c r="D4" s="115">
        <v>3913563.0580000002</v>
      </c>
      <c r="E4" s="115">
        <v>3768032.5627299999</v>
      </c>
      <c r="F4" s="116">
        <f t="shared" ref="F4:F67" si="1">E4/D4</f>
        <v>0.96281381106853237</v>
      </c>
    </row>
    <row r="5" spans="1:6" x14ac:dyDescent="0.25">
      <c r="A5" s="110" t="str">
        <f t="shared" si="0"/>
        <v>A</v>
      </c>
      <c r="B5" s="117" t="s">
        <v>258</v>
      </c>
      <c r="C5" s="118" t="s">
        <v>11</v>
      </c>
      <c r="D5" s="98">
        <v>532396.29200000002</v>
      </c>
      <c r="E5" s="98">
        <v>509281.88451999979</v>
      </c>
      <c r="F5" s="119">
        <f t="shared" si="1"/>
        <v>0.95658420648804932</v>
      </c>
    </row>
    <row r="6" spans="1:6" x14ac:dyDescent="0.25">
      <c r="A6" s="110" t="str">
        <f t="shared" si="0"/>
        <v>A</v>
      </c>
      <c r="B6" s="117" t="s">
        <v>258</v>
      </c>
      <c r="C6" s="118" t="s">
        <v>12</v>
      </c>
      <c r="D6" s="98">
        <v>479475.78399999999</v>
      </c>
      <c r="E6" s="98">
        <v>428280.71379999997</v>
      </c>
      <c r="F6" s="119">
        <f t="shared" si="1"/>
        <v>0.89322699517187709</v>
      </c>
    </row>
    <row r="7" spans="1:6" x14ac:dyDescent="0.25">
      <c r="A7" s="110" t="str">
        <f t="shared" si="0"/>
        <v>A</v>
      </c>
      <c r="B7" s="117" t="s">
        <v>258</v>
      </c>
      <c r="C7" s="118" t="s">
        <v>13</v>
      </c>
      <c r="D7" s="98">
        <v>313237</v>
      </c>
      <c r="E7" s="98">
        <v>307248.77513000002</v>
      </c>
      <c r="F7" s="119">
        <f t="shared" si="1"/>
        <v>0.98088276649948769</v>
      </c>
    </row>
    <row r="8" spans="1:6" x14ac:dyDescent="0.25">
      <c r="A8" s="110" t="str">
        <f t="shared" si="0"/>
        <v>A</v>
      </c>
      <c r="B8" s="117" t="s">
        <v>258</v>
      </c>
      <c r="C8" s="118" t="s">
        <v>14</v>
      </c>
      <c r="D8" s="98">
        <v>239277.73300000001</v>
      </c>
      <c r="E8" s="98">
        <v>223946.54196</v>
      </c>
      <c r="F8" s="119">
        <f t="shared" si="1"/>
        <v>0.93592721375373444</v>
      </c>
    </row>
    <row r="9" spans="1:6" x14ac:dyDescent="0.25">
      <c r="A9" s="110" t="str">
        <f t="shared" si="0"/>
        <v>A</v>
      </c>
      <c r="B9" s="117" t="s">
        <v>258</v>
      </c>
      <c r="C9" s="118" t="s">
        <v>2</v>
      </c>
      <c r="D9" s="98">
        <v>230072.26699999999</v>
      </c>
      <c r="E9" s="98">
        <v>212509.14953999995</v>
      </c>
      <c r="F9" s="119">
        <f t="shared" si="1"/>
        <v>0.92366260528045285</v>
      </c>
    </row>
    <row r="10" spans="1:6" x14ac:dyDescent="0.25">
      <c r="A10" s="110" t="str">
        <f t="shared" si="0"/>
        <v>A</v>
      </c>
      <c r="B10" s="117" t="s">
        <v>258</v>
      </c>
      <c r="C10" s="118" t="s">
        <v>15</v>
      </c>
      <c r="D10" s="98">
        <v>1584299.247</v>
      </c>
      <c r="E10" s="98">
        <v>1581382.0312699997</v>
      </c>
      <c r="F10" s="119">
        <f t="shared" si="1"/>
        <v>0.99815867126395197</v>
      </c>
    </row>
    <row r="11" spans="1:6" x14ac:dyDescent="0.25">
      <c r="A11" s="110" t="str">
        <f t="shared" si="0"/>
        <v>A</v>
      </c>
      <c r="B11" s="117" t="s">
        <v>258</v>
      </c>
      <c r="C11" s="118" t="s">
        <v>16</v>
      </c>
      <c r="D11" s="98">
        <v>534804.73499999999</v>
      </c>
      <c r="E11" s="98">
        <v>505383.46651</v>
      </c>
      <c r="F11" s="119">
        <f t="shared" si="1"/>
        <v>0.94498689603038011</v>
      </c>
    </row>
    <row r="12" spans="1:6" x14ac:dyDescent="0.25">
      <c r="A12" s="110" t="str">
        <f t="shared" si="0"/>
        <v>A</v>
      </c>
      <c r="B12" s="114" t="s">
        <v>258</v>
      </c>
      <c r="C12" s="114" t="s">
        <v>17</v>
      </c>
      <c r="D12" s="115">
        <v>614746.21799999999</v>
      </c>
      <c r="E12" s="115">
        <v>583261.61462999997</v>
      </c>
      <c r="F12" s="116">
        <f t="shared" si="1"/>
        <v>0.94878438866621861</v>
      </c>
    </row>
    <row r="13" spans="1:6" x14ac:dyDescent="0.25">
      <c r="A13" s="110" t="str">
        <f t="shared" si="0"/>
        <v>A</v>
      </c>
      <c r="B13" s="114" t="s">
        <v>258</v>
      </c>
      <c r="C13" s="114" t="s">
        <v>18</v>
      </c>
      <c r="D13" s="115">
        <v>20695</v>
      </c>
      <c r="E13" s="115">
        <v>25448.525740000001</v>
      </c>
      <c r="F13" s="116">
        <f t="shared" si="1"/>
        <v>1.2296944063783524</v>
      </c>
    </row>
    <row r="14" spans="1:6" x14ac:dyDescent="0.25">
      <c r="A14" s="110" t="str">
        <f t="shared" si="0"/>
        <v>A</v>
      </c>
      <c r="B14" s="114" t="s">
        <v>258</v>
      </c>
      <c r="C14" s="114" t="s">
        <v>21</v>
      </c>
      <c r="D14" s="115">
        <v>286708.38</v>
      </c>
      <c r="E14" s="115">
        <v>282364.61388999998</v>
      </c>
      <c r="F14" s="116">
        <f t="shared" si="1"/>
        <v>0.98484953209250448</v>
      </c>
    </row>
    <row r="15" spans="1:6" ht="36.75" thickBot="1" x14ac:dyDescent="0.3">
      <c r="A15" s="110" t="str">
        <f t="shared" si="0"/>
        <v>A</v>
      </c>
      <c r="B15" s="42" t="s">
        <v>259</v>
      </c>
      <c r="C15" s="120" t="s">
        <v>260</v>
      </c>
      <c r="D15" s="44">
        <v>19189.599999999999</v>
      </c>
      <c r="E15" s="44">
        <v>18029.584500000004</v>
      </c>
      <c r="F15" s="113">
        <f t="shared" si="1"/>
        <v>0.93954978217367768</v>
      </c>
    </row>
    <row r="16" spans="1:6" ht="15.75" thickTop="1" x14ac:dyDescent="0.25">
      <c r="A16" s="110" t="str">
        <f t="shared" si="0"/>
        <v>A</v>
      </c>
      <c r="B16" s="121" t="s">
        <v>258</v>
      </c>
      <c r="C16" s="46" t="s">
        <v>10</v>
      </c>
      <c r="D16" s="47">
        <v>16515.7</v>
      </c>
      <c r="E16" s="47">
        <v>15506.289270000001</v>
      </c>
      <c r="F16" s="122">
        <f t="shared" si="1"/>
        <v>0.93888174706491401</v>
      </c>
    </row>
    <row r="17" spans="1:6" x14ac:dyDescent="0.25">
      <c r="A17" s="110" t="str">
        <f t="shared" si="0"/>
        <v>A</v>
      </c>
      <c r="B17" s="123" t="s">
        <v>258</v>
      </c>
      <c r="C17" s="49" t="s">
        <v>11</v>
      </c>
      <c r="D17" s="50">
        <v>8949.6</v>
      </c>
      <c r="E17" s="50">
        <v>8548.6093000000001</v>
      </c>
      <c r="F17" s="124">
        <f t="shared" si="1"/>
        <v>0.95519456735496555</v>
      </c>
    </row>
    <row r="18" spans="1:6" x14ac:dyDescent="0.25">
      <c r="A18" s="110" t="str">
        <f t="shared" si="0"/>
        <v>A</v>
      </c>
      <c r="B18" s="123" t="s">
        <v>258</v>
      </c>
      <c r="C18" s="49" t="s">
        <v>12</v>
      </c>
      <c r="D18" s="50">
        <v>6628.4</v>
      </c>
      <c r="E18" s="50">
        <v>6263.3244400000003</v>
      </c>
      <c r="F18" s="124">
        <f t="shared" si="1"/>
        <v>0.94492252127210197</v>
      </c>
    </row>
    <row r="19" spans="1:6" x14ac:dyDescent="0.25">
      <c r="A19" s="110" t="str">
        <f t="shared" si="0"/>
        <v>A</v>
      </c>
      <c r="B19" s="123" t="s">
        <v>258</v>
      </c>
      <c r="C19" s="49" t="s">
        <v>2</v>
      </c>
      <c r="D19" s="50">
        <v>89</v>
      </c>
      <c r="E19" s="50">
        <v>42.707370000000004</v>
      </c>
      <c r="F19" s="124">
        <f t="shared" si="1"/>
        <v>0.4798580898876405</v>
      </c>
    </row>
    <row r="20" spans="1:6" x14ac:dyDescent="0.25">
      <c r="A20" s="110" t="str">
        <f t="shared" si="0"/>
        <v>A</v>
      </c>
      <c r="B20" s="123" t="s">
        <v>258</v>
      </c>
      <c r="C20" s="49" t="s">
        <v>15</v>
      </c>
      <c r="D20" s="50">
        <v>329.5</v>
      </c>
      <c r="E20" s="50">
        <v>282.85343</v>
      </c>
      <c r="F20" s="124">
        <f t="shared" si="1"/>
        <v>0.85843226100151748</v>
      </c>
    </row>
    <row r="21" spans="1:6" x14ac:dyDescent="0.25">
      <c r="A21" s="110" t="str">
        <f t="shared" si="0"/>
        <v>A</v>
      </c>
      <c r="B21" s="123" t="s">
        <v>258</v>
      </c>
      <c r="C21" s="49" t="s">
        <v>16</v>
      </c>
      <c r="D21" s="50">
        <v>519.20000000000005</v>
      </c>
      <c r="E21" s="50">
        <v>368.79473000000002</v>
      </c>
      <c r="F21" s="124">
        <f t="shared" si="1"/>
        <v>0.71031342449922952</v>
      </c>
    </row>
    <row r="22" spans="1:6" x14ac:dyDescent="0.25">
      <c r="A22" s="110" t="str">
        <f t="shared" si="0"/>
        <v>A</v>
      </c>
      <c r="B22" s="121" t="s">
        <v>258</v>
      </c>
      <c r="C22" s="46" t="s">
        <v>17</v>
      </c>
      <c r="D22" s="47">
        <v>2673.9</v>
      </c>
      <c r="E22" s="47">
        <v>2523.2952300000002</v>
      </c>
      <c r="F22" s="122">
        <f t="shared" si="1"/>
        <v>0.94367599012678116</v>
      </c>
    </row>
    <row r="23" spans="1:6" ht="18.75" thickBot="1" x14ac:dyDescent="0.3">
      <c r="A23" s="110" t="str">
        <f t="shared" si="0"/>
        <v>A</v>
      </c>
      <c r="B23" s="42" t="s">
        <v>261</v>
      </c>
      <c r="C23" s="120" t="s">
        <v>262</v>
      </c>
      <c r="D23" s="44">
        <v>15960.5</v>
      </c>
      <c r="E23" s="44">
        <v>15197.570940000001</v>
      </c>
      <c r="F23" s="113">
        <f t="shared" si="1"/>
        <v>0.95219892484571289</v>
      </c>
    </row>
    <row r="24" spans="1:6" ht="15.75" thickTop="1" x14ac:dyDescent="0.25">
      <c r="A24" s="110" t="str">
        <f t="shared" si="0"/>
        <v>A</v>
      </c>
      <c r="B24" s="121" t="s">
        <v>258</v>
      </c>
      <c r="C24" s="46" t="s">
        <v>10</v>
      </c>
      <c r="D24" s="47">
        <v>13366.6</v>
      </c>
      <c r="E24" s="47">
        <v>12674.275710000002</v>
      </c>
      <c r="F24" s="122">
        <f t="shared" si="1"/>
        <v>0.94820490700701754</v>
      </c>
    </row>
    <row r="25" spans="1:6" x14ac:dyDescent="0.25">
      <c r="A25" s="110" t="str">
        <f t="shared" si="0"/>
        <v>A</v>
      </c>
      <c r="B25" s="123" t="s">
        <v>258</v>
      </c>
      <c r="C25" s="49" t="s">
        <v>11</v>
      </c>
      <c r="D25" s="50">
        <v>6718.3</v>
      </c>
      <c r="E25" s="50">
        <v>6433.7351900000003</v>
      </c>
      <c r="F25" s="124">
        <f t="shared" si="1"/>
        <v>0.9576433309021628</v>
      </c>
    </row>
    <row r="26" spans="1:6" x14ac:dyDescent="0.25">
      <c r="A26" s="110" t="str">
        <f t="shared" si="0"/>
        <v>A</v>
      </c>
      <c r="B26" s="123" t="s">
        <v>258</v>
      </c>
      <c r="C26" s="49" t="s">
        <v>12</v>
      </c>
      <c r="D26" s="50">
        <v>5789.4</v>
      </c>
      <c r="E26" s="50">
        <v>5598.470800000001</v>
      </c>
      <c r="F26" s="124">
        <f t="shared" si="1"/>
        <v>0.96702090026600362</v>
      </c>
    </row>
    <row r="27" spans="1:6" x14ac:dyDescent="0.25">
      <c r="A27" s="110" t="str">
        <f t="shared" si="0"/>
        <v>A</v>
      </c>
      <c r="B27" s="123" t="s">
        <v>258</v>
      </c>
      <c r="C27" s="49" t="s">
        <v>2</v>
      </c>
      <c r="D27" s="50">
        <v>80</v>
      </c>
      <c r="E27" s="50">
        <v>37.255859999999998</v>
      </c>
      <c r="F27" s="124">
        <f t="shared" si="1"/>
        <v>0.46569824999999998</v>
      </c>
    </row>
    <row r="28" spans="1:6" x14ac:dyDescent="0.25">
      <c r="A28" s="110" t="str">
        <f t="shared" si="0"/>
        <v>A</v>
      </c>
      <c r="B28" s="123" t="s">
        <v>258</v>
      </c>
      <c r="C28" s="49" t="s">
        <v>15</v>
      </c>
      <c r="D28" s="50">
        <v>270</v>
      </c>
      <c r="E28" s="50">
        <v>239.41445000000002</v>
      </c>
      <c r="F28" s="124">
        <f t="shared" si="1"/>
        <v>0.88672018518518525</v>
      </c>
    </row>
    <row r="29" spans="1:6" x14ac:dyDescent="0.25">
      <c r="A29" s="110" t="str">
        <f t="shared" si="0"/>
        <v>A</v>
      </c>
      <c r="B29" s="123" t="s">
        <v>258</v>
      </c>
      <c r="C29" s="49" t="s">
        <v>16</v>
      </c>
      <c r="D29" s="50">
        <v>508.9</v>
      </c>
      <c r="E29" s="50">
        <v>365.39941000000005</v>
      </c>
      <c r="F29" s="124">
        <f t="shared" si="1"/>
        <v>0.71801809785812554</v>
      </c>
    </row>
    <row r="30" spans="1:6" x14ac:dyDescent="0.25">
      <c r="A30" s="110" t="str">
        <f t="shared" si="0"/>
        <v>A</v>
      </c>
      <c r="B30" s="121" t="s">
        <v>258</v>
      </c>
      <c r="C30" s="46" t="s">
        <v>17</v>
      </c>
      <c r="D30" s="47">
        <v>2593.9</v>
      </c>
      <c r="E30" s="47">
        <v>2523.2952300000002</v>
      </c>
      <c r="F30" s="122">
        <f t="shared" si="1"/>
        <v>0.97278045799760982</v>
      </c>
    </row>
    <row r="31" spans="1:6" ht="36.75" thickBot="1" x14ac:dyDescent="0.3">
      <c r="A31" s="110" t="str">
        <f t="shared" si="0"/>
        <v>A</v>
      </c>
      <c r="B31" s="42" t="s">
        <v>263</v>
      </c>
      <c r="C31" s="120" t="s">
        <v>264</v>
      </c>
      <c r="D31" s="44">
        <v>4844.8999999999996</v>
      </c>
      <c r="E31" s="44">
        <v>4691.5203700000002</v>
      </c>
      <c r="F31" s="113">
        <f t="shared" si="1"/>
        <v>0.96834204421143899</v>
      </c>
    </row>
    <row r="32" spans="1:6" ht="15.75" thickTop="1" x14ac:dyDescent="0.25">
      <c r="A32" s="110" t="str">
        <f t="shared" si="0"/>
        <v>A</v>
      </c>
      <c r="B32" s="121" t="s">
        <v>258</v>
      </c>
      <c r="C32" s="46" t="s">
        <v>10</v>
      </c>
      <c r="D32" s="47">
        <v>4844.8999999999996</v>
      </c>
      <c r="E32" s="47">
        <v>4691.5203700000002</v>
      </c>
      <c r="F32" s="122">
        <f t="shared" si="1"/>
        <v>0.96834204421143899</v>
      </c>
    </row>
    <row r="33" spans="1:6" x14ac:dyDescent="0.25">
      <c r="A33" s="110" t="str">
        <f t="shared" si="0"/>
        <v>A</v>
      </c>
      <c r="B33" s="123" t="s">
        <v>258</v>
      </c>
      <c r="C33" s="49" t="s">
        <v>11</v>
      </c>
      <c r="D33" s="50">
        <v>3919.9</v>
      </c>
      <c r="E33" s="50">
        <v>3868.9252000000001</v>
      </c>
      <c r="F33" s="124">
        <f t="shared" si="1"/>
        <v>0.9869958927523661</v>
      </c>
    </row>
    <row r="34" spans="1:6" x14ac:dyDescent="0.25">
      <c r="A34" s="110" t="str">
        <f t="shared" si="0"/>
        <v>A</v>
      </c>
      <c r="B34" s="123" t="s">
        <v>258</v>
      </c>
      <c r="C34" s="49" t="s">
        <v>12</v>
      </c>
      <c r="D34" s="50">
        <v>719.4</v>
      </c>
      <c r="E34" s="50">
        <v>665.96895999999992</v>
      </c>
      <c r="F34" s="124">
        <f t="shared" si="1"/>
        <v>0.92572832916319148</v>
      </c>
    </row>
    <row r="35" spans="1:6" x14ac:dyDescent="0.25">
      <c r="A35" s="110" t="str">
        <f t="shared" si="0"/>
        <v>A</v>
      </c>
      <c r="B35" s="123" t="s">
        <v>258</v>
      </c>
      <c r="C35" s="49" t="s">
        <v>2</v>
      </c>
      <c r="D35" s="50">
        <v>80</v>
      </c>
      <c r="E35" s="50">
        <v>37.255859999999998</v>
      </c>
      <c r="F35" s="124">
        <f t="shared" si="1"/>
        <v>0.46569824999999998</v>
      </c>
    </row>
    <row r="36" spans="1:6" x14ac:dyDescent="0.25">
      <c r="A36" s="110" t="str">
        <f t="shared" si="0"/>
        <v>A</v>
      </c>
      <c r="B36" s="123" t="s">
        <v>258</v>
      </c>
      <c r="C36" s="49" t="s">
        <v>16</v>
      </c>
      <c r="D36" s="50">
        <v>125.6</v>
      </c>
      <c r="E36" s="50">
        <v>119.37035</v>
      </c>
      <c r="F36" s="124">
        <f t="shared" si="1"/>
        <v>0.95040087579617838</v>
      </c>
    </row>
    <row r="37" spans="1:6" ht="36.75" thickBot="1" x14ac:dyDescent="0.3">
      <c r="A37" s="110" t="str">
        <f t="shared" si="0"/>
        <v>A</v>
      </c>
      <c r="B37" s="42" t="s">
        <v>265</v>
      </c>
      <c r="C37" s="120" t="s">
        <v>266</v>
      </c>
      <c r="D37" s="44">
        <v>2013.2</v>
      </c>
      <c r="E37" s="44">
        <v>1839.8959700000003</v>
      </c>
      <c r="F37" s="113">
        <f t="shared" si="1"/>
        <v>0.91391613848599251</v>
      </c>
    </row>
    <row r="38" spans="1:6" ht="15.75" thickTop="1" x14ac:dyDescent="0.25">
      <c r="A38" s="110" t="str">
        <f t="shared" si="0"/>
        <v>A</v>
      </c>
      <c r="B38" s="121" t="s">
        <v>258</v>
      </c>
      <c r="C38" s="46" t="s">
        <v>10</v>
      </c>
      <c r="D38" s="47">
        <v>2013.2</v>
      </c>
      <c r="E38" s="47">
        <v>1839.8959700000003</v>
      </c>
      <c r="F38" s="122">
        <f t="shared" si="1"/>
        <v>0.91391613848599251</v>
      </c>
    </row>
    <row r="39" spans="1:6" x14ac:dyDescent="0.25">
      <c r="A39" s="110" t="str">
        <f t="shared" si="0"/>
        <v>A</v>
      </c>
      <c r="B39" s="123" t="s">
        <v>258</v>
      </c>
      <c r="C39" s="49" t="s">
        <v>12</v>
      </c>
      <c r="D39" s="50">
        <v>1864.4</v>
      </c>
      <c r="E39" s="50">
        <v>1760.3351100000002</v>
      </c>
      <c r="F39" s="124">
        <f t="shared" si="1"/>
        <v>0.94418317421154263</v>
      </c>
    </row>
    <row r="40" spans="1:6" x14ac:dyDescent="0.25">
      <c r="A40" s="110" t="str">
        <f t="shared" si="0"/>
        <v>A</v>
      </c>
      <c r="B40" s="123" t="s">
        <v>258</v>
      </c>
      <c r="C40" s="49" t="s">
        <v>16</v>
      </c>
      <c r="D40" s="50">
        <v>148.80000000000001</v>
      </c>
      <c r="E40" s="50">
        <v>79.560860000000005</v>
      </c>
      <c r="F40" s="124">
        <f t="shared" si="1"/>
        <v>0.53468319892473115</v>
      </c>
    </row>
    <row r="41" spans="1:6" ht="36.75" thickBot="1" x14ac:dyDescent="0.3">
      <c r="A41" s="110" t="str">
        <f t="shared" si="0"/>
        <v>A</v>
      </c>
      <c r="B41" s="42" t="s">
        <v>267</v>
      </c>
      <c r="C41" s="120" t="s">
        <v>268</v>
      </c>
      <c r="D41" s="44">
        <v>9102.4</v>
      </c>
      <c r="E41" s="44">
        <v>8666.1546000000017</v>
      </c>
      <c r="F41" s="113">
        <f t="shared" si="1"/>
        <v>0.95207358498857464</v>
      </c>
    </row>
    <row r="42" spans="1:6" ht="15.75" thickTop="1" x14ac:dyDescent="0.25">
      <c r="A42" s="110" t="str">
        <f t="shared" si="0"/>
        <v>A</v>
      </c>
      <c r="B42" s="121" t="s">
        <v>258</v>
      </c>
      <c r="C42" s="46" t="s">
        <v>10</v>
      </c>
      <c r="D42" s="47">
        <v>6508.5</v>
      </c>
      <c r="E42" s="47">
        <v>6142.859370000001</v>
      </c>
      <c r="F42" s="122">
        <f t="shared" si="1"/>
        <v>0.94382106015210898</v>
      </c>
    </row>
    <row r="43" spans="1:6" x14ac:dyDescent="0.25">
      <c r="A43" s="110" t="str">
        <f t="shared" si="0"/>
        <v>A</v>
      </c>
      <c r="B43" s="123" t="s">
        <v>258</v>
      </c>
      <c r="C43" s="49" t="s">
        <v>11</v>
      </c>
      <c r="D43" s="50">
        <v>2798.4</v>
      </c>
      <c r="E43" s="50">
        <v>2564.8099900000002</v>
      </c>
      <c r="F43" s="124">
        <f t="shared" si="1"/>
        <v>0.9165272977415666</v>
      </c>
    </row>
    <row r="44" spans="1:6" x14ac:dyDescent="0.25">
      <c r="A44" s="110" t="str">
        <f t="shared" si="0"/>
        <v>A</v>
      </c>
      <c r="B44" s="123" t="s">
        <v>258</v>
      </c>
      <c r="C44" s="49" t="s">
        <v>12</v>
      </c>
      <c r="D44" s="50">
        <v>3205.6</v>
      </c>
      <c r="E44" s="50">
        <v>3172.1667299999999</v>
      </c>
      <c r="F44" s="124">
        <f t="shared" si="1"/>
        <v>0.98957035500374346</v>
      </c>
    </row>
    <row r="45" spans="1:6" x14ac:dyDescent="0.25">
      <c r="A45" s="110" t="str">
        <f t="shared" si="0"/>
        <v>A</v>
      </c>
      <c r="B45" s="123" t="s">
        <v>258</v>
      </c>
      <c r="C45" s="49" t="s">
        <v>15</v>
      </c>
      <c r="D45" s="50">
        <v>270</v>
      </c>
      <c r="E45" s="50">
        <v>239.41445000000002</v>
      </c>
      <c r="F45" s="124">
        <f t="shared" si="1"/>
        <v>0.88672018518518525</v>
      </c>
    </row>
    <row r="46" spans="1:6" x14ac:dyDescent="0.25">
      <c r="A46" s="110" t="str">
        <f t="shared" si="0"/>
        <v>A</v>
      </c>
      <c r="B46" s="123" t="s">
        <v>258</v>
      </c>
      <c r="C46" s="49" t="s">
        <v>16</v>
      </c>
      <c r="D46" s="50">
        <v>234.5</v>
      </c>
      <c r="E46" s="50">
        <v>166.46820000000002</v>
      </c>
      <c r="F46" s="124">
        <f t="shared" si="1"/>
        <v>0.70988571428571434</v>
      </c>
    </row>
    <row r="47" spans="1:6" x14ac:dyDescent="0.25">
      <c r="A47" s="110" t="str">
        <f t="shared" si="0"/>
        <v>A</v>
      </c>
      <c r="B47" s="121" t="s">
        <v>258</v>
      </c>
      <c r="C47" s="46" t="s">
        <v>17</v>
      </c>
      <c r="D47" s="47">
        <v>2593.9</v>
      </c>
      <c r="E47" s="47">
        <v>2523.2952300000002</v>
      </c>
      <c r="F47" s="122">
        <f t="shared" si="1"/>
        <v>0.97278045799760982</v>
      </c>
    </row>
    <row r="48" spans="1:6" ht="18.75" thickBot="1" x14ac:dyDescent="0.3">
      <c r="A48" s="110" t="str">
        <f t="shared" si="0"/>
        <v>A</v>
      </c>
      <c r="B48" s="42" t="s">
        <v>269</v>
      </c>
      <c r="C48" s="120" t="s">
        <v>270</v>
      </c>
      <c r="D48" s="44">
        <v>9089.9</v>
      </c>
      <c r="E48" s="44">
        <v>8660.8438500000011</v>
      </c>
      <c r="F48" s="113">
        <f t="shared" si="1"/>
        <v>0.95279858414284002</v>
      </c>
    </row>
    <row r="49" spans="1:6" ht="15.75" thickTop="1" x14ac:dyDescent="0.25">
      <c r="A49" s="110" t="str">
        <f t="shared" si="0"/>
        <v>A</v>
      </c>
      <c r="B49" s="121" t="s">
        <v>258</v>
      </c>
      <c r="C49" s="46" t="s">
        <v>10</v>
      </c>
      <c r="D49" s="47">
        <v>6496</v>
      </c>
      <c r="E49" s="47">
        <v>6137.5486200000014</v>
      </c>
      <c r="F49" s="122">
        <f t="shared" si="1"/>
        <v>0.94481967672413814</v>
      </c>
    </row>
    <row r="50" spans="1:6" x14ac:dyDescent="0.25">
      <c r="A50" s="110" t="str">
        <f t="shared" si="0"/>
        <v>A</v>
      </c>
      <c r="B50" s="123" t="s">
        <v>258</v>
      </c>
      <c r="C50" s="49" t="s">
        <v>11</v>
      </c>
      <c r="D50" s="50">
        <v>2798.4</v>
      </c>
      <c r="E50" s="50">
        <v>2564.8099900000002</v>
      </c>
      <c r="F50" s="124">
        <f t="shared" si="1"/>
        <v>0.9165272977415666</v>
      </c>
    </row>
    <row r="51" spans="1:6" x14ac:dyDescent="0.25">
      <c r="A51" s="110" t="str">
        <f t="shared" si="0"/>
        <v>A</v>
      </c>
      <c r="B51" s="123" t="s">
        <v>258</v>
      </c>
      <c r="C51" s="49" t="s">
        <v>12</v>
      </c>
      <c r="D51" s="50">
        <v>3193.1</v>
      </c>
      <c r="E51" s="50">
        <v>3166.8559799999998</v>
      </c>
      <c r="F51" s="124">
        <f t="shared" si="1"/>
        <v>0.99178102157777703</v>
      </c>
    </row>
    <row r="52" spans="1:6" x14ac:dyDescent="0.25">
      <c r="A52" s="110" t="str">
        <f t="shared" si="0"/>
        <v>A</v>
      </c>
      <c r="B52" s="123" t="s">
        <v>258</v>
      </c>
      <c r="C52" s="49" t="s">
        <v>15</v>
      </c>
      <c r="D52" s="50">
        <v>270</v>
      </c>
      <c r="E52" s="50">
        <v>239.41445000000002</v>
      </c>
      <c r="F52" s="124">
        <f t="shared" si="1"/>
        <v>0.88672018518518525</v>
      </c>
    </row>
    <row r="53" spans="1:6" x14ac:dyDescent="0.25">
      <c r="A53" s="110" t="str">
        <f t="shared" si="0"/>
        <v>A</v>
      </c>
      <c r="B53" s="123" t="s">
        <v>258</v>
      </c>
      <c r="C53" s="49" t="s">
        <v>16</v>
      </c>
      <c r="D53" s="50">
        <v>234.5</v>
      </c>
      <c r="E53" s="50">
        <v>166.46820000000002</v>
      </c>
      <c r="F53" s="124">
        <f t="shared" si="1"/>
        <v>0.70988571428571434</v>
      </c>
    </row>
    <row r="54" spans="1:6" x14ac:dyDescent="0.25">
      <c r="A54" s="110" t="str">
        <f t="shared" si="0"/>
        <v>A</v>
      </c>
      <c r="B54" s="121" t="s">
        <v>258</v>
      </c>
      <c r="C54" s="46" t="s">
        <v>17</v>
      </c>
      <c r="D54" s="47">
        <v>2593.9</v>
      </c>
      <c r="E54" s="47">
        <v>2523.2952300000002</v>
      </c>
      <c r="F54" s="122">
        <f t="shared" si="1"/>
        <v>0.97278045799760982</v>
      </c>
    </row>
    <row r="55" spans="1:6" ht="90.75" thickBot="1" x14ac:dyDescent="0.3">
      <c r="A55" s="110" t="str">
        <f t="shared" si="0"/>
        <v>A</v>
      </c>
      <c r="B55" s="42" t="s">
        <v>271</v>
      </c>
      <c r="C55" s="120" t="s">
        <v>272</v>
      </c>
      <c r="D55" s="44">
        <v>12.5</v>
      </c>
      <c r="E55" s="44">
        <v>5.3107499999999996</v>
      </c>
      <c r="F55" s="113">
        <f t="shared" si="1"/>
        <v>0.42485999999999996</v>
      </c>
    </row>
    <row r="56" spans="1:6" ht="15.75" thickTop="1" x14ac:dyDescent="0.25">
      <c r="A56" s="110" t="str">
        <f t="shared" si="0"/>
        <v>A</v>
      </c>
      <c r="B56" s="121" t="s">
        <v>258</v>
      </c>
      <c r="C56" s="46" t="s">
        <v>10</v>
      </c>
      <c r="D56" s="47">
        <v>12.5</v>
      </c>
      <c r="E56" s="47">
        <v>5.3107499999999996</v>
      </c>
      <c r="F56" s="122">
        <f t="shared" si="1"/>
        <v>0.42485999999999996</v>
      </c>
    </row>
    <row r="57" spans="1:6" x14ac:dyDescent="0.25">
      <c r="A57" s="110" t="str">
        <f t="shared" si="0"/>
        <v>A</v>
      </c>
      <c r="B57" s="123" t="s">
        <v>258</v>
      </c>
      <c r="C57" s="49" t="s">
        <v>12</v>
      </c>
      <c r="D57" s="50">
        <v>12.5</v>
      </c>
      <c r="E57" s="50">
        <v>5.3107499999999996</v>
      </c>
      <c r="F57" s="124">
        <f t="shared" si="1"/>
        <v>0.42485999999999996</v>
      </c>
    </row>
    <row r="58" spans="1:6" ht="18.75" thickBot="1" x14ac:dyDescent="0.3">
      <c r="A58" s="110" t="str">
        <f t="shared" si="0"/>
        <v>A</v>
      </c>
      <c r="B58" s="42" t="s">
        <v>273</v>
      </c>
      <c r="C58" s="120" t="s">
        <v>274</v>
      </c>
      <c r="D58" s="44">
        <v>2784.6</v>
      </c>
      <c r="E58" s="44">
        <v>2461.3165800000002</v>
      </c>
      <c r="F58" s="113">
        <f t="shared" si="1"/>
        <v>0.8839031027795734</v>
      </c>
    </row>
    <row r="59" spans="1:6" ht="15.75" thickTop="1" x14ac:dyDescent="0.25">
      <c r="A59" s="110" t="str">
        <f t="shared" si="0"/>
        <v>A</v>
      </c>
      <c r="B59" s="121" t="s">
        <v>258</v>
      </c>
      <c r="C59" s="46" t="s">
        <v>10</v>
      </c>
      <c r="D59" s="47">
        <v>2714.6</v>
      </c>
      <c r="E59" s="47">
        <v>2461.3165800000002</v>
      </c>
      <c r="F59" s="122">
        <f t="shared" si="1"/>
        <v>0.90669585942680331</v>
      </c>
    </row>
    <row r="60" spans="1:6" x14ac:dyDescent="0.25">
      <c r="A60" s="110" t="str">
        <f t="shared" si="0"/>
        <v>A</v>
      </c>
      <c r="B60" s="123" t="s">
        <v>258</v>
      </c>
      <c r="C60" s="49" t="s">
        <v>11</v>
      </c>
      <c r="D60" s="50">
        <v>1953.6</v>
      </c>
      <c r="E60" s="50">
        <v>1867.8483000000001</v>
      </c>
      <c r="F60" s="124">
        <f t="shared" si="1"/>
        <v>0.95610580466830475</v>
      </c>
    </row>
    <row r="61" spans="1:6" x14ac:dyDescent="0.25">
      <c r="A61" s="110" t="str">
        <f t="shared" si="0"/>
        <v>A</v>
      </c>
      <c r="B61" s="123" t="s">
        <v>258</v>
      </c>
      <c r="C61" s="49" t="s">
        <v>12</v>
      </c>
      <c r="D61" s="50">
        <v>704</v>
      </c>
      <c r="E61" s="50">
        <v>554.70603000000006</v>
      </c>
      <c r="F61" s="124">
        <f t="shared" si="1"/>
        <v>0.78793470170454549</v>
      </c>
    </row>
    <row r="62" spans="1:6" x14ac:dyDescent="0.25">
      <c r="A62" s="110" t="str">
        <f t="shared" si="0"/>
        <v>A</v>
      </c>
      <c r="B62" s="123" t="s">
        <v>258</v>
      </c>
      <c r="C62" s="49" t="s">
        <v>2</v>
      </c>
      <c r="D62" s="50">
        <v>9</v>
      </c>
      <c r="E62" s="50">
        <v>5.4515099999999999</v>
      </c>
      <c r="F62" s="124">
        <f t="shared" si="1"/>
        <v>0.60572333333333328</v>
      </c>
    </row>
    <row r="63" spans="1:6" x14ac:dyDescent="0.25">
      <c r="A63" s="110" t="str">
        <f t="shared" si="0"/>
        <v>A</v>
      </c>
      <c r="B63" s="123" t="s">
        <v>258</v>
      </c>
      <c r="C63" s="49" t="s">
        <v>15</v>
      </c>
      <c r="D63" s="50">
        <v>40</v>
      </c>
      <c r="E63" s="50">
        <v>30.083099999999998</v>
      </c>
      <c r="F63" s="124">
        <f t="shared" si="1"/>
        <v>0.75207749999999995</v>
      </c>
    </row>
    <row r="64" spans="1:6" x14ac:dyDescent="0.25">
      <c r="A64" s="110" t="str">
        <f t="shared" si="0"/>
        <v>A</v>
      </c>
      <c r="B64" s="123" t="s">
        <v>258</v>
      </c>
      <c r="C64" s="49" t="s">
        <v>16</v>
      </c>
      <c r="D64" s="50">
        <v>8</v>
      </c>
      <c r="E64" s="50">
        <v>3.2276400000000001</v>
      </c>
      <c r="F64" s="124">
        <f t="shared" si="1"/>
        <v>0.40345500000000001</v>
      </c>
    </row>
    <row r="65" spans="1:6" x14ac:dyDescent="0.25">
      <c r="A65" s="110" t="str">
        <f t="shared" si="0"/>
        <v>A</v>
      </c>
      <c r="B65" s="121" t="s">
        <v>258</v>
      </c>
      <c r="C65" s="46" t="s">
        <v>17</v>
      </c>
      <c r="D65" s="47">
        <v>70</v>
      </c>
      <c r="E65" s="47">
        <v>0</v>
      </c>
      <c r="F65" s="122">
        <f t="shared" si="1"/>
        <v>0</v>
      </c>
    </row>
    <row r="66" spans="1:6" ht="18.75" thickBot="1" x14ac:dyDescent="0.3">
      <c r="A66" s="110" t="str">
        <f t="shared" si="0"/>
        <v>A</v>
      </c>
      <c r="B66" s="42" t="s">
        <v>275</v>
      </c>
      <c r="C66" s="120" t="s">
        <v>276</v>
      </c>
      <c r="D66" s="44">
        <v>154.5</v>
      </c>
      <c r="E66" s="44">
        <v>103.52205000000001</v>
      </c>
      <c r="F66" s="113">
        <f t="shared" si="1"/>
        <v>0.67004563106796122</v>
      </c>
    </row>
    <row r="67" spans="1:6" ht="15.75" thickTop="1" x14ac:dyDescent="0.25">
      <c r="A67" s="110" t="str">
        <f t="shared" si="0"/>
        <v>A</v>
      </c>
      <c r="B67" s="121" t="s">
        <v>258</v>
      </c>
      <c r="C67" s="46" t="s">
        <v>10</v>
      </c>
      <c r="D67" s="47">
        <v>149.5</v>
      </c>
      <c r="E67" s="47">
        <v>103.52205000000001</v>
      </c>
      <c r="F67" s="122">
        <f t="shared" si="1"/>
        <v>0.69245518394648831</v>
      </c>
    </row>
    <row r="68" spans="1:6" x14ac:dyDescent="0.25">
      <c r="A68" s="110" t="str">
        <f t="shared" ref="A68:A131" si="2">IF(OR(D68&lt;&gt;0,E68&lt;&gt;0),"A","B")</f>
        <v>A</v>
      </c>
      <c r="B68" s="123" t="s">
        <v>258</v>
      </c>
      <c r="C68" s="49" t="s">
        <v>11</v>
      </c>
      <c r="D68" s="50">
        <v>97.7</v>
      </c>
      <c r="E68" s="50">
        <v>68.606999999999999</v>
      </c>
      <c r="F68" s="124">
        <f t="shared" ref="F68:F131" si="3">E68/D68</f>
        <v>0.70222108495394064</v>
      </c>
    </row>
    <row r="69" spans="1:6" x14ac:dyDescent="0.25">
      <c r="A69" s="110" t="str">
        <f t="shared" si="2"/>
        <v>A</v>
      </c>
      <c r="B69" s="123" t="s">
        <v>258</v>
      </c>
      <c r="C69" s="49" t="s">
        <v>12</v>
      </c>
      <c r="D69" s="50">
        <v>50</v>
      </c>
      <c r="E69" s="50">
        <v>34.769589999999994</v>
      </c>
      <c r="F69" s="124">
        <f t="shared" si="3"/>
        <v>0.69539179999999989</v>
      </c>
    </row>
    <row r="70" spans="1:6" x14ac:dyDescent="0.25">
      <c r="A70" s="110" t="str">
        <f t="shared" si="2"/>
        <v>A</v>
      </c>
      <c r="B70" s="123" t="s">
        <v>258</v>
      </c>
      <c r="C70" s="49" t="s">
        <v>16</v>
      </c>
      <c r="D70" s="50">
        <v>1.8</v>
      </c>
      <c r="E70" s="50">
        <v>0.14546000000000001</v>
      </c>
      <c r="F70" s="124">
        <f t="shared" si="3"/>
        <v>8.0811111111111111E-2</v>
      </c>
    </row>
    <row r="71" spans="1:6" x14ac:dyDescent="0.25">
      <c r="A71" s="110" t="str">
        <f t="shared" si="2"/>
        <v>A</v>
      </c>
      <c r="B71" s="121" t="s">
        <v>258</v>
      </c>
      <c r="C71" s="46" t="s">
        <v>17</v>
      </c>
      <c r="D71" s="47">
        <v>5</v>
      </c>
      <c r="E71" s="47">
        <v>0</v>
      </c>
      <c r="F71" s="122">
        <f t="shared" si="3"/>
        <v>0</v>
      </c>
    </row>
    <row r="72" spans="1:6" ht="36.75" thickBot="1" x14ac:dyDescent="0.3">
      <c r="A72" s="110" t="str">
        <f t="shared" si="2"/>
        <v>A</v>
      </c>
      <c r="B72" s="42" t="s">
        <v>277</v>
      </c>
      <c r="C72" s="120" t="s">
        <v>278</v>
      </c>
      <c r="D72" s="44">
        <v>290</v>
      </c>
      <c r="E72" s="44">
        <v>267.17493000000002</v>
      </c>
      <c r="F72" s="113">
        <f t="shared" si="3"/>
        <v>0.92129286206896555</v>
      </c>
    </row>
    <row r="73" spans="1:6" ht="15.75" thickTop="1" x14ac:dyDescent="0.25">
      <c r="A73" s="110" t="str">
        <f t="shared" si="2"/>
        <v>A</v>
      </c>
      <c r="B73" s="121" t="s">
        <v>258</v>
      </c>
      <c r="C73" s="46" t="s">
        <v>10</v>
      </c>
      <c r="D73" s="47">
        <v>285</v>
      </c>
      <c r="E73" s="47">
        <v>267.17493000000002</v>
      </c>
      <c r="F73" s="122">
        <f t="shared" si="3"/>
        <v>0.93745589473684221</v>
      </c>
    </row>
    <row r="74" spans="1:6" x14ac:dyDescent="0.25">
      <c r="A74" s="110" t="str">
        <f t="shared" si="2"/>
        <v>A</v>
      </c>
      <c r="B74" s="123" t="s">
        <v>258</v>
      </c>
      <c r="C74" s="49" t="s">
        <v>11</v>
      </c>
      <c r="D74" s="50">
        <v>180</v>
      </c>
      <c r="E74" s="50">
        <v>178.41881000000001</v>
      </c>
      <c r="F74" s="124">
        <f t="shared" si="3"/>
        <v>0.99121561111111112</v>
      </c>
    </row>
    <row r="75" spans="1:6" x14ac:dyDescent="0.25">
      <c r="A75" s="110" t="str">
        <f t="shared" si="2"/>
        <v>A</v>
      </c>
      <c r="B75" s="123" t="s">
        <v>258</v>
      </c>
      <c r="C75" s="49" t="s">
        <v>12</v>
      </c>
      <c r="D75" s="50">
        <v>85</v>
      </c>
      <c r="E75" s="50">
        <v>75.378020000000006</v>
      </c>
      <c r="F75" s="124">
        <f t="shared" si="3"/>
        <v>0.88680023529411778</v>
      </c>
    </row>
    <row r="76" spans="1:6" x14ac:dyDescent="0.25">
      <c r="A76" s="110" t="str">
        <f t="shared" si="2"/>
        <v>A</v>
      </c>
      <c r="B76" s="123" t="s">
        <v>258</v>
      </c>
      <c r="C76" s="49" t="s">
        <v>15</v>
      </c>
      <c r="D76" s="50">
        <v>19.5</v>
      </c>
      <c r="E76" s="50">
        <v>13.355879999999999</v>
      </c>
      <c r="F76" s="124">
        <f t="shared" si="3"/>
        <v>0.68491692307692298</v>
      </c>
    </row>
    <row r="77" spans="1:6" x14ac:dyDescent="0.25">
      <c r="A77" s="110" t="str">
        <f t="shared" si="2"/>
        <v>A</v>
      </c>
      <c r="B77" s="123" t="s">
        <v>258</v>
      </c>
      <c r="C77" s="49" t="s">
        <v>16</v>
      </c>
      <c r="D77" s="50">
        <v>0.5</v>
      </c>
      <c r="E77" s="50">
        <v>2.222E-2</v>
      </c>
      <c r="F77" s="124">
        <f t="shared" si="3"/>
        <v>4.444E-2</v>
      </c>
    </row>
    <row r="78" spans="1:6" x14ac:dyDescent="0.25">
      <c r="A78" s="110" t="str">
        <f t="shared" si="2"/>
        <v>A</v>
      </c>
      <c r="B78" s="121" t="s">
        <v>258</v>
      </c>
      <c r="C78" s="46" t="s">
        <v>17</v>
      </c>
      <c r="D78" s="47">
        <v>5</v>
      </c>
      <c r="E78" s="47">
        <v>0</v>
      </c>
      <c r="F78" s="122">
        <f t="shared" si="3"/>
        <v>0</v>
      </c>
    </row>
    <row r="79" spans="1:6" ht="18.75" thickBot="1" x14ac:dyDescent="0.3">
      <c r="A79" s="110" t="str">
        <f t="shared" si="2"/>
        <v>A</v>
      </c>
      <c r="B79" s="42" t="s">
        <v>279</v>
      </c>
      <c r="C79" s="120" t="s">
        <v>280</v>
      </c>
      <c r="D79" s="44">
        <v>3219.18</v>
      </c>
      <c r="E79" s="44">
        <v>2306.9067099999993</v>
      </c>
      <c r="F79" s="113">
        <f t="shared" si="3"/>
        <v>0.71661314682621025</v>
      </c>
    </row>
    <row r="80" spans="1:6" ht="15.75" thickTop="1" x14ac:dyDescent="0.25">
      <c r="A80" s="110" t="str">
        <f t="shared" si="2"/>
        <v>A</v>
      </c>
      <c r="B80" s="121" t="s">
        <v>258</v>
      </c>
      <c r="C80" s="46" t="s">
        <v>10</v>
      </c>
      <c r="D80" s="47">
        <v>3038.18</v>
      </c>
      <c r="E80" s="47">
        <v>2166.0107099999996</v>
      </c>
      <c r="F80" s="122">
        <f t="shared" si="3"/>
        <v>0.71293034316597426</v>
      </c>
    </row>
    <row r="81" spans="1:6" x14ac:dyDescent="0.25">
      <c r="A81" s="110" t="str">
        <f t="shared" si="2"/>
        <v>A</v>
      </c>
      <c r="B81" s="123" t="s">
        <v>258</v>
      </c>
      <c r="C81" s="49" t="s">
        <v>11</v>
      </c>
      <c r="D81" s="50">
        <v>892.5</v>
      </c>
      <c r="E81" s="50">
        <v>810.09980000000007</v>
      </c>
      <c r="F81" s="124">
        <f t="shared" si="3"/>
        <v>0.90767484593837544</v>
      </c>
    </row>
    <row r="82" spans="1:6" x14ac:dyDescent="0.25">
      <c r="A82" s="110" t="str">
        <f t="shared" si="2"/>
        <v>A</v>
      </c>
      <c r="B82" s="123" t="s">
        <v>258</v>
      </c>
      <c r="C82" s="49" t="s">
        <v>12</v>
      </c>
      <c r="D82" s="50">
        <v>2085.2800000000002</v>
      </c>
      <c r="E82" s="50">
        <v>1327.2276299999999</v>
      </c>
      <c r="F82" s="124">
        <f t="shared" si="3"/>
        <v>0.63647454058927322</v>
      </c>
    </row>
    <row r="83" spans="1:6" x14ac:dyDescent="0.25">
      <c r="A83" s="110" t="str">
        <f t="shared" si="2"/>
        <v>A</v>
      </c>
      <c r="B83" s="123" t="s">
        <v>258</v>
      </c>
      <c r="C83" s="49" t="s">
        <v>15</v>
      </c>
      <c r="D83" s="50">
        <v>35</v>
      </c>
      <c r="E83" s="50">
        <v>25.91498</v>
      </c>
      <c r="F83" s="124">
        <f t="shared" si="3"/>
        <v>0.74042799999999998</v>
      </c>
    </row>
    <row r="84" spans="1:6" x14ac:dyDescent="0.25">
      <c r="A84" s="110" t="str">
        <f t="shared" si="2"/>
        <v>A</v>
      </c>
      <c r="B84" s="123" t="s">
        <v>258</v>
      </c>
      <c r="C84" s="49" t="s">
        <v>16</v>
      </c>
      <c r="D84" s="50">
        <v>25.4</v>
      </c>
      <c r="E84" s="50">
        <v>2.7683</v>
      </c>
      <c r="F84" s="124">
        <f t="shared" si="3"/>
        <v>0.10898818897637796</v>
      </c>
    </row>
    <row r="85" spans="1:6" x14ac:dyDescent="0.25">
      <c r="A85" s="110" t="str">
        <f t="shared" si="2"/>
        <v>A</v>
      </c>
      <c r="B85" s="121" t="s">
        <v>258</v>
      </c>
      <c r="C85" s="46" t="s">
        <v>17</v>
      </c>
      <c r="D85" s="47">
        <v>181</v>
      </c>
      <c r="E85" s="47">
        <v>140.89599999999999</v>
      </c>
      <c r="F85" s="122">
        <f t="shared" si="3"/>
        <v>0.77843093922651929</v>
      </c>
    </row>
    <row r="86" spans="1:6" ht="18.75" thickBot="1" x14ac:dyDescent="0.3">
      <c r="A86" s="110" t="str">
        <f t="shared" si="2"/>
        <v>A</v>
      </c>
      <c r="B86" s="42" t="s">
        <v>281</v>
      </c>
      <c r="C86" s="120" t="s">
        <v>282</v>
      </c>
      <c r="D86" s="44">
        <v>193.75</v>
      </c>
      <c r="E86" s="44">
        <v>161.71906999999999</v>
      </c>
      <c r="F86" s="113">
        <f t="shared" si="3"/>
        <v>0.83467907096774185</v>
      </c>
    </row>
    <row r="87" spans="1:6" ht="15.75" thickTop="1" x14ac:dyDescent="0.25">
      <c r="A87" s="110" t="str">
        <f t="shared" si="2"/>
        <v>A</v>
      </c>
      <c r="B87" s="121" t="s">
        <v>258</v>
      </c>
      <c r="C87" s="46" t="s">
        <v>10</v>
      </c>
      <c r="D87" s="47">
        <v>192.5</v>
      </c>
      <c r="E87" s="47">
        <v>161.71906999999999</v>
      </c>
      <c r="F87" s="122">
        <f t="shared" si="3"/>
        <v>0.84009906493506492</v>
      </c>
    </row>
    <row r="88" spans="1:6" x14ac:dyDescent="0.25">
      <c r="A88" s="110" t="str">
        <f t="shared" si="2"/>
        <v>A</v>
      </c>
      <c r="B88" s="123" t="s">
        <v>258</v>
      </c>
      <c r="C88" s="49" t="s">
        <v>11</v>
      </c>
      <c r="D88" s="50">
        <v>152.75700000000001</v>
      </c>
      <c r="E88" s="50">
        <v>134.31</v>
      </c>
      <c r="F88" s="124">
        <f t="shared" si="3"/>
        <v>0.87923957658241525</v>
      </c>
    </row>
    <row r="89" spans="1:6" x14ac:dyDescent="0.25">
      <c r="A89" s="110" t="str">
        <f t="shared" si="2"/>
        <v>A</v>
      </c>
      <c r="B89" s="123" t="s">
        <v>258</v>
      </c>
      <c r="C89" s="49" t="s">
        <v>12</v>
      </c>
      <c r="D89" s="50">
        <v>37.493000000000002</v>
      </c>
      <c r="E89" s="50">
        <v>26.841240000000003</v>
      </c>
      <c r="F89" s="124">
        <f t="shared" si="3"/>
        <v>0.71590003467313901</v>
      </c>
    </row>
    <row r="90" spans="1:6" x14ac:dyDescent="0.25">
      <c r="A90" s="110" t="str">
        <f t="shared" si="2"/>
        <v>A</v>
      </c>
      <c r="B90" s="123" t="s">
        <v>258</v>
      </c>
      <c r="C90" s="49" t="s">
        <v>15</v>
      </c>
      <c r="D90" s="50">
        <v>1.25</v>
      </c>
      <c r="E90" s="50">
        <v>0</v>
      </c>
      <c r="F90" s="124">
        <f t="shared" si="3"/>
        <v>0</v>
      </c>
    </row>
    <row r="91" spans="1:6" x14ac:dyDescent="0.25">
      <c r="A91" s="110" t="str">
        <f t="shared" si="2"/>
        <v>A</v>
      </c>
      <c r="B91" s="123" t="s">
        <v>258</v>
      </c>
      <c r="C91" s="49" t="s">
        <v>16</v>
      </c>
      <c r="D91" s="50">
        <v>1</v>
      </c>
      <c r="E91" s="50">
        <v>0.56783000000000006</v>
      </c>
      <c r="F91" s="124">
        <f t="shared" si="3"/>
        <v>0.56783000000000006</v>
      </c>
    </row>
    <row r="92" spans="1:6" x14ac:dyDescent="0.25">
      <c r="A92" s="110" t="str">
        <f t="shared" si="2"/>
        <v>A</v>
      </c>
      <c r="B92" s="121" t="s">
        <v>258</v>
      </c>
      <c r="C92" s="46" t="s">
        <v>17</v>
      </c>
      <c r="D92" s="47">
        <v>1.25</v>
      </c>
      <c r="E92" s="47">
        <v>0</v>
      </c>
      <c r="F92" s="122">
        <f t="shared" si="3"/>
        <v>0</v>
      </c>
    </row>
    <row r="93" spans="1:6" ht="18.75" thickBot="1" x14ac:dyDescent="0.3">
      <c r="A93" s="110" t="str">
        <f t="shared" si="2"/>
        <v>A</v>
      </c>
      <c r="B93" s="42" t="s">
        <v>283</v>
      </c>
      <c r="C93" s="120" t="s">
        <v>284</v>
      </c>
      <c r="D93" s="44">
        <v>7400</v>
      </c>
      <c r="E93" s="44">
        <v>5711.3725100000011</v>
      </c>
      <c r="F93" s="113">
        <f t="shared" si="3"/>
        <v>0.7718070959459461</v>
      </c>
    </row>
    <row r="94" spans="1:6" ht="15.75" thickTop="1" x14ac:dyDescent="0.25">
      <c r="A94" s="110" t="str">
        <f t="shared" si="2"/>
        <v>A</v>
      </c>
      <c r="B94" s="121" t="s">
        <v>258</v>
      </c>
      <c r="C94" s="46" t="s">
        <v>10</v>
      </c>
      <c r="D94" s="47">
        <v>6400</v>
      </c>
      <c r="E94" s="47">
        <v>5621.7765100000006</v>
      </c>
      <c r="F94" s="122">
        <f t="shared" si="3"/>
        <v>0.87840257968750013</v>
      </c>
    </row>
    <row r="95" spans="1:6" x14ac:dyDescent="0.25">
      <c r="A95" s="110" t="str">
        <f t="shared" si="2"/>
        <v>A</v>
      </c>
      <c r="B95" s="123" t="s">
        <v>258</v>
      </c>
      <c r="C95" s="49" t="s">
        <v>11</v>
      </c>
      <c r="D95" s="50">
        <v>2200</v>
      </c>
      <c r="E95" s="50">
        <v>2199.3645499999998</v>
      </c>
      <c r="F95" s="124">
        <f t="shared" si="3"/>
        <v>0.99971115909090902</v>
      </c>
    </row>
    <row r="96" spans="1:6" x14ac:dyDescent="0.25">
      <c r="A96" s="110" t="str">
        <f t="shared" si="2"/>
        <v>A</v>
      </c>
      <c r="B96" s="123" t="s">
        <v>258</v>
      </c>
      <c r="C96" s="49" t="s">
        <v>12</v>
      </c>
      <c r="D96" s="50">
        <v>4000</v>
      </c>
      <c r="E96" s="50">
        <v>3279.1700799999999</v>
      </c>
      <c r="F96" s="124">
        <f t="shared" si="3"/>
        <v>0.81979251999999991</v>
      </c>
    </row>
    <row r="97" spans="1:6" x14ac:dyDescent="0.25">
      <c r="A97" s="110" t="str">
        <f t="shared" si="2"/>
        <v>A</v>
      </c>
      <c r="B97" s="123" t="s">
        <v>258</v>
      </c>
      <c r="C97" s="49" t="s">
        <v>2</v>
      </c>
      <c r="D97" s="50">
        <v>80</v>
      </c>
      <c r="E97" s="50">
        <v>66.260000000000005</v>
      </c>
      <c r="F97" s="124">
        <f t="shared" si="3"/>
        <v>0.82825000000000004</v>
      </c>
    </row>
    <row r="98" spans="1:6" x14ac:dyDescent="0.25">
      <c r="A98" s="110" t="str">
        <f t="shared" si="2"/>
        <v>A</v>
      </c>
      <c r="B98" s="123" t="s">
        <v>258</v>
      </c>
      <c r="C98" s="49" t="s">
        <v>15</v>
      </c>
      <c r="D98" s="50">
        <v>100</v>
      </c>
      <c r="E98" s="50">
        <v>68.951149999999998</v>
      </c>
      <c r="F98" s="124">
        <f t="shared" si="3"/>
        <v>0.68951149999999994</v>
      </c>
    </row>
    <row r="99" spans="1:6" x14ac:dyDescent="0.25">
      <c r="A99" s="110" t="str">
        <f t="shared" si="2"/>
        <v>A</v>
      </c>
      <c r="B99" s="123" t="s">
        <v>258</v>
      </c>
      <c r="C99" s="49" t="s">
        <v>16</v>
      </c>
      <c r="D99" s="50">
        <v>20</v>
      </c>
      <c r="E99" s="50">
        <v>8.0307300000000001</v>
      </c>
      <c r="F99" s="124">
        <f t="shared" si="3"/>
        <v>0.40153650000000002</v>
      </c>
    </row>
    <row r="100" spans="1:6" x14ac:dyDescent="0.25">
      <c r="A100" s="110" t="str">
        <f t="shared" si="2"/>
        <v>A</v>
      </c>
      <c r="B100" s="121" t="s">
        <v>258</v>
      </c>
      <c r="C100" s="46" t="s">
        <v>17</v>
      </c>
      <c r="D100" s="47">
        <v>1000</v>
      </c>
      <c r="E100" s="47">
        <v>89.596000000000004</v>
      </c>
      <c r="F100" s="122">
        <f t="shared" si="3"/>
        <v>8.9596000000000009E-2</v>
      </c>
    </row>
    <row r="101" spans="1:6" s="55" customFormat="1" ht="18.75" thickBot="1" x14ac:dyDescent="0.3">
      <c r="A101" s="51" t="str">
        <f t="shared" si="2"/>
        <v>A</v>
      </c>
      <c r="B101" s="52" t="s">
        <v>285</v>
      </c>
      <c r="C101" s="125" t="s">
        <v>284</v>
      </c>
      <c r="D101" s="54">
        <v>7400</v>
      </c>
      <c r="E101" s="54">
        <v>5711.3725100000011</v>
      </c>
      <c r="F101" s="126">
        <f t="shared" si="3"/>
        <v>0.7718070959459461</v>
      </c>
    </row>
    <row r="102" spans="1:6" s="55" customFormat="1" ht="15.75" thickTop="1" x14ac:dyDescent="0.25">
      <c r="A102" s="51" t="str">
        <f t="shared" si="2"/>
        <v>A</v>
      </c>
      <c r="B102" s="127" t="s">
        <v>258</v>
      </c>
      <c r="C102" s="57" t="s">
        <v>10</v>
      </c>
      <c r="D102" s="58">
        <v>6400</v>
      </c>
      <c r="E102" s="58">
        <v>5621.7765100000006</v>
      </c>
      <c r="F102" s="128">
        <f t="shared" si="3"/>
        <v>0.87840257968750013</v>
      </c>
    </row>
    <row r="103" spans="1:6" s="55" customFormat="1" x14ac:dyDescent="0.25">
      <c r="A103" s="51" t="str">
        <f t="shared" si="2"/>
        <v>A</v>
      </c>
      <c r="B103" s="129" t="s">
        <v>258</v>
      </c>
      <c r="C103" s="60" t="s">
        <v>11</v>
      </c>
      <c r="D103" s="61">
        <v>2200</v>
      </c>
      <c r="E103" s="61">
        <v>2199.3645499999998</v>
      </c>
      <c r="F103" s="130">
        <f t="shared" si="3"/>
        <v>0.99971115909090902</v>
      </c>
    </row>
    <row r="104" spans="1:6" s="55" customFormat="1" x14ac:dyDescent="0.25">
      <c r="A104" s="51" t="str">
        <f t="shared" si="2"/>
        <v>A</v>
      </c>
      <c r="B104" s="129" t="s">
        <v>258</v>
      </c>
      <c r="C104" s="60" t="s">
        <v>12</v>
      </c>
      <c r="D104" s="61">
        <v>4000</v>
      </c>
      <c r="E104" s="61">
        <v>3279.1700799999999</v>
      </c>
      <c r="F104" s="130">
        <f t="shared" si="3"/>
        <v>0.81979251999999991</v>
      </c>
    </row>
    <row r="105" spans="1:6" s="55" customFormat="1" x14ac:dyDescent="0.25">
      <c r="A105" s="51" t="str">
        <f t="shared" si="2"/>
        <v>A</v>
      </c>
      <c r="B105" s="129" t="s">
        <v>258</v>
      </c>
      <c r="C105" s="60" t="s">
        <v>2</v>
      </c>
      <c r="D105" s="61">
        <v>80</v>
      </c>
      <c r="E105" s="61">
        <v>66.260000000000005</v>
      </c>
      <c r="F105" s="130">
        <f t="shared" si="3"/>
        <v>0.82825000000000004</v>
      </c>
    </row>
    <row r="106" spans="1:6" s="55" customFormat="1" x14ac:dyDescent="0.25">
      <c r="A106" s="51" t="str">
        <f t="shared" si="2"/>
        <v>A</v>
      </c>
      <c r="B106" s="129" t="s">
        <v>258</v>
      </c>
      <c r="C106" s="60" t="s">
        <v>15</v>
      </c>
      <c r="D106" s="61">
        <v>100</v>
      </c>
      <c r="E106" s="61">
        <v>68.951149999999998</v>
      </c>
      <c r="F106" s="130">
        <f t="shared" si="3"/>
        <v>0.68951149999999994</v>
      </c>
    </row>
    <row r="107" spans="1:6" s="55" customFormat="1" x14ac:dyDescent="0.25">
      <c r="A107" s="51" t="str">
        <f t="shared" si="2"/>
        <v>A</v>
      </c>
      <c r="B107" s="129" t="s">
        <v>258</v>
      </c>
      <c r="C107" s="60" t="s">
        <v>16</v>
      </c>
      <c r="D107" s="61">
        <v>20</v>
      </c>
      <c r="E107" s="61">
        <v>8.0307300000000001</v>
      </c>
      <c r="F107" s="130">
        <f t="shared" si="3"/>
        <v>0.40153650000000002</v>
      </c>
    </row>
    <row r="108" spans="1:6" s="55" customFormat="1" x14ac:dyDescent="0.25">
      <c r="A108" s="51" t="str">
        <f t="shared" si="2"/>
        <v>A</v>
      </c>
      <c r="B108" s="127" t="s">
        <v>258</v>
      </c>
      <c r="C108" s="57" t="s">
        <v>17</v>
      </c>
      <c r="D108" s="58">
        <v>1000</v>
      </c>
      <c r="E108" s="58">
        <v>89.596000000000004</v>
      </c>
      <c r="F108" s="128">
        <f t="shared" si="3"/>
        <v>8.9596000000000009E-2</v>
      </c>
    </row>
    <row r="109" spans="1:6" ht="18.75" thickBot="1" x14ac:dyDescent="0.3">
      <c r="A109" s="110" t="str">
        <f t="shared" si="2"/>
        <v>A</v>
      </c>
      <c r="B109" s="42" t="s">
        <v>286</v>
      </c>
      <c r="C109" s="120" t="s">
        <v>287</v>
      </c>
      <c r="D109" s="44">
        <v>6522</v>
      </c>
      <c r="E109" s="44">
        <v>4023.5904899999996</v>
      </c>
      <c r="F109" s="113">
        <f t="shared" si="3"/>
        <v>0.61692586476540934</v>
      </c>
    </row>
    <row r="110" spans="1:6" ht="15.75" thickTop="1" x14ac:dyDescent="0.25">
      <c r="A110" s="110" t="str">
        <f t="shared" si="2"/>
        <v>A</v>
      </c>
      <c r="B110" s="121" t="s">
        <v>258</v>
      </c>
      <c r="C110" s="46" t="s">
        <v>10</v>
      </c>
      <c r="D110" s="47">
        <v>5472</v>
      </c>
      <c r="E110" s="47">
        <v>4022.9724899999997</v>
      </c>
      <c r="F110" s="122">
        <f t="shared" si="3"/>
        <v>0.73519234100877184</v>
      </c>
    </row>
    <row r="111" spans="1:6" x14ac:dyDescent="0.25">
      <c r="A111" s="110" t="str">
        <f t="shared" si="2"/>
        <v>A</v>
      </c>
      <c r="B111" s="123" t="s">
        <v>258</v>
      </c>
      <c r="C111" s="49" t="s">
        <v>11</v>
      </c>
      <c r="D111" s="50">
        <v>4231</v>
      </c>
      <c r="E111" s="50">
        <v>3225.9391799999999</v>
      </c>
      <c r="F111" s="124">
        <f t="shared" si="3"/>
        <v>0.76245312692034972</v>
      </c>
    </row>
    <row r="112" spans="1:6" x14ac:dyDescent="0.25">
      <c r="A112" s="110" t="str">
        <f t="shared" si="2"/>
        <v>A</v>
      </c>
      <c r="B112" s="123" t="s">
        <v>258</v>
      </c>
      <c r="C112" s="49" t="s">
        <v>12</v>
      </c>
      <c r="D112" s="50">
        <v>960</v>
      </c>
      <c r="E112" s="50">
        <v>547.62010999999995</v>
      </c>
      <c r="F112" s="124">
        <f t="shared" si="3"/>
        <v>0.57043761458333331</v>
      </c>
    </row>
    <row r="113" spans="1:6" x14ac:dyDescent="0.25">
      <c r="A113" s="110" t="str">
        <f t="shared" si="2"/>
        <v>A</v>
      </c>
      <c r="B113" s="123" t="s">
        <v>258</v>
      </c>
      <c r="C113" s="49" t="s">
        <v>2</v>
      </c>
      <c r="D113" s="50">
        <v>6</v>
      </c>
      <c r="E113" s="50">
        <v>4.4183399999999997</v>
      </c>
      <c r="F113" s="124">
        <f t="shared" si="3"/>
        <v>0.73638999999999999</v>
      </c>
    </row>
    <row r="114" spans="1:6" x14ac:dyDescent="0.25">
      <c r="A114" s="110" t="str">
        <f t="shared" si="2"/>
        <v>A</v>
      </c>
      <c r="B114" s="123" t="s">
        <v>258</v>
      </c>
      <c r="C114" s="49" t="s">
        <v>15</v>
      </c>
      <c r="D114" s="50">
        <v>175</v>
      </c>
      <c r="E114" s="50">
        <v>161.59494000000001</v>
      </c>
      <c r="F114" s="124">
        <f t="shared" si="3"/>
        <v>0.92339965714285721</v>
      </c>
    </row>
    <row r="115" spans="1:6" x14ac:dyDescent="0.25">
      <c r="A115" s="110" t="str">
        <f t="shared" si="2"/>
        <v>A</v>
      </c>
      <c r="B115" s="123" t="s">
        <v>258</v>
      </c>
      <c r="C115" s="49" t="s">
        <v>16</v>
      </c>
      <c r="D115" s="50">
        <v>100</v>
      </c>
      <c r="E115" s="50">
        <v>83.399919999999995</v>
      </c>
      <c r="F115" s="124">
        <f t="shared" si="3"/>
        <v>0.83399919999999994</v>
      </c>
    </row>
    <row r="116" spans="1:6" x14ac:dyDescent="0.25">
      <c r="A116" s="110" t="str">
        <f t="shared" si="2"/>
        <v>A</v>
      </c>
      <c r="B116" s="121" t="s">
        <v>258</v>
      </c>
      <c r="C116" s="46" t="s">
        <v>17</v>
      </c>
      <c r="D116" s="47">
        <v>1050</v>
      </c>
      <c r="E116" s="47">
        <v>0.61799999999999999</v>
      </c>
      <c r="F116" s="122">
        <f t="shared" si="3"/>
        <v>5.8857142857142854E-4</v>
      </c>
    </row>
    <row r="117" spans="1:6" s="55" customFormat="1" ht="18.75" thickBot="1" x14ac:dyDescent="0.3">
      <c r="A117" s="51" t="str">
        <f t="shared" si="2"/>
        <v>A</v>
      </c>
      <c r="B117" s="52" t="s">
        <v>288</v>
      </c>
      <c r="C117" s="125" t="s">
        <v>289</v>
      </c>
      <c r="D117" s="54">
        <v>6356</v>
      </c>
      <c r="E117" s="54">
        <v>3884.4693299999994</v>
      </c>
      <c r="F117" s="126">
        <f t="shared" si="3"/>
        <v>0.61114998898678408</v>
      </c>
    </row>
    <row r="118" spans="1:6" s="55" customFormat="1" ht="15.75" thickTop="1" x14ac:dyDescent="0.25">
      <c r="A118" s="51" t="str">
        <f t="shared" si="2"/>
        <v>A</v>
      </c>
      <c r="B118" s="127" t="s">
        <v>258</v>
      </c>
      <c r="C118" s="57" t="s">
        <v>10</v>
      </c>
      <c r="D118" s="58">
        <v>5306</v>
      </c>
      <c r="E118" s="58">
        <v>3883.8513299999995</v>
      </c>
      <c r="F118" s="128">
        <f t="shared" si="3"/>
        <v>0.73197348850358079</v>
      </c>
    </row>
    <row r="119" spans="1:6" s="55" customFormat="1" x14ac:dyDescent="0.25">
      <c r="A119" s="51" t="str">
        <f t="shared" si="2"/>
        <v>A</v>
      </c>
      <c r="B119" s="129" t="s">
        <v>258</v>
      </c>
      <c r="C119" s="60" t="s">
        <v>11</v>
      </c>
      <c r="D119" s="61">
        <v>4100</v>
      </c>
      <c r="E119" s="61">
        <v>3120.92328</v>
      </c>
      <c r="F119" s="130">
        <f t="shared" si="3"/>
        <v>0.76120080000000001</v>
      </c>
    </row>
    <row r="120" spans="1:6" s="55" customFormat="1" x14ac:dyDescent="0.25">
      <c r="A120" s="51" t="str">
        <f t="shared" si="2"/>
        <v>A</v>
      </c>
      <c r="B120" s="129" t="s">
        <v>258</v>
      </c>
      <c r="C120" s="60" t="s">
        <v>12</v>
      </c>
      <c r="D120" s="61">
        <v>925</v>
      </c>
      <c r="E120" s="61">
        <v>513.51485000000002</v>
      </c>
      <c r="F120" s="130">
        <f t="shared" si="3"/>
        <v>0.55515118918918926</v>
      </c>
    </row>
    <row r="121" spans="1:6" s="55" customFormat="1" x14ac:dyDescent="0.25">
      <c r="A121" s="51" t="str">
        <f t="shared" si="2"/>
        <v>A</v>
      </c>
      <c r="B121" s="129" t="s">
        <v>258</v>
      </c>
      <c r="C121" s="60" t="s">
        <v>2</v>
      </c>
      <c r="D121" s="61">
        <v>6</v>
      </c>
      <c r="E121" s="61">
        <v>4.4183399999999997</v>
      </c>
      <c r="F121" s="130">
        <f t="shared" si="3"/>
        <v>0.73638999999999999</v>
      </c>
    </row>
    <row r="122" spans="1:6" s="55" customFormat="1" x14ac:dyDescent="0.25">
      <c r="A122" s="51" t="str">
        <f t="shared" si="2"/>
        <v>A</v>
      </c>
      <c r="B122" s="129" t="s">
        <v>258</v>
      </c>
      <c r="C122" s="60" t="s">
        <v>15</v>
      </c>
      <c r="D122" s="61">
        <v>175</v>
      </c>
      <c r="E122" s="61">
        <v>161.59494000000001</v>
      </c>
      <c r="F122" s="130">
        <f t="shared" si="3"/>
        <v>0.92339965714285721</v>
      </c>
    </row>
    <row r="123" spans="1:6" s="55" customFormat="1" x14ac:dyDescent="0.25">
      <c r="A123" s="51" t="str">
        <f t="shared" si="2"/>
        <v>A</v>
      </c>
      <c r="B123" s="129" t="s">
        <v>258</v>
      </c>
      <c r="C123" s="60" t="s">
        <v>16</v>
      </c>
      <c r="D123" s="61">
        <v>100</v>
      </c>
      <c r="E123" s="61">
        <v>83.399919999999995</v>
      </c>
      <c r="F123" s="130">
        <f t="shared" si="3"/>
        <v>0.83399919999999994</v>
      </c>
    </row>
    <row r="124" spans="1:6" s="55" customFormat="1" x14ac:dyDescent="0.25">
      <c r="A124" s="51" t="str">
        <f t="shared" si="2"/>
        <v>A</v>
      </c>
      <c r="B124" s="127" t="s">
        <v>258</v>
      </c>
      <c r="C124" s="57" t="s">
        <v>17</v>
      </c>
      <c r="D124" s="58">
        <v>1050</v>
      </c>
      <c r="E124" s="58">
        <v>0.61799999999999999</v>
      </c>
      <c r="F124" s="128">
        <f t="shared" si="3"/>
        <v>5.8857142857142854E-4</v>
      </c>
    </row>
    <row r="125" spans="1:6" s="55" customFormat="1" ht="36.75" thickBot="1" x14ac:dyDescent="0.3">
      <c r="A125" s="51" t="str">
        <f t="shared" si="2"/>
        <v>A</v>
      </c>
      <c r="B125" s="52" t="s">
        <v>290</v>
      </c>
      <c r="C125" s="125" t="s">
        <v>291</v>
      </c>
      <c r="D125" s="54">
        <v>166</v>
      </c>
      <c r="E125" s="54">
        <v>139.12116</v>
      </c>
      <c r="F125" s="126">
        <f t="shared" si="3"/>
        <v>0.83807927710843377</v>
      </c>
    </row>
    <row r="126" spans="1:6" s="55" customFormat="1" ht="15.75" thickTop="1" x14ac:dyDescent="0.25">
      <c r="A126" s="51" t="str">
        <f t="shared" si="2"/>
        <v>A</v>
      </c>
      <c r="B126" s="127" t="s">
        <v>258</v>
      </c>
      <c r="C126" s="57" t="s">
        <v>10</v>
      </c>
      <c r="D126" s="58">
        <v>166</v>
      </c>
      <c r="E126" s="58">
        <v>139.12116</v>
      </c>
      <c r="F126" s="128">
        <f t="shared" si="3"/>
        <v>0.83807927710843377</v>
      </c>
    </row>
    <row r="127" spans="1:6" s="55" customFormat="1" x14ac:dyDescent="0.25">
      <c r="A127" s="51" t="str">
        <f t="shared" si="2"/>
        <v>A</v>
      </c>
      <c r="B127" s="129" t="s">
        <v>258</v>
      </c>
      <c r="C127" s="60" t="s">
        <v>11</v>
      </c>
      <c r="D127" s="61">
        <v>131</v>
      </c>
      <c r="E127" s="61">
        <v>105.01589999999999</v>
      </c>
      <c r="F127" s="130">
        <f t="shared" si="3"/>
        <v>0.80164809160305339</v>
      </c>
    </row>
    <row r="128" spans="1:6" s="55" customFormat="1" x14ac:dyDescent="0.25">
      <c r="A128" s="51" t="str">
        <f t="shared" si="2"/>
        <v>A</v>
      </c>
      <c r="B128" s="129" t="s">
        <v>258</v>
      </c>
      <c r="C128" s="60" t="s">
        <v>12</v>
      </c>
      <c r="D128" s="61">
        <v>35</v>
      </c>
      <c r="E128" s="61">
        <v>34.105260000000001</v>
      </c>
      <c r="F128" s="130">
        <f t="shared" si="3"/>
        <v>0.97443600000000008</v>
      </c>
    </row>
    <row r="129" spans="1:6" ht="18.75" thickBot="1" x14ac:dyDescent="0.3">
      <c r="A129" s="110" t="str">
        <f t="shared" si="2"/>
        <v>A</v>
      </c>
      <c r="B129" s="42" t="s">
        <v>292</v>
      </c>
      <c r="C129" s="120" t="s">
        <v>293</v>
      </c>
      <c r="D129" s="44">
        <v>24082.498</v>
      </c>
      <c r="E129" s="44">
        <v>10723.433579999999</v>
      </c>
      <c r="F129" s="113">
        <f t="shared" si="3"/>
        <v>0.4452791226225784</v>
      </c>
    </row>
    <row r="130" spans="1:6" ht="15.75" thickTop="1" x14ac:dyDescent="0.25">
      <c r="A130" s="110" t="str">
        <f t="shared" si="2"/>
        <v>A</v>
      </c>
      <c r="B130" s="121" t="s">
        <v>258</v>
      </c>
      <c r="C130" s="46" t="s">
        <v>10</v>
      </c>
      <c r="D130" s="47">
        <v>16685.498</v>
      </c>
      <c r="E130" s="47">
        <v>9618.6341699999994</v>
      </c>
      <c r="F130" s="122">
        <f t="shared" si="3"/>
        <v>0.57646671199145505</v>
      </c>
    </row>
    <row r="131" spans="1:6" x14ac:dyDescent="0.25">
      <c r="A131" s="110" t="str">
        <f t="shared" si="2"/>
        <v>A</v>
      </c>
      <c r="B131" s="123" t="s">
        <v>258</v>
      </c>
      <c r="C131" s="49" t="s">
        <v>11</v>
      </c>
      <c r="D131" s="50">
        <v>4697.0630000000001</v>
      </c>
      <c r="E131" s="50">
        <v>3929.4071800000002</v>
      </c>
      <c r="F131" s="124">
        <f t="shared" si="3"/>
        <v>0.83656684613342425</v>
      </c>
    </row>
    <row r="132" spans="1:6" x14ac:dyDescent="0.25">
      <c r="A132" s="110" t="str">
        <f t="shared" ref="A132:A195" si="4">IF(OR(D132&lt;&gt;0,E132&lt;&gt;0),"A","B")</f>
        <v>A</v>
      </c>
      <c r="B132" s="123" t="s">
        <v>258</v>
      </c>
      <c r="C132" s="49" t="s">
        <v>12</v>
      </c>
      <c r="D132" s="50">
        <v>8195.2350000000006</v>
      </c>
      <c r="E132" s="50">
        <v>1981.9943199999998</v>
      </c>
      <c r="F132" s="124">
        <f t="shared" ref="F132:F195" si="5">E132/D132</f>
        <v>0.24184716118573776</v>
      </c>
    </row>
    <row r="133" spans="1:6" x14ac:dyDescent="0.25">
      <c r="A133" s="110" t="str">
        <f t="shared" si="4"/>
        <v>A</v>
      </c>
      <c r="B133" s="123" t="s">
        <v>258</v>
      </c>
      <c r="C133" s="49" t="s">
        <v>15</v>
      </c>
      <c r="D133" s="50">
        <v>70</v>
      </c>
      <c r="E133" s="50">
        <v>40.144220000000004</v>
      </c>
      <c r="F133" s="124">
        <f t="shared" si="5"/>
        <v>0.57348885714285724</v>
      </c>
    </row>
    <row r="134" spans="1:6" x14ac:dyDescent="0.25">
      <c r="A134" s="110" t="str">
        <f t="shared" si="4"/>
        <v>A</v>
      </c>
      <c r="B134" s="123" t="s">
        <v>258</v>
      </c>
      <c r="C134" s="49" t="s">
        <v>16</v>
      </c>
      <c r="D134" s="50">
        <v>3723.2</v>
      </c>
      <c r="E134" s="50">
        <v>3667.0884500000002</v>
      </c>
      <c r="F134" s="124">
        <f t="shared" si="5"/>
        <v>0.98492921411688883</v>
      </c>
    </row>
    <row r="135" spans="1:6" x14ac:dyDescent="0.25">
      <c r="A135" s="110" t="str">
        <f t="shared" si="4"/>
        <v>A</v>
      </c>
      <c r="B135" s="121" t="s">
        <v>258</v>
      </c>
      <c r="C135" s="46" t="s">
        <v>17</v>
      </c>
      <c r="D135" s="47">
        <v>7397</v>
      </c>
      <c r="E135" s="47">
        <v>1104.7994099999999</v>
      </c>
      <c r="F135" s="122">
        <f t="shared" si="5"/>
        <v>0.14935776801405973</v>
      </c>
    </row>
    <row r="136" spans="1:6" ht="18.75" thickBot="1" x14ac:dyDescent="0.3">
      <c r="A136" s="110" t="str">
        <f t="shared" si="4"/>
        <v>A</v>
      </c>
      <c r="B136" s="42" t="s">
        <v>294</v>
      </c>
      <c r="C136" s="120" t="s">
        <v>295</v>
      </c>
      <c r="D136" s="44">
        <v>4773.1000000000004</v>
      </c>
      <c r="E136" s="44">
        <v>4183.8838599999999</v>
      </c>
      <c r="F136" s="113">
        <f t="shared" si="5"/>
        <v>0.87655483019421332</v>
      </c>
    </row>
    <row r="137" spans="1:6" ht="15.75" thickTop="1" x14ac:dyDescent="0.25">
      <c r="A137" s="110" t="str">
        <f t="shared" si="4"/>
        <v>A</v>
      </c>
      <c r="B137" s="121" t="s">
        <v>258</v>
      </c>
      <c r="C137" s="46" t="s">
        <v>10</v>
      </c>
      <c r="D137" s="47">
        <v>4773.1000000000004</v>
      </c>
      <c r="E137" s="47">
        <v>4183.8838599999999</v>
      </c>
      <c r="F137" s="122">
        <f t="shared" si="5"/>
        <v>0.87655483019421332</v>
      </c>
    </row>
    <row r="138" spans="1:6" x14ac:dyDescent="0.25">
      <c r="A138" s="110" t="str">
        <f t="shared" si="4"/>
        <v>A</v>
      </c>
      <c r="B138" s="123" t="s">
        <v>258</v>
      </c>
      <c r="C138" s="49" t="s">
        <v>11</v>
      </c>
      <c r="D138" s="50">
        <v>2995.25</v>
      </c>
      <c r="E138" s="50">
        <v>2844.68678</v>
      </c>
      <c r="F138" s="124">
        <f t="shared" si="5"/>
        <v>0.94973267006092976</v>
      </c>
    </row>
    <row r="139" spans="1:6" x14ac:dyDescent="0.25">
      <c r="A139" s="110" t="str">
        <f t="shared" si="4"/>
        <v>A</v>
      </c>
      <c r="B139" s="123" t="s">
        <v>258</v>
      </c>
      <c r="C139" s="49" t="s">
        <v>12</v>
      </c>
      <c r="D139" s="50">
        <v>1700.1</v>
      </c>
      <c r="E139" s="50">
        <v>1289.86067</v>
      </c>
      <c r="F139" s="124">
        <f t="shared" si="5"/>
        <v>0.75869694135639087</v>
      </c>
    </row>
    <row r="140" spans="1:6" x14ac:dyDescent="0.25">
      <c r="A140" s="110" t="str">
        <f t="shared" si="4"/>
        <v>A</v>
      </c>
      <c r="B140" s="123" t="s">
        <v>258</v>
      </c>
      <c r="C140" s="49" t="s">
        <v>15</v>
      </c>
      <c r="D140" s="50">
        <v>65</v>
      </c>
      <c r="E140" s="50">
        <v>40.144220000000004</v>
      </c>
      <c r="F140" s="124">
        <f t="shared" si="5"/>
        <v>0.61760338461538467</v>
      </c>
    </row>
    <row r="141" spans="1:6" x14ac:dyDescent="0.25">
      <c r="A141" s="110" t="str">
        <f t="shared" si="4"/>
        <v>A</v>
      </c>
      <c r="B141" s="123" t="s">
        <v>258</v>
      </c>
      <c r="C141" s="49" t="s">
        <v>16</v>
      </c>
      <c r="D141" s="50">
        <v>12.75</v>
      </c>
      <c r="E141" s="50">
        <v>9.1921900000000001</v>
      </c>
      <c r="F141" s="124">
        <f t="shared" si="5"/>
        <v>0.72095607843137255</v>
      </c>
    </row>
    <row r="142" spans="1:6" ht="36.75" thickBot="1" x14ac:dyDescent="0.3">
      <c r="A142" s="110" t="str">
        <f t="shared" si="4"/>
        <v>A</v>
      </c>
      <c r="B142" s="42" t="s">
        <v>296</v>
      </c>
      <c r="C142" s="120" t="s">
        <v>297</v>
      </c>
      <c r="D142" s="44">
        <v>469.84800000000001</v>
      </c>
      <c r="E142" s="44">
        <v>299.64459000000005</v>
      </c>
      <c r="F142" s="113">
        <f t="shared" si="5"/>
        <v>0.63774793124584983</v>
      </c>
    </row>
    <row r="143" spans="1:6" ht="15.75" thickTop="1" x14ac:dyDescent="0.25">
      <c r="A143" s="110" t="str">
        <f t="shared" si="4"/>
        <v>A</v>
      </c>
      <c r="B143" s="121" t="s">
        <v>258</v>
      </c>
      <c r="C143" s="46" t="s">
        <v>10</v>
      </c>
      <c r="D143" s="47">
        <v>461.84800000000001</v>
      </c>
      <c r="E143" s="47">
        <v>299.64459000000005</v>
      </c>
      <c r="F143" s="122">
        <f t="shared" si="5"/>
        <v>0.64879481994075983</v>
      </c>
    </row>
    <row r="144" spans="1:6" x14ac:dyDescent="0.25">
      <c r="A144" s="110" t="str">
        <f t="shared" si="4"/>
        <v>A</v>
      </c>
      <c r="B144" s="123" t="s">
        <v>258</v>
      </c>
      <c r="C144" s="49" t="s">
        <v>11</v>
      </c>
      <c r="D144" s="50">
        <v>291.21300000000002</v>
      </c>
      <c r="E144" s="50">
        <v>219.01726000000002</v>
      </c>
      <c r="F144" s="124">
        <f t="shared" si="5"/>
        <v>0.75208613626452114</v>
      </c>
    </row>
    <row r="145" spans="1:6" x14ac:dyDescent="0.25">
      <c r="A145" s="110" t="str">
        <f t="shared" si="4"/>
        <v>A</v>
      </c>
      <c r="B145" s="123" t="s">
        <v>258</v>
      </c>
      <c r="C145" s="49" t="s">
        <v>12</v>
      </c>
      <c r="D145" s="50">
        <v>161.935</v>
      </c>
      <c r="E145" s="50">
        <v>79.711380000000005</v>
      </c>
      <c r="F145" s="124">
        <f t="shared" si="5"/>
        <v>0.49224306048723254</v>
      </c>
    </row>
    <row r="146" spans="1:6" x14ac:dyDescent="0.25">
      <c r="A146" s="110" t="str">
        <f t="shared" si="4"/>
        <v>A</v>
      </c>
      <c r="B146" s="123" t="s">
        <v>258</v>
      </c>
      <c r="C146" s="49" t="s">
        <v>15</v>
      </c>
      <c r="D146" s="50">
        <v>5</v>
      </c>
      <c r="E146" s="50">
        <v>0</v>
      </c>
      <c r="F146" s="124">
        <f t="shared" si="5"/>
        <v>0</v>
      </c>
    </row>
    <row r="147" spans="1:6" x14ac:dyDescent="0.25">
      <c r="A147" s="110" t="str">
        <f t="shared" si="4"/>
        <v>A</v>
      </c>
      <c r="B147" s="123" t="s">
        <v>258</v>
      </c>
      <c r="C147" s="49" t="s">
        <v>16</v>
      </c>
      <c r="D147" s="50">
        <v>3.7</v>
      </c>
      <c r="E147" s="50">
        <v>0.91595000000000004</v>
      </c>
      <c r="F147" s="124">
        <f t="shared" si="5"/>
        <v>0.24755405405405406</v>
      </c>
    </row>
    <row r="148" spans="1:6" x14ac:dyDescent="0.25">
      <c r="A148" s="110" t="str">
        <f t="shared" si="4"/>
        <v>A</v>
      </c>
      <c r="B148" s="121" t="s">
        <v>258</v>
      </c>
      <c r="C148" s="46" t="s">
        <v>17</v>
      </c>
      <c r="D148" s="47">
        <v>8</v>
      </c>
      <c r="E148" s="47">
        <v>0</v>
      </c>
      <c r="F148" s="122">
        <f t="shared" si="5"/>
        <v>0</v>
      </c>
    </row>
    <row r="149" spans="1:6" ht="18.75" thickBot="1" x14ac:dyDescent="0.3">
      <c r="A149" s="110" t="str">
        <f t="shared" si="4"/>
        <v>A</v>
      </c>
      <c r="B149" s="42" t="s">
        <v>298</v>
      </c>
      <c r="C149" s="120" t="s">
        <v>299</v>
      </c>
      <c r="D149" s="44">
        <v>3185.75</v>
      </c>
      <c r="E149" s="44">
        <v>3185.73531</v>
      </c>
      <c r="F149" s="113">
        <f t="shared" si="5"/>
        <v>0.99999538884093231</v>
      </c>
    </row>
    <row r="150" spans="1:6" ht="15.75" thickTop="1" x14ac:dyDescent="0.25">
      <c r="A150" s="110" t="str">
        <f t="shared" si="4"/>
        <v>A</v>
      </c>
      <c r="B150" s="121" t="s">
        <v>258</v>
      </c>
      <c r="C150" s="46" t="s">
        <v>10</v>
      </c>
      <c r="D150" s="47">
        <v>3185.75</v>
      </c>
      <c r="E150" s="47">
        <v>3185.73531</v>
      </c>
      <c r="F150" s="122">
        <f t="shared" si="5"/>
        <v>0.99999538884093231</v>
      </c>
    </row>
    <row r="151" spans="1:6" x14ac:dyDescent="0.25">
      <c r="A151" s="110" t="str">
        <f t="shared" si="4"/>
        <v>A</v>
      </c>
      <c r="B151" s="123" t="s">
        <v>258</v>
      </c>
      <c r="C151" s="49" t="s">
        <v>16</v>
      </c>
      <c r="D151" s="50">
        <v>3185.75</v>
      </c>
      <c r="E151" s="50">
        <v>3185.73531</v>
      </c>
      <c r="F151" s="124">
        <f t="shared" si="5"/>
        <v>0.99999538884093231</v>
      </c>
    </row>
    <row r="152" spans="1:6" s="55" customFormat="1" ht="18.75" thickBot="1" x14ac:dyDescent="0.3">
      <c r="A152" s="51" t="str">
        <f t="shared" si="4"/>
        <v>A</v>
      </c>
      <c r="B152" s="52" t="s">
        <v>300</v>
      </c>
      <c r="C152" s="125" t="s">
        <v>299</v>
      </c>
      <c r="D152" s="54">
        <v>3185.75</v>
      </c>
      <c r="E152" s="54">
        <v>3185.73531</v>
      </c>
      <c r="F152" s="126">
        <f t="shared" si="5"/>
        <v>0.99999538884093231</v>
      </c>
    </row>
    <row r="153" spans="1:6" s="55" customFormat="1" ht="15.75" thickTop="1" x14ac:dyDescent="0.25">
      <c r="A153" s="51" t="str">
        <f t="shared" si="4"/>
        <v>A</v>
      </c>
      <c r="B153" s="127" t="s">
        <v>258</v>
      </c>
      <c r="C153" s="57" t="s">
        <v>10</v>
      </c>
      <c r="D153" s="58">
        <v>3185.75</v>
      </c>
      <c r="E153" s="58">
        <v>3185.73531</v>
      </c>
      <c r="F153" s="128">
        <f t="shared" si="5"/>
        <v>0.99999538884093231</v>
      </c>
    </row>
    <row r="154" spans="1:6" s="55" customFormat="1" x14ac:dyDescent="0.25">
      <c r="A154" s="51" t="str">
        <f t="shared" si="4"/>
        <v>A</v>
      </c>
      <c r="B154" s="129" t="s">
        <v>258</v>
      </c>
      <c r="C154" s="60" t="s">
        <v>16</v>
      </c>
      <c r="D154" s="61">
        <v>3185.75</v>
      </c>
      <c r="E154" s="61">
        <v>3185.73531</v>
      </c>
      <c r="F154" s="130">
        <f t="shared" si="5"/>
        <v>0.99999538884093231</v>
      </c>
    </row>
    <row r="155" spans="1:6" ht="18.75" thickBot="1" x14ac:dyDescent="0.3">
      <c r="A155" s="110" t="str">
        <f t="shared" si="4"/>
        <v>A</v>
      </c>
      <c r="B155" s="42" t="s">
        <v>301</v>
      </c>
      <c r="C155" s="120" t="s">
        <v>302</v>
      </c>
      <c r="D155" s="44">
        <v>15653.8</v>
      </c>
      <c r="E155" s="44">
        <v>3054.1698200000001</v>
      </c>
      <c r="F155" s="113">
        <f t="shared" si="5"/>
        <v>0.19510724680269328</v>
      </c>
    </row>
    <row r="156" spans="1:6" ht="15.75" thickTop="1" x14ac:dyDescent="0.25">
      <c r="A156" s="110" t="str">
        <f t="shared" si="4"/>
        <v>A</v>
      </c>
      <c r="B156" s="121" t="s">
        <v>258</v>
      </c>
      <c r="C156" s="46" t="s">
        <v>10</v>
      </c>
      <c r="D156" s="47">
        <v>8264.7999999999993</v>
      </c>
      <c r="E156" s="47">
        <v>1949.3704100000002</v>
      </c>
      <c r="F156" s="122">
        <f t="shared" si="5"/>
        <v>0.23586419635078892</v>
      </c>
    </row>
    <row r="157" spans="1:6" x14ac:dyDescent="0.25">
      <c r="A157" s="110" t="str">
        <f t="shared" si="4"/>
        <v>A</v>
      </c>
      <c r="B157" s="123" t="s">
        <v>258</v>
      </c>
      <c r="C157" s="49" t="s">
        <v>11</v>
      </c>
      <c r="D157" s="50">
        <v>1410.6</v>
      </c>
      <c r="E157" s="50">
        <v>865.70313999999996</v>
      </c>
      <c r="F157" s="124">
        <f t="shared" si="5"/>
        <v>0.61371270381397991</v>
      </c>
    </row>
    <row r="158" spans="1:6" x14ac:dyDescent="0.25">
      <c r="A158" s="110" t="str">
        <f t="shared" si="4"/>
        <v>A</v>
      </c>
      <c r="B158" s="123" t="s">
        <v>258</v>
      </c>
      <c r="C158" s="49" t="s">
        <v>12</v>
      </c>
      <c r="D158" s="50">
        <v>6333.2</v>
      </c>
      <c r="E158" s="50">
        <v>612.42227000000003</v>
      </c>
      <c r="F158" s="124">
        <f t="shared" si="5"/>
        <v>9.670028895345166E-2</v>
      </c>
    </row>
    <row r="159" spans="1:6" x14ac:dyDescent="0.25">
      <c r="A159" s="110" t="str">
        <f t="shared" si="4"/>
        <v>A</v>
      </c>
      <c r="B159" s="123" t="s">
        <v>258</v>
      </c>
      <c r="C159" s="49" t="s">
        <v>16</v>
      </c>
      <c r="D159" s="50">
        <v>521</v>
      </c>
      <c r="E159" s="50">
        <v>471.245</v>
      </c>
      <c r="F159" s="124">
        <f t="shared" si="5"/>
        <v>0.90450095969289823</v>
      </c>
    </row>
    <row r="160" spans="1:6" x14ac:dyDescent="0.25">
      <c r="A160" s="110" t="str">
        <f t="shared" si="4"/>
        <v>A</v>
      </c>
      <c r="B160" s="121" t="s">
        <v>258</v>
      </c>
      <c r="C160" s="46" t="s">
        <v>17</v>
      </c>
      <c r="D160" s="47">
        <v>7389</v>
      </c>
      <c r="E160" s="47">
        <v>1104.7994099999999</v>
      </c>
      <c r="F160" s="122">
        <f t="shared" si="5"/>
        <v>0.14951947624847745</v>
      </c>
    </row>
    <row r="161" spans="1:6" s="55" customFormat="1" ht="18.75" thickBot="1" x14ac:dyDescent="0.3">
      <c r="A161" s="51" t="str">
        <f t="shared" si="4"/>
        <v>A</v>
      </c>
      <c r="B161" s="52" t="s">
        <v>303</v>
      </c>
      <c r="C161" s="125" t="s">
        <v>302</v>
      </c>
      <c r="D161" s="54">
        <v>15474</v>
      </c>
      <c r="E161" s="54">
        <v>2927.96387</v>
      </c>
      <c r="F161" s="126">
        <f t="shared" si="5"/>
        <v>0.18921829326612383</v>
      </c>
    </row>
    <row r="162" spans="1:6" s="55" customFormat="1" ht="15.75" thickTop="1" x14ac:dyDescent="0.25">
      <c r="A162" s="51" t="str">
        <f t="shared" si="4"/>
        <v>A</v>
      </c>
      <c r="B162" s="127" t="s">
        <v>258</v>
      </c>
      <c r="C162" s="57" t="s">
        <v>10</v>
      </c>
      <c r="D162" s="58">
        <v>8085</v>
      </c>
      <c r="E162" s="58">
        <v>1823.1644600000002</v>
      </c>
      <c r="F162" s="128">
        <f t="shared" si="5"/>
        <v>0.22549962399505258</v>
      </c>
    </row>
    <row r="163" spans="1:6" s="55" customFormat="1" x14ac:dyDescent="0.25">
      <c r="A163" s="51" t="str">
        <f t="shared" si="4"/>
        <v>A</v>
      </c>
      <c r="B163" s="129" t="s">
        <v>258</v>
      </c>
      <c r="C163" s="60" t="s">
        <v>11</v>
      </c>
      <c r="D163" s="61">
        <v>1298</v>
      </c>
      <c r="E163" s="61">
        <v>766.11940000000004</v>
      </c>
      <c r="F163" s="130">
        <f t="shared" si="5"/>
        <v>0.59023066255778123</v>
      </c>
    </row>
    <row r="164" spans="1:6" s="55" customFormat="1" x14ac:dyDescent="0.25">
      <c r="A164" s="51" t="str">
        <f t="shared" si="4"/>
        <v>A</v>
      </c>
      <c r="B164" s="129" t="s">
        <v>258</v>
      </c>
      <c r="C164" s="60" t="s">
        <v>12</v>
      </c>
      <c r="D164" s="61">
        <v>6266</v>
      </c>
      <c r="E164" s="61">
        <v>585.80006000000003</v>
      </c>
      <c r="F164" s="130">
        <f t="shared" si="5"/>
        <v>9.3488678582827972E-2</v>
      </c>
    </row>
    <row r="165" spans="1:6" s="55" customFormat="1" x14ac:dyDescent="0.25">
      <c r="A165" s="51" t="str">
        <f t="shared" si="4"/>
        <v>A</v>
      </c>
      <c r="B165" s="129" t="s">
        <v>258</v>
      </c>
      <c r="C165" s="60" t="s">
        <v>16</v>
      </c>
      <c r="D165" s="61">
        <v>521</v>
      </c>
      <c r="E165" s="61">
        <v>471.245</v>
      </c>
      <c r="F165" s="130">
        <f t="shared" si="5"/>
        <v>0.90450095969289823</v>
      </c>
    </row>
    <row r="166" spans="1:6" s="55" customFormat="1" x14ac:dyDescent="0.25">
      <c r="A166" s="51" t="str">
        <f t="shared" si="4"/>
        <v>A</v>
      </c>
      <c r="B166" s="127" t="s">
        <v>258</v>
      </c>
      <c r="C166" s="57" t="s">
        <v>17</v>
      </c>
      <c r="D166" s="58">
        <v>7389</v>
      </c>
      <c r="E166" s="58">
        <v>1104.7994099999999</v>
      </c>
      <c r="F166" s="128">
        <f t="shared" si="5"/>
        <v>0.14951947624847745</v>
      </c>
    </row>
    <row r="167" spans="1:6" s="55" customFormat="1" ht="18.75" thickBot="1" x14ac:dyDescent="0.3">
      <c r="A167" s="51" t="str">
        <f t="shared" si="4"/>
        <v>A</v>
      </c>
      <c r="B167" s="52" t="s">
        <v>304</v>
      </c>
      <c r="C167" s="125" t="s">
        <v>305</v>
      </c>
      <c r="D167" s="54">
        <v>179.8</v>
      </c>
      <c r="E167" s="54">
        <v>126.20595000000002</v>
      </c>
      <c r="F167" s="126">
        <f t="shared" si="5"/>
        <v>0.70192408231368186</v>
      </c>
    </row>
    <row r="168" spans="1:6" s="55" customFormat="1" ht="15.75" thickTop="1" x14ac:dyDescent="0.25">
      <c r="A168" s="51" t="str">
        <f t="shared" si="4"/>
        <v>A</v>
      </c>
      <c r="B168" s="127" t="s">
        <v>258</v>
      </c>
      <c r="C168" s="57" t="s">
        <v>10</v>
      </c>
      <c r="D168" s="58">
        <v>179.8</v>
      </c>
      <c r="E168" s="58">
        <v>126.20595000000002</v>
      </c>
      <c r="F168" s="128">
        <f t="shared" si="5"/>
        <v>0.70192408231368186</v>
      </c>
    </row>
    <row r="169" spans="1:6" s="55" customFormat="1" x14ac:dyDescent="0.25">
      <c r="A169" s="51" t="str">
        <f t="shared" si="4"/>
        <v>A</v>
      </c>
      <c r="B169" s="129" t="s">
        <v>258</v>
      </c>
      <c r="C169" s="60" t="s">
        <v>11</v>
      </c>
      <c r="D169" s="61">
        <v>112.6</v>
      </c>
      <c r="E169" s="61">
        <v>99.583740000000006</v>
      </c>
      <c r="F169" s="130">
        <f t="shared" si="5"/>
        <v>0.88440266429840153</v>
      </c>
    </row>
    <row r="170" spans="1:6" s="55" customFormat="1" x14ac:dyDescent="0.25">
      <c r="A170" s="51" t="str">
        <f t="shared" si="4"/>
        <v>A</v>
      </c>
      <c r="B170" s="129" t="s">
        <v>258</v>
      </c>
      <c r="C170" s="60" t="s">
        <v>12</v>
      </c>
      <c r="D170" s="61">
        <v>67.2</v>
      </c>
      <c r="E170" s="61">
        <v>26.622209999999999</v>
      </c>
      <c r="F170" s="130">
        <f t="shared" si="5"/>
        <v>0.39616383928571425</v>
      </c>
    </row>
    <row r="171" spans="1:6" ht="18.75" thickBot="1" x14ac:dyDescent="0.3">
      <c r="A171" s="110" t="str">
        <f t="shared" si="4"/>
        <v>A</v>
      </c>
      <c r="B171" s="42" t="s">
        <v>306</v>
      </c>
      <c r="C171" s="120" t="s">
        <v>307</v>
      </c>
      <c r="D171" s="44">
        <v>1556.75</v>
      </c>
      <c r="E171" s="44">
        <v>1135.3554099999999</v>
      </c>
      <c r="F171" s="113">
        <f t="shared" si="5"/>
        <v>0.72931132808736143</v>
      </c>
    </row>
    <row r="172" spans="1:6" ht="15.75" thickTop="1" x14ac:dyDescent="0.25">
      <c r="A172" s="110" t="str">
        <f t="shared" si="4"/>
        <v>A</v>
      </c>
      <c r="B172" s="121" t="s">
        <v>258</v>
      </c>
      <c r="C172" s="46" t="s">
        <v>10</v>
      </c>
      <c r="D172" s="47">
        <v>1356.75</v>
      </c>
      <c r="E172" s="47">
        <v>1135.3554099999999</v>
      </c>
      <c r="F172" s="122">
        <f t="shared" si="5"/>
        <v>0.83681990786806704</v>
      </c>
    </row>
    <row r="173" spans="1:6" x14ac:dyDescent="0.25">
      <c r="A173" s="110" t="str">
        <f t="shared" si="4"/>
        <v>A</v>
      </c>
      <c r="B173" s="123" t="s">
        <v>258</v>
      </c>
      <c r="C173" s="49" t="s">
        <v>11</v>
      </c>
      <c r="D173" s="50">
        <v>953</v>
      </c>
      <c r="E173" s="50">
        <v>869.44431999999995</v>
      </c>
      <c r="F173" s="124">
        <f t="shared" si="5"/>
        <v>0.91232352570828956</v>
      </c>
    </row>
    <row r="174" spans="1:6" x14ac:dyDescent="0.25">
      <c r="A174" s="110" t="str">
        <f t="shared" si="4"/>
        <v>A</v>
      </c>
      <c r="B174" s="123" t="s">
        <v>258</v>
      </c>
      <c r="C174" s="49" t="s">
        <v>12</v>
      </c>
      <c r="D174" s="50">
        <v>321.25</v>
      </c>
      <c r="E174" s="50">
        <v>242.13565</v>
      </c>
      <c r="F174" s="124">
        <f t="shared" si="5"/>
        <v>0.75372964980544743</v>
      </c>
    </row>
    <row r="175" spans="1:6" x14ac:dyDescent="0.25">
      <c r="A175" s="110" t="str">
        <f t="shared" si="4"/>
        <v>A</v>
      </c>
      <c r="B175" s="123" t="s">
        <v>258</v>
      </c>
      <c r="C175" s="49" t="s">
        <v>2</v>
      </c>
      <c r="D175" s="50">
        <v>4</v>
      </c>
      <c r="E175" s="50">
        <v>0</v>
      </c>
      <c r="F175" s="124">
        <f t="shared" si="5"/>
        <v>0</v>
      </c>
    </row>
    <row r="176" spans="1:6" x14ac:dyDescent="0.25">
      <c r="A176" s="110" t="str">
        <f t="shared" si="4"/>
        <v>A</v>
      </c>
      <c r="B176" s="123" t="s">
        <v>258</v>
      </c>
      <c r="C176" s="49" t="s">
        <v>15</v>
      </c>
      <c r="D176" s="50">
        <v>5</v>
      </c>
      <c r="E176" s="50">
        <v>0.92189999999999994</v>
      </c>
      <c r="F176" s="124">
        <f t="shared" si="5"/>
        <v>0.18437999999999999</v>
      </c>
    </row>
    <row r="177" spans="1:6" x14ac:dyDescent="0.25">
      <c r="A177" s="110" t="str">
        <f t="shared" si="4"/>
        <v>A</v>
      </c>
      <c r="B177" s="123" t="s">
        <v>258</v>
      </c>
      <c r="C177" s="49" t="s">
        <v>16</v>
      </c>
      <c r="D177" s="50">
        <v>73.5</v>
      </c>
      <c r="E177" s="50">
        <v>22.853540000000002</v>
      </c>
      <c r="F177" s="124">
        <f t="shared" si="5"/>
        <v>0.31093251700680274</v>
      </c>
    </row>
    <row r="178" spans="1:6" x14ac:dyDescent="0.25">
      <c r="A178" s="110" t="str">
        <f t="shared" si="4"/>
        <v>A</v>
      </c>
      <c r="B178" s="121" t="s">
        <v>258</v>
      </c>
      <c r="C178" s="46" t="s">
        <v>17</v>
      </c>
      <c r="D178" s="47">
        <v>200</v>
      </c>
      <c r="E178" s="47">
        <v>0</v>
      </c>
      <c r="F178" s="122">
        <f t="shared" si="5"/>
        <v>0</v>
      </c>
    </row>
    <row r="179" spans="1:6" ht="18.75" thickBot="1" x14ac:dyDescent="0.3">
      <c r="A179" s="110" t="str">
        <f t="shared" si="4"/>
        <v>A</v>
      </c>
      <c r="B179" s="42" t="s">
        <v>308</v>
      </c>
      <c r="C179" s="120" t="s">
        <v>309</v>
      </c>
      <c r="D179" s="44">
        <v>4290</v>
      </c>
      <c r="E179" s="44">
        <v>3648.1215300000003</v>
      </c>
      <c r="F179" s="113">
        <f t="shared" si="5"/>
        <v>0.85037797902097911</v>
      </c>
    </row>
    <row r="180" spans="1:6" ht="15.75" thickTop="1" x14ac:dyDescent="0.25">
      <c r="A180" s="110" t="str">
        <f t="shared" si="4"/>
        <v>A</v>
      </c>
      <c r="B180" s="121" t="s">
        <v>258</v>
      </c>
      <c r="C180" s="46" t="s">
        <v>10</v>
      </c>
      <c r="D180" s="47">
        <v>3963</v>
      </c>
      <c r="E180" s="47">
        <v>3648.1215300000003</v>
      </c>
      <c r="F180" s="122">
        <f t="shared" si="5"/>
        <v>0.92054542770628323</v>
      </c>
    </row>
    <row r="181" spans="1:6" x14ac:dyDescent="0.25">
      <c r="A181" s="110" t="str">
        <f t="shared" si="4"/>
        <v>A</v>
      </c>
      <c r="B181" s="123" t="s">
        <v>258</v>
      </c>
      <c r="C181" s="49" t="s">
        <v>11</v>
      </c>
      <c r="D181" s="50">
        <v>2980</v>
      </c>
      <c r="E181" s="50">
        <v>2807.16239</v>
      </c>
      <c r="F181" s="124">
        <f t="shared" si="5"/>
        <v>0.94200080201342284</v>
      </c>
    </row>
    <row r="182" spans="1:6" x14ac:dyDescent="0.25">
      <c r="A182" s="110" t="str">
        <f t="shared" si="4"/>
        <v>A</v>
      </c>
      <c r="B182" s="123" t="s">
        <v>258</v>
      </c>
      <c r="C182" s="49" t="s">
        <v>12</v>
      </c>
      <c r="D182" s="50">
        <v>853</v>
      </c>
      <c r="E182" s="50">
        <v>768.47072000000003</v>
      </c>
      <c r="F182" s="124">
        <f t="shared" si="5"/>
        <v>0.90090354044548659</v>
      </c>
    </row>
    <row r="183" spans="1:6" x14ac:dyDescent="0.25">
      <c r="A183" s="110" t="str">
        <f t="shared" si="4"/>
        <v>A</v>
      </c>
      <c r="B183" s="123" t="s">
        <v>258</v>
      </c>
      <c r="C183" s="49" t="s">
        <v>15</v>
      </c>
      <c r="D183" s="50">
        <v>70</v>
      </c>
      <c r="E183" s="50">
        <v>47.67933</v>
      </c>
      <c r="F183" s="124">
        <f t="shared" si="5"/>
        <v>0.68113328571428566</v>
      </c>
    </row>
    <row r="184" spans="1:6" x14ac:dyDescent="0.25">
      <c r="A184" s="110" t="str">
        <f t="shared" si="4"/>
        <v>A</v>
      </c>
      <c r="B184" s="123" t="s">
        <v>258</v>
      </c>
      <c r="C184" s="49" t="s">
        <v>16</v>
      </c>
      <c r="D184" s="50">
        <v>60</v>
      </c>
      <c r="E184" s="50">
        <v>24.809090000000001</v>
      </c>
      <c r="F184" s="124">
        <f t="shared" si="5"/>
        <v>0.41348483333333336</v>
      </c>
    </row>
    <row r="185" spans="1:6" x14ac:dyDescent="0.25">
      <c r="A185" s="110" t="str">
        <f t="shared" si="4"/>
        <v>A</v>
      </c>
      <c r="B185" s="121" t="s">
        <v>258</v>
      </c>
      <c r="C185" s="46" t="s">
        <v>17</v>
      </c>
      <c r="D185" s="47">
        <v>327</v>
      </c>
      <c r="E185" s="47">
        <v>0</v>
      </c>
      <c r="F185" s="122">
        <f t="shared" si="5"/>
        <v>0</v>
      </c>
    </row>
    <row r="186" spans="1:6" ht="18.75" thickBot="1" x14ac:dyDescent="0.3">
      <c r="A186" s="110" t="str">
        <f t="shared" si="4"/>
        <v>A</v>
      </c>
      <c r="B186" s="42" t="s">
        <v>310</v>
      </c>
      <c r="C186" s="120" t="s">
        <v>311</v>
      </c>
      <c r="D186" s="44">
        <v>25158</v>
      </c>
      <c r="E186" s="44">
        <v>22039.242060000004</v>
      </c>
      <c r="F186" s="113">
        <f t="shared" si="5"/>
        <v>0.87603315287383754</v>
      </c>
    </row>
    <row r="187" spans="1:6" ht="15.75" thickTop="1" x14ac:dyDescent="0.25">
      <c r="A187" s="110" t="str">
        <f t="shared" si="4"/>
        <v>A</v>
      </c>
      <c r="B187" s="121" t="s">
        <v>258</v>
      </c>
      <c r="C187" s="46" t="s">
        <v>10</v>
      </c>
      <c r="D187" s="47">
        <v>24568</v>
      </c>
      <c r="E187" s="47">
        <v>21978.480889999999</v>
      </c>
      <c r="F187" s="122">
        <f t="shared" si="5"/>
        <v>0.89459788708889609</v>
      </c>
    </row>
    <row r="188" spans="1:6" x14ac:dyDescent="0.25">
      <c r="A188" s="110" t="str">
        <f t="shared" si="4"/>
        <v>A</v>
      </c>
      <c r="B188" s="123" t="s">
        <v>258</v>
      </c>
      <c r="C188" s="49" t="s">
        <v>11</v>
      </c>
      <c r="D188" s="50">
        <v>18168</v>
      </c>
      <c r="E188" s="50">
        <v>16996.360109999998</v>
      </c>
      <c r="F188" s="124">
        <f t="shared" si="5"/>
        <v>0.93551079425363259</v>
      </c>
    </row>
    <row r="189" spans="1:6" x14ac:dyDescent="0.25">
      <c r="A189" s="110" t="str">
        <f t="shared" si="4"/>
        <v>A</v>
      </c>
      <c r="B189" s="123" t="s">
        <v>258</v>
      </c>
      <c r="C189" s="49" t="s">
        <v>12</v>
      </c>
      <c r="D189" s="50">
        <v>5601</v>
      </c>
      <c r="E189" s="50">
        <v>4506.9533799999999</v>
      </c>
      <c r="F189" s="124">
        <f t="shared" si="5"/>
        <v>0.804669412604892</v>
      </c>
    </row>
    <row r="190" spans="1:6" x14ac:dyDescent="0.25">
      <c r="A190" s="110" t="str">
        <f t="shared" si="4"/>
        <v>A</v>
      </c>
      <c r="B190" s="123" t="s">
        <v>258</v>
      </c>
      <c r="C190" s="49" t="s">
        <v>15</v>
      </c>
      <c r="D190" s="50">
        <v>412</v>
      </c>
      <c r="E190" s="50">
        <v>320.07591000000002</v>
      </c>
      <c r="F190" s="124">
        <f t="shared" si="5"/>
        <v>0.77688327669902912</v>
      </c>
    </row>
    <row r="191" spans="1:6" x14ac:dyDescent="0.25">
      <c r="A191" s="110" t="str">
        <f t="shared" si="4"/>
        <v>A</v>
      </c>
      <c r="B191" s="123" t="s">
        <v>258</v>
      </c>
      <c r="C191" s="49" t="s">
        <v>16</v>
      </c>
      <c r="D191" s="50">
        <v>387</v>
      </c>
      <c r="E191" s="50">
        <v>155.09148999999999</v>
      </c>
      <c r="F191" s="124">
        <f t="shared" si="5"/>
        <v>0.40075320413436688</v>
      </c>
    </row>
    <row r="192" spans="1:6" x14ac:dyDescent="0.25">
      <c r="A192" s="110" t="str">
        <f t="shared" si="4"/>
        <v>A</v>
      </c>
      <c r="B192" s="121" t="s">
        <v>258</v>
      </c>
      <c r="C192" s="46" t="s">
        <v>17</v>
      </c>
      <c r="D192" s="47">
        <v>590</v>
      </c>
      <c r="E192" s="47">
        <v>60.76117</v>
      </c>
      <c r="F192" s="122">
        <f t="shared" si="5"/>
        <v>0.10298503389830509</v>
      </c>
    </row>
    <row r="193" spans="1:6" ht="36.75" thickBot="1" x14ac:dyDescent="0.3">
      <c r="A193" s="110" t="str">
        <f t="shared" si="4"/>
        <v>A</v>
      </c>
      <c r="B193" s="42" t="s">
        <v>312</v>
      </c>
      <c r="C193" s="120" t="s">
        <v>313</v>
      </c>
      <c r="D193" s="44">
        <v>24523</v>
      </c>
      <c r="E193" s="44">
        <v>21698.565440000002</v>
      </c>
      <c r="F193" s="113">
        <f t="shared" si="5"/>
        <v>0.88482508012885874</v>
      </c>
    </row>
    <row r="194" spans="1:6" ht="15.75" thickTop="1" x14ac:dyDescent="0.25">
      <c r="A194" s="110" t="str">
        <f t="shared" si="4"/>
        <v>A</v>
      </c>
      <c r="B194" s="121" t="s">
        <v>258</v>
      </c>
      <c r="C194" s="46" t="s">
        <v>10</v>
      </c>
      <c r="D194" s="47">
        <v>23943</v>
      </c>
      <c r="E194" s="47">
        <v>21637.804270000001</v>
      </c>
      <c r="F194" s="122">
        <f t="shared" si="5"/>
        <v>0.90372151651839794</v>
      </c>
    </row>
    <row r="195" spans="1:6" x14ac:dyDescent="0.25">
      <c r="A195" s="110" t="str">
        <f t="shared" si="4"/>
        <v>A</v>
      </c>
      <c r="B195" s="123" t="s">
        <v>258</v>
      </c>
      <c r="C195" s="49" t="s">
        <v>11</v>
      </c>
      <c r="D195" s="50">
        <v>17880</v>
      </c>
      <c r="E195" s="50">
        <v>16754.875819999997</v>
      </c>
      <c r="F195" s="124">
        <f t="shared" si="5"/>
        <v>0.93707359172259497</v>
      </c>
    </row>
    <row r="196" spans="1:6" x14ac:dyDescent="0.25">
      <c r="A196" s="110" t="str">
        <f t="shared" ref="A196:A259" si="6">IF(OR(D196&lt;&gt;0,E196&lt;&gt;0),"A","B")</f>
        <v>A</v>
      </c>
      <c r="B196" s="123" t="s">
        <v>258</v>
      </c>
      <c r="C196" s="49" t="s">
        <v>12</v>
      </c>
      <c r="D196" s="50">
        <v>5451</v>
      </c>
      <c r="E196" s="50">
        <v>4412.5466100000003</v>
      </c>
      <c r="F196" s="124">
        <f t="shared" ref="F196:F259" si="7">E196/D196</f>
        <v>0.80949304898183827</v>
      </c>
    </row>
    <row r="197" spans="1:6" x14ac:dyDescent="0.25">
      <c r="A197" s="110" t="str">
        <f t="shared" si="6"/>
        <v>A</v>
      </c>
      <c r="B197" s="123" t="s">
        <v>258</v>
      </c>
      <c r="C197" s="49" t="s">
        <v>15</v>
      </c>
      <c r="D197" s="50">
        <v>409</v>
      </c>
      <c r="E197" s="50">
        <v>317.42071000000004</v>
      </c>
      <c r="F197" s="124">
        <f t="shared" si="7"/>
        <v>0.77608975550122261</v>
      </c>
    </row>
    <row r="198" spans="1:6" x14ac:dyDescent="0.25">
      <c r="A198" s="110" t="str">
        <f t="shared" si="6"/>
        <v>A</v>
      </c>
      <c r="B198" s="123" t="s">
        <v>258</v>
      </c>
      <c r="C198" s="49" t="s">
        <v>16</v>
      </c>
      <c r="D198" s="50">
        <v>203</v>
      </c>
      <c r="E198" s="50">
        <v>152.96113</v>
      </c>
      <c r="F198" s="124">
        <f t="shared" si="7"/>
        <v>0.75350310344827587</v>
      </c>
    </row>
    <row r="199" spans="1:6" x14ac:dyDescent="0.25">
      <c r="A199" s="110" t="str">
        <f t="shared" si="6"/>
        <v>A</v>
      </c>
      <c r="B199" s="121" t="s">
        <v>258</v>
      </c>
      <c r="C199" s="46" t="s">
        <v>17</v>
      </c>
      <c r="D199" s="47">
        <v>580</v>
      </c>
      <c r="E199" s="47">
        <v>60.76117</v>
      </c>
      <c r="F199" s="122">
        <f t="shared" si="7"/>
        <v>0.10476063793103449</v>
      </c>
    </row>
    <row r="200" spans="1:6" s="55" customFormat="1" ht="54.75" thickBot="1" x14ac:dyDescent="0.3">
      <c r="A200" s="51" t="str">
        <f t="shared" si="6"/>
        <v>A</v>
      </c>
      <c r="B200" s="52" t="s">
        <v>314</v>
      </c>
      <c r="C200" s="125" t="s">
        <v>36</v>
      </c>
      <c r="D200" s="54">
        <v>973</v>
      </c>
      <c r="E200" s="54">
        <v>891.73926000000006</v>
      </c>
      <c r="F200" s="126">
        <f t="shared" si="7"/>
        <v>0.91648433710174726</v>
      </c>
    </row>
    <row r="201" spans="1:6" s="55" customFormat="1" ht="15.75" thickTop="1" x14ac:dyDescent="0.25">
      <c r="A201" s="51" t="str">
        <f t="shared" si="6"/>
        <v>A</v>
      </c>
      <c r="B201" s="127" t="s">
        <v>258</v>
      </c>
      <c r="C201" s="57" t="s">
        <v>10</v>
      </c>
      <c r="D201" s="58">
        <v>943</v>
      </c>
      <c r="E201" s="58">
        <v>891.73926000000006</v>
      </c>
      <c r="F201" s="128">
        <f t="shared" si="7"/>
        <v>0.94564078472958646</v>
      </c>
    </row>
    <row r="202" spans="1:6" s="55" customFormat="1" x14ac:dyDescent="0.25">
      <c r="A202" s="51" t="str">
        <f t="shared" si="6"/>
        <v>A</v>
      </c>
      <c r="B202" s="129" t="s">
        <v>258</v>
      </c>
      <c r="C202" s="60" t="s">
        <v>11</v>
      </c>
      <c r="D202" s="61">
        <v>580</v>
      </c>
      <c r="E202" s="61">
        <v>563.29128000000003</v>
      </c>
      <c r="F202" s="130">
        <f t="shared" si="7"/>
        <v>0.97119186206896557</v>
      </c>
    </row>
    <row r="203" spans="1:6" s="55" customFormat="1" x14ac:dyDescent="0.25">
      <c r="A203" s="51" t="str">
        <f t="shared" si="6"/>
        <v>A</v>
      </c>
      <c r="B203" s="129" t="s">
        <v>258</v>
      </c>
      <c r="C203" s="60" t="s">
        <v>12</v>
      </c>
      <c r="D203" s="61">
        <v>351</v>
      </c>
      <c r="E203" s="61">
        <v>319.99372</v>
      </c>
      <c r="F203" s="130">
        <f t="shared" si="7"/>
        <v>0.9116630199430199</v>
      </c>
    </row>
    <row r="204" spans="1:6" s="55" customFormat="1" x14ac:dyDescent="0.25">
      <c r="A204" s="51" t="str">
        <f t="shared" si="6"/>
        <v>A</v>
      </c>
      <c r="B204" s="129" t="s">
        <v>258</v>
      </c>
      <c r="C204" s="60" t="s">
        <v>15</v>
      </c>
      <c r="D204" s="61">
        <v>9</v>
      </c>
      <c r="E204" s="61">
        <v>6.2491300000000001</v>
      </c>
      <c r="F204" s="130">
        <f t="shared" si="7"/>
        <v>0.69434777777777779</v>
      </c>
    </row>
    <row r="205" spans="1:6" s="55" customFormat="1" x14ac:dyDescent="0.25">
      <c r="A205" s="51" t="str">
        <f t="shared" si="6"/>
        <v>A</v>
      </c>
      <c r="B205" s="129" t="s">
        <v>258</v>
      </c>
      <c r="C205" s="60" t="s">
        <v>16</v>
      </c>
      <c r="D205" s="61">
        <v>3</v>
      </c>
      <c r="E205" s="61">
        <v>2.20513</v>
      </c>
      <c r="F205" s="130">
        <f t="shared" si="7"/>
        <v>0.73504333333333338</v>
      </c>
    </row>
    <row r="206" spans="1:6" s="55" customFormat="1" x14ac:dyDescent="0.25">
      <c r="A206" s="51" t="str">
        <f t="shared" si="6"/>
        <v>A</v>
      </c>
      <c r="B206" s="127" t="s">
        <v>258</v>
      </c>
      <c r="C206" s="57" t="s">
        <v>17</v>
      </c>
      <c r="D206" s="58">
        <v>30</v>
      </c>
      <c r="E206" s="58">
        <v>0</v>
      </c>
      <c r="F206" s="128">
        <f t="shared" si="7"/>
        <v>0</v>
      </c>
    </row>
    <row r="207" spans="1:6" s="55" customFormat="1" ht="18.75" thickBot="1" x14ac:dyDescent="0.3">
      <c r="A207" s="51" t="str">
        <f t="shared" si="6"/>
        <v>A</v>
      </c>
      <c r="B207" s="52" t="s">
        <v>315</v>
      </c>
      <c r="C207" s="125" t="s">
        <v>311</v>
      </c>
      <c r="D207" s="54">
        <v>23550</v>
      </c>
      <c r="E207" s="54">
        <v>20806.82618</v>
      </c>
      <c r="F207" s="126">
        <f t="shared" si="7"/>
        <v>0.88351703524416136</v>
      </c>
    </row>
    <row r="208" spans="1:6" s="55" customFormat="1" ht="15.75" thickTop="1" x14ac:dyDescent="0.25">
      <c r="A208" s="51" t="str">
        <f t="shared" si="6"/>
        <v>A</v>
      </c>
      <c r="B208" s="127" t="s">
        <v>258</v>
      </c>
      <c r="C208" s="57" t="s">
        <v>10</v>
      </c>
      <c r="D208" s="58">
        <v>23000</v>
      </c>
      <c r="E208" s="58">
        <v>20746.065009999998</v>
      </c>
      <c r="F208" s="128">
        <f t="shared" si="7"/>
        <v>0.90200282652173902</v>
      </c>
    </row>
    <row r="209" spans="1:6" s="55" customFormat="1" x14ac:dyDescent="0.25">
      <c r="A209" s="51" t="str">
        <f t="shared" si="6"/>
        <v>A</v>
      </c>
      <c r="B209" s="129" t="s">
        <v>258</v>
      </c>
      <c r="C209" s="60" t="s">
        <v>11</v>
      </c>
      <c r="D209" s="61">
        <v>17300</v>
      </c>
      <c r="E209" s="61">
        <v>16191.58454</v>
      </c>
      <c r="F209" s="130">
        <f t="shared" si="7"/>
        <v>0.9359297421965318</v>
      </c>
    </row>
    <row r="210" spans="1:6" s="55" customFormat="1" x14ac:dyDescent="0.25">
      <c r="A210" s="51" t="str">
        <f t="shared" si="6"/>
        <v>A</v>
      </c>
      <c r="B210" s="129" t="s">
        <v>258</v>
      </c>
      <c r="C210" s="60" t="s">
        <v>12</v>
      </c>
      <c r="D210" s="61">
        <v>5100</v>
      </c>
      <c r="E210" s="61">
        <v>4092.5528899999999</v>
      </c>
      <c r="F210" s="130">
        <f t="shared" si="7"/>
        <v>0.80246135098039217</v>
      </c>
    </row>
    <row r="211" spans="1:6" s="55" customFormat="1" x14ac:dyDescent="0.25">
      <c r="A211" s="51" t="str">
        <f t="shared" si="6"/>
        <v>A</v>
      </c>
      <c r="B211" s="129" t="s">
        <v>258</v>
      </c>
      <c r="C211" s="60" t="s">
        <v>15</v>
      </c>
      <c r="D211" s="61">
        <v>400</v>
      </c>
      <c r="E211" s="61">
        <v>311.17158000000001</v>
      </c>
      <c r="F211" s="130">
        <f t="shared" si="7"/>
        <v>0.77792895000000006</v>
      </c>
    </row>
    <row r="212" spans="1:6" s="55" customFormat="1" x14ac:dyDescent="0.25">
      <c r="A212" s="51" t="str">
        <f t="shared" si="6"/>
        <v>A</v>
      </c>
      <c r="B212" s="129" t="s">
        <v>258</v>
      </c>
      <c r="C212" s="60" t="s">
        <v>16</v>
      </c>
      <c r="D212" s="61">
        <v>200</v>
      </c>
      <c r="E212" s="61">
        <v>150.756</v>
      </c>
      <c r="F212" s="130">
        <f t="shared" si="7"/>
        <v>0.75378000000000001</v>
      </c>
    </row>
    <row r="213" spans="1:6" s="55" customFormat="1" x14ac:dyDescent="0.25">
      <c r="A213" s="51" t="str">
        <f t="shared" si="6"/>
        <v>A</v>
      </c>
      <c r="B213" s="127" t="s">
        <v>258</v>
      </c>
      <c r="C213" s="57" t="s">
        <v>17</v>
      </c>
      <c r="D213" s="58">
        <v>550</v>
      </c>
      <c r="E213" s="58">
        <v>60.76117</v>
      </c>
      <c r="F213" s="128">
        <f t="shared" si="7"/>
        <v>0.11047485454545454</v>
      </c>
    </row>
    <row r="214" spans="1:6" ht="36.75" thickBot="1" x14ac:dyDescent="0.3">
      <c r="A214" s="110" t="str">
        <f t="shared" si="6"/>
        <v>A</v>
      </c>
      <c r="B214" s="42" t="s">
        <v>316</v>
      </c>
      <c r="C214" s="120" t="s">
        <v>317</v>
      </c>
      <c r="D214" s="44">
        <v>635</v>
      </c>
      <c r="E214" s="44">
        <v>340.67662000000001</v>
      </c>
      <c r="F214" s="113">
        <f t="shared" si="7"/>
        <v>0.53649861417322842</v>
      </c>
    </row>
    <row r="215" spans="1:6" ht="15.75" thickTop="1" x14ac:dyDescent="0.25">
      <c r="A215" s="110" t="str">
        <f t="shared" si="6"/>
        <v>A</v>
      </c>
      <c r="B215" s="121" t="s">
        <v>258</v>
      </c>
      <c r="C215" s="46" t="s">
        <v>10</v>
      </c>
      <c r="D215" s="47">
        <v>625</v>
      </c>
      <c r="E215" s="47">
        <v>340.67662000000001</v>
      </c>
      <c r="F215" s="122">
        <f t="shared" si="7"/>
        <v>0.54508259199999998</v>
      </c>
    </row>
    <row r="216" spans="1:6" x14ac:dyDescent="0.25">
      <c r="A216" s="110" t="str">
        <f t="shared" si="6"/>
        <v>A</v>
      </c>
      <c r="B216" s="123" t="s">
        <v>258</v>
      </c>
      <c r="C216" s="49" t="s">
        <v>11</v>
      </c>
      <c r="D216" s="50">
        <v>288</v>
      </c>
      <c r="E216" s="50">
        <v>241.48429000000002</v>
      </c>
      <c r="F216" s="124">
        <f t="shared" si="7"/>
        <v>0.83848711805555565</v>
      </c>
    </row>
    <row r="217" spans="1:6" x14ac:dyDescent="0.25">
      <c r="A217" s="110" t="str">
        <f t="shared" si="6"/>
        <v>A</v>
      </c>
      <c r="B217" s="123" t="s">
        <v>258</v>
      </c>
      <c r="C217" s="49" t="s">
        <v>12</v>
      </c>
      <c r="D217" s="50">
        <v>150</v>
      </c>
      <c r="E217" s="50">
        <v>94.406770000000009</v>
      </c>
      <c r="F217" s="124">
        <f t="shared" si="7"/>
        <v>0.62937846666666675</v>
      </c>
    </row>
    <row r="218" spans="1:6" x14ac:dyDescent="0.25">
      <c r="A218" s="110" t="str">
        <f t="shared" si="6"/>
        <v>A</v>
      </c>
      <c r="B218" s="123" t="s">
        <v>258</v>
      </c>
      <c r="C218" s="49" t="s">
        <v>15</v>
      </c>
      <c r="D218" s="50">
        <v>3</v>
      </c>
      <c r="E218" s="50">
        <v>2.6551999999999998</v>
      </c>
      <c r="F218" s="124">
        <f t="shared" si="7"/>
        <v>0.88506666666666656</v>
      </c>
    </row>
    <row r="219" spans="1:6" x14ac:dyDescent="0.25">
      <c r="A219" s="110" t="str">
        <f t="shared" si="6"/>
        <v>A</v>
      </c>
      <c r="B219" s="123" t="s">
        <v>258</v>
      </c>
      <c r="C219" s="49" t="s">
        <v>16</v>
      </c>
      <c r="D219" s="50">
        <v>184</v>
      </c>
      <c r="E219" s="50">
        <v>2.13036</v>
      </c>
      <c r="F219" s="124">
        <f t="shared" si="7"/>
        <v>1.157804347826087E-2</v>
      </c>
    </row>
    <row r="220" spans="1:6" x14ac:dyDescent="0.25">
      <c r="A220" s="110" t="str">
        <f t="shared" si="6"/>
        <v>A</v>
      </c>
      <c r="B220" s="121" t="s">
        <v>258</v>
      </c>
      <c r="C220" s="46" t="s">
        <v>17</v>
      </c>
      <c r="D220" s="47">
        <v>10</v>
      </c>
      <c r="E220" s="47">
        <v>0</v>
      </c>
      <c r="F220" s="122">
        <f t="shared" si="7"/>
        <v>0</v>
      </c>
    </row>
    <row r="221" spans="1:6" ht="18.75" thickBot="1" x14ac:dyDescent="0.3">
      <c r="A221" s="110" t="str">
        <f t="shared" si="6"/>
        <v>A</v>
      </c>
      <c r="B221" s="42" t="s">
        <v>318</v>
      </c>
      <c r="C221" s="120" t="s">
        <v>319</v>
      </c>
      <c r="D221" s="44">
        <v>2470</v>
      </c>
      <c r="E221" s="44">
        <v>1219.7719399999999</v>
      </c>
      <c r="F221" s="113">
        <f t="shared" si="7"/>
        <v>0.49383479352226717</v>
      </c>
    </row>
    <row r="222" spans="1:6" ht="15.75" thickTop="1" x14ac:dyDescent="0.25">
      <c r="A222" s="110" t="str">
        <f t="shared" si="6"/>
        <v>A</v>
      </c>
      <c r="B222" s="121" t="s">
        <v>258</v>
      </c>
      <c r="C222" s="46" t="s">
        <v>10</v>
      </c>
      <c r="D222" s="47">
        <v>2070</v>
      </c>
      <c r="E222" s="47">
        <v>1219.7719399999999</v>
      </c>
      <c r="F222" s="122">
        <f t="shared" si="7"/>
        <v>0.58926180676328499</v>
      </c>
    </row>
    <row r="223" spans="1:6" x14ac:dyDescent="0.25">
      <c r="A223" s="110" t="str">
        <f t="shared" si="6"/>
        <v>A</v>
      </c>
      <c r="B223" s="123" t="s">
        <v>258</v>
      </c>
      <c r="C223" s="49" t="s">
        <v>11</v>
      </c>
      <c r="D223" s="50">
        <v>1050</v>
      </c>
      <c r="E223" s="50">
        <v>597.35794999999996</v>
      </c>
      <c r="F223" s="124">
        <f t="shared" si="7"/>
        <v>0.56891233333333324</v>
      </c>
    </row>
    <row r="224" spans="1:6" x14ac:dyDescent="0.25">
      <c r="A224" s="110" t="str">
        <f t="shared" si="6"/>
        <v>A</v>
      </c>
      <c r="B224" s="123" t="s">
        <v>258</v>
      </c>
      <c r="C224" s="49" t="s">
        <v>12</v>
      </c>
      <c r="D224" s="50">
        <v>1000</v>
      </c>
      <c r="E224" s="50">
        <v>614.99874999999997</v>
      </c>
      <c r="F224" s="124">
        <f t="shared" si="7"/>
        <v>0.61499874999999993</v>
      </c>
    </row>
    <row r="225" spans="1:6" x14ac:dyDescent="0.25">
      <c r="A225" s="110" t="str">
        <f t="shared" si="6"/>
        <v>A</v>
      </c>
      <c r="B225" s="123" t="s">
        <v>258</v>
      </c>
      <c r="C225" s="49" t="s">
        <v>15</v>
      </c>
      <c r="D225" s="50">
        <v>15</v>
      </c>
      <c r="E225" s="50">
        <v>4.7142200000000001</v>
      </c>
      <c r="F225" s="124">
        <f t="shared" si="7"/>
        <v>0.31428133333333336</v>
      </c>
    </row>
    <row r="226" spans="1:6" x14ac:dyDescent="0.25">
      <c r="A226" s="110" t="str">
        <f t="shared" si="6"/>
        <v>A</v>
      </c>
      <c r="B226" s="123" t="s">
        <v>258</v>
      </c>
      <c r="C226" s="49" t="s">
        <v>16</v>
      </c>
      <c r="D226" s="50">
        <v>5</v>
      </c>
      <c r="E226" s="50">
        <v>2.7010200000000002</v>
      </c>
      <c r="F226" s="124">
        <f t="shared" si="7"/>
        <v>0.54020400000000002</v>
      </c>
    </row>
    <row r="227" spans="1:6" x14ac:dyDescent="0.25">
      <c r="A227" s="110" t="str">
        <f t="shared" si="6"/>
        <v>A</v>
      </c>
      <c r="B227" s="121" t="s">
        <v>258</v>
      </c>
      <c r="C227" s="46" t="s">
        <v>17</v>
      </c>
      <c r="D227" s="47">
        <v>400</v>
      </c>
      <c r="E227" s="47">
        <v>0</v>
      </c>
      <c r="F227" s="122">
        <f t="shared" si="7"/>
        <v>0</v>
      </c>
    </row>
    <row r="228" spans="1:6" ht="72.75" thickBot="1" x14ac:dyDescent="0.3">
      <c r="A228" s="110" t="str">
        <f t="shared" si="6"/>
        <v>A</v>
      </c>
      <c r="B228" s="42" t="s">
        <v>320</v>
      </c>
      <c r="C228" s="120" t="s">
        <v>321</v>
      </c>
      <c r="D228" s="44">
        <v>394.3</v>
      </c>
      <c r="E228" s="44">
        <v>327.23778999999996</v>
      </c>
      <c r="F228" s="113">
        <f t="shared" si="7"/>
        <v>0.82992084707075819</v>
      </c>
    </row>
    <row r="229" spans="1:6" ht="15.75" thickTop="1" x14ac:dyDescent="0.25">
      <c r="A229" s="110" t="str">
        <f t="shared" si="6"/>
        <v>A</v>
      </c>
      <c r="B229" s="121" t="s">
        <v>258</v>
      </c>
      <c r="C229" s="46" t="s">
        <v>10</v>
      </c>
      <c r="D229" s="47">
        <v>274.3</v>
      </c>
      <c r="E229" s="47">
        <v>243.19278999999997</v>
      </c>
      <c r="F229" s="122">
        <f t="shared" si="7"/>
        <v>0.88659420342690476</v>
      </c>
    </row>
    <row r="230" spans="1:6" x14ac:dyDescent="0.25">
      <c r="A230" s="110" t="str">
        <f t="shared" si="6"/>
        <v>A</v>
      </c>
      <c r="B230" s="123" t="s">
        <v>258</v>
      </c>
      <c r="C230" s="49" t="s">
        <v>11</v>
      </c>
      <c r="D230" s="50">
        <v>188</v>
      </c>
      <c r="E230" s="50">
        <v>169.73262</v>
      </c>
      <c r="F230" s="124">
        <f t="shared" si="7"/>
        <v>0.90283308510638294</v>
      </c>
    </row>
    <row r="231" spans="1:6" x14ac:dyDescent="0.25">
      <c r="A231" s="110" t="str">
        <f t="shared" si="6"/>
        <v>A</v>
      </c>
      <c r="B231" s="123" t="s">
        <v>258</v>
      </c>
      <c r="C231" s="49" t="s">
        <v>12</v>
      </c>
      <c r="D231" s="50">
        <v>80</v>
      </c>
      <c r="E231" s="50">
        <v>72.316240000000008</v>
      </c>
      <c r="F231" s="124">
        <f t="shared" si="7"/>
        <v>0.90395300000000012</v>
      </c>
    </row>
    <row r="232" spans="1:6" x14ac:dyDescent="0.25">
      <c r="A232" s="110" t="str">
        <f t="shared" si="6"/>
        <v>A</v>
      </c>
      <c r="B232" s="123" t="s">
        <v>258</v>
      </c>
      <c r="C232" s="49" t="s">
        <v>15</v>
      </c>
      <c r="D232" s="50">
        <v>3</v>
      </c>
      <c r="E232" s="50">
        <v>0.24487999999999999</v>
      </c>
      <c r="F232" s="124">
        <f t="shared" si="7"/>
        <v>8.1626666666666667E-2</v>
      </c>
    </row>
    <row r="233" spans="1:6" x14ac:dyDescent="0.25">
      <c r="A233" s="110" t="str">
        <f t="shared" si="6"/>
        <v>A</v>
      </c>
      <c r="B233" s="123" t="s">
        <v>258</v>
      </c>
      <c r="C233" s="49" t="s">
        <v>16</v>
      </c>
      <c r="D233" s="50">
        <v>3.3</v>
      </c>
      <c r="E233" s="50">
        <v>0.8990499999999999</v>
      </c>
      <c r="F233" s="124">
        <f t="shared" si="7"/>
        <v>0.27243939393939393</v>
      </c>
    </row>
    <row r="234" spans="1:6" x14ac:dyDescent="0.25">
      <c r="A234" s="110" t="str">
        <f t="shared" si="6"/>
        <v>A</v>
      </c>
      <c r="B234" s="121" t="s">
        <v>258</v>
      </c>
      <c r="C234" s="46" t="s">
        <v>17</v>
      </c>
      <c r="D234" s="47">
        <v>120</v>
      </c>
      <c r="E234" s="47">
        <v>84.045000000000002</v>
      </c>
      <c r="F234" s="122">
        <f t="shared" si="7"/>
        <v>0.70037499999999997</v>
      </c>
    </row>
    <row r="235" spans="1:6" ht="36.75" thickBot="1" x14ac:dyDescent="0.3">
      <c r="A235" s="110" t="str">
        <f t="shared" si="6"/>
        <v>A</v>
      </c>
      <c r="B235" s="42" t="s">
        <v>322</v>
      </c>
      <c r="C235" s="120" t="s">
        <v>323</v>
      </c>
      <c r="D235" s="44">
        <v>301.35000000000002</v>
      </c>
      <c r="E235" s="44">
        <v>243.77692999999999</v>
      </c>
      <c r="F235" s="113">
        <f t="shared" si="7"/>
        <v>0.80894949394391891</v>
      </c>
    </row>
    <row r="236" spans="1:6" ht="15.75" thickTop="1" x14ac:dyDescent="0.25">
      <c r="A236" s="110" t="str">
        <f t="shared" si="6"/>
        <v>A</v>
      </c>
      <c r="B236" s="121" t="s">
        <v>258</v>
      </c>
      <c r="C236" s="46" t="s">
        <v>10</v>
      </c>
      <c r="D236" s="47">
        <v>242.15</v>
      </c>
      <c r="E236" s="47">
        <v>189.82492999999999</v>
      </c>
      <c r="F236" s="122">
        <f t="shared" si="7"/>
        <v>0.78391463968614494</v>
      </c>
    </row>
    <row r="237" spans="1:6" x14ac:dyDescent="0.25">
      <c r="A237" s="110" t="str">
        <f t="shared" si="6"/>
        <v>A</v>
      </c>
      <c r="B237" s="123" t="s">
        <v>258</v>
      </c>
      <c r="C237" s="49" t="s">
        <v>11</v>
      </c>
      <c r="D237" s="50">
        <v>161.25</v>
      </c>
      <c r="E237" s="50">
        <v>146.44843</v>
      </c>
      <c r="F237" s="124">
        <f t="shared" si="7"/>
        <v>0.90820731782945741</v>
      </c>
    </row>
    <row r="238" spans="1:6" x14ac:dyDescent="0.25">
      <c r="A238" s="110" t="str">
        <f t="shared" si="6"/>
        <v>A</v>
      </c>
      <c r="B238" s="123" t="s">
        <v>258</v>
      </c>
      <c r="C238" s="49" t="s">
        <v>12</v>
      </c>
      <c r="D238" s="50">
        <v>76.7</v>
      </c>
      <c r="E238" s="50">
        <v>42.034649999999999</v>
      </c>
      <c r="F238" s="124">
        <f t="shared" si="7"/>
        <v>0.54803976531942633</v>
      </c>
    </row>
    <row r="239" spans="1:6" x14ac:dyDescent="0.25">
      <c r="A239" s="110" t="str">
        <f t="shared" si="6"/>
        <v>A</v>
      </c>
      <c r="B239" s="123" t="s">
        <v>258</v>
      </c>
      <c r="C239" s="49" t="s">
        <v>15</v>
      </c>
      <c r="D239" s="50">
        <v>3</v>
      </c>
      <c r="E239" s="50">
        <v>1.34185</v>
      </c>
      <c r="F239" s="124">
        <f t="shared" si="7"/>
        <v>0.44728333333333331</v>
      </c>
    </row>
    <row r="240" spans="1:6" x14ac:dyDescent="0.25">
      <c r="A240" s="110" t="str">
        <f t="shared" si="6"/>
        <v>A</v>
      </c>
      <c r="B240" s="123" t="s">
        <v>258</v>
      </c>
      <c r="C240" s="49" t="s">
        <v>16</v>
      </c>
      <c r="D240" s="50">
        <v>1.2</v>
      </c>
      <c r="E240" s="50">
        <v>0</v>
      </c>
      <c r="F240" s="124">
        <f t="shared" si="7"/>
        <v>0</v>
      </c>
    </row>
    <row r="241" spans="1:6" x14ac:dyDescent="0.25">
      <c r="A241" s="110" t="str">
        <f t="shared" si="6"/>
        <v>A</v>
      </c>
      <c r="B241" s="121" t="s">
        <v>258</v>
      </c>
      <c r="C241" s="46" t="s">
        <v>17</v>
      </c>
      <c r="D241" s="47">
        <v>59.2</v>
      </c>
      <c r="E241" s="47">
        <v>53.951999999999998</v>
      </c>
      <c r="F241" s="122">
        <f t="shared" si="7"/>
        <v>0.91135135135135126</v>
      </c>
    </row>
    <row r="242" spans="1:6" ht="90.75" thickBot="1" x14ac:dyDescent="0.3">
      <c r="A242" s="110" t="str">
        <f t="shared" si="6"/>
        <v>A</v>
      </c>
      <c r="B242" s="42" t="s">
        <v>324</v>
      </c>
      <c r="C242" s="120" t="s">
        <v>325</v>
      </c>
      <c r="D242" s="44">
        <v>403.4</v>
      </c>
      <c r="E242" s="44">
        <v>342.89110999999997</v>
      </c>
      <c r="F242" s="113">
        <f t="shared" si="7"/>
        <v>0.8500027516113039</v>
      </c>
    </row>
    <row r="243" spans="1:6" ht="15.75" thickTop="1" x14ac:dyDescent="0.25">
      <c r="A243" s="110" t="str">
        <f t="shared" si="6"/>
        <v>A</v>
      </c>
      <c r="B243" s="121" t="s">
        <v>258</v>
      </c>
      <c r="C243" s="46" t="s">
        <v>10</v>
      </c>
      <c r="D243" s="47">
        <v>293.79000000000002</v>
      </c>
      <c r="E243" s="47">
        <v>289.51911000000001</v>
      </c>
      <c r="F243" s="122">
        <f t="shared" si="7"/>
        <v>0.98546277953640349</v>
      </c>
    </row>
    <row r="244" spans="1:6" x14ac:dyDescent="0.25">
      <c r="A244" s="110" t="str">
        <f t="shared" si="6"/>
        <v>A</v>
      </c>
      <c r="B244" s="123" t="s">
        <v>258</v>
      </c>
      <c r="C244" s="49" t="s">
        <v>11</v>
      </c>
      <c r="D244" s="50">
        <v>180.78800000000001</v>
      </c>
      <c r="E244" s="50">
        <v>179.8665</v>
      </c>
      <c r="F244" s="124">
        <f t="shared" si="7"/>
        <v>0.9949028696594906</v>
      </c>
    </row>
    <row r="245" spans="1:6" x14ac:dyDescent="0.25">
      <c r="A245" s="110" t="str">
        <f t="shared" si="6"/>
        <v>A</v>
      </c>
      <c r="B245" s="123" t="s">
        <v>258</v>
      </c>
      <c r="C245" s="49" t="s">
        <v>12</v>
      </c>
      <c r="D245" s="50">
        <v>103.968</v>
      </c>
      <c r="E245" s="50">
        <v>100.79759</v>
      </c>
      <c r="F245" s="124">
        <f t="shared" si="7"/>
        <v>0.96950590566328099</v>
      </c>
    </row>
    <row r="246" spans="1:6" x14ac:dyDescent="0.25">
      <c r="A246" s="110" t="str">
        <f t="shared" si="6"/>
        <v>A</v>
      </c>
      <c r="B246" s="123" t="s">
        <v>258</v>
      </c>
      <c r="C246" s="49" t="s">
        <v>15</v>
      </c>
      <c r="D246" s="50">
        <v>8.7119999999999997</v>
      </c>
      <c r="E246" s="50">
        <v>8.6488700000000005</v>
      </c>
      <c r="F246" s="124">
        <f t="shared" si="7"/>
        <v>0.99275367309458229</v>
      </c>
    </row>
    <row r="247" spans="1:6" x14ac:dyDescent="0.25">
      <c r="A247" s="110" t="str">
        <f t="shared" si="6"/>
        <v>A</v>
      </c>
      <c r="B247" s="123" t="s">
        <v>258</v>
      </c>
      <c r="C247" s="49" t="s">
        <v>16</v>
      </c>
      <c r="D247" s="50">
        <v>0.32200000000000001</v>
      </c>
      <c r="E247" s="50">
        <v>0.20615</v>
      </c>
      <c r="F247" s="124">
        <f t="shared" si="7"/>
        <v>0.64021739130434785</v>
      </c>
    </row>
    <row r="248" spans="1:6" x14ac:dyDescent="0.25">
      <c r="A248" s="110" t="str">
        <f t="shared" si="6"/>
        <v>A</v>
      </c>
      <c r="B248" s="121" t="s">
        <v>258</v>
      </c>
      <c r="C248" s="46" t="s">
        <v>17</v>
      </c>
      <c r="D248" s="47">
        <v>109.61</v>
      </c>
      <c r="E248" s="47">
        <v>53.372</v>
      </c>
      <c r="F248" s="122">
        <f t="shared" si="7"/>
        <v>0.48692637533071798</v>
      </c>
    </row>
    <row r="249" spans="1:6" ht="72.75" thickBot="1" x14ac:dyDescent="0.3">
      <c r="A249" s="110" t="str">
        <f t="shared" si="6"/>
        <v>A</v>
      </c>
      <c r="B249" s="42" t="s">
        <v>326</v>
      </c>
      <c r="C249" s="120" t="s">
        <v>327</v>
      </c>
      <c r="D249" s="44">
        <v>364.6</v>
      </c>
      <c r="E249" s="44">
        <v>309.64600000000002</v>
      </c>
      <c r="F249" s="113">
        <f t="shared" si="7"/>
        <v>0.84927591881513986</v>
      </c>
    </row>
    <row r="250" spans="1:6" ht="15.75" thickTop="1" x14ac:dyDescent="0.25">
      <c r="A250" s="110" t="str">
        <f t="shared" si="6"/>
        <v>A</v>
      </c>
      <c r="B250" s="121" t="s">
        <v>258</v>
      </c>
      <c r="C250" s="46" t="s">
        <v>10</v>
      </c>
      <c r="D250" s="47">
        <v>259.5</v>
      </c>
      <c r="E250" s="47">
        <v>244.83699999999999</v>
      </c>
      <c r="F250" s="122">
        <f t="shared" si="7"/>
        <v>0.9434951830443159</v>
      </c>
    </row>
    <row r="251" spans="1:6" x14ac:dyDescent="0.25">
      <c r="A251" s="110" t="str">
        <f t="shared" si="6"/>
        <v>A</v>
      </c>
      <c r="B251" s="123" t="s">
        <v>258</v>
      </c>
      <c r="C251" s="49" t="s">
        <v>11</v>
      </c>
      <c r="D251" s="50">
        <v>158.95599999999999</v>
      </c>
      <c r="E251" s="50">
        <v>157.32464999999999</v>
      </c>
      <c r="F251" s="124">
        <f t="shared" si="7"/>
        <v>0.98973709705830548</v>
      </c>
    </row>
    <row r="252" spans="1:6" x14ac:dyDescent="0.25">
      <c r="A252" s="110" t="str">
        <f t="shared" si="6"/>
        <v>A</v>
      </c>
      <c r="B252" s="123" t="s">
        <v>258</v>
      </c>
      <c r="C252" s="49" t="s">
        <v>12</v>
      </c>
      <c r="D252" s="50">
        <v>86.055999999999997</v>
      </c>
      <c r="E252" s="50">
        <v>77.791690000000003</v>
      </c>
      <c r="F252" s="124">
        <f t="shared" si="7"/>
        <v>0.90396590592172543</v>
      </c>
    </row>
    <row r="253" spans="1:6" x14ac:dyDescent="0.25">
      <c r="A253" s="110" t="str">
        <f t="shared" si="6"/>
        <v>A</v>
      </c>
      <c r="B253" s="123" t="s">
        <v>258</v>
      </c>
      <c r="C253" s="49" t="s">
        <v>15</v>
      </c>
      <c r="D253" s="50">
        <v>9.4879999999999995</v>
      </c>
      <c r="E253" s="50">
        <v>9.4862400000000004</v>
      </c>
      <c r="F253" s="124">
        <f t="shared" si="7"/>
        <v>0.9998145025295111</v>
      </c>
    </row>
    <row r="254" spans="1:6" x14ac:dyDescent="0.25">
      <c r="A254" s="110" t="str">
        <f t="shared" si="6"/>
        <v>A</v>
      </c>
      <c r="B254" s="123" t="s">
        <v>258</v>
      </c>
      <c r="C254" s="49" t="s">
        <v>16</v>
      </c>
      <c r="D254" s="50">
        <v>5</v>
      </c>
      <c r="E254" s="50">
        <v>0.23441999999999999</v>
      </c>
      <c r="F254" s="124">
        <f t="shared" si="7"/>
        <v>4.6883999999999995E-2</v>
      </c>
    </row>
    <row r="255" spans="1:6" x14ac:dyDescent="0.25">
      <c r="A255" s="110" t="str">
        <f t="shared" si="6"/>
        <v>A</v>
      </c>
      <c r="B255" s="121" t="s">
        <v>258</v>
      </c>
      <c r="C255" s="46" t="s">
        <v>17</v>
      </c>
      <c r="D255" s="47">
        <v>105.1</v>
      </c>
      <c r="E255" s="47">
        <v>64.808999999999997</v>
      </c>
      <c r="F255" s="122">
        <f t="shared" si="7"/>
        <v>0.61664129400570888</v>
      </c>
    </row>
    <row r="256" spans="1:6" ht="36.75" thickBot="1" x14ac:dyDescent="0.3">
      <c r="A256" s="110" t="str">
        <f t="shared" si="6"/>
        <v>A</v>
      </c>
      <c r="B256" s="42" t="s">
        <v>328</v>
      </c>
      <c r="C256" s="120" t="s">
        <v>329</v>
      </c>
      <c r="D256" s="44">
        <v>327.75</v>
      </c>
      <c r="E256" s="44">
        <v>230.77448999999999</v>
      </c>
      <c r="F256" s="113">
        <f t="shared" si="7"/>
        <v>0.70411743707093821</v>
      </c>
    </row>
    <row r="257" spans="1:6" ht="15.75" thickTop="1" x14ac:dyDescent="0.25">
      <c r="A257" s="110" t="str">
        <f t="shared" si="6"/>
        <v>A</v>
      </c>
      <c r="B257" s="121" t="s">
        <v>258</v>
      </c>
      <c r="C257" s="46" t="s">
        <v>10</v>
      </c>
      <c r="D257" s="47">
        <v>277.25</v>
      </c>
      <c r="E257" s="47">
        <v>192.10449</v>
      </c>
      <c r="F257" s="122">
        <f t="shared" si="7"/>
        <v>0.69289266005410277</v>
      </c>
    </row>
    <row r="258" spans="1:6" x14ac:dyDescent="0.25">
      <c r="A258" s="110" t="str">
        <f t="shared" si="6"/>
        <v>A</v>
      </c>
      <c r="B258" s="123" t="s">
        <v>258</v>
      </c>
      <c r="C258" s="49" t="s">
        <v>11</v>
      </c>
      <c r="D258" s="50">
        <v>163.75</v>
      </c>
      <c r="E258" s="50">
        <v>137.72814000000002</v>
      </c>
      <c r="F258" s="124">
        <f t="shared" si="7"/>
        <v>0.84108787786259553</v>
      </c>
    </row>
    <row r="259" spans="1:6" x14ac:dyDescent="0.25">
      <c r="A259" s="110" t="str">
        <f t="shared" si="6"/>
        <v>A</v>
      </c>
      <c r="B259" s="123" t="s">
        <v>258</v>
      </c>
      <c r="C259" s="49" t="s">
        <v>12</v>
      </c>
      <c r="D259" s="50">
        <v>110</v>
      </c>
      <c r="E259" s="50">
        <v>51.879669999999997</v>
      </c>
      <c r="F259" s="124">
        <f t="shared" si="7"/>
        <v>0.4716333636363636</v>
      </c>
    </row>
    <row r="260" spans="1:6" x14ac:dyDescent="0.25">
      <c r="A260" s="110" t="str">
        <f t="shared" ref="A260:A323" si="8">IF(OR(D260&lt;&gt;0,E260&lt;&gt;0),"A","B")</f>
        <v>A</v>
      </c>
      <c r="B260" s="123" t="s">
        <v>258</v>
      </c>
      <c r="C260" s="49" t="s">
        <v>15</v>
      </c>
      <c r="D260" s="50">
        <v>3</v>
      </c>
      <c r="E260" s="50">
        <v>2.33832</v>
      </c>
      <c r="F260" s="124">
        <f t="shared" ref="F260:F323" si="9">E260/D260</f>
        <v>0.77944000000000002</v>
      </c>
    </row>
    <row r="261" spans="1:6" x14ac:dyDescent="0.25">
      <c r="A261" s="110" t="str">
        <f t="shared" si="8"/>
        <v>A</v>
      </c>
      <c r="B261" s="123" t="s">
        <v>258</v>
      </c>
      <c r="C261" s="49" t="s">
        <v>16</v>
      </c>
      <c r="D261" s="50">
        <v>0.5</v>
      </c>
      <c r="E261" s="50">
        <v>0.15836</v>
      </c>
      <c r="F261" s="124">
        <f t="shared" si="9"/>
        <v>0.31672</v>
      </c>
    </row>
    <row r="262" spans="1:6" x14ac:dyDescent="0.25">
      <c r="A262" s="110" t="str">
        <f t="shared" si="8"/>
        <v>A</v>
      </c>
      <c r="B262" s="121" t="s">
        <v>258</v>
      </c>
      <c r="C262" s="46" t="s">
        <v>17</v>
      </c>
      <c r="D262" s="47">
        <v>50.5</v>
      </c>
      <c r="E262" s="47">
        <v>38.67</v>
      </c>
      <c r="F262" s="122">
        <f t="shared" si="9"/>
        <v>0.76574257425742576</v>
      </c>
    </row>
    <row r="263" spans="1:6" ht="54.75" thickBot="1" x14ac:dyDescent="0.3">
      <c r="A263" s="110" t="str">
        <f t="shared" si="8"/>
        <v>A</v>
      </c>
      <c r="B263" s="42" t="s">
        <v>330</v>
      </c>
      <c r="C263" s="120" t="s">
        <v>331</v>
      </c>
      <c r="D263" s="44">
        <v>325.25</v>
      </c>
      <c r="E263" s="44">
        <v>244.57333000000003</v>
      </c>
      <c r="F263" s="113">
        <f t="shared" si="9"/>
        <v>0.75195489623366651</v>
      </c>
    </row>
    <row r="264" spans="1:6" ht="15.75" thickTop="1" x14ac:dyDescent="0.25">
      <c r="A264" s="110" t="str">
        <f t="shared" si="8"/>
        <v>A</v>
      </c>
      <c r="B264" s="121" t="s">
        <v>258</v>
      </c>
      <c r="C264" s="46" t="s">
        <v>10</v>
      </c>
      <c r="D264" s="47">
        <v>278.25</v>
      </c>
      <c r="E264" s="47">
        <v>208.79033000000001</v>
      </c>
      <c r="F264" s="122">
        <f t="shared" si="9"/>
        <v>0.75036955974842767</v>
      </c>
    </row>
    <row r="265" spans="1:6" x14ac:dyDescent="0.25">
      <c r="A265" s="110" t="str">
        <f t="shared" si="8"/>
        <v>A</v>
      </c>
      <c r="B265" s="123" t="s">
        <v>258</v>
      </c>
      <c r="C265" s="49" t="s">
        <v>11</v>
      </c>
      <c r="D265" s="50">
        <v>175</v>
      </c>
      <c r="E265" s="50">
        <v>150.54301999999998</v>
      </c>
      <c r="F265" s="124">
        <f t="shared" si="9"/>
        <v>0.86024582857142851</v>
      </c>
    </row>
    <row r="266" spans="1:6" x14ac:dyDescent="0.25">
      <c r="A266" s="110" t="str">
        <f t="shared" si="8"/>
        <v>A</v>
      </c>
      <c r="B266" s="123" t="s">
        <v>258</v>
      </c>
      <c r="C266" s="49" t="s">
        <v>12</v>
      </c>
      <c r="D266" s="50">
        <v>100</v>
      </c>
      <c r="E266" s="50">
        <v>55.658480000000004</v>
      </c>
      <c r="F266" s="124">
        <f t="shared" si="9"/>
        <v>0.55658479999999999</v>
      </c>
    </row>
    <row r="267" spans="1:6" x14ac:dyDescent="0.25">
      <c r="A267" s="110" t="str">
        <f t="shared" si="8"/>
        <v>A</v>
      </c>
      <c r="B267" s="123" t="s">
        <v>258</v>
      </c>
      <c r="C267" s="49" t="s">
        <v>15</v>
      </c>
      <c r="D267" s="50">
        <v>2</v>
      </c>
      <c r="E267" s="50">
        <v>1.8717900000000001</v>
      </c>
      <c r="F267" s="124">
        <f t="shared" si="9"/>
        <v>0.93589500000000003</v>
      </c>
    </row>
    <row r="268" spans="1:6" x14ac:dyDescent="0.25">
      <c r="A268" s="110" t="str">
        <f t="shared" si="8"/>
        <v>A</v>
      </c>
      <c r="B268" s="123" t="s">
        <v>258</v>
      </c>
      <c r="C268" s="49" t="s">
        <v>16</v>
      </c>
      <c r="D268" s="50">
        <v>1.25</v>
      </c>
      <c r="E268" s="50">
        <v>0.71704000000000001</v>
      </c>
      <c r="F268" s="124">
        <f t="shared" si="9"/>
        <v>0.57363200000000003</v>
      </c>
    </row>
    <row r="269" spans="1:6" x14ac:dyDescent="0.25">
      <c r="A269" s="110" t="str">
        <f t="shared" si="8"/>
        <v>A</v>
      </c>
      <c r="B269" s="121" t="s">
        <v>258</v>
      </c>
      <c r="C269" s="46" t="s">
        <v>17</v>
      </c>
      <c r="D269" s="47">
        <v>47</v>
      </c>
      <c r="E269" s="47">
        <v>35.783000000000001</v>
      </c>
      <c r="F269" s="122">
        <f t="shared" si="9"/>
        <v>0.76134042553191494</v>
      </c>
    </row>
    <row r="270" spans="1:6" ht="54.75" thickBot="1" x14ac:dyDescent="0.3">
      <c r="A270" s="110" t="str">
        <f t="shared" si="8"/>
        <v>A</v>
      </c>
      <c r="B270" s="42" t="s">
        <v>332</v>
      </c>
      <c r="C270" s="120" t="s">
        <v>333</v>
      </c>
      <c r="D270" s="44">
        <v>280</v>
      </c>
      <c r="E270" s="44">
        <v>243.16027</v>
      </c>
      <c r="F270" s="113">
        <f t="shared" si="9"/>
        <v>0.86842953571428572</v>
      </c>
    </row>
    <row r="271" spans="1:6" ht="15.75" thickTop="1" x14ac:dyDescent="0.25">
      <c r="A271" s="110" t="str">
        <f t="shared" si="8"/>
        <v>A</v>
      </c>
      <c r="B271" s="121" t="s">
        <v>258</v>
      </c>
      <c r="C271" s="46" t="s">
        <v>10</v>
      </c>
      <c r="D271" s="47">
        <v>239.9</v>
      </c>
      <c r="E271" s="47">
        <v>209.02427</v>
      </c>
      <c r="F271" s="122">
        <f t="shared" si="9"/>
        <v>0.8712974989578991</v>
      </c>
    </row>
    <row r="272" spans="1:6" x14ac:dyDescent="0.25">
      <c r="A272" s="110" t="str">
        <f t="shared" si="8"/>
        <v>A</v>
      </c>
      <c r="B272" s="123" t="s">
        <v>258</v>
      </c>
      <c r="C272" s="49" t="s">
        <v>11</v>
      </c>
      <c r="D272" s="50">
        <v>150.31700000000001</v>
      </c>
      <c r="E272" s="50">
        <v>148.84451999999999</v>
      </c>
      <c r="F272" s="124">
        <f t="shared" si="9"/>
        <v>0.99020416852385285</v>
      </c>
    </row>
    <row r="273" spans="1:6" x14ac:dyDescent="0.25">
      <c r="A273" s="110" t="str">
        <f t="shared" si="8"/>
        <v>A</v>
      </c>
      <c r="B273" s="123" t="s">
        <v>258</v>
      </c>
      <c r="C273" s="49" t="s">
        <v>12</v>
      </c>
      <c r="D273" s="50">
        <v>83</v>
      </c>
      <c r="E273" s="50">
        <v>53.688780000000001</v>
      </c>
      <c r="F273" s="124">
        <f t="shared" si="9"/>
        <v>0.64685277108433736</v>
      </c>
    </row>
    <row r="274" spans="1:6" x14ac:dyDescent="0.25">
      <c r="A274" s="110" t="str">
        <f t="shared" si="8"/>
        <v>A</v>
      </c>
      <c r="B274" s="123" t="s">
        <v>258</v>
      </c>
      <c r="C274" s="49" t="s">
        <v>15</v>
      </c>
      <c r="D274" s="50">
        <v>5.6829999999999998</v>
      </c>
      <c r="E274" s="50">
        <v>5.6827700000000005</v>
      </c>
      <c r="F274" s="124">
        <f t="shared" si="9"/>
        <v>0.99995952841808922</v>
      </c>
    </row>
    <row r="275" spans="1:6" x14ac:dyDescent="0.25">
      <c r="A275" s="110" t="str">
        <f t="shared" si="8"/>
        <v>A</v>
      </c>
      <c r="B275" s="123" t="s">
        <v>258</v>
      </c>
      <c r="C275" s="49" t="s">
        <v>16</v>
      </c>
      <c r="D275" s="50">
        <v>0.9</v>
      </c>
      <c r="E275" s="50">
        <v>0.80820000000000003</v>
      </c>
      <c r="F275" s="124">
        <f t="shared" si="9"/>
        <v>0.89800000000000002</v>
      </c>
    </row>
    <row r="276" spans="1:6" x14ac:dyDescent="0.25">
      <c r="A276" s="110" t="str">
        <f t="shared" si="8"/>
        <v>A</v>
      </c>
      <c r="B276" s="121" t="s">
        <v>258</v>
      </c>
      <c r="C276" s="46" t="s">
        <v>17</v>
      </c>
      <c r="D276" s="47">
        <v>40.1</v>
      </c>
      <c r="E276" s="47">
        <v>34.136000000000003</v>
      </c>
      <c r="F276" s="122">
        <f t="shared" si="9"/>
        <v>0.85127182044887784</v>
      </c>
    </row>
    <row r="277" spans="1:6" ht="72.75" thickBot="1" x14ac:dyDescent="0.3">
      <c r="A277" s="110" t="str">
        <f t="shared" si="8"/>
        <v>A</v>
      </c>
      <c r="B277" s="42" t="s">
        <v>334</v>
      </c>
      <c r="C277" s="120" t="s">
        <v>335</v>
      </c>
      <c r="D277" s="44">
        <v>550</v>
      </c>
      <c r="E277" s="44">
        <v>320.83067</v>
      </c>
      <c r="F277" s="113">
        <f t="shared" si="9"/>
        <v>0.58332849090909089</v>
      </c>
    </row>
    <row r="278" spans="1:6" ht="15.75" thickTop="1" x14ac:dyDescent="0.25">
      <c r="A278" s="110" t="str">
        <f t="shared" si="8"/>
        <v>A</v>
      </c>
      <c r="B278" s="121" t="s">
        <v>258</v>
      </c>
      <c r="C278" s="46" t="s">
        <v>10</v>
      </c>
      <c r="D278" s="47">
        <v>453.86399999999998</v>
      </c>
      <c r="E278" s="47">
        <v>286.12466999999998</v>
      </c>
      <c r="F278" s="122">
        <f t="shared" si="9"/>
        <v>0.63041939876262487</v>
      </c>
    </row>
    <row r="279" spans="1:6" x14ac:dyDescent="0.25">
      <c r="A279" s="110" t="str">
        <f t="shared" si="8"/>
        <v>A</v>
      </c>
      <c r="B279" s="123" t="s">
        <v>258</v>
      </c>
      <c r="C279" s="49" t="s">
        <v>11</v>
      </c>
      <c r="D279" s="50">
        <v>199.553</v>
      </c>
      <c r="E279" s="50">
        <v>184.4263</v>
      </c>
      <c r="F279" s="124">
        <f t="shared" si="9"/>
        <v>0.92419708047486127</v>
      </c>
    </row>
    <row r="280" spans="1:6" x14ac:dyDescent="0.25">
      <c r="A280" s="110" t="str">
        <f t="shared" si="8"/>
        <v>A</v>
      </c>
      <c r="B280" s="123" t="s">
        <v>258</v>
      </c>
      <c r="C280" s="49" t="s">
        <v>12</v>
      </c>
      <c r="D280" s="50">
        <v>240.65600000000001</v>
      </c>
      <c r="E280" s="50">
        <v>95.827280000000002</v>
      </c>
      <c r="F280" s="124">
        <f t="shared" si="9"/>
        <v>0.39819194202513131</v>
      </c>
    </row>
    <row r="281" spans="1:6" x14ac:dyDescent="0.25">
      <c r="A281" s="110" t="str">
        <f t="shared" si="8"/>
        <v>A</v>
      </c>
      <c r="B281" s="123" t="s">
        <v>258</v>
      </c>
      <c r="C281" s="49" t="s">
        <v>15</v>
      </c>
      <c r="D281" s="50">
        <v>5.4450000000000003</v>
      </c>
      <c r="E281" s="50">
        <v>5.4450000000000003</v>
      </c>
      <c r="F281" s="124">
        <f t="shared" si="9"/>
        <v>1</v>
      </c>
    </row>
    <row r="282" spans="1:6" x14ac:dyDescent="0.25">
      <c r="A282" s="110" t="str">
        <f t="shared" si="8"/>
        <v>A</v>
      </c>
      <c r="B282" s="123" t="s">
        <v>258</v>
      </c>
      <c r="C282" s="49" t="s">
        <v>16</v>
      </c>
      <c r="D282" s="50">
        <v>8.2100000000000009</v>
      </c>
      <c r="E282" s="50">
        <v>0.42608999999999997</v>
      </c>
      <c r="F282" s="124">
        <f t="shared" si="9"/>
        <v>5.1898903775883062E-2</v>
      </c>
    </row>
    <row r="283" spans="1:6" x14ac:dyDescent="0.25">
      <c r="A283" s="110" t="str">
        <f t="shared" si="8"/>
        <v>A</v>
      </c>
      <c r="B283" s="121" t="s">
        <v>258</v>
      </c>
      <c r="C283" s="46" t="s">
        <v>17</v>
      </c>
      <c r="D283" s="47">
        <v>96.135999999999996</v>
      </c>
      <c r="E283" s="47">
        <v>34.706000000000003</v>
      </c>
      <c r="F283" s="122">
        <f t="shared" si="9"/>
        <v>0.36100940334526094</v>
      </c>
    </row>
    <row r="284" spans="1:6" ht="36.75" thickBot="1" x14ac:dyDescent="0.3">
      <c r="A284" s="110" t="str">
        <f t="shared" si="8"/>
        <v>A</v>
      </c>
      <c r="B284" s="42" t="s">
        <v>336</v>
      </c>
      <c r="C284" s="120" t="s">
        <v>337</v>
      </c>
      <c r="D284" s="44">
        <v>310</v>
      </c>
      <c r="E284" s="44">
        <v>252.77882</v>
      </c>
      <c r="F284" s="113">
        <f t="shared" si="9"/>
        <v>0.81541554838709673</v>
      </c>
    </row>
    <row r="285" spans="1:6" ht="15.75" thickTop="1" x14ac:dyDescent="0.25">
      <c r="A285" s="110" t="str">
        <f t="shared" si="8"/>
        <v>A</v>
      </c>
      <c r="B285" s="121" t="s">
        <v>258</v>
      </c>
      <c r="C285" s="46" t="s">
        <v>10</v>
      </c>
      <c r="D285" s="47">
        <v>243</v>
      </c>
      <c r="E285" s="47">
        <v>199.40682000000001</v>
      </c>
      <c r="F285" s="122">
        <f t="shared" si="9"/>
        <v>0.82060419753086422</v>
      </c>
    </row>
    <row r="286" spans="1:6" x14ac:dyDescent="0.25">
      <c r="A286" s="110" t="str">
        <f t="shared" si="8"/>
        <v>A</v>
      </c>
      <c r="B286" s="123" t="s">
        <v>258</v>
      </c>
      <c r="C286" s="49" t="s">
        <v>11</v>
      </c>
      <c r="D286" s="50">
        <v>162.5</v>
      </c>
      <c r="E286" s="50">
        <v>150.48812000000001</v>
      </c>
      <c r="F286" s="124">
        <f t="shared" si="9"/>
        <v>0.92608073846153849</v>
      </c>
    </row>
    <row r="287" spans="1:6" x14ac:dyDescent="0.25">
      <c r="A287" s="110" t="str">
        <f t="shared" si="8"/>
        <v>A</v>
      </c>
      <c r="B287" s="123" t="s">
        <v>258</v>
      </c>
      <c r="C287" s="49" t="s">
        <v>12</v>
      </c>
      <c r="D287" s="50">
        <v>78.5</v>
      </c>
      <c r="E287" s="50">
        <v>47.804070000000003</v>
      </c>
      <c r="F287" s="124">
        <f t="shared" si="9"/>
        <v>0.60896904458598733</v>
      </c>
    </row>
    <row r="288" spans="1:6" x14ac:dyDescent="0.25">
      <c r="A288" s="110" t="str">
        <f t="shared" si="8"/>
        <v>A</v>
      </c>
      <c r="B288" s="123" t="s">
        <v>258</v>
      </c>
      <c r="C288" s="49" t="s">
        <v>16</v>
      </c>
      <c r="D288" s="50">
        <v>2</v>
      </c>
      <c r="E288" s="50">
        <v>1.11463</v>
      </c>
      <c r="F288" s="124">
        <f t="shared" si="9"/>
        <v>0.557315</v>
      </c>
    </row>
    <row r="289" spans="1:6" x14ac:dyDescent="0.25">
      <c r="A289" s="110" t="str">
        <f t="shared" si="8"/>
        <v>A</v>
      </c>
      <c r="B289" s="121" t="s">
        <v>258</v>
      </c>
      <c r="C289" s="46" t="s">
        <v>17</v>
      </c>
      <c r="D289" s="47">
        <v>67</v>
      </c>
      <c r="E289" s="47">
        <v>53.372</v>
      </c>
      <c r="F289" s="122">
        <f t="shared" si="9"/>
        <v>0.79659701492537316</v>
      </c>
    </row>
    <row r="290" spans="1:6" ht="18.75" thickBot="1" x14ac:dyDescent="0.3">
      <c r="A290" s="110" t="str">
        <f t="shared" si="8"/>
        <v>A</v>
      </c>
      <c r="B290" s="42" t="s">
        <v>338</v>
      </c>
      <c r="C290" s="120" t="s">
        <v>339</v>
      </c>
      <c r="D290" s="44">
        <v>46779.75</v>
      </c>
      <c r="E290" s="44">
        <v>40095.31489999999</v>
      </c>
      <c r="F290" s="113">
        <f t="shared" si="9"/>
        <v>0.85710836205836904</v>
      </c>
    </row>
    <row r="291" spans="1:6" ht="15.75" thickTop="1" x14ac:dyDescent="0.25">
      <c r="A291" s="110" t="str">
        <f t="shared" si="8"/>
        <v>A</v>
      </c>
      <c r="B291" s="121" t="s">
        <v>258</v>
      </c>
      <c r="C291" s="46" t="s">
        <v>10</v>
      </c>
      <c r="D291" s="47">
        <v>41708.050000000003</v>
      </c>
      <c r="E291" s="47">
        <v>37956.796399999992</v>
      </c>
      <c r="F291" s="122">
        <f t="shared" si="9"/>
        <v>0.91005924276009043</v>
      </c>
    </row>
    <row r="292" spans="1:6" x14ac:dyDescent="0.25">
      <c r="A292" s="110" t="str">
        <f t="shared" si="8"/>
        <v>A</v>
      </c>
      <c r="B292" s="123" t="s">
        <v>258</v>
      </c>
      <c r="C292" s="49" t="s">
        <v>11</v>
      </c>
      <c r="D292" s="50">
        <v>27774.25</v>
      </c>
      <c r="E292" s="50">
        <v>26856.848290000002</v>
      </c>
      <c r="F292" s="124">
        <f t="shared" si="9"/>
        <v>0.96696934354663044</v>
      </c>
    </row>
    <row r="293" spans="1:6" x14ac:dyDescent="0.25">
      <c r="A293" s="110" t="str">
        <f t="shared" si="8"/>
        <v>A</v>
      </c>
      <c r="B293" s="123" t="s">
        <v>258</v>
      </c>
      <c r="C293" s="49" t="s">
        <v>12</v>
      </c>
      <c r="D293" s="50">
        <v>12356.3</v>
      </c>
      <c r="E293" s="50">
        <v>10236.348890000001</v>
      </c>
      <c r="F293" s="124">
        <f t="shared" si="9"/>
        <v>0.82843156041857202</v>
      </c>
    </row>
    <row r="294" spans="1:6" x14ac:dyDescent="0.25">
      <c r="A294" s="110" t="str">
        <f t="shared" si="8"/>
        <v>A</v>
      </c>
      <c r="B294" s="123" t="s">
        <v>258</v>
      </c>
      <c r="C294" s="49" t="s">
        <v>15</v>
      </c>
      <c r="D294" s="50">
        <v>232.5</v>
      </c>
      <c r="E294" s="50">
        <v>114.14608</v>
      </c>
      <c r="F294" s="124">
        <f t="shared" si="9"/>
        <v>0.49095088172043011</v>
      </c>
    </row>
    <row r="295" spans="1:6" x14ac:dyDescent="0.25">
      <c r="A295" s="110" t="str">
        <f t="shared" si="8"/>
        <v>A</v>
      </c>
      <c r="B295" s="123" t="s">
        <v>258</v>
      </c>
      <c r="C295" s="49" t="s">
        <v>16</v>
      </c>
      <c r="D295" s="50">
        <v>1345</v>
      </c>
      <c r="E295" s="50">
        <v>749.45313999999996</v>
      </c>
      <c r="F295" s="124">
        <f t="shared" si="9"/>
        <v>0.55721423048327134</v>
      </c>
    </row>
    <row r="296" spans="1:6" x14ac:dyDescent="0.25">
      <c r="A296" s="110" t="str">
        <f t="shared" si="8"/>
        <v>A</v>
      </c>
      <c r="B296" s="121" t="s">
        <v>258</v>
      </c>
      <c r="C296" s="46" t="s">
        <v>17</v>
      </c>
      <c r="D296" s="47">
        <v>5071.7</v>
      </c>
      <c r="E296" s="47">
        <v>2138.5185000000001</v>
      </c>
      <c r="F296" s="122">
        <f t="shared" si="9"/>
        <v>0.42165713666029148</v>
      </c>
    </row>
    <row r="297" spans="1:6" ht="18.75" thickBot="1" x14ac:dyDescent="0.3">
      <c r="A297" s="110" t="str">
        <f t="shared" si="8"/>
        <v>A</v>
      </c>
      <c r="B297" s="42" t="s">
        <v>340</v>
      </c>
      <c r="C297" s="120" t="s">
        <v>341</v>
      </c>
      <c r="D297" s="44">
        <v>36601.300000000003</v>
      </c>
      <c r="E297" s="44">
        <v>32000.787509999998</v>
      </c>
      <c r="F297" s="113">
        <f t="shared" si="9"/>
        <v>0.87430740192288237</v>
      </c>
    </row>
    <row r="298" spans="1:6" ht="15.75" thickTop="1" x14ac:dyDescent="0.25">
      <c r="A298" s="110" t="str">
        <f t="shared" si="8"/>
        <v>A</v>
      </c>
      <c r="B298" s="121" t="s">
        <v>258</v>
      </c>
      <c r="C298" s="46" t="s">
        <v>10</v>
      </c>
      <c r="D298" s="47">
        <v>34101.300000000003</v>
      </c>
      <c r="E298" s="47">
        <v>31668.143509999998</v>
      </c>
      <c r="F298" s="122">
        <f t="shared" si="9"/>
        <v>0.92864915736350218</v>
      </c>
    </row>
    <row r="299" spans="1:6" x14ac:dyDescent="0.25">
      <c r="A299" s="110" t="str">
        <f t="shared" si="8"/>
        <v>A</v>
      </c>
      <c r="B299" s="123" t="s">
        <v>258</v>
      </c>
      <c r="C299" s="49" t="s">
        <v>11</v>
      </c>
      <c r="D299" s="50">
        <v>24000</v>
      </c>
      <c r="E299" s="50">
        <v>23252.320050000002</v>
      </c>
      <c r="F299" s="124">
        <f t="shared" si="9"/>
        <v>0.96884666875000014</v>
      </c>
    </row>
    <row r="300" spans="1:6" x14ac:dyDescent="0.25">
      <c r="A300" s="110" t="str">
        <f t="shared" si="8"/>
        <v>A</v>
      </c>
      <c r="B300" s="123" t="s">
        <v>258</v>
      </c>
      <c r="C300" s="49" t="s">
        <v>12</v>
      </c>
      <c r="D300" s="50">
        <v>8806.2999999999993</v>
      </c>
      <c r="E300" s="50">
        <v>7702.23495</v>
      </c>
      <c r="F300" s="124">
        <f t="shared" si="9"/>
        <v>0.87462781758513797</v>
      </c>
    </row>
    <row r="301" spans="1:6" x14ac:dyDescent="0.25">
      <c r="A301" s="110" t="str">
        <f t="shared" si="8"/>
        <v>A</v>
      </c>
      <c r="B301" s="123" t="s">
        <v>258</v>
      </c>
      <c r="C301" s="49" t="s">
        <v>15</v>
      </c>
      <c r="D301" s="50">
        <v>170</v>
      </c>
      <c r="E301" s="50">
        <v>80.975859999999997</v>
      </c>
      <c r="F301" s="124">
        <f t="shared" si="9"/>
        <v>0.47632858823529411</v>
      </c>
    </row>
    <row r="302" spans="1:6" x14ac:dyDescent="0.25">
      <c r="A302" s="110" t="str">
        <f t="shared" si="8"/>
        <v>A</v>
      </c>
      <c r="B302" s="123" t="s">
        <v>258</v>
      </c>
      <c r="C302" s="49" t="s">
        <v>16</v>
      </c>
      <c r="D302" s="50">
        <v>1125</v>
      </c>
      <c r="E302" s="50">
        <v>632.61265000000003</v>
      </c>
      <c r="F302" s="124">
        <f t="shared" si="9"/>
        <v>0.56232235555555554</v>
      </c>
    </row>
    <row r="303" spans="1:6" x14ac:dyDescent="0.25">
      <c r="A303" s="110" t="str">
        <f t="shared" si="8"/>
        <v>A</v>
      </c>
      <c r="B303" s="121" t="s">
        <v>258</v>
      </c>
      <c r="C303" s="46" t="s">
        <v>17</v>
      </c>
      <c r="D303" s="47">
        <v>2500</v>
      </c>
      <c r="E303" s="47">
        <v>332.64400000000001</v>
      </c>
      <c r="F303" s="122">
        <f t="shared" si="9"/>
        <v>0.1330576</v>
      </c>
    </row>
    <row r="304" spans="1:6" ht="18.75" thickBot="1" x14ac:dyDescent="0.3">
      <c r="A304" s="110" t="str">
        <f t="shared" si="8"/>
        <v>A</v>
      </c>
      <c r="B304" s="42" t="s">
        <v>342</v>
      </c>
      <c r="C304" s="120" t="s">
        <v>343</v>
      </c>
      <c r="D304" s="44">
        <v>9510</v>
      </c>
      <c r="E304" s="44">
        <v>7579.35484</v>
      </c>
      <c r="F304" s="113">
        <f t="shared" si="9"/>
        <v>0.79698789064143005</v>
      </c>
    </row>
    <row r="305" spans="1:6" ht="15.75" thickTop="1" x14ac:dyDescent="0.25">
      <c r="A305" s="110" t="str">
        <f t="shared" si="8"/>
        <v>A</v>
      </c>
      <c r="B305" s="121" t="s">
        <v>258</v>
      </c>
      <c r="C305" s="46" t="s">
        <v>10</v>
      </c>
      <c r="D305" s="47">
        <v>7010</v>
      </c>
      <c r="E305" s="47">
        <v>5805.9453400000002</v>
      </c>
      <c r="F305" s="122">
        <f t="shared" si="9"/>
        <v>0.82823756633380885</v>
      </c>
    </row>
    <row r="306" spans="1:6" x14ac:dyDescent="0.25">
      <c r="A306" s="110" t="str">
        <f t="shared" si="8"/>
        <v>A</v>
      </c>
      <c r="B306" s="123" t="s">
        <v>258</v>
      </c>
      <c r="C306" s="49" t="s">
        <v>11</v>
      </c>
      <c r="D306" s="50">
        <v>3500</v>
      </c>
      <c r="E306" s="50">
        <v>3360.2013299999999</v>
      </c>
      <c r="F306" s="124">
        <f t="shared" si="9"/>
        <v>0.96005752285714285</v>
      </c>
    </row>
    <row r="307" spans="1:6" x14ac:dyDescent="0.25">
      <c r="A307" s="110" t="str">
        <f t="shared" si="8"/>
        <v>A</v>
      </c>
      <c r="B307" s="123" t="s">
        <v>258</v>
      </c>
      <c r="C307" s="49" t="s">
        <v>12</v>
      </c>
      <c r="D307" s="50">
        <v>3250</v>
      </c>
      <c r="E307" s="50">
        <v>2304.7449900000001</v>
      </c>
      <c r="F307" s="124">
        <f t="shared" si="9"/>
        <v>0.7091523046153847</v>
      </c>
    </row>
    <row r="308" spans="1:6" x14ac:dyDescent="0.25">
      <c r="A308" s="110" t="str">
        <f t="shared" si="8"/>
        <v>A</v>
      </c>
      <c r="B308" s="123" t="s">
        <v>258</v>
      </c>
      <c r="C308" s="49" t="s">
        <v>15</v>
      </c>
      <c r="D308" s="50">
        <v>60</v>
      </c>
      <c r="E308" s="50">
        <v>31.92022</v>
      </c>
      <c r="F308" s="124">
        <f t="shared" si="9"/>
        <v>0.53200366666666665</v>
      </c>
    </row>
    <row r="309" spans="1:6" x14ac:dyDescent="0.25">
      <c r="A309" s="110" t="str">
        <f t="shared" si="8"/>
        <v>A</v>
      </c>
      <c r="B309" s="123" t="s">
        <v>258</v>
      </c>
      <c r="C309" s="49" t="s">
        <v>16</v>
      </c>
      <c r="D309" s="50">
        <v>200</v>
      </c>
      <c r="E309" s="50">
        <v>109.0788</v>
      </c>
      <c r="F309" s="124">
        <f t="shared" si="9"/>
        <v>0.54539400000000005</v>
      </c>
    </row>
    <row r="310" spans="1:6" x14ac:dyDescent="0.25">
      <c r="A310" s="110" t="str">
        <f t="shared" si="8"/>
        <v>A</v>
      </c>
      <c r="B310" s="121" t="s">
        <v>258</v>
      </c>
      <c r="C310" s="46" t="s">
        <v>17</v>
      </c>
      <c r="D310" s="47">
        <v>2500</v>
      </c>
      <c r="E310" s="47">
        <v>1773.4095</v>
      </c>
      <c r="F310" s="122">
        <f t="shared" si="9"/>
        <v>0.70936379999999999</v>
      </c>
    </row>
    <row r="311" spans="1:6" ht="36.75" thickBot="1" x14ac:dyDescent="0.3">
      <c r="A311" s="110" t="str">
        <f t="shared" si="8"/>
        <v>A</v>
      </c>
      <c r="B311" s="42" t="s">
        <v>344</v>
      </c>
      <c r="C311" s="120" t="s">
        <v>345</v>
      </c>
      <c r="D311" s="44">
        <v>668.45</v>
      </c>
      <c r="E311" s="44">
        <v>515.17255</v>
      </c>
      <c r="F311" s="113">
        <f t="shared" si="9"/>
        <v>0.77069720996334801</v>
      </c>
    </row>
    <row r="312" spans="1:6" ht="15.75" thickTop="1" x14ac:dyDescent="0.25">
      <c r="A312" s="110" t="str">
        <f t="shared" si="8"/>
        <v>A</v>
      </c>
      <c r="B312" s="121" t="s">
        <v>258</v>
      </c>
      <c r="C312" s="46" t="s">
        <v>10</v>
      </c>
      <c r="D312" s="47">
        <v>596.75</v>
      </c>
      <c r="E312" s="47">
        <v>482.70754999999997</v>
      </c>
      <c r="F312" s="122">
        <f t="shared" si="9"/>
        <v>0.80889409300377035</v>
      </c>
    </row>
    <row r="313" spans="1:6" x14ac:dyDescent="0.25">
      <c r="A313" s="110" t="str">
        <f t="shared" si="8"/>
        <v>A</v>
      </c>
      <c r="B313" s="123" t="s">
        <v>258</v>
      </c>
      <c r="C313" s="49" t="s">
        <v>11</v>
      </c>
      <c r="D313" s="50">
        <v>274.25</v>
      </c>
      <c r="E313" s="50">
        <v>244.32691</v>
      </c>
      <c r="F313" s="124">
        <f t="shared" si="9"/>
        <v>0.89089119416590701</v>
      </c>
    </row>
    <row r="314" spans="1:6" x14ac:dyDescent="0.25">
      <c r="A314" s="110" t="str">
        <f t="shared" si="8"/>
        <v>A</v>
      </c>
      <c r="B314" s="123" t="s">
        <v>258</v>
      </c>
      <c r="C314" s="49" t="s">
        <v>12</v>
      </c>
      <c r="D314" s="50">
        <v>300</v>
      </c>
      <c r="E314" s="50">
        <v>229.36895000000001</v>
      </c>
      <c r="F314" s="124">
        <f t="shared" si="9"/>
        <v>0.76456316666666668</v>
      </c>
    </row>
    <row r="315" spans="1:6" x14ac:dyDescent="0.25">
      <c r="A315" s="110" t="str">
        <f t="shared" si="8"/>
        <v>A</v>
      </c>
      <c r="B315" s="123" t="s">
        <v>258</v>
      </c>
      <c r="C315" s="49" t="s">
        <v>15</v>
      </c>
      <c r="D315" s="50">
        <v>2.5</v>
      </c>
      <c r="E315" s="50">
        <v>1.25</v>
      </c>
      <c r="F315" s="124">
        <f t="shared" si="9"/>
        <v>0.5</v>
      </c>
    </row>
    <row r="316" spans="1:6" x14ac:dyDescent="0.25">
      <c r="A316" s="110" t="str">
        <f t="shared" si="8"/>
        <v>A</v>
      </c>
      <c r="B316" s="123" t="s">
        <v>258</v>
      </c>
      <c r="C316" s="49" t="s">
        <v>16</v>
      </c>
      <c r="D316" s="50">
        <v>20</v>
      </c>
      <c r="E316" s="50">
        <v>7.7616899999999998</v>
      </c>
      <c r="F316" s="124">
        <f t="shared" si="9"/>
        <v>0.3880845</v>
      </c>
    </row>
    <row r="317" spans="1:6" x14ac:dyDescent="0.25">
      <c r="A317" s="110" t="str">
        <f t="shared" si="8"/>
        <v>A</v>
      </c>
      <c r="B317" s="121" t="s">
        <v>258</v>
      </c>
      <c r="C317" s="46" t="s">
        <v>17</v>
      </c>
      <c r="D317" s="47">
        <v>71.7</v>
      </c>
      <c r="E317" s="47">
        <v>32.465000000000003</v>
      </c>
      <c r="F317" s="122">
        <f t="shared" si="9"/>
        <v>0.45278940027894005</v>
      </c>
    </row>
    <row r="318" spans="1:6" ht="18.75" thickBot="1" x14ac:dyDescent="0.3">
      <c r="A318" s="110" t="str">
        <f t="shared" si="8"/>
        <v>A</v>
      </c>
      <c r="B318" s="42" t="s">
        <v>346</v>
      </c>
      <c r="C318" s="120" t="s">
        <v>347</v>
      </c>
      <c r="D318" s="44">
        <v>14545</v>
      </c>
      <c r="E318" s="44">
        <v>11611.691559999999</v>
      </c>
      <c r="F318" s="113">
        <f t="shared" si="9"/>
        <v>0.79832874252320385</v>
      </c>
    </row>
    <row r="319" spans="1:6" ht="15.75" thickTop="1" x14ac:dyDescent="0.25">
      <c r="A319" s="110" t="str">
        <f t="shared" si="8"/>
        <v>A</v>
      </c>
      <c r="B319" s="121" t="s">
        <v>258</v>
      </c>
      <c r="C319" s="46" t="s">
        <v>10</v>
      </c>
      <c r="D319" s="47">
        <v>14095</v>
      </c>
      <c r="E319" s="47">
        <v>11591.113039999998</v>
      </c>
      <c r="F319" s="122">
        <f t="shared" si="9"/>
        <v>0.82235637034409348</v>
      </c>
    </row>
    <row r="320" spans="1:6" x14ac:dyDescent="0.25">
      <c r="A320" s="110" t="str">
        <f t="shared" si="8"/>
        <v>A</v>
      </c>
      <c r="B320" s="123" t="s">
        <v>258</v>
      </c>
      <c r="C320" s="49" t="s">
        <v>11</v>
      </c>
      <c r="D320" s="50">
        <v>9787</v>
      </c>
      <c r="E320" s="50">
        <v>8684.6270600000007</v>
      </c>
      <c r="F320" s="124">
        <f t="shared" si="9"/>
        <v>0.88736354960662112</v>
      </c>
    </row>
    <row r="321" spans="1:6" x14ac:dyDescent="0.25">
      <c r="A321" s="110" t="str">
        <f t="shared" si="8"/>
        <v>A</v>
      </c>
      <c r="B321" s="123" t="s">
        <v>258</v>
      </c>
      <c r="C321" s="49" t="s">
        <v>12</v>
      </c>
      <c r="D321" s="50">
        <v>3600</v>
      </c>
      <c r="E321" s="50">
        <v>2564.5285199999998</v>
      </c>
      <c r="F321" s="124">
        <f t="shared" si="9"/>
        <v>0.71236903333333323</v>
      </c>
    </row>
    <row r="322" spans="1:6" x14ac:dyDescent="0.25">
      <c r="A322" s="110" t="str">
        <f t="shared" si="8"/>
        <v>A</v>
      </c>
      <c r="B322" s="123" t="s">
        <v>258</v>
      </c>
      <c r="C322" s="49" t="s">
        <v>2</v>
      </c>
      <c r="D322" s="50">
        <v>8</v>
      </c>
      <c r="E322" s="50">
        <v>5.7778</v>
      </c>
      <c r="F322" s="124">
        <f t="shared" si="9"/>
        <v>0.72222500000000001</v>
      </c>
    </row>
    <row r="323" spans="1:6" x14ac:dyDescent="0.25">
      <c r="A323" s="110" t="str">
        <f t="shared" si="8"/>
        <v>A</v>
      </c>
      <c r="B323" s="123" t="s">
        <v>258</v>
      </c>
      <c r="C323" s="49" t="s">
        <v>15</v>
      </c>
      <c r="D323" s="50">
        <v>138</v>
      </c>
      <c r="E323" s="50">
        <v>118.40471999999998</v>
      </c>
      <c r="F323" s="124">
        <f t="shared" si="9"/>
        <v>0.8580052173913042</v>
      </c>
    </row>
    <row r="324" spans="1:6" x14ac:dyDescent="0.25">
      <c r="A324" s="110" t="str">
        <f t="shared" ref="A324:A387" si="10">IF(OR(D324&lt;&gt;0,E324&lt;&gt;0),"A","B")</f>
        <v>A</v>
      </c>
      <c r="B324" s="123" t="s">
        <v>258</v>
      </c>
      <c r="C324" s="49" t="s">
        <v>16</v>
      </c>
      <c r="D324" s="50">
        <v>562</v>
      </c>
      <c r="E324" s="50">
        <v>217.77494000000002</v>
      </c>
      <c r="F324" s="124">
        <f t="shared" ref="F324:F387" si="11">E324/D324</f>
        <v>0.3874998932384342</v>
      </c>
    </row>
    <row r="325" spans="1:6" x14ac:dyDescent="0.25">
      <c r="A325" s="110" t="str">
        <f t="shared" si="10"/>
        <v>A</v>
      </c>
      <c r="B325" s="121" t="s">
        <v>258</v>
      </c>
      <c r="C325" s="46" t="s">
        <v>17</v>
      </c>
      <c r="D325" s="47">
        <v>450</v>
      </c>
      <c r="E325" s="47">
        <v>20.578520000000001</v>
      </c>
      <c r="F325" s="122">
        <f t="shared" si="11"/>
        <v>4.5730044444444444E-2</v>
      </c>
    </row>
    <row r="326" spans="1:6" s="55" customFormat="1" ht="18.75" thickBot="1" x14ac:dyDescent="0.3">
      <c r="A326" s="51" t="str">
        <f t="shared" si="10"/>
        <v>A</v>
      </c>
      <c r="B326" s="52" t="s">
        <v>348</v>
      </c>
      <c r="C326" s="125" t="s">
        <v>349</v>
      </c>
      <c r="D326" s="54">
        <v>13823</v>
      </c>
      <c r="E326" s="54">
        <v>11094.137699999999</v>
      </c>
      <c r="F326" s="126">
        <f t="shared" si="11"/>
        <v>0.80258537944006358</v>
      </c>
    </row>
    <row r="327" spans="1:6" s="55" customFormat="1" ht="15.75" thickTop="1" x14ac:dyDescent="0.25">
      <c r="A327" s="51" t="str">
        <f t="shared" si="10"/>
        <v>A</v>
      </c>
      <c r="B327" s="127" t="s">
        <v>258</v>
      </c>
      <c r="C327" s="57" t="s">
        <v>10</v>
      </c>
      <c r="D327" s="58">
        <v>13383</v>
      </c>
      <c r="E327" s="58">
        <v>11078.554179999999</v>
      </c>
      <c r="F327" s="128">
        <f t="shared" si="11"/>
        <v>0.82780797877904799</v>
      </c>
    </row>
    <row r="328" spans="1:6" s="55" customFormat="1" x14ac:dyDescent="0.25">
      <c r="A328" s="51" t="str">
        <f t="shared" si="10"/>
        <v>A</v>
      </c>
      <c r="B328" s="129" t="s">
        <v>258</v>
      </c>
      <c r="C328" s="60" t="s">
        <v>11</v>
      </c>
      <c r="D328" s="61">
        <v>9187</v>
      </c>
      <c r="E328" s="61">
        <v>8242.2950999999994</v>
      </c>
      <c r="F328" s="130">
        <f t="shared" si="11"/>
        <v>0.89716938064656571</v>
      </c>
    </row>
    <row r="329" spans="1:6" s="55" customFormat="1" x14ac:dyDescent="0.25">
      <c r="A329" s="51" t="str">
        <f t="shared" si="10"/>
        <v>A</v>
      </c>
      <c r="B329" s="129" t="s">
        <v>258</v>
      </c>
      <c r="C329" s="60" t="s">
        <v>12</v>
      </c>
      <c r="D329" s="61">
        <v>3500</v>
      </c>
      <c r="E329" s="61">
        <v>2497.3620000000001</v>
      </c>
      <c r="F329" s="130">
        <f t="shared" si="11"/>
        <v>0.71353200000000006</v>
      </c>
    </row>
    <row r="330" spans="1:6" s="55" customFormat="1" x14ac:dyDescent="0.25">
      <c r="A330" s="51" t="str">
        <f t="shared" si="10"/>
        <v>A</v>
      </c>
      <c r="B330" s="129" t="s">
        <v>258</v>
      </c>
      <c r="C330" s="60" t="s">
        <v>2</v>
      </c>
      <c r="D330" s="61">
        <v>8</v>
      </c>
      <c r="E330" s="61">
        <v>5.7778</v>
      </c>
      <c r="F330" s="130">
        <f t="shared" si="11"/>
        <v>0.72222500000000001</v>
      </c>
    </row>
    <row r="331" spans="1:6" s="55" customFormat="1" x14ac:dyDescent="0.25">
      <c r="A331" s="51" t="str">
        <f t="shared" si="10"/>
        <v>A</v>
      </c>
      <c r="B331" s="129" t="s">
        <v>258</v>
      </c>
      <c r="C331" s="60" t="s">
        <v>15</v>
      </c>
      <c r="D331" s="61">
        <v>128</v>
      </c>
      <c r="E331" s="61">
        <v>115.46467999999999</v>
      </c>
      <c r="F331" s="130">
        <f t="shared" si="11"/>
        <v>0.9020678124999999</v>
      </c>
    </row>
    <row r="332" spans="1:6" s="55" customFormat="1" x14ac:dyDescent="0.25">
      <c r="A332" s="51" t="str">
        <f t="shared" si="10"/>
        <v>A</v>
      </c>
      <c r="B332" s="129" t="s">
        <v>258</v>
      </c>
      <c r="C332" s="60" t="s">
        <v>16</v>
      </c>
      <c r="D332" s="61">
        <v>560</v>
      </c>
      <c r="E332" s="61">
        <v>217.65460000000002</v>
      </c>
      <c r="F332" s="130">
        <f t="shared" si="11"/>
        <v>0.3886689285714286</v>
      </c>
    </row>
    <row r="333" spans="1:6" s="55" customFormat="1" x14ac:dyDescent="0.25">
      <c r="A333" s="51" t="str">
        <f t="shared" si="10"/>
        <v>A</v>
      </c>
      <c r="B333" s="127" t="s">
        <v>258</v>
      </c>
      <c r="C333" s="57" t="s">
        <v>17</v>
      </c>
      <c r="D333" s="58">
        <v>440</v>
      </c>
      <c r="E333" s="58">
        <v>15.58352</v>
      </c>
      <c r="F333" s="128">
        <f t="shared" si="11"/>
        <v>3.5417090909090912E-2</v>
      </c>
    </row>
    <row r="334" spans="1:6" s="55" customFormat="1" ht="18.75" thickBot="1" x14ac:dyDescent="0.3">
      <c r="A334" s="51" t="str">
        <f t="shared" si="10"/>
        <v>A</v>
      </c>
      <c r="B334" s="52" t="s">
        <v>350</v>
      </c>
      <c r="C334" s="125" t="s">
        <v>351</v>
      </c>
      <c r="D334" s="54">
        <v>722</v>
      </c>
      <c r="E334" s="54">
        <v>517.5538600000001</v>
      </c>
      <c r="F334" s="126">
        <f t="shared" si="11"/>
        <v>0.7168336011080334</v>
      </c>
    </row>
    <row r="335" spans="1:6" s="55" customFormat="1" ht="15.75" thickTop="1" x14ac:dyDescent="0.25">
      <c r="A335" s="51" t="str">
        <f t="shared" si="10"/>
        <v>A</v>
      </c>
      <c r="B335" s="127" t="s">
        <v>258</v>
      </c>
      <c r="C335" s="57" t="s">
        <v>10</v>
      </c>
      <c r="D335" s="58">
        <v>712</v>
      </c>
      <c r="E335" s="58">
        <v>512.5588600000001</v>
      </c>
      <c r="F335" s="128">
        <f t="shared" si="11"/>
        <v>0.71988603932584283</v>
      </c>
    </row>
    <row r="336" spans="1:6" s="55" customFormat="1" x14ac:dyDescent="0.25">
      <c r="A336" s="51" t="str">
        <f t="shared" si="10"/>
        <v>A</v>
      </c>
      <c r="B336" s="129" t="s">
        <v>258</v>
      </c>
      <c r="C336" s="60" t="s">
        <v>11</v>
      </c>
      <c r="D336" s="61">
        <v>600</v>
      </c>
      <c r="E336" s="61">
        <v>442.33196000000004</v>
      </c>
      <c r="F336" s="130">
        <f t="shared" si="11"/>
        <v>0.73721993333333335</v>
      </c>
    </row>
    <row r="337" spans="1:6" s="55" customFormat="1" x14ac:dyDescent="0.25">
      <c r="A337" s="51" t="str">
        <f t="shared" si="10"/>
        <v>A</v>
      </c>
      <c r="B337" s="129" t="s">
        <v>258</v>
      </c>
      <c r="C337" s="60" t="s">
        <v>12</v>
      </c>
      <c r="D337" s="61">
        <v>100</v>
      </c>
      <c r="E337" s="61">
        <v>67.166520000000006</v>
      </c>
      <c r="F337" s="130">
        <f t="shared" si="11"/>
        <v>0.67166520000000007</v>
      </c>
    </row>
    <row r="338" spans="1:6" s="55" customFormat="1" x14ac:dyDescent="0.25">
      <c r="A338" s="51" t="str">
        <f t="shared" si="10"/>
        <v>A</v>
      </c>
      <c r="B338" s="129" t="s">
        <v>258</v>
      </c>
      <c r="C338" s="60" t="s">
        <v>15</v>
      </c>
      <c r="D338" s="61">
        <v>10</v>
      </c>
      <c r="E338" s="61">
        <v>2.9400399999999998</v>
      </c>
      <c r="F338" s="130">
        <f t="shared" si="11"/>
        <v>0.29400399999999999</v>
      </c>
    </row>
    <row r="339" spans="1:6" s="55" customFormat="1" x14ac:dyDescent="0.25">
      <c r="A339" s="51" t="str">
        <f t="shared" si="10"/>
        <v>A</v>
      </c>
      <c r="B339" s="129" t="s">
        <v>258</v>
      </c>
      <c r="C339" s="60" t="s">
        <v>16</v>
      </c>
      <c r="D339" s="61">
        <v>2</v>
      </c>
      <c r="E339" s="61">
        <v>0.12034</v>
      </c>
      <c r="F339" s="130">
        <f t="shared" si="11"/>
        <v>6.0170000000000001E-2</v>
      </c>
    </row>
    <row r="340" spans="1:6" s="55" customFormat="1" x14ac:dyDescent="0.25">
      <c r="A340" s="51" t="str">
        <f t="shared" si="10"/>
        <v>A</v>
      </c>
      <c r="B340" s="127" t="s">
        <v>258</v>
      </c>
      <c r="C340" s="57" t="s">
        <v>17</v>
      </c>
      <c r="D340" s="58">
        <v>10</v>
      </c>
      <c r="E340" s="58">
        <v>4.9950000000000001</v>
      </c>
      <c r="F340" s="128">
        <f t="shared" si="11"/>
        <v>0.4995</v>
      </c>
    </row>
    <row r="341" spans="1:6" ht="36.75" thickBot="1" x14ac:dyDescent="0.3">
      <c r="A341" s="110" t="str">
        <f t="shared" si="10"/>
        <v>A</v>
      </c>
      <c r="B341" s="42" t="s">
        <v>352</v>
      </c>
      <c r="C341" s="120" t="s">
        <v>353</v>
      </c>
      <c r="D341" s="44">
        <v>1337.5</v>
      </c>
      <c r="E341" s="44">
        <v>567.27062000000012</v>
      </c>
      <c r="F341" s="113">
        <f t="shared" si="11"/>
        <v>0.42412756635514026</v>
      </c>
    </row>
    <row r="342" spans="1:6" ht="15.75" thickTop="1" x14ac:dyDescent="0.25">
      <c r="A342" s="110" t="str">
        <f t="shared" si="10"/>
        <v>A</v>
      </c>
      <c r="B342" s="121" t="s">
        <v>258</v>
      </c>
      <c r="C342" s="46" t="s">
        <v>10</v>
      </c>
      <c r="D342" s="47">
        <v>1264.2090000000001</v>
      </c>
      <c r="E342" s="47">
        <v>566.32162000000017</v>
      </c>
      <c r="F342" s="122">
        <f t="shared" si="11"/>
        <v>0.44796518613615322</v>
      </c>
    </row>
    <row r="343" spans="1:6" x14ac:dyDescent="0.25">
      <c r="A343" s="110" t="str">
        <f t="shared" si="10"/>
        <v>A</v>
      </c>
      <c r="B343" s="123" t="s">
        <v>258</v>
      </c>
      <c r="C343" s="49" t="s">
        <v>11</v>
      </c>
      <c r="D343" s="50">
        <v>445.39</v>
      </c>
      <c r="E343" s="50">
        <v>381.52550000000002</v>
      </c>
      <c r="F343" s="124">
        <f t="shared" si="11"/>
        <v>0.8566099373582704</v>
      </c>
    </row>
    <row r="344" spans="1:6" x14ac:dyDescent="0.25">
      <c r="A344" s="110" t="str">
        <f t="shared" si="10"/>
        <v>A</v>
      </c>
      <c r="B344" s="123" t="s">
        <v>258</v>
      </c>
      <c r="C344" s="49" t="s">
        <v>12</v>
      </c>
      <c r="D344" s="50">
        <v>337.87400000000002</v>
      </c>
      <c r="E344" s="50">
        <v>173.53503000000001</v>
      </c>
      <c r="F344" s="124">
        <f t="shared" si="11"/>
        <v>0.51360871212345427</v>
      </c>
    </row>
    <row r="345" spans="1:6" x14ac:dyDescent="0.25">
      <c r="A345" s="110" t="str">
        <f t="shared" si="10"/>
        <v>A</v>
      </c>
      <c r="B345" s="123" t="s">
        <v>258</v>
      </c>
      <c r="C345" s="49" t="s">
        <v>14</v>
      </c>
      <c r="D345" s="50">
        <v>160</v>
      </c>
      <c r="E345" s="50">
        <v>0</v>
      </c>
      <c r="F345" s="124">
        <f t="shared" si="11"/>
        <v>0</v>
      </c>
    </row>
    <row r="346" spans="1:6" x14ac:dyDescent="0.25">
      <c r="A346" s="110" t="str">
        <f t="shared" si="10"/>
        <v>A</v>
      </c>
      <c r="B346" s="123" t="s">
        <v>258</v>
      </c>
      <c r="C346" s="49" t="s">
        <v>2</v>
      </c>
      <c r="D346" s="50">
        <v>300</v>
      </c>
      <c r="E346" s="50">
        <v>0</v>
      </c>
      <c r="F346" s="124">
        <f t="shared" si="11"/>
        <v>0</v>
      </c>
    </row>
    <row r="347" spans="1:6" x14ac:dyDescent="0.25">
      <c r="A347" s="110" t="str">
        <f t="shared" si="10"/>
        <v>A</v>
      </c>
      <c r="B347" s="123" t="s">
        <v>258</v>
      </c>
      <c r="C347" s="49" t="s">
        <v>15</v>
      </c>
      <c r="D347" s="50">
        <v>9.61</v>
      </c>
      <c r="E347" s="50">
        <v>9.6066699999999994</v>
      </c>
      <c r="F347" s="124">
        <f t="shared" si="11"/>
        <v>0.99965348595213321</v>
      </c>
    </row>
    <row r="348" spans="1:6" x14ac:dyDescent="0.25">
      <c r="A348" s="110" t="str">
        <f t="shared" si="10"/>
        <v>A</v>
      </c>
      <c r="B348" s="123" t="s">
        <v>258</v>
      </c>
      <c r="C348" s="49" t="s">
        <v>16</v>
      </c>
      <c r="D348" s="50">
        <v>11.335000000000001</v>
      </c>
      <c r="E348" s="50">
        <v>1.65442</v>
      </c>
      <c r="F348" s="124">
        <f t="shared" si="11"/>
        <v>0.14595677106307894</v>
      </c>
    </row>
    <row r="349" spans="1:6" x14ac:dyDescent="0.25">
      <c r="A349" s="110" t="str">
        <f t="shared" si="10"/>
        <v>A</v>
      </c>
      <c r="B349" s="121" t="s">
        <v>258</v>
      </c>
      <c r="C349" s="46" t="s">
        <v>17</v>
      </c>
      <c r="D349" s="47">
        <v>73.290999999999997</v>
      </c>
      <c r="E349" s="47">
        <v>0.94899999999999995</v>
      </c>
      <c r="F349" s="122">
        <f t="shared" si="11"/>
        <v>1.2948383839762044E-2</v>
      </c>
    </row>
    <row r="350" spans="1:6" s="55" customFormat="1" ht="36.75" thickBot="1" x14ac:dyDescent="0.3">
      <c r="A350" s="51" t="str">
        <f t="shared" si="10"/>
        <v>A</v>
      </c>
      <c r="B350" s="52" t="s">
        <v>354</v>
      </c>
      <c r="C350" s="125" t="s">
        <v>353</v>
      </c>
      <c r="D350" s="54">
        <v>772.5</v>
      </c>
      <c r="E350" s="54">
        <v>567.27062000000012</v>
      </c>
      <c r="F350" s="126">
        <f t="shared" si="11"/>
        <v>0.73433089967637555</v>
      </c>
    </row>
    <row r="351" spans="1:6" s="55" customFormat="1" ht="15.75" thickTop="1" x14ac:dyDescent="0.25">
      <c r="A351" s="51" t="str">
        <f t="shared" si="10"/>
        <v>A</v>
      </c>
      <c r="B351" s="127" t="s">
        <v>258</v>
      </c>
      <c r="C351" s="57" t="s">
        <v>10</v>
      </c>
      <c r="D351" s="58">
        <v>699.20899999999995</v>
      </c>
      <c r="E351" s="58">
        <v>566.32162000000017</v>
      </c>
      <c r="F351" s="128">
        <f t="shared" si="11"/>
        <v>0.80994612483535</v>
      </c>
    </row>
    <row r="352" spans="1:6" s="55" customFormat="1" x14ac:dyDescent="0.25">
      <c r="A352" s="51" t="str">
        <f t="shared" si="10"/>
        <v>A</v>
      </c>
      <c r="B352" s="129" t="s">
        <v>258</v>
      </c>
      <c r="C352" s="60" t="s">
        <v>11</v>
      </c>
      <c r="D352" s="61">
        <v>445.39</v>
      </c>
      <c r="E352" s="61">
        <v>381.52550000000002</v>
      </c>
      <c r="F352" s="130">
        <f t="shared" si="11"/>
        <v>0.8566099373582704</v>
      </c>
    </row>
    <row r="353" spans="1:6" s="55" customFormat="1" x14ac:dyDescent="0.25">
      <c r="A353" s="51" t="str">
        <f t="shared" si="10"/>
        <v>A</v>
      </c>
      <c r="B353" s="129" t="s">
        <v>258</v>
      </c>
      <c r="C353" s="60" t="s">
        <v>12</v>
      </c>
      <c r="D353" s="61">
        <v>237.874</v>
      </c>
      <c r="E353" s="61">
        <v>173.53503000000001</v>
      </c>
      <c r="F353" s="130">
        <f t="shared" si="11"/>
        <v>0.72952500063058601</v>
      </c>
    </row>
    <row r="354" spans="1:6" s="55" customFormat="1" x14ac:dyDescent="0.25">
      <c r="A354" s="51" t="str">
        <f t="shared" si="10"/>
        <v>A</v>
      </c>
      <c r="B354" s="129" t="s">
        <v>258</v>
      </c>
      <c r="C354" s="60" t="s">
        <v>15</v>
      </c>
      <c r="D354" s="61">
        <v>9.61</v>
      </c>
      <c r="E354" s="61">
        <v>9.6066699999999994</v>
      </c>
      <c r="F354" s="130">
        <f t="shared" si="11"/>
        <v>0.99965348595213321</v>
      </c>
    </row>
    <row r="355" spans="1:6" s="55" customFormat="1" x14ac:dyDescent="0.25">
      <c r="A355" s="51" t="str">
        <f t="shared" si="10"/>
        <v>A</v>
      </c>
      <c r="B355" s="129" t="s">
        <v>258</v>
      </c>
      <c r="C355" s="60" t="s">
        <v>16</v>
      </c>
      <c r="D355" s="61">
        <v>6.335</v>
      </c>
      <c r="E355" s="61">
        <v>1.65442</v>
      </c>
      <c r="F355" s="130">
        <f t="shared" si="11"/>
        <v>0.2611554853985793</v>
      </c>
    </row>
    <row r="356" spans="1:6" s="55" customFormat="1" x14ac:dyDescent="0.25">
      <c r="A356" s="51" t="str">
        <f t="shared" si="10"/>
        <v>A</v>
      </c>
      <c r="B356" s="127" t="s">
        <v>258</v>
      </c>
      <c r="C356" s="57" t="s">
        <v>17</v>
      </c>
      <c r="D356" s="58">
        <v>73.290999999999997</v>
      </c>
      <c r="E356" s="58">
        <v>0.94899999999999995</v>
      </c>
      <c r="F356" s="128">
        <f t="shared" si="11"/>
        <v>1.2948383839762044E-2</v>
      </c>
    </row>
    <row r="357" spans="1:6" s="55" customFormat="1" ht="54.75" thickBot="1" x14ac:dyDescent="0.3">
      <c r="A357" s="51" t="str">
        <f t="shared" si="10"/>
        <v>A</v>
      </c>
      <c r="B357" s="52" t="s">
        <v>2484</v>
      </c>
      <c r="C357" s="125" t="s">
        <v>2485</v>
      </c>
      <c r="D357" s="54">
        <v>565</v>
      </c>
      <c r="E357" s="54">
        <v>0</v>
      </c>
      <c r="F357" s="126">
        <f t="shared" si="11"/>
        <v>0</v>
      </c>
    </row>
    <row r="358" spans="1:6" s="55" customFormat="1" ht="15.75" thickTop="1" x14ac:dyDescent="0.25">
      <c r="A358" s="51" t="str">
        <f t="shared" si="10"/>
        <v>A</v>
      </c>
      <c r="B358" s="127" t="s">
        <v>258</v>
      </c>
      <c r="C358" s="57" t="s">
        <v>10</v>
      </c>
      <c r="D358" s="58">
        <v>565</v>
      </c>
      <c r="E358" s="58">
        <v>0</v>
      </c>
      <c r="F358" s="128">
        <f t="shared" si="11"/>
        <v>0</v>
      </c>
    </row>
    <row r="359" spans="1:6" s="55" customFormat="1" x14ac:dyDescent="0.25">
      <c r="A359" s="51" t="str">
        <f t="shared" si="10"/>
        <v>A</v>
      </c>
      <c r="B359" s="129" t="s">
        <v>258</v>
      </c>
      <c r="C359" s="60" t="s">
        <v>12</v>
      </c>
      <c r="D359" s="61">
        <v>100</v>
      </c>
      <c r="E359" s="61">
        <v>0</v>
      </c>
      <c r="F359" s="130">
        <f t="shared" si="11"/>
        <v>0</v>
      </c>
    </row>
    <row r="360" spans="1:6" s="55" customFormat="1" x14ac:dyDescent="0.25">
      <c r="A360" s="51" t="str">
        <f t="shared" si="10"/>
        <v>A</v>
      </c>
      <c r="B360" s="129" t="s">
        <v>258</v>
      </c>
      <c r="C360" s="60" t="s">
        <v>14</v>
      </c>
      <c r="D360" s="61">
        <v>160</v>
      </c>
      <c r="E360" s="61">
        <v>0</v>
      </c>
      <c r="F360" s="130">
        <f t="shared" si="11"/>
        <v>0</v>
      </c>
    </row>
    <row r="361" spans="1:6" s="55" customFormat="1" x14ac:dyDescent="0.25">
      <c r="A361" s="51" t="str">
        <f t="shared" si="10"/>
        <v>A</v>
      </c>
      <c r="B361" s="129" t="s">
        <v>258</v>
      </c>
      <c r="C361" s="60" t="s">
        <v>2</v>
      </c>
      <c r="D361" s="61">
        <v>300</v>
      </c>
      <c r="E361" s="61">
        <v>0</v>
      </c>
      <c r="F361" s="130">
        <f t="shared" si="11"/>
        <v>0</v>
      </c>
    </row>
    <row r="362" spans="1:6" s="55" customFormat="1" x14ac:dyDescent="0.25">
      <c r="A362" s="51" t="str">
        <f t="shared" si="10"/>
        <v>A</v>
      </c>
      <c r="B362" s="129" t="s">
        <v>258</v>
      </c>
      <c r="C362" s="60" t="s">
        <v>16</v>
      </c>
      <c r="D362" s="61">
        <v>5</v>
      </c>
      <c r="E362" s="61">
        <v>0</v>
      </c>
      <c r="F362" s="130">
        <f t="shared" si="11"/>
        <v>0</v>
      </c>
    </row>
    <row r="363" spans="1:6" ht="18.75" thickBot="1" x14ac:dyDescent="0.3">
      <c r="A363" s="110" t="str">
        <f t="shared" si="10"/>
        <v>A</v>
      </c>
      <c r="B363" s="42" t="s">
        <v>355</v>
      </c>
      <c r="C363" s="120" t="s">
        <v>356</v>
      </c>
      <c r="D363" s="44">
        <v>27874</v>
      </c>
      <c r="E363" s="44">
        <v>18161.579389999999</v>
      </c>
      <c r="F363" s="113">
        <f t="shared" si="11"/>
        <v>0.65155985470330768</v>
      </c>
    </row>
    <row r="364" spans="1:6" ht="15.75" thickTop="1" x14ac:dyDescent="0.25">
      <c r="A364" s="110" t="str">
        <f t="shared" si="10"/>
        <v>A</v>
      </c>
      <c r="B364" s="121" t="s">
        <v>258</v>
      </c>
      <c r="C364" s="46" t="s">
        <v>10</v>
      </c>
      <c r="D364" s="47">
        <v>23652</v>
      </c>
      <c r="E364" s="47">
        <v>15103.380669999999</v>
      </c>
      <c r="F364" s="122">
        <f t="shared" si="11"/>
        <v>0.63856674572974792</v>
      </c>
    </row>
    <row r="365" spans="1:6" x14ac:dyDescent="0.25">
      <c r="A365" s="110" t="str">
        <f t="shared" si="10"/>
        <v>A</v>
      </c>
      <c r="B365" s="123" t="s">
        <v>258</v>
      </c>
      <c r="C365" s="49" t="s">
        <v>11</v>
      </c>
      <c r="D365" s="50">
        <v>15909</v>
      </c>
      <c r="E365" s="50">
        <v>10193.285069999998</v>
      </c>
      <c r="F365" s="124">
        <f t="shared" si="11"/>
        <v>0.64072443711106908</v>
      </c>
    </row>
    <row r="366" spans="1:6" x14ac:dyDescent="0.25">
      <c r="A366" s="110" t="str">
        <f t="shared" si="10"/>
        <v>A</v>
      </c>
      <c r="B366" s="123" t="s">
        <v>258</v>
      </c>
      <c r="C366" s="49" t="s">
        <v>12</v>
      </c>
      <c r="D366" s="50">
        <v>6954</v>
      </c>
      <c r="E366" s="50">
        <v>4530.6902099999998</v>
      </c>
      <c r="F366" s="124">
        <f t="shared" si="11"/>
        <v>0.65152289473684211</v>
      </c>
    </row>
    <row r="367" spans="1:6" x14ac:dyDescent="0.25">
      <c r="A367" s="110" t="str">
        <f t="shared" si="10"/>
        <v>A</v>
      </c>
      <c r="B367" s="123" t="s">
        <v>258</v>
      </c>
      <c r="C367" s="49" t="s">
        <v>2</v>
      </c>
      <c r="D367" s="50">
        <v>150</v>
      </c>
      <c r="E367" s="50">
        <v>53.333760000000005</v>
      </c>
      <c r="F367" s="124">
        <f t="shared" si="11"/>
        <v>0.35555840000000005</v>
      </c>
    </row>
    <row r="368" spans="1:6" x14ac:dyDescent="0.25">
      <c r="A368" s="110" t="str">
        <f t="shared" si="10"/>
        <v>A</v>
      </c>
      <c r="B368" s="123" t="s">
        <v>258</v>
      </c>
      <c r="C368" s="49" t="s">
        <v>15</v>
      </c>
      <c r="D368" s="50">
        <v>106</v>
      </c>
      <c r="E368" s="50">
        <v>63.344359999999995</v>
      </c>
      <c r="F368" s="124">
        <f t="shared" si="11"/>
        <v>0.59758830188679235</v>
      </c>
    </row>
    <row r="369" spans="1:6" x14ac:dyDescent="0.25">
      <c r="A369" s="110" t="str">
        <f t="shared" si="10"/>
        <v>A</v>
      </c>
      <c r="B369" s="123" t="s">
        <v>258</v>
      </c>
      <c r="C369" s="49" t="s">
        <v>16</v>
      </c>
      <c r="D369" s="50">
        <v>533</v>
      </c>
      <c r="E369" s="50">
        <v>262.72726999999998</v>
      </c>
      <c r="F369" s="124">
        <f t="shared" si="11"/>
        <v>0.49292170731707313</v>
      </c>
    </row>
    <row r="370" spans="1:6" x14ac:dyDescent="0.25">
      <c r="A370" s="110" t="str">
        <f t="shared" si="10"/>
        <v>A</v>
      </c>
      <c r="B370" s="121" t="s">
        <v>258</v>
      </c>
      <c r="C370" s="46" t="s">
        <v>17</v>
      </c>
      <c r="D370" s="47">
        <v>4222</v>
      </c>
      <c r="E370" s="47">
        <v>3058.1987199999999</v>
      </c>
      <c r="F370" s="122">
        <f t="shared" si="11"/>
        <v>0.7243483467550923</v>
      </c>
    </row>
    <row r="371" spans="1:6" ht="18.75" thickBot="1" x14ac:dyDescent="0.3">
      <c r="A371" s="110" t="str">
        <f t="shared" si="10"/>
        <v>A</v>
      </c>
      <c r="B371" s="42" t="s">
        <v>357</v>
      </c>
      <c r="C371" s="120" t="s">
        <v>358</v>
      </c>
      <c r="D371" s="44">
        <v>5423.46</v>
      </c>
      <c r="E371" s="44">
        <v>4581.1714499999989</v>
      </c>
      <c r="F371" s="113">
        <f t="shared" si="11"/>
        <v>0.84469535130709894</v>
      </c>
    </row>
    <row r="372" spans="1:6" ht="15.75" thickTop="1" x14ac:dyDescent="0.25">
      <c r="A372" s="110" t="str">
        <f t="shared" si="10"/>
        <v>A</v>
      </c>
      <c r="B372" s="121" t="s">
        <v>258</v>
      </c>
      <c r="C372" s="46" t="s">
        <v>10</v>
      </c>
      <c r="D372" s="47">
        <v>5102</v>
      </c>
      <c r="E372" s="47">
        <v>4394.4302200000002</v>
      </c>
      <c r="F372" s="122">
        <f t="shared" si="11"/>
        <v>0.86131521364170915</v>
      </c>
    </row>
    <row r="373" spans="1:6" x14ac:dyDescent="0.25">
      <c r="A373" s="110" t="str">
        <f t="shared" si="10"/>
        <v>A</v>
      </c>
      <c r="B373" s="123" t="s">
        <v>258</v>
      </c>
      <c r="C373" s="49" t="s">
        <v>11</v>
      </c>
      <c r="D373" s="50">
        <v>2630</v>
      </c>
      <c r="E373" s="50">
        <v>2464.0185699999997</v>
      </c>
      <c r="F373" s="124">
        <f t="shared" si="11"/>
        <v>0.93688919011406835</v>
      </c>
    </row>
    <row r="374" spans="1:6" x14ac:dyDescent="0.25">
      <c r="A374" s="110" t="str">
        <f t="shared" si="10"/>
        <v>A</v>
      </c>
      <c r="B374" s="123" t="s">
        <v>258</v>
      </c>
      <c r="C374" s="49" t="s">
        <v>12</v>
      </c>
      <c r="D374" s="50">
        <v>2240.5</v>
      </c>
      <c r="E374" s="50">
        <v>1825.75722</v>
      </c>
      <c r="F374" s="124">
        <f t="shared" si="11"/>
        <v>0.81488829279178754</v>
      </c>
    </row>
    <row r="375" spans="1:6" x14ac:dyDescent="0.25">
      <c r="A375" s="110" t="str">
        <f t="shared" si="10"/>
        <v>A</v>
      </c>
      <c r="B375" s="123" t="s">
        <v>258</v>
      </c>
      <c r="C375" s="49" t="s">
        <v>2</v>
      </c>
      <c r="D375" s="50">
        <v>150</v>
      </c>
      <c r="E375" s="50">
        <v>53.333760000000005</v>
      </c>
      <c r="F375" s="124">
        <f t="shared" si="11"/>
        <v>0.35555840000000005</v>
      </c>
    </row>
    <row r="376" spans="1:6" x14ac:dyDescent="0.25">
      <c r="A376" s="110" t="str">
        <f t="shared" si="10"/>
        <v>A</v>
      </c>
      <c r="B376" s="123" t="s">
        <v>258</v>
      </c>
      <c r="C376" s="49" t="s">
        <v>15</v>
      </c>
      <c r="D376" s="50">
        <v>50</v>
      </c>
      <c r="E376" s="50">
        <v>31.092029999999998</v>
      </c>
      <c r="F376" s="124">
        <f t="shared" si="11"/>
        <v>0.62184059999999997</v>
      </c>
    </row>
    <row r="377" spans="1:6" x14ac:dyDescent="0.25">
      <c r="A377" s="110" t="str">
        <f t="shared" si="10"/>
        <v>A</v>
      </c>
      <c r="B377" s="123" t="s">
        <v>258</v>
      </c>
      <c r="C377" s="49" t="s">
        <v>16</v>
      </c>
      <c r="D377" s="50">
        <v>31.5</v>
      </c>
      <c r="E377" s="50">
        <v>20.228639999999999</v>
      </c>
      <c r="F377" s="124">
        <f t="shared" si="11"/>
        <v>0.64217904761904754</v>
      </c>
    </row>
    <row r="378" spans="1:6" x14ac:dyDescent="0.25">
      <c r="A378" s="110" t="str">
        <f t="shared" si="10"/>
        <v>A</v>
      </c>
      <c r="B378" s="121" t="s">
        <v>258</v>
      </c>
      <c r="C378" s="46" t="s">
        <v>17</v>
      </c>
      <c r="D378" s="47">
        <v>321.45999999999998</v>
      </c>
      <c r="E378" s="47">
        <v>186.74123</v>
      </c>
      <c r="F378" s="122">
        <f t="shared" si="11"/>
        <v>0.58091591488832206</v>
      </c>
    </row>
    <row r="379" spans="1:6" s="55" customFormat="1" ht="18.75" thickBot="1" x14ac:dyDescent="0.3">
      <c r="A379" s="51" t="str">
        <f t="shared" si="10"/>
        <v>A</v>
      </c>
      <c r="B379" s="52" t="s">
        <v>359</v>
      </c>
      <c r="C379" s="125" t="s">
        <v>356</v>
      </c>
      <c r="D379" s="54">
        <v>4351.46</v>
      </c>
      <c r="E379" s="54">
        <v>3635.7125199999996</v>
      </c>
      <c r="F379" s="126">
        <f t="shared" si="11"/>
        <v>0.83551555569854707</v>
      </c>
    </row>
    <row r="380" spans="1:6" s="55" customFormat="1" ht="15.75" thickTop="1" x14ac:dyDescent="0.25">
      <c r="A380" s="51" t="str">
        <f t="shared" si="10"/>
        <v>A</v>
      </c>
      <c r="B380" s="127" t="s">
        <v>258</v>
      </c>
      <c r="C380" s="57" t="s">
        <v>10</v>
      </c>
      <c r="D380" s="58">
        <v>4030</v>
      </c>
      <c r="E380" s="58">
        <v>3448.9712899999995</v>
      </c>
      <c r="F380" s="128">
        <f t="shared" si="11"/>
        <v>0.85582414143920582</v>
      </c>
    </row>
    <row r="381" spans="1:6" s="55" customFormat="1" x14ac:dyDescent="0.25">
      <c r="A381" s="51" t="str">
        <f t="shared" si="10"/>
        <v>A</v>
      </c>
      <c r="B381" s="129" t="s">
        <v>258</v>
      </c>
      <c r="C381" s="60" t="s">
        <v>11</v>
      </c>
      <c r="D381" s="61">
        <v>1930</v>
      </c>
      <c r="E381" s="61">
        <v>1831.5636999999999</v>
      </c>
      <c r="F381" s="130">
        <f t="shared" si="11"/>
        <v>0.94899673575129528</v>
      </c>
    </row>
    <row r="382" spans="1:6" s="55" customFormat="1" x14ac:dyDescent="0.25">
      <c r="A382" s="51" t="str">
        <f t="shared" si="10"/>
        <v>A</v>
      </c>
      <c r="B382" s="129" t="s">
        <v>258</v>
      </c>
      <c r="C382" s="60" t="s">
        <v>12</v>
      </c>
      <c r="D382" s="61">
        <v>1888.5</v>
      </c>
      <c r="E382" s="61">
        <v>1520.97066</v>
      </c>
      <c r="F382" s="130">
        <f t="shared" si="11"/>
        <v>0.80538557585385229</v>
      </c>
    </row>
    <row r="383" spans="1:6" s="55" customFormat="1" x14ac:dyDescent="0.25">
      <c r="A383" s="51" t="str">
        <f t="shared" si="10"/>
        <v>A</v>
      </c>
      <c r="B383" s="129" t="s">
        <v>258</v>
      </c>
      <c r="C383" s="60" t="s">
        <v>2</v>
      </c>
      <c r="D383" s="61">
        <v>150</v>
      </c>
      <c r="E383" s="61">
        <v>53.333760000000005</v>
      </c>
      <c r="F383" s="130">
        <f t="shared" si="11"/>
        <v>0.35555840000000005</v>
      </c>
    </row>
    <row r="384" spans="1:6" s="55" customFormat="1" x14ac:dyDescent="0.25">
      <c r="A384" s="51" t="str">
        <f t="shared" si="10"/>
        <v>A</v>
      </c>
      <c r="B384" s="129" t="s">
        <v>258</v>
      </c>
      <c r="C384" s="60" t="s">
        <v>15</v>
      </c>
      <c r="D384" s="61">
        <v>30</v>
      </c>
      <c r="E384" s="61">
        <v>22.87453</v>
      </c>
      <c r="F384" s="130">
        <f t="shared" si="11"/>
        <v>0.76248433333333332</v>
      </c>
    </row>
    <row r="385" spans="1:6" s="55" customFormat="1" x14ac:dyDescent="0.25">
      <c r="A385" s="51" t="str">
        <f t="shared" si="10"/>
        <v>A</v>
      </c>
      <c r="B385" s="129" t="s">
        <v>258</v>
      </c>
      <c r="C385" s="60" t="s">
        <v>16</v>
      </c>
      <c r="D385" s="61">
        <v>31.5</v>
      </c>
      <c r="E385" s="61">
        <v>20.228639999999999</v>
      </c>
      <c r="F385" s="130">
        <f t="shared" si="11"/>
        <v>0.64217904761904754</v>
      </c>
    </row>
    <row r="386" spans="1:6" s="55" customFormat="1" x14ac:dyDescent="0.25">
      <c r="A386" s="51" t="str">
        <f t="shared" si="10"/>
        <v>A</v>
      </c>
      <c r="B386" s="127" t="s">
        <v>258</v>
      </c>
      <c r="C386" s="57" t="s">
        <v>17</v>
      </c>
      <c r="D386" s="58">
        <v>321.45999999999998</v>
      </c>
      <c r="E386" s="58">
        <v>186.74123</v>
      </c>
      <c r="F386" s="128">
        <f t="shared" si="11"/>
        <v>0.58091591488832206</v>
      </c>
    </row>
    <row r="387" spans="1:6" s="55" customFormat="1" ht="18.75" thickBot="1" x14ac:dyDescent="0.3">
      <c r="A387" s="51" t="str">
        <f t="shared" si="10"/>
        <v>A</v>
      </c>
      <c r="B387" s="52" t="s">
        <v>360</v>
      </c>
      <c r="C387" s="125" t="s">
        <v>361</v>
      </c>
      <c r="D387" s="54">
        <v>292</v>
      </c>
      <c r="E387" s="54">
        <v>275.09929</v>
      </c>
      <c r="F387" s="126">
        <f t="shared" si="11"/>
        <v>0.94212085616438357</v>
      </c>
    </row>
    <row r="388" spans="1:6" s="55" customFormat="1" ht="15.75" thickTop="1" x14ac:dyDescent="0.25">
      <c r="A388" s="51" t="str">
        <f t="shared" ref="A388:A451" si="12">IF(OR(D388&lt;&gt;0,E388&lt;&gt;0),"A","B")</f>
        <v>A</v>
      </c>
      <c r="B388" s="127" t="s">
        <v>258</v>
      </c>
      <c r="C388" s="57" t="s">
        <v>10</v>
      </c>
      <c r="D388" s="58">
        <v>292</v>
      </c>
      <c r="E388" s="58">
        <v>275.09929</v>
      </c>
      <c r="F388" s="128">
        <f t="shared" ref="F388:F451" si="13">E388/D388</f>
        <v>0.94212085616438357</v>
      </c>
    </row>
    <row r="389" spans="1:6" s="55" customFormat="1" x14ac:dyDescent="0.25">
      <c r="A389" s="51" t="str">
        <f t="shared" si="12"/>
        <v>A</v>
      </c>
      <c r="B389" s="129" t="s">
        <v>258</v>
      </c>
      <c r="C389" s="60" t="s">
        <v>12</v>
      </c>
      <c r="D389" s="61">
        <v>292</v>
      </c>
      <c r="E389" s="61">
        <v>275.09929</v>
      </c>
      <c r="F389" s="130">
        <f t="shared" si="13"/>
        <v>0.94212085616438357</v>
      </c>
    </row>
    <row r="390" spans="1:6" s="55" customFormat="1" ht="36.75" thickBot="1" x14ac:dyDescent="0.3">
      <c r="A390" s="51" t="str">
        <f t="shared" si="12"/>
        <v>A</v>
      </c>
      <c r="B390" s="52" t="s">
        <v>362</v>
      </c>
      <c r="C390" s="125" t="s">
        <v>363</v>
      </c>
      <c r="D390" s="54">
        <v>780</v>
      </c>
      <c r="E390" s="54">
        <v>670.35964000000001</v>
      </c>
      <c r="F390" s="126">
        <f t="shared" si="13"/>
        <v>0.85943543589743587</v>
      </c>
    </row>
    <row r="391" spans="1:6" s="55" customFormat="1" ht="15.75" thickTop="1" x14ac:dyDescent="0.25">
      <c r="A391" s="51" t="str">
        <f t="shared" si="12"/>
        <v>A</v>
      </c>
      <c r="B391" s="127" t="s">
        <v>258</v>
      </c>
      <c r="C391" s="57" t="s">
        <v>10</v>
      </c>
      <c r="D391" s="58">
        <v>780</v>
      </c>
      <c r="E391" s="58">
        <v>670.35964000000001</v>
      </c>
      <c r="F391" s="128">
        <f t="shared" si="13"/>
        <v>0.85943543589743587</v>
      </c>
    </row>
    <row r="392" spans="1:6" s="55" customFormat="1" x14ac:dyDescent="0.25">
      <c r="A392" s="51" t="str">
        <f t="shared" si="12"/>
        <v>A</v>
      </c>
      <c r="B392" s="129" t="s">
        <v>258</v>
      </c>
      <c r="C392" s="60" t="s">
        <v>11</v>
      </c>
      <c r="D392" s="61">
        <v>700</v>
      </c>
      <c r="E392" s="61">
        <v>632.45487000000003</v>
      </c>
      <c r="F392" s="130">
        <f t="shared" si="13"/>
        <v>0.90350695714285723</v>
      </c>
    </row>
    <row r="393" spans="1:6" s="55" customFormat="1" x14ac:dyDescent="0.25">
      <c r="A393" s="51" t="str">
        <f t="shared" si="12"/>
        <v>A</v>
      </c>
      <c r="B393" s="129" t="s">
        <v>258</v>
      </c>
      <c r="C393" s="60" t="s">
        <v>12</v>
      </c>
      <c r="D393" s="61">
        <v>60</v>
      </c>
      <c r="E393" s="61">
        <v>29.687270000000002</v>
      </c>
      <c r="F393" s="130">
        <f t="shared" si="13"/>
        <v>0.49478783333333337</v>
      </c>
    </row>
    <row r="394" spans="1:6" s="55" customFormat="1" x14ac:dyDescent="0.25">
      <c r="A394" s="51" t="str">
        <f t="shared" si="12"/>
        <v>A</v>
      </c>
      <c r="B394" s="129" t="s">
        <v>258</v>
      </c>
      <c r="C394" s="60" t="s">
        <v>15</v>
      </c>
      <c r="D394" s="61">
        <v>20</v>
      </c>
      <c r="E394" s="61">
        <v>8.2174999999999994</v>
      </c>
      <c r="F394" s="130">
        <f t="shared" si="13"/>
        <v>0.41087499999999999</v>
      </c>
    </row>
    <row r="395" spans="1:6" ht="36.75" thickBot="1" x14ac:dyDescent="0.3">
      <c r="A395" s="110" t="str">
        <f t="shared" si="12"/>
        <v>A</v>
      </c>
      <c r="B395" s="42" t="s">
        <v>364</v>
      </c>
      <c r="C395" s="120" t="s">
        <v>365</v>
      </c>
      <c r="D395" s="44">
        <v>7115</v>
      </c>
      <c r="E395" s="44">
        <v>561.38795999999991</v>
      </c>
      <c r="F395" s="113">
        <f t="shared" si="13"/>
        <v>7.8902032326071667E-2</v>
      </c>
    </row>
    <row r="396" spans="1:6" ht="15.75" thickTop="1" x14ac:dyDescent="0.25">
      <c r="A396" s="110" t="str">
        <f t="shared" si="12"/>
        <v>A</v>
      </c>
      <c r="B396" s="121" t="s">
        <v>258</v>
      </c>
      <c r="C396" s="46" t="s">
        <v>10</v>
      </c>
      <c r="D396" s="47">
        <v>5715</v>
      </c>
      <c r="E396" s="47">
        <v>119.26547000000001</v>
      </c>
      <c r="F396" s="122">
        <f t="shared" si="13"/>
        <v>2.086884864391951E-2</v>
      </c>
    </row>
    <row r="397" spans="1:6" x14ac:dyDescent="0.25">
      <c r="A397" s="110" t="str">
        <f t="shared" si="12"/>
        <v>A</v>
      </c>
      <c r="B397" s="123" t="s">
        <v>258</v>
      </c>
      <c r="C397" s="49" t="s">
        <v>11</v>
      </c>
      <c r="D397" s="50">
        <v>4750</v>
      </c>
      <c r="E397" s="50">
        <v>0</v>
      </c>
      <c r="F397" s="124">
        <f t="shared" si="13"/>
        <v>0</v>
      </c>
    </row>
    <row r="398" spans="1:6" x14ac:dyDescent="0.25">
      <c r="A398" s="110" t="str">
        <f t="shared" si="12"/>
        <v>A</v>
      </c>
      <c r="B398" s="123" t="s">
        <v>258</v>
      </c>
      <c r="C398" s="49" t="s">
        <v>12</v>
      </c>
      <c r="D398" s="50">
        <v>965</v>
      </c>
      <c r="E398" s="50">
        <v>119.26547000000001</v>
      </c>
      <c r="F398" s="124">
        <f t="shared" si="13"/>
        <v>0.12359116062176166</v>
      </c>
    </row>
    <row r="399" spans="1:6" x14ac:dyDescent="0.25">
      <c r="A399" s="110" t="str">
        <f t="shared" si="12"/>
        <v>A</v>
      </c>
      <c r="B399" s="121" t="s">
        <v>258</v>
      </c>
      <c r="C399" s="46" t="s">
        <v>17</v>
      </c>
      <c r="D399" s="47">
        <v>1400</v>
      </c>
      <c r="E399" s="47">
        <v>442.12248999999997</v>
      </c>
      <c r="F399" s="122">
        <f t="shared" si="13"/>
        <v>0.31580177857142855</v>
      </c>
    </row>
    <row r="400" spans="1:6" ht="18.75" thickBot="1" x14ac:dyDescent="0.3">
      <c r="A400" s="110" t="str">
        <f t="shared" si="12"/>
        <v>A</v>
      </c>
      <c r="B400" s="42" t="s">
        <v>366</v>
      </c>
      <c r="C400" s="120" t="s">
        <v>367</v>
      </c>
      <c r="D400" s="44">
        <v>11778.54</v>
      </c>
      <c r="E400" s="44">
        <v>9923.7923699999992</v>
      </c>
      <c r="F400" s="113">
        <f t="shared" si="13"/>
        <v>0.84253161851978242</v>
      </c>
    </row>
    <row r="401" spans="1:6" ht="15.75" thickTop="1" x14ac:dyDescent="0.25">
      <c r="A401" s="110" t="str">
        <f t="shared" si="12"/>
        <v>A</v>
      </c>
      <c r="B401" s="121" t="s">
        <v>258</v>
      </c>
      <c r="C401" s="46" t="s">
        <v>10</v>
      </c>
      <c r="D401" s="47">
        <v>9960</v>
      </c>
      <c r="E401" s="47">
        <v>8123.072369999999</v>
      </c>
      <c r="F401" s="122">
        <f t="shared" si="13"/>
        <v>0.81556951506024089</v>
      </c>
    </row>
    <row r="402" spans="1:6" x14ac:dyDescent="0.25">
      <c r="A402" s="110" t="str">
        <f t="shared" si="12"/>
        <v>A</v>
      </c>
      <c r="B402" s="123" t="s">
        <v>258</v>
      </c>
      <c r="C402" s="49" t="s">
        <v>11</v>
      </c>
      <c r="D402" s="50">
        <v>6625</v>
      </c>
      <c r="E402" s="50">
        <v>6075.4540299999999</v>
      </c>
      <c r="F402" s="124">
        <f t="shared" si="13"/>
        <v>0.91704966490566031</v>
      </c>
    </row>
    <row r="403" spans="1:6" x14ac:dyDescent="0.25">
      <c r="A403" s="110" t="str">
        <f t="shared" si="12"/>
        <v>A</v>
      </c>
      <c r="B403" s="123" t="s">
        <v>258</v>
      </c>
      <c r="C403" s="49" t="s">
        <v>12</v>
      </c>
      <c r="D403" s="50">
        <v>2800</v>
      </c>
      <c r="E403" s="50">
        <v>1781.3322599999999</v>
      </c>
      <c r="F403" s="124">
        <f t="shared" si="13"/>
        <v>0.63619009285714279</v>
      </c>
    </row>
    <row r="404" spans="1:6" x14ac:dyDescent="0.25">
      <c r="A404" s="110" t="str">
        <f t="shared" si="12"/>
        <v>A</v>
      </c>
      <c r="B404" s="123" t="s">
        <v>258</v>
      </c>
      <c r="C404" s="49" t="s">
        <v>15</v>
      </c>
      <c r="D404" s="50">
        <v>35</v>
      </c>
      <c r="E404" s="50">
        <v>25.147560000000002</v>
      </c>
      <c r="F404" s="124">
        <f t="shared" si="13"/>
        <v>0.7185017142857143</v>
      </c>
    </row>
    <row r="405" spans="1:6" x14ac:dyDescent="0.25">
      <c r="A405" s="110" t="str">
        <f t="shared" si="12"/>
        <v>A</v>
      </c>
      <c r="B405" s="123" t="s">
        <v>258</v>
      </c>
      <c r="C405" s="49" t="s">
        <v>16</v>
      </c>
      <c r="D405" s="50">
        <v>500</v>
      </c>
      <c r="E405" s="50">
        <v>241.13852</v>
      </c>
      <c r="F405" s="124">
        <f t="shared" si="13"/>
        <v>0.48227703999999999</v>
      </c>
    </row>
    <row r="406" spans="1:6" x14ac:dyDescent="0.25">
      <c r="A406" s="110" t="str">
        <f t="shared" si="12"/>
        <v>A</v>
      </c>
      <c r="B406" s="121" t="s">
        <v>258</v>
      </c>
      <c r="C406" s="46" t="s">
        <v>17</v>
      </c>
      <c r="D406" s="47">
        <v>1818.54</v>
      </c>
      <c r="E406" s="47">
        <v>1800.72</v>
      </c>
      <c r="F406" s="122">
        <f t="shared" si="13"/>
        <v>0.99020093041670798</v>
      </c>
    </row>
    <row r="407" spans="1:6" ht="36.75" thickBot="1" x14ac:dyDescent="0.3">
      <c r="A407" s="110" t="str">
        <f t="shared" si="12"/>
        <v>A</v>
      </c>
      <c r="B407" s="42" t="s">
        <v>368</v>
      </c>
      <c r="C407" s="120" t="s">
        <v>369</v>
      </c>
      <c r="D407" s="44">
        <v>2720</v>
      </c>
      <c r="E407" s="44">
        <v>2414.2185700000005</v>
      </c>
      <c r="F407" s="113">
        <f t="shared" si="13"/>
        <v>0.88758035661764723</v>
      </c>
    </row>
    <row r="408" spans="1:6" ht="15.75" thickTop="1" x14ac:dyDescent="0.25">
      <c r="A408" s="110" t="str">
        <f t="shared" si="12"/>
        <v>A</v>
      </c>
      <c r="B408" s="121" t="s">
        <v>258</v>
      </c>
      <c r="C408" s="46" t="s">
        <v>10</v>
      </c>
      <c r="D408" s="47">
        <v>2053</v>
      </c>
      <c r="E408" s="47">
        <v>1785.8975700000001</v>
      </c>
      <c r="F408" s="122">
        <f t="shared" si="13"/>
        <v>0.86989652703360942</v>
      </c>
    </row>
    <row r="409" spans="1:6" x14ac:dyDescent="0.25">
      <c r="A409" s="110" t="str">
        <f t="shared" si="12"/>
        <v>A</v>
      </c>
      <c r="B409" s="123" t="s">
        <v>258</v>
      </c>
      <c r="C409" s="49" t="s">
        <v>11</v>
      </c>
      <c r="D409" s="50">
        <v>1296</v>
      </c>
      <c r="E409" s="50">
        <v>1170.5544499999999</v>
      </c>
      <c r="F409" s="124">
        <f t="shared" si="13"/>
        <v>0.90320559413580237</v>
      </c>
    </row>
    <row r="410" spans="1:6" x14ac:dyDescent="0.25">
      <c r="A410" s="110" t="str">
        <f t="shared" si="12"/>
        <v>A</v>
      </c>
      <c r="B410" s="123" t="s">
        <v>258</v>
      </c>
      <c r="C410" s="49" t="s">
        <v>12</v>
      </c>
      <c r="D410" s="50">
        <v>740.5</v>
      </c>
      <c r="E410" s="50">
        <v>611.20766000000003</v>
      </c>
      <c r="F410" s="124">
        <f t="shared" si="13"/>
        <v>0.82539859554355166</v>
      </c>
    </row>
    <row r="411" spans="1:6" x14ac:dyDescent="0.25">
      <c r="A411" s="110" t="str">
        <f t="shared" si="12"/>
        <v>A</v>
      </c>
      <c r="B411" s="123" t="s">
        <v>258</v>
      </c>
      <c r="C411" s="49" t="s">
        <v>15</v>
      </c>
      <c r="D411" s="50">
        <v>15</v>
      </c>
      <c r="E411" s="50">
        <v>2.77535</v>
      </c>
      <c r="F411" s="124">
        <f t="shared" si="13"/>
        <v>0.18502333333333335</v>
      </c>
    </row>
    <row r="412" spans="1:6" x14ac:dyDescent="0.25">
      <c r="A412" s="110" t="str">
        <f t="shared" si="12"/>
        <v>A</v>
      </c>
      <c r="B412" s="123" t="s">
        <v>258</v>
      </c>
      <c r="C412" s="49" t="s">
        <v>16</v>
      </c>
      <c r="D412" s="50">
        <v>1.5</v>
      </c>
      <c r="E412" s="50">
        <v>1.3601099999999999</v>
      </c>
      <c r="F412" s="124">
        <f t="shared" si="13"/>
        <v>0.90673999999999999</v>
      </c>
    </row>
    <row r="413" spans="1:6" x14ac:dyDescent="0.25">
      <c r="A413" s="110" t="str">
        <f t="shared" si="12"/>
        <v>A</v>
      </c>
      <c r="B413" s="121" t="s">
        <v>258</v>
      </c>
      <c r="C413" s="46" t="s">
        <v>17</v>
      </c>
      <c r="D413" s="47">
        <v>667</v>
      </c>
      <c r="E413" s="47">
        <v>628.32100000000003</v>
      </c>
      <c r="F413" s="122">
        <f t="shared" si="13"/>
        <v>0.94201049475262377</v>
      </c>
    </row>
    <row r="414" spans="1:6" ht="36.75" thickBot="1" x14ac:dyDescent="0.3">
      <c r="A414" s="110" t="str">
        <f t="shared" si="12"/>
        <v>A</v>
      </c>
      <c r="B414" s="42" t="s">
        <v>370</v>
      </c>
      <c r="C414" s="120" t="s">
        <v>371</v>
      </c>
      <c r="D414" s="44">
        <v>332</v>
      </c>
      <c r="E414" s="44">
        <v>293.48262</v>
      </c>
      <c r="F414" s="113">
        <f t="shared" si="13"/>
        <v>0.8839837951807229</v>
      </c>
    </row>
    <row r="415" spans="1:6" ht="15.75" thickTop="1" x14ac:dyDescent="0.25">
      <c r="A415" s="110" t="str">
        <f t="shared" si="12"/>
        <v>A</v>
      </c>
      <c r="B415" s="121" t="s">
        <v>258</v>
      </c>
      <c r="C415" s="46" t="s">
        <v>10</v>
      </c>
      <c r="D415" s="47">
        <v>317</v>
      </c>
      <c r="E415" s="47">
        <v>293.18862000000001</v>
      </c>
      <c r="F415" s="122">
        <f t="shared" si="13"/>
        <v>0.92488523659305999</v>
      </c>
    </row>
    <row r="416" spans="1:6" x14ac:dyDescent="0.25">
      <c r="A416" s="110" t="str">
        <f t="shared" si="12"/>
        <v>A</v>
      </c>
      <c r="B416" s="123" t="s">
        <v>258</v>
      </c>
      <c r="C416" s="49" t="s">
        <v>11</v>
      </c>
      <c r="D416" s="50">
        <v>188</v>
      </c>
      <c r="E416" s="50">
        <v>176.88415000000001</v>
      </c>
      <c r="F416" s="124">
        <f t="shared" si="13"/>
        <v>0.94087313829787234</v>
      </c>
    </row>
    <row r="417" spans="1:6" x14ac:dyDescent="0.25">
      <c r="A417" s="110" t="str">
        <f t="shared" si="12"/>
        <v>A</v>
      </c>
      <c r="B417" s="123" t="s">
        <v>258</v>
      </c>
      <c r="C417" s="49" t="s">
        <v>12</v>
      </c>
      <c r="D417" s="50">
        <v>125</v>
      </c>
      <c r="E417" s="50">
        <v>113.55172</v>
      </c>
      <c r="F417" s="124">
        <f t="shared" si="13"/>
        <v>0.90841376000000007</v>
      </c>
    </row>
    <row r="418" spans="1:6" x14ac:dyDescent="0.25">
      <c r="A418" s="110" t="str">
        <f t="shared" si="12"/>
        <v>A</v>
      </c>
      <c r="B418" s="123" t="s">
        <v>258</v>
      </c>
      <c r="C418" s="49" t="s">
        <v>15</v>
      </c>
      <c r="D418" s="50">
        <v>4</v>
      </c>
      <c r="E418" s="50">
        <v>2.7527499999999998</v>
      </c>
      <c r="F418" s="124">
        <f t="shared" si="13"/>
        <v>0.68818749999999995</v>
      </c>
    </row>
    <row r="419" spans="1:6" x14ac:dyDescent="0.25">
      <c r="A419" s="110" t="str">
        <f t="shared" si="12"/>
        <v>A</v>
      </c>
      <c r="B419" s="121" t="s">
        <v>258</v>
      </c>
      <c r="C419" s="46" t="s">
        <v>17</v>
      </c>
      <c r="D419" s="47">
        <v>15</v>
      </c>
      <c r="E419" s="47">
        <v>0.29399999999999998</v>
      </c>
      <c r="F419" s="122">
        <f t="shared" si="13"/>
        <v>1.9599999999999999E-2</v>
      </c>
    </row>
    <row r="420" spans="1:6" ht="36.75" thickBot="1" x14ac:dyDescent="0.3">
      <c r="A420" s="110" t="str">
        <f t="shared" si="12"/>
        <v>A</v>
      </c>
      <c r="B420" s="42" t="s">
        <v>372</v>
      </c>
      <c r="C420" s="120" t="s">
        <v>373</v>
      </c>
      <c r="D420" s="44">
        <v>505</v>
      </c>
      <c r="E420" s="44">
        <v>387.52641999999997</v>
      </c>
      <c r="F420" s="113">
        <f t="shared" si="13"/>
        <v>0.76737904950495039</v>
      </c>
    </row>
    <row r="421" spans="1:6" ht="15.75" thickTop="1" x14ac:dyDescent="0.25">
      <c r="A421" s="110" t="str">
        <f t="shared" si="12"/>
        <v>A</v>
      </c>
      <c r="B421" s="121" t="s">
        <v>258</v>
      </c>
      <c r="C421" s="46" t="s">
        <v>10</v>
      </c>
      <c r="D421" s="47">
        <v>505</v>
      </c>
      <c r="E421" s="47">
        <v>387.52641999999997</v>
      </c>
      <c r="F421" s="122">
        <f t="shared" si="13"/>
        <v>0.76737904950495039</v>
      </c>
    </row>
    <row r="422" spans="1:6" x14ac:dyDescent="0.25">
      <c r="A422" s="110" t="str">
        <f t="shared" si="12"/>
        <v>A</v>
      </c>
      <c r="B422" s="123" t="s">
        <v>258</v>
      </c>
      <c r="C422" s="49" t="s">
        <v>11</v>
      </c>
      <c r="D422" s="50">
        <v>420</v>
      </c>
      <c r="E422" s="50">
        <v>306.37387000000001</v>
      </c>
      <c r="F422" s="124">
        <f t="shared" si="13"/>
        <v>0.72946159523809528</v>
      </c>
    </row>
    <row r="423" spans="1:6" x14ac:dyDescent="0.25">
      <c r="A423" s="110" t="str">
        <f t="shared" si="12"/>
        <v>A</v>
      </c>
      <c r="B423" s="123" t="s">
        <v>258</v>
      </c>
      <c r="C423" s="49" t="s">
        <v>12</v>
      </c>
      <c r="D423" s="50">
        <v>83</v>
      </c>
      <c r="E423" s="50">
        <v>79.575879999999998</v>
      </c>
      <c r="F423" s="124">
        <f t="shared" si="13"/>
        <v>0.95874554216867469</v>
      </c>
    </row>
    <row r="424" spans="1:6" x14ac:dyDescent="0.25">
      <c r="A424" s="110" t="str">
        <f t="shared" si="12"/>
        <v>A</v>
      </c>
      <c r="B424" s="123" t="s">
        <v>258</v>
      </c>
      <c r="C424" s="49" t="s">
        <v>15</v>
      </c>
      <c r="D424" s="50">
        <v>2</v>
      </c>
      <c r="E424" s="50">
        <v>1.57667</v>
      </c>
      <c r="F424" s="124">
        <f t="shared" si="13"/>
        <v>0.78833500000000001</v>
      </c>
    </row>
    <row r="425" spans="1:6" ht="36.75" thickBot="1" x14ac:dyDescent="0.3">
      <c r="A425" s="110" t="str">
        <f t="shared" si="12"/>
        <v>A</v>
      </c>
      <c r="B425" s="42" t="s">
        <v>374</v>
      </c>
      <c r="C425" s="120" t="s">
        <v>375</v>
      </c>
      <c r="D425" s="44">
        <v>127943.2</v>
      </c>
      <c r="E425" s="44">
        <v>93665.882769999982</v>
      </c>
      <c r="F425" s="113">
        <f t="shared" si="13"/>
        <v>0.73208957388903817</v>
      </c>
    </row>
    <row r="426" spans="1:6" ht="15.75" thickTop="1" x14ac:dyDescent="0.25">
      <c r="A426" s="110" t="str">
        <f t="shared" si="12"/>
        <v>A</v>
      </c>
      <c r="B426" s="121" t="s">
        <v>258</v>
      </c>
      <c r="C426" s="46" t="s">
        <v>10</v>
      </c>
      <c r="D426" s="47">
        <v>104430.32</v>
      </c>
      <c r="E426" s="47">
        <v>75214.101939999993</v>
      </c>
      <c r="F426" s="122">
        <f t="shared" si="13"/>
        <v>0.72023241851600173</v>
      </c>
    </row>
    <row r="427" spans="1:6" x14ac:dyDescent="0.25">
      <c r="A427" s="110" t="str">
        <f t="shared" si="12"/>
        <v>A</v>
      </c>
      <c r="B427" s="123" t="s">
        <v>258</v>
      </c>
      <c r="C427" s="49" t="s">
        <v>11</v>
      </c>
      <c r="D427" s="50">
        <v>4787.79</v>
      </c>
      <c r="E427" s="50">
        <v>4052.2498300000007</v>
      </c>
      <c r="F427" s="124">
        <f t="shared" si="13"/>
        <v>0.84637167252531975</v>
      </c>
    </row>
    <row r="428" spans="1:6" x14ac:dyDescent="0.25">
      <c r="A428" s="110" t="str">
        <f t="shared" si="12"/>
        <v>A</v>
      </c>
      <c r="B428" s="123" t="s">
        <v>258</v>
      </c>
      <c r="C428" s="49" t="s">
        <v>12</v>
      </c>
      <c r="D428" s="50">
        <v>35738.500999999997</v>
      </c>
      <c r="E428" s="50">
        <v>26186.068130000003</v>
      </c>
      <c r="F428" s="124">
        <f t="shared" si="13"/>
        <v>0.73271310763705522</v>
      </c>
    </row>
    <row r="429" spans="1:6" x14ac:dyDescent="0.25">
      <c r="A429" s="110" t="str">
        <f t="shared" si="12"/>
        <v>A</v>
      </c>
      <c r="B429" s="123" t="s">
        <v>258</v>
      </c>
      <c r="C429" s="49" t="s">
        <v>14</v>
      </c>
      <c r="D429" s="50">
        <v>48710.12</v>
      </c>
      <c r="E429" s="50">
        <v>38502.847570000005</v>
      </c>
      <c r="F429" s="124">
        <f t="shared" si="13"/>
        <v>0.79044862895020584</v>
      </c>
    </row>
    <row r="430" spans="1:6" x14ac:dyDescent="0.25">
      <c r="A430" s="110" t="str">
        <f t="shared" si="12"/>
        <v>A</v>
      </c>
      <c r="B430" s="123" t="s">
        <v>258</v>
      </c>
      <c r="C430" s="49" t="s">
        <v>2</v>
      </c>
      <c r="D430" s="50">
        <v>3880</v>
      </c>
      <c r="E430" s="50">
        <v>222.11507</v>
      </c>
      <c r="F430" s="124">
        <f t="shared" si="13"/>
        <v>5.7246152061855668E-2</v>
      </c>
    </row>
    <row r="431" spans="1:6" x14ac:dyDescent="0.25">
      <c r="A431" s="110" t="str">
        <f t="shared" si="12"/>
        <v>A</v>
      </c>
      <c r="B431" s="123" t="s">
        <v>258</v>
      </c>
      <c r="C431" s="49" t="s">
        <v>15</v>
      </c>
      <c r="D431" s="50">
        <v>138.26</v>
      </c>
      <c r="E431" s="50">
        <v>94.981920000000017</v>
      </c>
      <c r="F431" s="124">
        <f t="shared" si="13"/>
        <v>0.68698047157529307</v>
      </c>
    </row>
    <row r="432" spans="1:6" x14ac:dyDescent="0.25">
      <c r="A432" s="110" t="str">
        <f t="shared" si="12"/>
        <v>A</v>
      </c>
      <c r="B432" s="123" t="s">
        <v>258</v>
      </c>
      <c r="C432" s="49" t="s">
        <v>16</v>
      </c>
      <c r="D432" s="50">
        <v>11175.648999999999</v>
      </c>
      <c r="E432" s="50">
        <v>6155.8394200000002</v>
      </c>
      <c r="F432" s="124">
        <f t="shared" si="13"/>
        <v>0.55082612383406104</v>
      </c>
    </row>
    <row r="433" spans="1:6" x14ac:dyDescent="0.25">
      <c r="A433" s="110" t="str">
        <f t="shared" si="12"/>
        <v>A</v>
      </c>
      <c r="B433" s="121" t="s">
        <v>258</v>
      </c>
      <c r="C433" s="46" t="s">
        <v>17</v>
      </c>
      <c r="D433" s="47">
        <v>13737.88</v>
      </c>
      <c r="E433" s="47">
        <v>5084.3181799999993</v>
      </c>
      <c r="F433" s="122">
        <f t="shared" si="13"/>
        <v>0.37009481666749161</v>
      </c>
    </row>
    <row r="434" spans="1:6" x14ac:dyDescent="0.25">
      <c r="A434" s="110" t="str">
        <f t="shared" si="12"/>
        <v>A</v>
      </c>
      <c r="B434" s="121" t="s">
        <v>258</v>
      </c>
      <c r="C434" s="46" t="s">
        <v>18</v>
      </c>
      <c r="D434" s="47">
        <v>9775</v>
      </c>
      <c r="E434" s="47">
        <v>13367.462649999998</v>
      </c>
      <c r="F434" s="122">
        <f t="shared" si="13"/>
        <v>1.3675153606138104</v>
      </c>
    </row>
    <row r="435" spans="1:6" ht="36.75" thickBot="1" x14ac:dyDescent="0.3">
      <c r="A435" s="110" t="str">
        <f t="shared" si="12"/>
        <v>A</v>
      </c>
      <c r="B435" s="42" t="s">
        <v>376</v>
      </c>
      <c r="C435" s="120" t="s">
        <v>377</v>
      </c>
      <c r="D435" s="44">
        <v>3554.5509999999999</v>
      </c>
      <c r="E435" s="44">
        <v>2997.3751900000002</v>
      </c>
      <c r="F435" s="113">
        <f t="shared" si="13"/>
        <v>0.84325001666877197</v>
      </c>
    </row>
    <row r="436" spans="1:6" ht="15.75" thickTop="1" x14ac:dyDescent="0.25">
      <c r="A436" s="110" t="str">
        <f t="shared" si="12"/>
        <v>A</v>
      </c>
      <c r="B436" s="121" t="s">
        <v>258</v>
      </c>
      <c r="C436" s="46" t="s">
        <v>10</v>
      </c>
      <c r="D436" s="47">
        <v>3544.5509999999999</v>
      </c>
      <c r="E436" s="47">
        <v>2990.5999900000002</v>
      </c>
      <c r="F436" s="122">
        <f t="shared" si="13"/>
        <v>0.84371757946210968</v>
      </c>
    </row>
    <row r="437" spans="1:6" x14ac:dyDescent="0.25">
      <c r="A437" s="110" t="str">
        <f t="shared" si="12"/>
        <v>A</v>
      </c>
      <c r="B437" s="123" t="s">
        <v>258</v>
      </c>
      <c r="C437" s="49" t="s">
        <v>11</v>
      </c>
      <c r="D437" s="50">
        <v>2005</v>
      </c>
      <c r="E437" s="50">
        <v>1700.2837099999999</v>
      </c>
      <c r="F437" s="124">
        <f t="shared" si="13"/>
        <v>0.84802180049875309</v>
      </c>
    </row>
    <row r="438" spans="1:6" x14ac:dyDescent="0.25">
      <c r="A438" s="110" t="str">
        <f t="shared" si="12"/>
        <v>A</v>
      </c>
      <c r="B438" s="123" t="s">
        <v>258</v>
      </c>
      <c r="C438" s="49" t="s">
        <v>12</v>
      </c>
      <c r="D438" s="50">
        <v>1214.5509999999999</v>
      </c>
      <c r="E438" s="50">
        <v>1047.4596799999999</v>
      </c>
      <c r="F438" s="124">
        <f t="shared" si="13"/>
        <v>0.86242543952456507</v>
      </c>
    </row>
    <row r="439" spans="1:6" x14ac:dyDescent="0.25">
      <c r="A439" s="110" t="str">
        <f t="shared" si="12"/>
        <v>A</v>
      </c>
      <c r="B439" s="123" t="s">
        <v>258</v>
      </c>
      <c r="C439" s="49" t="s">
        <v>2</v>
      </c>
      <c r="D439" s="50">
        <v>280</v>
      </c>
      <c r="E439" s="50">
        <v>211.12757000000002</v>
      </c>
      <c r="F439" s="124">
        <f t="shared" si="13"/>
        <v>0.75402703571428575</v>
      </c>
    </row>
    <row r="440" spans="1:6" x14ac:dyDescent="0.25">
      <c r="A440" s="110" t="str">
        <f t="shared" si="12"/>
        <v>A</v>
      </c>
      <c r="B440" s="123" t="s">
        <v>258</v>
      </c>
      <c r="C440" s="49" t="s">
        <v>15</v>
      </c>
      <c r="D440" s="50">
        <v>32.5</v>
      </c>
      <c r="E440" s="50">
        <v>25.159310000000001</v>
      </c>
      <c r="F440" s="124">
        <f t="shared" si="13"/>
        <v>0.77413261538461542</v>
      </c>
    </row>
    <row r="441" spans="1:6" x14ac:dyDescent="0.25">
      <c r="A441" s="110" t="str">
        <f t="shared" si="12"/>
        <v>A</v>
      </c>
      <c r="B441" s="123" t="s">
        <v>258</v>
      </c>
      <c r="C441" s="49" t="s">
        <v>16</v>
      </c>
      <c r="D441" s="50">
        <v>12.5</v>
      </c>
      <c r="E441" s="50">
        <v>6.5697200000000002</v>
      </c>
      <c r="F441" s="124">
        <f t="shared" si="13"/>
        <v>0.52557759999999998</v>
      </c>
    </row>
    <row r="442" spans="1:6" x14ac:dyDescent="0.25">
      <c r="A442" s="110" t="str">
        <f t="shared" si="12"/>
        <v>A</v>
      </c>
      <c r="B442" s="121" t="s">
        <v>258</v>
      </c>
      <c r="C442" s="46" t="s">
        <v>17</v>
      </c>
      <c r="D442" s="47">
        <v>10</v>
      </c>
      <c r="E442" s="47">
        <v>6.7751999999999999</v>
      </c>
      <c r="F442" s="122">
        <f t="shared" si="13"/>
        <v>0.67752000000000001</v>
      </c>
    </row>
    <row r="443" spans="1:6" s="55" customFormat="1" ht="36.75" thickBot="1" x14ac:dyDescent="0.3">
      <c r="A443" s="51" t="str">
        <f t="shared" si="12"/>
        <v>A</v>
      </c>
      <c r="B443" s="52" t="s">
        <v>378</v>
      </c>
      <c r="C443" s="125" t="s">
        <v>375</v>
      </c>
      <c r="D443" s="54">
        <v>3456</v>
      </c>
      <c r="E443" s="54">
        <v>2957.1708900000003</v>
      </c>
      <c r="F443" s="126">
        <f t="shared" si="13"/>
        <v>0.85566287326388901</v>
      </c>
    </row>
    <row r="444" spans="1:6" s="55" customFormat="1" ht="15.75" thickTop="1" x14ac:dyDescent="0.25">
      <c r="A444" s="51" t="str">
        <f t="shared" si="12"/>
        <v>A</v>
      </c>
      <c r="B444" s="127" t="s">
        <v>258</v>
      </c>
      <c r="C444" s="57" t="s">
        <v>10</v>
      </c>
      <c r="D444" s="58">
        <v>3446</v>
      </c>
      <c r="E444" s="58">
        <v>2950.3956899999998</v>
      </c>
      <c r="F444" s="128">
        <f t="shared" si="13"/>
        <v>0.85617982878699939</v>
      </c>
    </row>
    <row r="445" spans="1:6" s="55" customFormat="1" x14ac:dyDescent="0.25">
      <c r="A445" s="51" t="str">
        <f t="shared" si="12"/>
        <v>A</v>
      </c>
      <c r="B445" s="129" t="s">
        <v>258</v>
      </c>
      <c r="C445" s="60" t="s">
        <v>11</v>
      </c>
      <c r="D445" s="61">
        <v>2005</v>
      </c>
      <c r="E445" s="61">
        <v>1700.2837099999999</v>
      </c>
      <c r="F445" s="130">
        <f t="shared" si="13"/>
        <v>0.84802180049875309</v>
      </c>
    </row>
    <row r="446" spans="1:6" s="55" customFormat="1" x14ac:dyDescent="0.25">
      <c r="A446" s="51" t="str">
        <f t="shared" si="12"/>
        <v>A</v>
      </c>
      <c r="B446" s="129" t="s">
        <v>258</v>
      </c>
      <c r="C446" s="60" t="s">
        <v>12</v>
      </c>
      <c r="D446" s="61">
        <v>1116</v>
      </c>
      <c r="E446" s="61">
        <v>1007.2553800000001</v>
      </c>
      <c r="F446" s="130">
        <f t="shared" si="13"/>
        <v>0.90255858422939073</v>
      </c>
    </row>
    <row r="447" spans="1:6" s="55" customFormat="1" x14ac:dyDescent="0.25">
      <c r="A447" s="51" t="str">
        <f t="shared" si="12"/>
        <v>A</v>
      </c>
      <c r="B447" s="129" t="s">
        <v>258</v>
      </c>
      <c r="C447" s="60" t="s">
        <v>2</v>
      </c>
      <c r="D447" s="61">
        <v>280</v>
      </c>
      <c r="E447" s="61">
        <v>211.12757000000002</v>
      </c>
      <c r="F447" s="130">
        <f t="shared" si="13"/>
        <v>0.75402703571428575</v>
      </c>
    </row>
    <row r="448" spans="1:6" s="55" customFormat="1" x14ac:dyDescent="0.25">
      <c r="A448" s="51" t="str">
        <f t="shared" si="12"/>
        <v>A</v>
      </c>
      <c r="B448" s="129" t="s">
        <v>258</v>
      </c>
      <c r="C448" s="60" t="s">
        <v>15</v>
      </c>
      <c r="D448" s="61">
        <v>32.5</v>
      </c>
      <c r="E448" s="61">
        <v>25.159310000000001</v>
      </c>
      <c r="F448" s="130">
        <f t="shared" si="13"/>
        <v>0.77413261538461542</v>
      </c>
    </row>
    <row r="449" spans="1:6" s="55" customFormat="1" x14ac:dyDescent="0.25">
      <c r="A449" s="51" t="str">
        <f t="shared" si="12"/>
        <v>A</v>
      </c>
      <c r="B449" s="129" t="s">
        <v>258</v>
      </c>
      <c r="C449" s="60" t="s">
        <v>16</v>
      </c>
      <c r="D449" s="61">
        <v>12.5</v>
      </c>
      <c r="E449" s="61">
        <v>6.5697200000000002</v>
      </c>
      <c r="F449" s="130">
        <f t="shared" si="13"/>
        <v>0.52557759999999998</v>
      </c>
    </row>
    <row r="450" spans="1:6" s="55" customFormat="1" x14ac:dyDescent="0.25">
      <c r="A450" s="51" t="str">
        <f t="shared" si="12"/>
        <v>A</v>
      </c>
      <c r="B450" s="127" t="s">
        <v>258</v>
      </c>
      <c r="C450" s="57" t="s">
        <v>17</v>
      </c>
      <c r="D450" s="58">
        <v>10</v>
      </c>
      <c r="E450" s="58">
        <v>6.7751999999999999</v>
      </c>
      <c r="F450" s="128">
        <f t="shared" si="13"/>
        <v>0.67752000000000001</v>
      </c>
    </row>
    <row r="451" spans="1:6" s="55" customFormat="1" ht="18.75" thickBot="1" x14ac:dyDescent="0.3">
      <c r="A451" s="51" t="str">
        <f t="shared" si="12"/>
        <v>A</v>
      </c>
      <c r="B451" s="52" t="s">
        <v>379</v>
      </c>
      <c r="C451" s="125" t="s">
        <v>380</v>
      </c>
      <c r="D451" s="54">
        <v>20</v>
      </c>
      <c r="E451" s="54">
        <v>18.746599999999997</v>
      </c>
      <c r="F451" s="126">
        <f t="shared" si="13"/>
        <v>0.93732999999999989</v>
      </c>
    </row>
    <row r="452" spans="1:6" s="55" customFormat="1" ht="15.75" thickTop="1" x14ac:dyDescent="0.25">
      <c r="A452" s="51" t="str">
        <f t="shared" ref="A452:A515" si="14">IF(OR(D452&lt;&gt;0,E452&lt;&gt;0),"A","B")</f>
        <v>A</v>
      </c>
      <c r="B452" s="127" t="s">
        <v>258</v>
      </c>
      <c r="C452" s="57" t="s">
        <v>10</v>
      </c>
      <c r="D452" s="58">
        <v>20</v>
      </c>
      <c r="E452" s="58">
        <v>18.746599999999997</v>
      </c>
      <c r="F452" s="128">
        <f t="shared" ref="F452:F515" si="15">E452/D452</f>
        <v>0.93732999999999989</v>
      </c>
    </row>
    <row r="453" spans="1:6" s="55" customFormat="1" x14ac:dyDescent="0.25">
      <c r="A453" s="51" t="str">
        <f t="shared" si="14"/>
        <v>A</v>
      </c>
      <c r="B453" s="129" t="s">
        <v>258</v>
      </c>
      <c r="C453" s="60" t="s">
        <v>12</v>
      </c>
      <c r="D453" s="61">
        <v>20</v>
      </c>
      <c r="E453" s="61">
        <v>18.746599999999997</v>
      </c>
      <c r="F453" s="130">
        <f t="shared" si="15"/>
        <v>0.93732999999999989</v>
      </c>
    </row>
    <row r="454" spans="1:6" s="55" customFormat="1" ht="36.75" thickBot="1" x14ac:dyDescent="0.3">
      <c r="A454" s="51" t="str">
        <f t="shared" si="14"/>
        <v>A</v>
      </c>
      <c r="B454" s="52" t="s">
        <v>381</v>
      </c>
      <c r="C454" s="125" t="s">
        <v>382</v>
      </c>
      <c r="D454" s="54">
        <v>73.051000000000002</v>
      </c>
      <c r="E454" s="54">
        <v>17.015000000000001</v>
      </c>
      <c r="F454" s="126">
        <f t="shared" si="15"/>
        <v>0.23291946722153017</v>
      </c>
    </row>
    <row r="455" spans="1:6" s="55" customFormat="1" ht="15.75" thickTop="1" x14ac:dyDescent="0.25">
      <c r="A455" s="51" t="str">
        <f t="shared" si="14"/>
        <v>A</v>
      </c>
      <c r="B455" s="127" t="s">
        <v>258</v>
      </c>
      <c r="C455" s="57" t="s">
        <v>10</v>
      </c>
      <c r="D455" s="58">
        <v>73.051000000000002</v>
      </c>
      <c r="E455" s="58">
        <v>17.015000000000001</v>
      </c>
      <c r="F455" s="128">
        <f t="shared" si="15"/>
        <v>0.23291946722153017</v>
      </c>
    </row>
    <row r="456" spans="1:6" s="55" customFormat="1" x14ac:dyDescent="0.25">
      <c r="A456" s="51" t="str">
        <f t="shared" si="14"/>
        <v>A</v>
      </c>
      <c r="B456" s="129" t="s">
        <v>258</v>
      </c>
      <c r="C456" s="60" t="s">
        <v>12</v>
      </c>
      <c r="D456" s="61">
        <v>73.051000000000002</v>
      </c>
      <c r="E456" s="61">
        <v>17.015000000000001</v>
      </c>
      <c r="F456" s="130">
        <f t="shared" si="15"/>
        <v>0.23291946722153017</v>
      </c>
    </row>
    <row r="457" spans="1:6" s="55" customFormat="1" ht="18.75" thickBot="1" x14ac:dyDescent="0.3">
      <c r="A457" s="51" t="str">
        <f t="shared" si="14"/>
        <v>A</v>
      </c>
      <c r="B457" s="52" t="s">
        <v>383</v>
      </c>
      <c r="C457" s="125" t="s">
        <v>384</v>
      </c>
      <c r="D457" s="54">
        <v>5.5</v>
      </c>
      <c r="E457" s="54">
        <v>4.4426999999999994</v>
      </c>
      <c r="F457" s="126">
        <f t="shared" si="15"/>
        <v>0.80776363636363624</v>
      </c>
    </row>
    <row r="458" spans="1:6" s="55" customFormat="1" ht="15.75" thickTop="1" x14ac:dyDescent="0.25">
      <c r="A458" s="51" t="str">
        <f t="shared" si="14"/>
        <v>A</v>
      </c>
      <c r="B458" s="127" t="s">
        <v>258</v>
      </c>
      <c r="C458" s="57" t="s">
        <v>10</v>
      </c>
      <c r="D458" s="58">
        <v>5.5</v>
      </c>
      <c r="E458" s="58">
        <v>4.4426999999999994</v>
      </c>
      <c r="F458" s="128">
        <f t="shared" si="15"/>
        <v>0.80776363636363624</v>
      </c>
    </row>
    <row r="459" spans="1:6" s="55" customFormat="1" x14ac:dyDescent="0.25">
      <c r="A459" s="51" t="str">
        <f t="shared" si="14"/>
        <v>A</v>
      </c>
      <c r="B459" s="129" t="s">
        <v>258</v>
      </c>
      <c r="C459" s="60" t="s">
        <v>12</v>
      </c>
      <c r="D459" s="61">
        <v>5.5</v>
      </c>
      <c r="E459" s="61">
        <v>4.4426999999999994</v>
      </c>
      <c r="F459" s="130">
        <f t="shared" si="15"/>
        <v>0.80776363636363624</v>
      </c>
    </row>
    <row r="460" spans="1:6" ht="18.75" thickBot="1" x14ac:dyDescent="0.3">
      <c r="A460" s="110" t="str">
        <f t="shared" si="14"/>
        <v>A</v>
      </c>
      <c r="B460" s="42" t="s">
        <v>385</v>
      </c>
      <c r="C460" s="120" t="s">
        <v>386</v>
      </c>
      <c r="D460" s="44">
        <v>552</v>
      </c>
      <c r="E460" s="44">
        <v>432.04930000000002</v>
      </c>
      <c r="F460" s="113">
        <f t="shared" si="15"/>
        <v>0.78269800724637684</v>
      </c>
    </row>
    <row r="461" spans="1:6" ht="15.75" thickTop="1" x14ac:dyDescent="0.25">
      <c r="A461" s="110" t="str">
        <f t="shared" si="14"/>
        <v>A</v>
      </c>
      <c r="B461" s="121" t="s">
        <v>258</v>
      </c>
      <c r="C461" s="46" t="s">
        <v>10</v>
      </c>
      <c r="D461" s="47">
        <v>484</v>
      </c>
      <c r="E461" s="47">
        <v>432.04930000000002</v>
      </c>
      <c r="F461" s="122">
        <f t="shared" si="15"/>
        <v>0.89266384297520662</v>
      </c>
    </row>
    <row r="462" spans="1:6" x14ac:dyDescent="0.25">
      <c r="A462" s="110" t="str">
        <f t="shared" si="14"/>
        <v>A</v>
      </c>
      <c r="B462" s="123" t="s">
        <v>258</v>
      </c>
      <c r="C462" s="49" t="s">
        <v>11</v>
      </c>
      <c r="D462" s="50">
        <v>327</v>
      </c>
      <c r="E462" s="50">
        <v>302.40671999999995</v>
      </c>
      <c r="F462" s="124">
        <f t="shared" si="15"/>
        <v>0.92479119266055032</v>
      </c>
    </row>
    <row r="463" spans="1:6" x14ac:dyDescent="0.25">
      <c r="A463" s="110" t="str">
        <f t="shared" si="14"/>
        <v>A</v>
      </c>
      <c r="B463" s="123" t="s">
        <v>258</v>
      </c>
      <c r="C463" s="49" t="s">
        <v>12</v>
      </c>
      <c r="D463" s="50">
        <v>150</v>
      </c>
      <c r="E463" s="50">
        <v>125.76164999999999</v>
      </c>
      <c r="F463" s="124">
        <f t="shared" si="15"/>
        <v>0.83841099999999991</v>
      </c>
    </row>
    <row r="464" spans="1:6" x14ac:dyDescent="0.25">
      <c r="A464" s="110" t="str">
        <f t="shared" si="14"/>
        <v>A</v>
      </c>
      <c r="B464" s="123" t="s">
        <v>258</v>
      </c>
      <c r="C464" s="49" t="s">
        <v>15</v>
      </c>
      <c r="D464" s="50">
        <v>5</v>
      </c>
      <c r="E464" s="50">
        <v>3.5251399999999999</v>
      </c>
      <c r="F464" s="124">
        <f t="shared" si="15"/>
        <v>0.70502799999999999</v>
      </c>
    </row>
    <row r="465" spans="1:6" x14ac:dyDescent="0.25">
      <c r="A465" s="110" t="str">
        <f t="shared" si="14"/>
        <v>A</v>
      </c>
      <c r="B465" s="123" t="s">
        <v>258</v>
      </c>
      <c r="C465" s="49" t="s">
        <v>16</v>
      </c>
      <c r="D465" s="50">
        <v>2</v>
      </c>
      <c r="E465" s="50">
        <v>0.35579</v>
      </c>
      <c r="F465" s="124">
        <f t="shared" si="15"/>
        <v>0.177895</v>
      </c>
    </row>
    <row r="466" spans="1:6" x14ac:dyDescent="0.25">
      <c r="A466" s="110" t="str">
        <f t="shared" si="14"/>
        <v>A</v>
      </c>
      <c r="B466" s="121" t="s">
        <v>258</v>
      </c>
      <c r="C466" s="46" t="s">
        <v>17</v>
      </c>
      <c r="D466" s="47">
        <v>68</v>
      </c>
      <c r="E466" s="47">
        <v>0</v>
      </c>
      <c r="F466" s="122">
        <f t="shared" si="15"/>
        <v>0</v>
      </c>
    </row>
    <row r="467" spans="1:6" ht="36.75" thickBot="1" x14ac:dyDescent="0.3">
      <c r="A467" s="110" t="str">
        <f t="shared" si="14"/>
        <v>A</v>
      </c>
      <c r="B467" s="42" t="s">
        <v>387</v>
      </c>
      <c r="C467" s="120" t="s">
        <v>388</v>
      </c>
      <c r="D467" s="44">
        <v>505</v>
      </c>
      <c r="E467" s="44">
        <v>376.69173999999998</v>
      </c>
      <c r="F467" s="113">
        <f t="shared" si="15"/>
        <v>0.74592423762376237</v>
      </c>
    </row>
    <row r="468" spans="1:6" ht="15.75" thickTop="1" x14ac:dyDescent="0.25">
      <c r="A468" s="110" t="str">
        <f t="shared" si="14"/>
        <v>A</v>
      </c>
      <c r="B468" s="121" t="s">
        <v>258</v>
      </c>
      <c r="C468" s="46" t="s">
        <v>10</v>
      </c>
      <c r="D468" s="47">
        <v>445</v>
      </c>
      <c r="E468" s="47">
        <v>375.27795999999995</v>
      </c>
      <c r="F468" s="122">
        <f t="shared" si="15"/>
        <v>0.84332125842696615</v>
      </c>
    </row>
    <row r="469" spans="1:6" x14ac:dyDescent="0.25">
      <c r="A469" s="110" t="str">
        <f t="shared" si="14"/>
        <v>A</v>
      </c>
      <c r="B469" s="123" t="s">
        <v>258</v>
      </c>
      <c r="C469" s="49" t="s">
        <v>11</v>
      </c>
      <c r="D469" s="50">
        <v>385</v>
      </c>
      <c r="E469" s="50">
        <v>335.36629999999997</v>
      </c>
      <c r="F469" s="124">
        <f t="shared" si="15"/>
        <v>0.87108129870129858</v>
      </c>
    </row>
    <row r="470" spans="1:6" x14ac:dyDescent="0.25">
      <c r="A470" s="110" t="str">
        <f t="shared" si="14"/>
        <v>A</v>
      </c>
      <c r="B470" s="123" t="s">
        <v>258</v>
      </c>
      <c r="C470" s="49" t="s">
        <v>12</v>
      </c>
      <c r="D470" s="50">
        <v>30</v>
      </c>
      <c r="E470" s="50">
        <v>13.56406</v>
      </c>
      <c r="F470" s="124">
        <f t="shared" si="15"/>
        <v>0.45213533333333333</v>
      </c>
    </row>
    <row r="471" spans="1:6" x14ac:dyDescent="0.25">
      <c r="A471" s="110" t="str">
        <f t="shared" si="14"/>
        <v>A</v>
      </c>
      <c r="B471" s="123" t="s">
        <v>258</v>
      </c>
      <c r="C471" s="49" t="s">
        <v>15</v>
      </c>
      <c r="D471" s="50">
        <v>10</v>
      </c>
      <c r="E471" s="50">
        <v>6.3476000000000008</v>
      </c>
      <c r="F471" s="124">
        <f t="shared" si="15"/>
        <v>0.6347600000000001</v>
      </c>
    </row>
    <row r="472" spans="1:6" x14ac:dyDescent="0.25">
      <c r="A472" s="110" t="str">
        <f t="shared" si="14"/>
        <v>A</v>
      </c>
      <c r="B472" s="123" t="s">
        <v>258</v>
      </c>
      <c r="C472" s="49" t="s">
        <v>16</v>
      </c>
      <c r="D472" s="50">
        <v>20</v>
      </c>
      <c r="E472" s="50">
        <v>20</v>
      </c>
      <c r="F472" s="124">
        <f t="shared" si="15"/>
        <v>1</v>
      </c>
    </row>
    <row r="473" spans="1:6" x14ac:dyDescent="0.25">
      <c r="A473" s="110" t="str">
        <f t="shared" si="14"/>
        <v>A</v>
      </c>
      <c r="B473" s="121" t="s">
        <v>258</v>
      </c>
      <c r="C473" s="46" t="s">
        <v>17</v>
      </c>
      <c r="D473" s="47">
        <v>60</v>
      </c>
      <c r="E473" s="47">
        <v>1.41378</v>
      </c>
      <c r="F473" s="122">
        <f t="shared" si="15"/>
        <v>2.3563000000000001E-2</v>
      </c>
    </row>
    <row r="474" spans="1:6" ht="36.75" thickBot="1" x14ac:dyDescent="0.3">
      <c r="A474" s="110" t="str">
        <f t="shared" si="14"/>
        <v>A</v>
      </c>
      <c r="B474" s="42" t="s">
        <v>389</v>
      </c>
      <c r="C474" s="120" t="s">
        <v>390</v>
      </c>
      <c r="D474" s="44">
        <v>452</v>
      </c>
      <c r="E474" s="44">
        <v>249.23793000000001</v>
      </c>
      <c r="F474" s="113">
        <f t="shared" si="15"/>
        <v>0.55141134955752213</v>
      </c>
    </row>
    <row r="475" spans="1:6" ht="15.75" thickTop="1" x14ac:dyDescent="0.25">
      <c r="A475" s="110" t="str">
        <f t="shared" si="14"/>
        <v>A</v>
      </c>
      <c r="B475" s="121" t="s">
        <v>258</v>
      </c>
      <c r="C475" s="46" t="s">
        <v>10</v>
      </c>
      <c r="D475" s="47">
        <v>452</v>
      </c>
      <c r="E475" s="47">
        <v>249.23793000000001</v>
      </c>
      <c r="F475" s="122">
        <f t="shared" si="15"/>
        <v>0.55141134955752213</v>
      </c>
    </row>
    <row r="476" spans="1:6" x14ac:dyDescent="0.25">
      <c r="A476" s="110" t="str">
        <f t="shared" si="14"/>
        <v>A</v>
      </c>
      <c r="B476" s="123" t="s">
        <v>258</v>
      </c>
      <c r="C476" s="49" t="s">
        <v>11</v>
      </c>
      <c r="D476" s="50">
        <v>248.74</v>
      </c>
      <c r="E476" s="50">
        <v>178.44910000000002</v>
      </c>
      <c r="F476" s="124">
        <f t="shared" si="15"/>
        <v>0.71741215727265417</v>
      </c>
    </row>
    <row r="477" spans="1:6" x14ac:dyDescent="0.25">
      <c r="A477" s="110" t="str">
        <f t="shared" si="14"/>
        <v>A</v>
      </c>
      <c r="B477" s="123" t="s">
        <v>258</v>
      </c>
      <c r="C477" s="49" t="s">
        <v>12</v>
      </c>
      <c r="D477" s="50">
        <v>200</v>
      </c>
      <c r="E477" s="50">
        <v>70.20689999999999</v>
      </c>
      <c r="F477" s="124">
        <f t="shared" si="15"/>
        <v>0.35103449999999997</v>
      </c>
    </row>
    <row r="478" spans="1:6" x14ac:dyDescent="0.25">
      <c r="A478" s="110" t="str">
        <f t="shared" si="14"/>
        <v>A</v>
      </c>
      <c r="B478" s="123" t="s">
        <v>258</v>
      </c>
      <c r="C478" s="49" t="s">
        <v>15</v>
      </c>
      <c r="D478" s="50">
        <v>1.26</v>
      </c>
      <c r="E478" s="50">
        <v>0</v>
      </c>
      <c r="F478" s="124">
        <f t="shared" si="15"/>
        <v>0</v>
      </c>
    </row>
    <row r="479" spans="1:6" x14ac:dyDescent="0.25">
      <c r="A479" s="110" t="str">
        <f t="shared" si="14"/>
        <v>A</v>
      </c>
      <c r="B479" s="123" t="s">
        <v>258</v>
      </c>
      <c r="C479" s="49" t="s">
        <v>16</v>
      </c>
      <c r="D479" s="50">
        <v>2</v>
      </c>
      <c r="E479" s="50">
        <v>0.58192999999999995</v>
      </c>
      <c r="F479" s="124">
        <f t="shared" si="15"/>
        <v>0.29096499999999997</v>
      </c>
    </row>
    <row r="480" spans="1:6" ht="18.75" thickBot="1" x14ac:dyDescent="0.3">
      <c r="A480" s="110" t="str">
        <f t="shared" si="14"/>
        <v>A</v>
      </c>
      <c r="B480" s="42" t="s">
        <v>391</v>
      </c>
      <c r="C480" s="120" t="s">
        <v>392</v>
      </c>
      <c r="D480" s="44">
        <v>21050</v>
      </c>
      <c r="E480" s="44">
        <v>17950.501720000004</v>
      </c>
      <c r="F480" s="113">
        <f t="shared" si="15"/>
        <v>0.85275542612826627</v>
      </c>
    </row>
    <row r="481" spans="1:6" ht="15.75" thickTop="1" x14ac:dyDescent="0.25">
      <c r="A481" s="110" t="str">
        <f t="shared" si="14"/>
        <v>A</v>
      </c>
      <c r="B481" s="121" t="s">
        <v>258</v>
      </c>
      <c r="C481" s="46" t="s">
        <v>10</v>
      </c>
      <c r="D481" s="47">
        <v>20840</v>
      </c>
      <c r="E481" s="47">
        <v>17874.63178</v>
      </c>
      <c r="F481" s="122">
        <f t="shared" si="15"/>
        <v>0.8577078589251439</v>
      </c>
    </row>
    <row r="482" spans="1:6" x14ac:dyDescent="0.25">
      <c r="A482" s="110" t="str">
        <f t="shared" si="14"/>
        <v>A</v>
      </c>
      <c r="B482" s="123" t="s">
        <v>258</v>
      </c>
      <c r="C482" s="49" t="s">
        <v>11</v>
      </c>
      <c r="D482" s="50">
        <v>490</v>
      </c>
      <c r="E482" s="50">
        <v>438.33647999999999</v>
      </c>
      <c r="F482" s="124">
        <f t="shared" si="15"/>
        <v>0.89456424489795916</v>
      </c>
    </row>
    <row r="483" spans="1:6" x14ac:dyDescent="0.25">
      <c r="A483" s="110" t="str">
        <f t="shared" si="14"/>
        <v>A</v>
      </c>
      <c r="B483" s="123" t="s">
        <v>258</v>
      </c>
      <c r="C483" s="49" t="s">
        <v>12</v>
      </c>
      <c r="D483" s="50">
        <v>20294</v>
      </c>
      <c r="E483" s="50">
        <v>17388.924589999999</v>
      </c>
      <c r="F483" s="124">
        <f t="shared" si="15"/>
        <v>0.85685052675667683</v>
      </c>
    </row>
    <row r="484" spans="1:6" x14ac:dyDescent="0.25">
      <c r="A484" s="110" t="str">
        <f t="shared" si="14"/>
        <v>A</v>
      </c>
      <c r="B484" s="123" t="s">
        <v>258</v>
      </c>
      <c r="C484" s="49" t="s">
        <v>15</v>
      </c>
      <c r="D484" s="50">
        <v>52</v>
      </c>
      <c r="E484" s="50">
        <v>44.581710000000001</v>
      </c>
      <c r="F484" s="124">
        <f t="shared" si="15"/>
        <v>0.85734057692307697</v>
      </c>
    </row>
    <row r="485" spans="1:6" x14ac:dyDescent="0.25">
      <c r="A485" s="110" t="str">
        <f t="shared" si="14"/>
        <v>A</v>
      </c>
      <c r="B485" s="123" t="s">
        <v>258</v>
      </c>
      <c r="C485" s="49" t="s">
        <v>16</v>
      </c>
      <c r="D485" s="50">
        <v>4</v>
      </c>
      <c r="E485" s="50">
        <v>2.7890000000000001</v>
      </c>
      <c r="F485" s="124">
        <f t="shared" si="15"/>
        <v>0.69725000000000004</v>
      </c>
    </row>
    <row r="486" spans="1:6" x14ac:dyDescent="0.25">
      <c r="A486" s="110" t="str">
        <f t="shared" si="14"/>
        <v>A</v>
      </c>
      <c r="B486" s="121" t="s">
        <v>258</v>
      </c>
      <c r="C486" s="46" t="s">
        <v>17</v>
      </c>
      <c r="D486" s="47">
        <v>210</v>
      </c>
      <c r="E486" s="47">
        <v>75.86994</v>
      </c>
      <c r="F486" s="122">
        <f t="shared" si="15"/>
        <v>0.36128542857142859</v>
      </c>
    </row>
    <row r="487" spans="1:6" s="55" customFormat="1" ht="18.75" thickBot="1" x14ac:dyDescent="0.3">
      <c r="A487" s="51" t="str">
        <f t="shared" si="14"/>
        <v>A</v>
      </c>
      <c r="B487" s="52" t="s">
        <v>393</v>
      </c>
      <c r="C487" s="125" t="s">
        <v>394</v>
      </c>
      <c r="D487" s="54">
        <v>850</v>
      </c>
      <c r="E487" s="54">
        <v>765.77324999999996</v>
      </c>
      <c r="F487" s="126">
        <f t="shared" si="15"/>
        <v>0.90090970588235286</v>
      </c>
    </row>
    <row r="488" spans="1:6" s="55" customFormat="1" ht="15.75" thickTop="1" x14ac:dyDescent="0.25">
      <c r="A488" s="51" t="str">
        <f t="shared" si="14"/>
        <v>A</v>
      </c>
      <c r="B488" s="127" t="s">
        <v>258</v>
      </c>
      <c r="C488" s="57" t="s">
        <v>10</v>
      </c>
      <c r="D488" s="58">
        <v>840</v>
      </c>
      <c r="E488" s="58">
        <v>765.77324999999996</v>
      </c>
      <c r="F488" s="128">
        <f t="shared" si="15"/>
        <v>0.91163482142857133</v>
      </c>
    </row>
    <row r="489" spans="1:6" s="55" customFormat="1" x14ac:dyDescent="0.25">
      <c r="A489" s="51" t="str">
        <f t="shared" si="14"/>
        <v>A</v>
      </c>
      <c r="B489" s="129" t="s">
        <v>258</v>
      </c>
      <c r="C489" s="60" t="s">
        <v>11</v>
      </c>
      <c r="D489" s="61">
        <v>490</v>
      </c>
      <c r="E489" s="61">
        <v>427.06682000000001</v>
      </c>
      <c r="F489" s="130">
        <f t="shared" si="15"/>
        <v>0.87156493877551022</v>
      </c>
    </row>
    <row r="490" spans="1:6" s="55" customFormat="1" x14ac:dyDescent="0.25">
      <c r="A490" s="51" t="str">
        <f t="shared" si="14"/>
        <v>A</v>
      </c>
      <c r="B490" s="129" t="s">
        <v>258</v>
      </c>
      <c r="C490" s="60" t="s">
        <v>12</v>
      </c>
      <c r="D490" s="61">
        <v>294</v>
      </c>
      <c r="E490" s="61">
        <v>291.33571999999998</v>
      </c>
      <c r="F490" s="130">
        <f t="shared" si="15"/>
        <v>0.9909378231292516</v>
      </c>
    </row>
    <row r="491" spans="1:6" s="55" customFormat="1" x14ac:dyDescent="0.25">
      <c r="A491" s="51" t="str">
        <f t="shared" si="14"/>
        <v>A</v>
      </c>
      <c r="B491" s="129" t="s">
        <v>258</v>
      </c>
      <c r="C491" s="60" t="s">
        <v>15</v>
      </c>
      <c r="D491" s="61">
        <v>52</v>
      </c>
      <c r="E491" s="61">
        <v>44.581710000000001</v>
      </c>
      <c r="F491" s="130">
        <f t="shared" si="15"/>
        <v>0.85734057692307697</v>
      </c>
    </row>
    <row r="492" spans="1:6" s="55" customFormat="1" x14ac:dyDescent="0.25">
      <c r="A492" s="51" t="str">
        <f t="shared" si="14"/>
        <v>A</v>
      </c>
      <c r="B492" s="129" t="s">
        <v>258</v>
      </c>
      <c r="C492" s="60" t="s">
        <v>16</v>
      </c>
      <c r="D492" s="61">
        <v>4</v>
      </c>
      <c r="E492" s="61">
        <v>2.7890000000000001</v>
      </c>
      <c r="F492" s="130">
        <f t="shared" si="15"/>
        <v>0.69725000000000004</v>
      </c>
    </row>
    <row r="493" spans="1:6" s="55" customFormat="1" x14ac:dyDescent="0.25">
      <c r="A493" s="51" t="str">
        <f t="shared" si="14"/>
        <v>A</v>
      </c>
      <c r="B493" s="127" t="s">
        <v>258</v>
      </c>
      <c r="C493" s="57" t="s">
        <v>17</v>
      </c>
      <c r="D493" s="58">
        <v>10</v>
      </c>
      <c r="E493" s="58">
        <v>0</v>
      </c>
      <c r="F493" s="128">
        <f t="shared" si="15"/>
        <v>0</v>
      </c>
    </row>
    <row r="494" spans="1:6" s="55" customFormat="1" ht="36.75" thickBot="1" x14ac:dyDescent="0.3">
      <c r="A494" s="51" t="str">
        <f t="shared" si="14"/>
        <v>A</v>
      </c>
      <c r="B494" s="52" t="s">
        <v>395</v>
      </c>
      <c r="C494" s="125" t="s">
        <v>396</v>
      </c>
      <c r="D494" s="54">
        <v>20200</v>
      </c>
      <c r="E494" s="54">
        <v>17184.728470000002</v>
      </c>
      <c r="F494" s="126">
        <f t="shared" si="15"/>
        <v>0.85072913217821788</v>
      </c>
    </row>
    <row r="495" spans="1:6" s="55" customFormat="1" ht="15.75" thickTop="1" x14ac:dyDescent="0.25">
      <c r="A495" s="51" t="str">
        <f t="shared" si="14"/>
        <v>A</v>
      </c>
      <c r="B495" s="127" t="s">
        <v>258</v>
      </c>
      <c r="C495" s="57" t="s">
        <v>10</v>
      </c>
      <c r="D495" s="58">
        <v>20000</v>
      </c>
      <c r="E495" s="58">
        <v>17108.858530000001</v>
      </c>
      <c r="F495" s="128">
        <f t="shared" si="15"/>
        <v>0.85544292650000009</v>
      </c>
    </row>
    <row r="496" spans="1:6" s="55" customFormat="1" x14ac:dyDescent="0.25">
      <c r="A496" s="51" t="str">
        <f t="shared" si="14"/>
        <v>A</v>
      </c>
      <c r="B496" s="129" t="s">
        <v>258</v>
      </c>
      <c r="C496" s="60" t="s">
        <v>11</v>
      </c>
      <c r="D496" s="61">
        <v>0</v>
      </c>
      <c r="E496" s="61">
        <v>11.26966</v>
      </c>
      <c r="F496" s="130" t="e">
        <f t="shared" si="15"/>
        <v>#DIV/0!</v>
      </c>
    </row>
    <row r="497" spans="1:6" s="55" customFormat="1" x14ac:dyDescent="0.25">
      <c r="A497" s="51" t="str">
        <f t="shared" si="14"/>
        <v>A</v>
      </c>
      <c r="B497" s="129" t="s">
        <v>258</v>
      </c>
      <c r="C497" s="60" t="s">
        <v>12</v>
      </c>
      <c r="D497" s="61">
        <v>20000</v>
      </c>
      <c r="E497" s="61">
        <v>17097.58887</v>
      </c>
      <c r="F497" s="130">
        <f t="shared" si="15"/>
        <v>0.8548794435</v>
      </c>
    </row>
    <row r="498" spans="1:6" s="55" customFormat="1" x14ac:dyDescent="0.25">
      <c r="A498" s="51" t="str">
        <f t="shared" si="14"/>
        <v>A</v>
      </c>
      <c r="B498" s="127" t="s">
        <v>258</v>
      </c>
      <c r="C498" s="57" t="s">
        <v>17</v>
      </c>
      <c r="D498" s="58">
        <v>200</v>
      </c>
      <c r="E498" s="58">
        <v>75.86994</v>
      </c>
      <c r="F498" s="128">
        <f t="shared" si="15"/>
        <v>0.37934970000000001</v>
      </c>
    </row>
    <row r="499" spans="1:6" ht="18.75" thickBot="1" x14ac:dyDescent="0.3">
      <c r="A499" s="110" t="str">
        <f t="shared" si="14"/>
        <v>A</v>
      </c>
      <c r="B499" s="42" t="s">
        <v>397</v>
      </c>
      <c r="C499" s="120" t="s">
        <v>398</v>
      </c>
      <c r="D499" s="44">
        <v>1647.5</v>
      </c>
      <c r="E499" s="44">
        <v>1282.2826499999999</v>
      </c>
      <c r="F499" s="113">
        <f t="shared" si="15"/>
        <v>0.77832027314112284</v>
      </c>
    </row>
    <row r="500" spans="1:6" ht="15.75" thickTop="1" x14ac:dyDescent="0.25">
      <c r="A500" s="110" t="str">
        <f t="shared" si="14"/>
        <v>A</v>
      </c>
      <c r="B500" s="121" t="s">
        <v>258</v>
      </c>
      <c r="C500" s="46" t="s">
        <v>10</v>
      </c>
      <c r="D500" s="47">
        <v>1647.5</v>
      </c>
      <c r="E500" s="47">
        <v>1282.2826499999999</v>
      </c>
      <c r="F500" s="122">
        <f t="shared" si="15"/>
        <v>0.77832027314112284</v>
      </c>
    </row>
    <row r="501" spans="1:6" x14ac:dyDescent="0.25">
      <c r="A501" s="110" t="str">
        <f t="shared" si="14"/>
        <v>A</v>
      </c>
      <c r="B501" s="123" t="s">
        <v>258</v>
      </c>
      <c r="C501" s="49" t="s">
        <v>12</v>
      </c>
      <c r="D501" s="50">
        <v>1647.5</v>
      </c>
      <c r="E501" s="50">
        <v>1282.2826499999999</v>
      </c>
      <c r="F501" s="124">
        <f t="shared" si="15"/>
        <v>0.77832027314112284</v>
      </c>
    </row>
    <row r="502" spans="1:6" s="55" customFormat="1" ht="36.75" thickBot="1" x14ac:dyDescent="0.3">
      <c r="A502" s="51" t="str">
        <f t="shared" si="14"/>
        <v>A</v>
      </c>
      <c r="B502" s="52" t="s">
        <v>399</v>
      </c>
      <c r="C502" s="125" t="s">
        <v>400</v>
      </c>
      <c r="D502" s="54">
        <v>125</v>
      </c>
      <c r="E502" s="54">
        <v>49.9315</v>
      </c>
      <c r="F502" s="126">
        <f t="shared" si="15"/>
        <v>0.39945199999999997</v>
      </c>
    </row>
    <row r="503" spans="1:6" s="55" customFormat="1" ht="15.75" thickTop="1" x14ac:dyDescent="0.25">
      <c r="A503" s="51" t="str">
        <f t="shared" si="14"/>
        <v>A</v>
      </c>
      <c r="B503" s="127" t="s">
        <v>258</v>
      </c>
      <c r="C503" s="57" t="s">
        <v>10</v>
      </c>
      <c r="D503" s="58">
        <v>125</v>
      </c>
      <c r="E503" s="58">
        <v>49.9315</v>
      </c>
      <c r="F503" s="128">
        <f t="shared" si="15"/>
        <v>0.39945199999999997</v>
      </c>
    </row>
    <row r="504" spans="1:6" s="55" customFormat="1" x14ac:dyDescent="0.25">
      <c r="A504" s="51" t="str">
        <f t="shared" si="14"/>
        <v>A</v>
      </c>
      <c r="B504" s="129" t="s">
        <v>258</v>
      </c>
      <c r="C504" s="60" t="s">
        <v>12</v>
      </c>
      <c r="D504" s="61">
        <v>125</v>
      </c>
      <c r="E504" s="61">
        <v>49.9315</v>
      </c>
      <c r="F504" s="130">
        <f t="shared" si="15"/>
        <v>0.39945199999999997</v>
      </c>
    </row>
    <row r="505" spans="1:6" s="55" customFormat="1" ht="36.75" thickBot="1" x14ac:dyDescent="0.3">
      <c r="A505" s="51" t="str">
        <f t="shared" si="14"/>
        <v>A</v>
      </c>
      <c r="B505" s="52" t="s">
        <v>401</v>
      </c>
      <c r="C505" s="125" t="s">
        <v>402</v>
      </c>
      <c r="D505" s="54">
        <v>1490</v>
      </c>
      <c r="E505" s="54">
        <v>1210.6844900000001</v>
      </c>
      <c r="F505" s="126">
        <f t="shared" si="15"/>
        <v>0.81253992617449666</v>
      </c>
    </row>
    <row r="506" spans="1:6" s="55" customFormat="1" ht="15.75" thickTop="1" x14ac:dyDescent="0.25">
      <c r="A506" s="51" t="str">
        <f t="shared" si="14"/>
        <v>A</v>
      </c>
      <c r="B506" s="127" t="s">
        <v>258</v>
      </c>
      <c r="C506" s="57" t="s">
        <v>10</v>
      </c>
      <c r="D506" s="58">
        <v>1490</v>
      </c>
      <c r="E506" s="58">
        <v>1210.6844900000001</v>
      </c>
      <c r="F506" s="128">
        <f t="shared" si="15"/>
        <v>0.81253992617449666</v>
      </c>
    </row>
    <row r="507" spans="1:6" s="55" customFormat="1" x14ac:dyDescent="0.25">
      <c r="A507" s="51" t="str">
        <f t="shared" si="14"/>
        <v>A</v>
      </c>
      <c r="B507" s="129" t="s">
        <v>258</v>
      </c>
      <c r="C507" s="60" t="s">
        <v>12</v>
      </c>
      <c r="D507" s="61">
        <v>1490</v>
      </c>
      <c r="E507" s="61">
        <v>1210.6844900000001</v>
      </c>
      <c r="F507" s="130">
        <f t="shared" si="15"/>
        <v>0.81253992617449666</v>
      </c>
    </row>
    <row r="508" spans="1:6" s="55" customFormat="1" ht="18.75" thickBot="1" x14ac:dyDescent="0.3">
      <c r="A508" s="51" t="str">
        <f t="shared" si="14"/>
        <v>A</v>
      </c>
      <c r="B508" s="52" t="s">
        <v>403</v>
      </c>
      <c r="C508" s="125" t="s">
        <v>404</v>
      </c>
      <c r="D508" s="54">
        <v>32.5</v>
      </c>
      <c r="E508" s="54">
        <v>21.66666</v>
      </c>
      <c r="F508" s="126">
        <f t="shared" si="15"/>
        <v>0.66666646153846154</v>
      </c>
    </row>
    <row r="509" spans="1:6" s="55" customFormat="1" ht="15.75" thickTop="1" x14ac:dyDescent="0.25">
      <c r="A509" s="51" t="str">
        <f t="shared" si="14"/>
        <v>A</v>
      </c>
      <c r="B509" s="127" t="s">
        <v>258</v>
      </c>
      <c r="C509" s="57" t="s">
        <v>10</v>
      </c>
      <c r="D509" s="58">
        <v>32.5</v>
      </c>
      <c r="E509" s="58">
        <v>21.66666</v>
      </c>
      <c r="F509" s="128">
        <f t="shared" si="15"/>
        <v>0.66666646153846154</v>
      </c>
    </row>
    <row r="510" spans="1:6" s="55" customFormat="1" x14ac:dyDescent="0.25">
      <c r="A510" s="51" t="str">
        <f t="shared" si="14"/>
        <v>A</v>
      </c>
      <c r="B510" s="129" t="s">
        <v>258</v>
      </c>
      <c r="C510" s="60" t="s">
        <v>12</v>
      </c>
      <c r="D510" s="61">
        <v>32.5</v>
      </c>
      <c r="E510" s="61">
        <v>21.66666</v>
      </c>
      <c r="F510" s="130">
        <f t="shared" si="15"/>
        <v>0.66666646153846154</v>
      </c>
    </row>
    <row r="511" spans="1:6" ht="18.75" thickBot="1" x14ac:dyDescent="0.3">
      <c r="A511" s="110" t="str">
        <f t="shared" si="14"/>
        <v>A</v>
      </c>
      <c r="B511" s="42" t="s">
        <v>407</v>
      </c>
      <c r="C511" s="120" t="s">
        <v>408</v>
      </c>
      <c r="D511" s="44">
        <v>51922</v>
      </c>
      <c r="E511" s="44">
        <v>40706.322749999999</v>
      </c>
      <c r="F511" s="113">
        <f t="shared" si="15"/>
        <v>0.78398988386425794</v>
      </c>
    </row>
    <row r="512" spans="1:6" ht="15.75" thickTop="1" x14ac:dyDescent="0.25">
      <c r="A512" s="110" t="str">
        <f t="shared" si="14"/>
        <v>A</v>
      </c>
      <c r="B512" s="121" t="s">
        <v>258</v>
      </c>
      <c r="C512" s="46" t="s">
        <v>10</v>
      </c>
      <c r="D512" s="47">
        <v>51742.12</v>
      </c>
      <c r="E512" s="47">
        <v>40529.969749999997</v>
      </c>
      <c r="F512" s="122">
        <f t="shared" si="15"/>
        <v>0.78330709584377278</v>
      </c>
    </row>
    <row r="513" spans="1:6" x14ac:dyDescent="0.25">
      <c r="A513" s="110" t="str">
        <f t="shared" si="14"/>
        <v>A</v>
      </c>
      <c r="B513" s="123" t="s">
        <v>258</v>
      </c>
      <c r="C513" s="49" t="s">
        <v>11</v>
      </c>
      <c r="D513" s="50">
        <v>532</v>
      </c>
      <c r="E513" s="50">
        <v>413.23059999999998</v>
      </c>
      <c r="F513" s="124">
        <f t="shared" si="15"/>
        <v>0.77674924812030066</v>
      </c>
    </row>
    <row r="514" spans="1:6" x14ac:dyDescent="0.25">
      <c r="A514" s="110" t="str">
        <f t="shared" si="14"/>
        <v>A</v>
      </c>
      <c r="B514" s="123" t="s">
        <v>258</v>
      </c>
      <c r="C514" s="49" t="s">
        <v>12</v>
      </c>
      <c r="D514" s="50">
        <v>5125</v>
      </c>
      <c r="E514" s="50">
        <v>3319.7248500000001</v>
      </c>
      <c r="F514" s="124">
        <f t="shared" si="15"/>
        <v>0.64775119024390249</v>
      </c>
    </row>
    <row r="515" spans="1:6" x14ac:dyDescent="0.25">
      <c r="A515" s="110" t="str">
        <f t="shared" si="14"/>
        <v>A</v>
      </c>
      <c r="B515" s="123" t="s">
        <v>258</v>
      </c>
      <c r="C515" s="49" t="s">
        <v>14</v>
      </c>
      <c r="D515" s="50">
        <v>42475.12</v>
      </c>
      <c r="E515" s="50">
        <v>36780.240210000004</v>
      </c>
      <c r="F515" s="124">
        <f t="shared" si="15"/>
        <v>0.86592433900127885</v>
      </c>
    </row>
    <row r="516" spans="1:6" x14ac:dyDescent="0.25">
      <c r="A516" s="110" t="str">
        <f t="shared" ref="A516:A579" si="16">IF(OR(D516&lt;&gt;0,E516&lt;&gt;0),"A","B")</f>
        <v>A</v>
      </c>
      <c r="B516" s="123" t="s">
        <v>258</v>
      </c>
      <c r="C516" s="49" t="s">
        <v>2</v>
      </c>
      <c r="D516" s="50">
        <v>3600</v>
      </c>
      <c r="E516" s="50">
        <v>10.987500000000001</v>
      </c>
      <c r="F516" s="124">
        <f t="shared" ref="F516:F579" si="17">E516/D516</f>
        <v>3.0520833333333337E-3</v>
      </c>
    </row>
    <row r="517" spans="1:6" x14ac:dyDescent="0.25">
      <c r="A517" s="110" t="str">
        <f t="shared" si="16"/>
        <v>A</v>
      </c>
      <c r="B517" s="123" t="s">
        <v>258</v>
      </c>
      <c r="C517" s="49" t="s">
        <v>15</v>
      </c>
      <c r="D517" s="50">
        <v>5</v>
      </c>
      <c r="E517" s="50">
        <v>4.6726400000000003</v>
      </c>
      <c r="F517" s="124">
        <f t="shared" si="17"/>
        <v>0.93452800000000003</v>
      </c>
    </row>
    <row r="518" spans="1:6" x14ac:dyDescent="0.25">
      <c r="A518" s="110" t="str">
        <f t="shared" si="16"/>
        <v>A</v>
      </c>
      <c r="B518" s="123" t="s">
        <v>258</v>
      </c>
      <c r="C518" s="49" t="s">
        <v>16</v>
      </c>
      <c r="D518" s="50">
        <v>5</v>
      </c>
      <c r="E518" s="50">
        <v>1.11395</v>
      </c>
      <c r="F518" s="124">
        <f t="shared" si="17"/>
        <v>0.22278999999999999</v>
      </c>
    </row>
    <row r="519" spans="1:6" x14ac:dyDescent="0.25">
      <c r="A519" s="110" t="str">
        <f t="shared" si="16"/>
        <v>A</v>
      </c>
      <c r="B519" s="121" t="s">
        <v>258</v>
      </c>
      <c r="C519" s="46" t="s">
        <v>17</v>
      </c>
      <c r="D519" s="47">
        <v>179.88</v>
      </c>
      <c r="E519" s="47">
        <v>176.35300000000001</v>
      </c>
      <c r="F519" s="122">
        <f t="shared" si="17"/>
        <v>0.98039248387814104</v>
      </c>
    </row>
    <row r="520" spans="1:6" ht="18.75" thickBot="1" x14ac:dyDescent="0.3">
      <c r="A520" s="110" t="str">
        <f t="shared" si="16"/>
        <v>A</v>
      </c>
      <c r="B520" s="42" t="s">
        <v>409</v>
      </c>
      <c r="C520" s="120" t="s">
        <v>410</v>
      </c>
      <c r="D520" s="44">
        <v>1221.8800000000001</v>
      </c>
      <c r="E520" s="44">
        <v>1094.0315800000001</v>
      </c>
      <c r="F520" s="113">
        <f t="shared" si="17"/>
        <v>0.89536745015877173</v>
      </c>
    </row>
    <row r="521" spans="1:6" ht="15.75" thickTop="1" x14ac:dyDescent="0.25">
      <c r="A521" s="110" t="str">
        <f t="shared" si="16"/>
        <v>A</v>
      </c>
      <c r="B521" s="121" t="s">
        <v>258</v>
      </c>
      <c r="C521" s="46" t="s">
        <v>10</v>
      </c>
      <c r="D521" s="47">
        <v>1042</v>
      </c>
      <c r="E521" s="47">
        <v>917.67858000000001</v>
      </c>
      <c r="F521" s="122">
        <f t="shared" si="17"/>
        <v>0.88068961612284069</v>
      </c>
    </row>
    <row r="522" spans="1:6" x14ac:dyDescent="0.25">
      <c r="A522" s="110" t="str">
        <f t="shared" si="16"/>
        <v>A</v>
      </c>
      <c r="B522" s="123" t="s">
        <v>258</v>
      </c>
      <c r="C522" s="49" t="s">
        <v>11</v>
      </c>
      <c r="D522" s="50">
        <v>532</v>
      </c>
      <c r="E522" s="50">
        <v>413.23059999999998</v>
      </c>
      <c r="F522" s="124">
        <f t="shared" si="17"/>
        <v>0.77674924812030066</v>
      </c>
    </row>
    <row r="523" spans="1:6" x14ac:dyDescent="0.25">
      <c r="A523" s="110" t="str">
        <f t="shared" si="16"/>
        <v>A</v>
      </c>
      <c r="B523" s="123" t="s">
        <v>258</v>
      </c>
      <c r="C523" s="49" t="s">
        <v>12</v>
      </c>
      <c r="D523" s="50">
        <v>500</v>
      </c>
      <c r="E523" s="50">
        <v>498.66139000000004</v>
      </c>
      <c r="F523" s="124">
        <f t="shared" si="17"/>
        <v>0.99732278000000008</v>
      </c>
    </row>
    <row r="524" spans="1:6" x14ac:dyDescent="0.25">
      <c r="A524" s="110" t="str">
        <f t="shared" si="16"/>
        <v>A</v>
      </c>
      <c r="B524" s="123" t="s">
        <v>258</v>
      </c>
      <c r="C524" s="49" t="s">
        <v>15</v>
      </c>
      <c r="D524" s="50">
        <v>5</v>
      </c>
      <c r="E524" s="50">
        <v>4.6726400000000003</v>
      </c>
      <c r="F524" s="124">
        <f t="shared" si="17"/>
        <v>0.93452800000000003</v>
      </c>
    </row>
    <row r="525" spans="1:6" x14ac:dyDescent="0.25">
      <c r="A525" s="110" t="str">
        <f t="shared" si="16"/>
        <v>A</v>
      </c>
      <c r="B525" s="123" t="s">
        <v>258</v>
      </c>
      <c r="C525" s="49" t="s">
        <v>16</v>
      </c>
      <c r="D525" s="50">
        <v>5</v>
      </c>
      <c r="E525" s="50">
        <v>1.11395</v>
      </c>
      <c r="F525" s="124">
        <f t="shared" si="17"/>
        <v>0.22278999999999999</v>
      </c>
    </row>
    <row r="526" spans="1:6" x14ac:dyDescent="0.25">
      <c r="A526" s="110" t="str">
        <f t="shared" si="16"/>
        <v>A</v>
      </c>
      <c r="B526" s="121" t="s">
        <v>258</v>
      </c>
      <c r="C526" s="46" t="s">
        <v>17</v>
      </c>
      <c r="D526" s="47">
        <v>179.88</v>
      </c>
      <c r="E526" s="47">
        <v>176.35300000000001</v>
      </c>
      <c r="F526" s="122">
        <f t="shared" si="17"/>
        <v>0.98039248387814104</v>
      </c>
    </row>
    <row r="527" spans="1:6" ht="18.75" thickBot="1" x14ac:dyDescent="0.3">
      <c r="A527" s="110" t="str">
        <f t="shared" si="16"/>
        <v>A</v>
      </c>
      <c r="B527" s="42" t="s">
        <v>411</v>
      </c>
      <c r="C527" s="120" t="s">
        <v>412</v>
      </c>
      <c r="D527" s="44">
        <v>50700.12</v>
      </c>
      <c r="E527" s="44">
        <v>39612.291170000004</v>
      </c>
      <c r="F527" s="113">
        <f t="shared" si="17"/>
        <v>0.78130566890176989</v>
      </c>
    </row>
    <row r="528" spans="1:6" ht="15.75" thickTop="1" x14ac:dyDescent="0.25">
      <c r="A528" s="110" t="str">
        <f t="shared" si="16"/>
        <v>A</v>
      </c>
      <c r="B528" s="121" t="s">
        <v>258</v>
      </c>
      <c r="C528" s="46" t="s">
        <v>10</v>
      </c>
      <c r="D528" s="47">
        <v>50700.12</v>
      </c>
      <c r="E528" s="47">
        <v>39612.291170000004</v>
      </c>
      <c r="F528" s="122">
        <f t="shared" si="17"/>
        <v>0.78130566890176989</v>
      </c>
    </row>
    <row r="529" spans="1:6" x14ac:dyDescent="0.25">
      <c r="A529" s="110" t="str">
        <f t="shared" si="16"/>
        <v>A</v>
      </c>
      <c r="B529" s="123" t="s">
        <v>258</v>
      </c>
      <c r="C529" s="49" t="s">
        <v>12</v>
      </c>
      <c r="D529" s="50">
        <v>4625</v>
      </c>
      <c r="E529" s="50">
        <v>2821.0634599999998</v>
      </c>
      <c r="F529" s="124">
        <f t="shared" si="17"/>
        <v>0.60995966702702697</v>
      </c>
    </row>
    <row r="530" spans="1:6" x14ac:dyDescent="0.25">
      <c r="A530" s="110" t="str">
        <f t="shared" si="16"/>
        <v>A</v>
      </c>
      <c r="B530" s="123" t="s">
        <v>258</v>
      </c>
      <c r="C530" s="49" t="s">
        <v>14</v>
      </c>
      <c r="D530" s="50">
        <v>42475.12</v>
      </c>
      <c r="E530" s="50">
        <v>36780.240210000004</v>
      </c>
      <c r="F530" s="124">
        <f t="shared" si="17"/>
        <v>0.86592433900127885</v>
      </c>
    </row>
    <row r="531" spans="1:6" x14ac:dyDescent="0.25">
      <c r="A531" s="110" t="str">
        <f t="shared" si="16"/>
        <v>A</v>
      </c>
      <c r="B531" s="123" t="s">
        <v>258</v>
      </c>
      <c r="C531" s="49" t="s">
        <v>2</v>
      </c>
      <c r="D531" s="50">
        <v>3600</v>
      </c>
      <c r="E531" s="50">
        <v>10.987500000000001</v>
      </c>
      <c r="F531" s="124">
        <f t="shared" si="17"/>
        <v>3.0520833333333337E-3</v>
      </c>
    </row>
    <row r="532" spans="1:6" s="55" customFormat="1" ht="18.75" thickBot="1" x14ac:dyDescent="0.3">
      <c r="A532" s="51" t="str">
        <f t="shared" si="16"/>
        <v>A</v>
      </c>
      <c r="B532" s="52" t="s">
        <v>413</v>
      </c>
      <c r="C532" s="125" t="s">
        <v>414</v>
      </c>
      <c r="D532" s="54">
        <v>44825.120000000003</v>
      </c>
      <c r="E532" s="54">
        <v>39145.520530000002</v>
      </c>
      <c r="F532" s="126">
        <f t="shared" si="17"/>
        <v>0.87329427182793928</v>
      </c>
    </row>
    <row r="533" spans="1:6" s="55" customFormat="1" ht="15.75" thickTop="1" x14ac:dyDescent="0.25">
      <c r="A533" s="51" t="str">
        <f t="shared" si="16"/>
        <v>A</v>
      </c>
      <c r="B533" s="127" t="s">
        <v>258</v>
      </c>
      <c r="C533" s="57" t="s">
        <v>10</v>
      </c>
      <c r="D533" s="58">
        <v>44825.120000000003</v>
      </c>
      <c r="E533" s="58">
        <v>39145.520530000002</v>
      </c>
      <c r="F533" s="128">
        <f t="shared" si="17"/>
        <v>0.87329427182793928</v>
      </c>
    </row>
    <row r="534" spans="1:6" s="55" customFormat="1" x14ac:dyDescent="0.25">
      <c r="A534" s="51" t="str">
        <f t="shared" si="16"/>
        <v>A</v>
      </c>
      <c r="B534" s="129" t="s">
        <v>258</v>
      </c>
      <c r="C534" s="60" t="s">
        <v>12</v>
      </c>
      <c r="D534" s="61">
        <v>2500</v>
      </c>
      <c r="E534" s="61">
        <v>2479.5414599999999</v>
      </c>
      <c r="F534" s="130">
        <f t="shared" si="17"/>
        <v>0.99181658399999995</v>
      </c>
    </row>
    <row r="535" spans="1:6" s="55" customFormat="1" x14ac:dyDescent="0.25">
      <c r="A535" s="51" t="str">
        <f t="shared" si="16"/>
        <v>A</v>
      </c>
      <c r="B535" s="129" t="s">
        <v>258</v>
      </c>
      <c r="C535" s="60" t="s">
        <v>14</v>
      </c>
      <c r="D535" s="61">
        <v>42325.120000000003</v>
      </c>
      <c r="E535" s="61">
        <v>36665.979070000001</v>
      </c>
      <c r="F535" s="130">
        <f t="shared" si="17"/>
        <v>0.86629356443643868</v>
      </c>
    </row>
    <row r="536" spans="1:6" s="55" customFormat="1" ht="36.75" thickBot="1" x14ac:dyDescent="0.3">
      <c r="A536" s="51" t="str">
        <f t="shared" si="16"/>
        <v>A</v>
      </c>
      <c r="B536" s="52" t="s">
        <v>415</v>
      </c>
      <c r="C536" s="125" t="s">
        <v>416</v>
      </c>
      <c r="D536" s="54">
        <v>44825.120000000003</v>
      </c>
      <c r="E536" s="54">
        <v>39145.520530000002</v>
      </c>
      <c r="F536" s="126">
        <f t="shared" si="17"/>
        <v>0.87329427182793928</v>
      </c>
    </row>
    <row r="537" spans="1:6" s="55" customFormat="1" ht="15.75" thickTop="1" x14ac:dyDescent="0.25">
      <c r="A537" s="51" t="str">
        <f t="shared" si="16"/>
        <v>A</v>
      </c>
      <c r="B537" s="127" t="s">
        <v>258</v>
      </c>
      <c r="C537" s="57" t="s">
        <v>10</v>
      </c>
      <c r="D537" s="58">
        <v>44825.120000000003</v>
      </c>
      <c r="E537" s="58">
        <v>39145.520530000002</v>
      </c>
      <c r="F537" s="128">
        <f t="shared" si="17"/>
        <v>0.87329427182793928</v>
      </c>
    </row>
    <row r="538" spans="1:6" s="55" customFormat="1" x14ac:dyDescent="0.25">
      <c r="A538" s="51" t="str">
        <f t="shared" si="16"/>
        <v>A</v>
      </c>
      <c r="B538" s="129" t="s">
        <v>258</v>
      </c>
      <c r="C538" s="60" t="s">
        <v>12</v>
      </c>
      <c r="D538" s="61">
        <v>2500</v>
      </c>
      <c r="E538" s="61">
        <v>2479.5414599999999</v>
      </c>
      <c r="F538" s="130">
        <f t="shared" si="17"/>
        <v>0.99181658399999995</v>
      </c>
    </row>
    <row r="539" spans="1:6" s="55" customFormat="1" x14ac:dyDescent="0.25">
      <c r="A539" s="51" t="str">
        <f t="shared" si="16"/>
        <v>A</v>
      </c>
      <c r="B539" s="129" t="s">
        <v>258</v>
      </c>
      <c r="C539" s="60" t="s">
        <v>14</v>
      </c>
      <c r="D539" s="61">
        <v>42325.120000000003</v>
      </c>
      <c r="E539" s="61">
        <v>36665.979070000001</v>
      </c>
      <c r="F539" s="130">
        <f t="shared" si="17"/>
        <v>0.86629356443643868</v>
      </c>
    </row>
    <row r="540" spans="1:6" s="55" customFormat="1" ht="36.75" thickBot="1" x14ac:dyDescent="0.3">
      <c r="A540" s="51" t="str">
        <f t="shared" si="16"/>
        <v>A</v>
      </c>
      <c r="B540" s="52" t="s">
        <v>421</v>
      </c>
      <c r="C540" s="125" t="s">
        <v>422</v>
      </c>
      <c r="D540" s="54">
        <v>5875</v>
      </c>
      <c r="E540" s="54">
        <v>466.77064000000001</v>
      </c>
      <c r="F540" s="126">
        <f t="shared" si="17"/>
        <v>7.9450321702127666E-2</v>
      </c>
    </row>
    <row r="541" spans="1:6" s="55" customFormat="1" ht="15.75" thickTop="1" x14ac:dyDescent="0.25">
      <c r="A541" s="51" t="str">
        <f t="shared" si="16"/>
        <v>A</v>
      </c>
      <c r="B541" s="127" t="s">
        <v>258</v>
      </c>
      <c r="C541" s="57" t="s">
        <v>10</v>
      </c>
      <c r="D541" s="58">
        <v>5875</v>
      </c>
      <c r="E541" s="58">
        <v>466.77064000000001</v>
      </c>
      <c r="F541" s="128">
        <f t="shared" si="17"/>
        <v>7.9450321702127666E-2</v>
      </c>
    </row>
    <row r="542" spans="1:6" s="55" customFormat="1" x14ac:dyDescent="0.25">
      <c r="A542" s="51" t="str">
        <f t="shared" si="16"/>
        <v>A</v>
      </c>
      <c r="B542" s="129" t="s">
        <v>258</v>
      </c>
      <c r="C542" s="60" t="s">
        <v>12</v>
      </c>
      <c r="D542" s="61">
        <v>2125</v>
      </c>
      <c r="E542" s="61">
        <v>341.52199999999999</v>
      </c>
      <c r="F542" s="130">
        <f t="shared" si="17"/>
        <v>0.16071623529411763</v>
      </c>
    </row>
    <row r="543" spans="1:6" s="55" customFormat="1" x14ac:dyDescent="0.25">
      <c r="A543" s="51" t="str">
        <f t="shared" si="16"/>
        <v>A</v>
      </c>
      <c r="B543" s="129" t="s">
        <v>258</v>
      </c>
      <c r="C543" s="60" t="s">
        <v>14</v>
      </c>
      <c r="D543" s="61">
        <v>150</v>
      </c>
      <c r="E543" s="61">
        <v>114.26114</v>
      </c>
      <c r="F543" s="130">
        <f t="shared" si="17"/>
        <v>0.76174093333333337</v>
      </c>
    </row>
    <row r="544" spans="1:6" s="55" customFormat="1" x14ac:dyDescent="0.25">
      <c r="A544" s="51" t="str">
        <f t="shared" si="16"/>
        <v>A</v>
      </c>
      <c r="B544" s="129" t="s">
        <v>258</v>
      </c>
      <c r="C544" s="60" t="s">
        <v>2</v>
      </c>
      <c r="D544" s="61">
        <v>3600</v>
      </c>
      <c r="E544" s="61">
        <v>10.987500000000001</v>
      </c>
      <c r="F544" s="130">
        <f t="shared" si="17"/>
        <v>3.0520833333333337E-3</v>
      </c>
    </row>
    <row r="545" spans="1:6" s="55" customFormat="1" ht="36.75" thickBot="1" x14ac:dyDescent="0.3">
      <c r="A545" s="51" t="str">
        <f t="shared" si="16"/>
        <v>A</v>
      </c>
      <c r="B545" s="52" t="s">
        <v>423</v>
      </c>
      <c r="C545" s="125" t="s">
        <v>424</v>
      </c>
      <c r="D545" s="54">
        <v>5875</v>
      </c>
      <c r="E545" s="54">
        <v>466.77064000000001</v>
      </c>
      <c r="F545" s="126">
        <f t="shared" si="17"/>
        <v>7.9450321702127666E-2</v>
      </c>
    </row>
    <row r="546" spans="1:6" s="55" customFormat="1" ht="15.75" thickTop="1" x14ac:dyDescent="0.25">
      <c r="A546" s="51" t="str">
        <f t="shared" si="16"/>
        <v>A</v>
      </c>
      <c r="B546" s="127" t="s">
        <v>258</v>
      </c>
      <c r="C546" s="57" t="s">
        <v>10</v>
      </c>
      <c r="D546" s="58">
        <v>5875</v>
      </c>
      <c r="E546" s="58">
        <v>466.77064000000001</v>
      </c>
      <c r="F546" s="128">
        <f t="shared" si="17"/>
        <v>7.9450321702127666E-2</v>
      </c>
    </row>
    <row r="547" spans="1:6" s="55" customFormat="1" x14ac:dyDescent="0.25">
      <c r="A547" s="51" t="str">
        <f t="shared" si="16"/>
        <v>A</v>
      </c>
      <c r="B547" s="129" t="s">
        <v>258</v>
      </c>
      <c r="C547" s="60" t="s">
        <v>12</v>
      </c>
      <c r="D547" s="61">
        <v>2125</v>
      </c>
      <c r="E547" s="61">
        <v>341.52199999999999</v>
      </c>
      <c r="F547" s="130">
        <f t="shared" si="17"/>
        <v>0.16071623529411763</v>
      </c>
    </row>
    <row r="548" spans="1:6" s="55" customFormat="1" x14ac:dyDescent="0.25">
      <c r="A548" s="51" t="str">
        <f t="shared" si="16"/>
        <v>A</v>
      </c>
      <c r="B548" s="129" t="s">
        <v>258</v>
      </c>
      <c r="C548" s="60" t="s">
        <v>14</v>
      </c>
      <c r="D548" s="61">
        <v>150</v>
      </c>
      <c r="E548" s="61">
        <v>114.26114</v>
      </c>
      <c r="F548" s="130">
        <f t="shared" si="17"/>
        <v>0.76174093333333337</v>
      </c>
    </row>
    <row r="549" spans="1:6" s="55" customFormat="1" x14ac:dyDescent="0.25">
      <c r="A549" s="51" t="str">
        <f t="shared" si="16"/>
        <v>A</v>
      </c>
      <c r="B549" s="129" t="s">
        <v>258</v>
      </c>
      <c r="C549" s="60" t="s">
        <v>2</v>
      </c>
      <c r="D549" s="61">
        <v>3600</v>
      </c>
      <c r="E549" s="61">
        <v>10.987500000000001</v>
      </c>
      <c r="F549" s="130">
        <f t="shared" si="17"/>
        <v>3.0520833333333337E-3</v>
      </c>
    </row>
    <row r="550" spans="1:6" ht="36.75" thickBot="1" x14ac:dyDescent="0.3">
      <c r="A550" s="110" t="str">
        <f t="shared" si="16"/>
        <v>A</v>
      </c>
      <c r="B550" s="42" t="s">
        <v>425</v>
      </c>
      <c r="C550" s="120" t="s">
        <v>426</v>
      </c>
      <c r="D550" s="44">
        <v>18278</v>
      </c>
      <c r="E550" s="44">
        <v>6634.4823399999996</v>
      </c>
      <c r="F550" s="113">
        <f t="shared" si="17"/>
        <v>0.36297638363059415</v>
      </c>
    </row>
    <row r="551" spans="1:6" ht="15.75" thickTop="1" x14ac:dyDescent="0.25">
      <c r="A551" s="110" t="str">
        <f t="shared" si="16"/>
        <v>A</v>
      </c>
      <c r="B551" s="121" t="s">
        <v>258</v>
      </c>
      <c r="C551" s="46" t="s">
        <v>10</v>
      </c>
      <c r="D551" s="47">
        <v>5168</v>
      </c>
      <c r="E551" s="47">
        <v>1880.5810800000002</v>
      </c>
      <c r="F551" s="122">
        <f t="shared" si="17"/>
        <v>0.3638895278637771</v>
      </c>
    </row>
    <row r="552" spans="1:6" x14ac:dyDescent="0.25">
      <c r="A552" s="110" t="str">
        <f t="shared" si="16"/>
        <v>A</v>
      </c>
      <c r="B552" s="123" t="s">
        <v>258</v>
      </c>
      <c r="C552" s="49" t="s">
        <v>11</v>
      </c>
      <c r="D552" s="50">
        <v>130</v>
      </c>
      <c r="E552" s="50">
        <v>86.622</v>
      </c>
      <c r="F552" s="124">
        <f t="shared" si="17"/>
        <v>0.66632307692307691</v>
      </c>
    </row>
    <row r="553" spans="1:6" x14ac:dyDescent="0.25">
      <c r="A553" s="110" t="str">
        <f t="shared" si="16"/>
        <v>A</v>
      </c>
      <c r="B553" s="123" t="s">
        <v>258</v>
      </c>
      <c r="C553" s="49" t="s">
        <v>12</v>
      </c>
      <c r="D553" s="50">
        <v>2310</v>
      </c>
      <c r="E553" s="50">
        <v>1309.1051</v>
      </c>
      <c r="F553" s="124">
        <f t="shared" si="17"/>
        <v>0.56671216450216455</v>
      </c>
    </row>
    <row r="554" spans="1:6" x14ac:dyDescent="0.25">
      <c r="A554" s="110" t="str">
        <f t="shared" si="16"/>
        <v>A</v>
      </c>
      <c r="B554" s="123" t="s">
        <v>258</v>
      </c>
      <c r="C554" s="49" t="s">
        <v>14</v>
      </c>
      <c r="D554" s="50">
        <v>2600</v>
      </c>
      <c r="E554" s="50">
        <v>474.88279000000006</v>
      </c>
      <c r="F554" s="124">
        <f t="shared" si="17"/>
        <v>0.18264722692307694</v>
      </c>
    </row>
    <row r="555" spans="1:6" x14ac:dyDescent="0.25">
      <c r="A555" s="110" t="str">
        <f t="shared" si="16"/>
        <v>A</v>
      </c>
      <c r="B555" s="123" t="s">
        <v>258</v>
      </c>
      <c r="C555" s="49" t="s">
        <v>15</v>
      </c>
      <c r="D555" s="50">
        <v>17</v>
      </c>
      <c r="E555" s="50">
        <v>5.93</v>
      </c>
      <c r="F555" s="124">
        <f t="shared" si="17"/>
        <v>0.3488235294117647</v>
      </c>
    </row>
    <row r="556" spans="1:6" x14ac:dyDescent="0.25">
      <c r="A556" s="110" t="str">
        <f t="shared" si="16"/>
        <v>A</v>
      </c>
      <c r="B556" s="123" t="s">
        <v>258</v>
      </c>
      <c r="C556" s="49" t="s">
        <v>16</v>
      </c>
      <c r="D556" s="50">
        <v>111</v>
      </c>
      <c r="E556" s="50">
        <v>4.0411900000000003</v>
      </c>
      <c r="F556" s="124">
        <f t="shared" si="17"/>
        <v>3.6407117117117117E-2</v>
      </c>
    </row>
    <row r="557" spans="1:6" x14ac:dyDescent="0.25">
      <c r="A557" s="110" t="str">
        <f t="shared" si="16"/>
        <v>A</v>
      </c>
      <c r="B557" s="121" t="s">
        <v>258</v>
      </c>
      <c r="C557" s="46" t="s">
        <v>17</v>
      </c>
      <c r="D557" s="47">
        <v>13110</v>
      </c>
      <c r="E557" s="47">
        <v>4753.9012599999996</v>
      </c>
      <c r="F557" s="122">
        <f t="shared" si="17"/>
        <v>0.36261641952707852</v>
      </c>
    </row>
    <row r="558" spans="1:6" s="55" customFormat="1" ht="36.75" thickBot="1" x14ac:dyDescent="0.3">
      <c r="A558" s="51" t="str">
        <f t="shared" si="16"/>
        <v>A</v>
      </c>
      <c r="B558" s="52" t="s">
        <v>427</v>
      </c>
      <c r="C558" s="125" t="s">
        <v>53</v>
      </c>
      <c r="D558" s="54">
        <v>518</v>
      </c>
      <c r="E558" s="54">
        <v>399.94402000000002</v>
      </c>
      <c r="F558" s="126">
        <f t="shared" si="17"/>
        <v>0.77209270270270269</v>
      </c>
    </row>
    <row r="559" spans="1:6" s="55" customFormat="1" ht="15.75" thickTop="1" x14ac:dyDescent="0.25">
      <c r="A559" s="51" t="str">
        <f t="shared" si="16"/>
        <v>A</v>
      </c>
      <c r="B559" s="127" t="s">
        <v>258</v>
      </c>
      <c r="C559" s="57" t="s">
        <v>10</v>
      </c>
      <c r="D559" s="58">
        <v>518</v>
      </c>
      <c r="E559" s="58">
        <v>399.94402000000002</v>
      </c>
      <c r="F559" s="128">
        <f t="shared" si="17"/>
        <v>0.77209270270270269</v>
      </c>
    </row>
    <row r="560" spans="1:6" s="55" customFormat="1" x14ac:dyDescent="0.25">
      <c r="A560" s="51" t="str">
        <f t="shared" si="16"/>
        <v>A</v>
      </c>
      <c r="B560" s="129" t="s">
        <v>258</v>
      </c>
      <c r="C560" s="60" t="s">
        <v>11</v>
      </c>
      <c r="D560" s="61">
        <v>130</v>
      </c>
      <c r="E560" s="61">
        <v>86.622</v>
      </c>
      <c r="F560" s="130">
        <f t="shared" si="17"/>
        <v>0.66632307692307691</v>
      </c>
    </row>
    <row r="561" spans="1:6" s="55" customFormat="1" x14ac:dyDescent="0.25">
      <c r="A561" s="51" t="str">
        <f t="shared" si="16"/>
        <v>A</v>
      </c>
      <c r="B561" s="129" t="s">
        <v>258</v>
      </c>
      <c r="C561" s="60" t="s">
        <v>12</v>
      </c>
      <c r="D561" s="61">
        <v>370</v>
      </c>
      <c r="E561" s="61">
        <v>307.30013000000002</v>
      </c>
      <c r="F561" s="130">
        <f t="shared" si="17"/>
        <v>0.83054089189189195</v>
      </c>
    </row>
    <row r="562" spans="1:6" s="55" customFormat="1" x14ac:dyDescent="0.25">
      <c r="A562" s="51" t="str">
        <f t="shared" si="16"/>
        <v>A</v>
      </c>
      <c r="B562" s="129" t="s">
        <v>258</v>
      </c>
      <c r="C562" s="60" t="s">
        <v>15</v>
      </c>
      <c r="D562" s="61">
        <v>17</v>
      </c>
      <c r="E562" s="61">
        <v>5.93</v>
      </c>
      <c r="F562" s="130">
        <f t="shared" si="17"/>
        <v>0.3488235294117647</v>
      </c>
    </row>
    <row r="563" spans="1:6" s="55" customFormat="1" x14ac:dyDescent="0.25">
      <c r="A563" s="51" t="str">
        <f t="shared" si="16"/>
        <v>A</v>
      </c>
      <c r="B563" s="129" t="s">
        <v>258</v>
      </c>
      <c r="C563" s="60" t="s">
        <v>16</v>
      </c>
      <c r="D563" s="61">
        <v>1</v>
      </c>
      <c r="E563" s="61">
        <v>9.1889999999999999E-2</v>
      </c>
      <c r="F563" s="130">
        <f t="shared" si="17"/>
        <v>9.1889999999999999E-2</v>
      </c>
    </row>
    <row r="564" spans="1:6" s="55" customFormat="1" ht="36.75" thickBot="1" x14ac:dyDescent="0.3">
      <c r="A564" s="51" t="str">
        <f t="shared" si="16"/>
        <v>A</v>
      </c>
      <c r="B564" s="52" t="s">
        <v>428</v>
      </c>
      <c r="C564" s="125" t="s">
        <v>429</v>
      </c>
      <c r="D564" s="54">
        <v>3860</v>
      </c>
      <c r="E564" s="54">
        <v>1311.1078400000001</v>
      </c>
      <c r="F564" s="126">
        <f t="shared" si="17"/>
        <v>0.33966524352331612</v>
      </c>
    </row>
    <row r="565" spans="1:6" s="55" customFormat="1" ht="15.75" thickTop="1" x14ac:dyDescent="0.25">
      <c r="A565" s="51" t="str">
        <f t="shared" si="16"/>
        <v>A</v>
      </c>
      <c r="B565" s="127" t="s">
        <v>258</v>
      </c>
      <c r="C565" s="57" t="s">
        <v>10</v>
      </c>
      <c r="D565" s="58">
        <v>3750</v>
      </c>
      <c r="E565" s="58">
        <v>1311.1078400000001</v>
      </c>
      <c r="F565" s="128">
        <f t="shared" si="17"/>
        <v>0.34962875733333337</v>
      </c>
    </row>
    <row r="566" spans="1:6" s="55" customFormat="1" x14ac:dyDescent="0.25">
      <c r="A566" s="51" t="str">
        <f t="shared" si="16"/>
        <v>A</v>
      </c>
      <c r="B566" s="129" t="s">
        <v>258</v>
      </c>
      <c r="C566" s="60" t="s">
        <v>12</v>
      </c>
      <c r="D566" s="61">
        <v>1940</v>
      </c>
      <c r="E566" s="61">
        <v>1001.80497</v>
      </c>
      <c r="F566" s="130">
        <f t="shared" si="17"/>
        <v>0.51639431443298967</v>
      </c>
    </row>
    <row r="567" spans="1:6" s="55" customFormat="1" x14ac:dyDescent="0.25">
      <c r="A567" s="51" t="str">
        <f t="shared" si="16"/>
        <v>A</v>
      </c>
      <c r="B567" s="129" t="s">
        <v>258</v>
      </c>
      <c r="C567" s="60" t="s">
        <v>14</v>
      </c>
      <c r="D567" s="61">
        <v>1700</v>
      </c>
      <c r="E567" s="61">
        <v>305.35356999999999</v>
      </c>
      <c r="F567" s="130">
        <f t="shared" si="17"/>
        <v>0.17961974705882353</v>
      </c>
    </row>
    <row r="568" spans="1:6" s="55" customFormat="1" x14ac:dyDescent="0.25">
      <c r="A568" s="51" t="str">
        <f t="shared" si="16"/>
        <v>A</v>
      </c>
      <c r="B568" s="129" t="s">
        <v>258</v>
      </c>
      <c r="C568" s="60" t="s">
        <v>16</v>
      </c>
      <c r="D568" s="61">
        <v>110</v>
      </c>
      <c r="E568" s="61">
        <v>3.9493</v>
      </c>
      <c r="F568" s="130">
        <f t="shared" si="17"/>
        <v>3.5902727272727274E-2</v>
      </c>
    </row>
    <row r="569" spans="1:6" s="55" customFormat="1" x14ac:dyDescent="0.25">
      <c r="A569" s="51" t="str">
        <f t="shared" si="16"/>
        <v>A</v>
      </c>
      <c r="B569" s="127" t="s">
        <v>258</v>
      </c>
      <c r="C569" s="57" t="s">
        <v>17</v>
      </c>
      <c r="D569" s="58">
        <v>110</v>
      </c>
      <c r="E569" s="58">
        <v>0</v>
      </c>
      <c r="F569" s="128">
        <f t="shared" si="17"/>
        <v>0</v>
      </c>
    </row>
    <row r="570" spans="1:6" s="55" customFormat="1" ht="18.75" thickBot="1" x14ac:dyDescent="0.3">
      <c r="A570" s="51" t="str">
        <f t="shared" si="16"/>
        <v>A</v>
      </c>
      <c r="B570" s="52" t="s">
        <v>430</v>
      </c>
      <c r="C570" s="125" t="s">
        <v>431</v>
      </c>
      <c r="D570" s="54">
        <v>13900</v>
      </c>
      <c r="E570" s="54">
        <v>4923.4304799999991</v>
      </c>
      <c r="F570" s="126">
        <f t="shared" si="17"/>
        <v>0.35420363165467617</v>
      </c>
    </row>
    <row r="571" spans="1:6" s="55" customFormat="1" ht="15.75" thickTop="1" x14ac:dyDescent="0.25">
      <c r="A571" s="51" t="str">
        <f t="shared" si="16"/>
        <v>A</v>
      </c>
      <c r="B571" s="127" t="s">
        <v>258</v>
      </c>
      <c r="C571" s="57" t="s">
        <v>10</v>
      </c>
      <c r="D571" s="58">
        <v>900</v>
      </c>
      <c r="E571" s="58">
        <v>169.52922000000001</v>
      </c>
      <c r="F571" s="128">
        <f t="shared" si="17"/>
        <v>0.1883658</v>
      </c>
    </row>
    <row r="572" spans="1:6" s="55" customFormat="1" x14ac:dyDescent="0.25">
      <c r="A572" s="51" t="str">
        <f t="shared" si="16"/>
        <v>A</v>
      </c>
      <c r="B572" s="129" t="s">
        <v>258</v>
      </c>
      <c r="C572" s="60" t="s">
        <v>14</v>
      </c>
      <c r="D572" s="61">
        <v>900</v>
      </c>
      <c r="E572" s="61">
        <v>169.52922000000001</v>
      </c>
      <c r="F572" s="130">
        <f t="shared" si="17"/>
        <v>0.1883658</v>
      </c>
    </row>
    <row r="573" spans="1:6" s="55" customFormat="1" x14ac:dyDescent="0.25">
      <c r="A573" s="51" t="str">
        <f t="shared" si="16"/>
        <v>A</v>
      </c>
      <c r="B573" s="127" t="s">
        <v>258</v>
      </c>
      <c r="C573" s="57" t="s">
        <v>17</v>
      </c>
      <c r="D573" s="58">
        <v>13000</v>
      </c>
      <c r="E573" s="58">
        <v>4753.9012599999996</v>
      </c>
      <c r="F573" s="128">
        <f t="shared" si="17"/>
        <v>0.36568471230769228</v>
      </c>
    </row>
    <row r="574" spans="1:6" s="55" customFormat="1" ht="18.75" thickBot="1" x14ac:dyDescent="0.3">
      <c r="A574" s="51" t="str">
        <f t="shared" si="16"/>
        <v>A</v>
      </c>
      <c r="B574" s="52" t="s">
        <v>432</v>
      </c>
      <c r="C574" s="125" t="s">
        <v>433</v>
      </c>
      <c r="D574" s="54">
        <v>10900</v>
      </c>
      <c r="E574" s="54">
        <v>4923.4304799999991</v>
      </c>
      <c r="F574" s="126">
        <f t="shared" si="17"/>
        <v>0.45169086972477057</v>
      </c>
    </row>
    <row r="575" spans="1:6" s="55" customFormat="1" ht="15.75" thickTop="1" x14ac:dyDescent="0.25">
      <c r="A575" s="51" t="str">
        <f t="shared" si="16"/>
        <v>A</v>
      </c>
      <c r="B575" s="127" t="s">
        <v>258</v>
      </c>
      <c r="C575" s="57" t="s">
        <v>10</v>
      </c>
      <c r="D575" s="58">
        <v>900</v>
      </c>
      <c r="E575" s="58">
        <v>169.52922000000001</v>
      </c>
      <c r="F575" s="128">
        <f t="shared" si="17"/>
        <v>0.1883658</v>
      </c>
    </row>
    <row r="576" spans="1:6" s="55" customFormat="1" x14ac:dyDescent="0.25">
      <c r="A576" s="51" t="str">
        <f t="shared" si="16"/>
        <v>A</v>
      </c>
      <c r="B576" s="129" t="s">
        <v>258</v>
      </c>
      <c r="C576" s="60" t="s">
        <v>14</v>
      </c>
      <c r="D576" s="61">
        <v>900</v>
      </c>
      <c r="E576" s="61">
        <v>169.52922000000001</v>
      </c>
      <c r="F576" s="130">
        <f t="shared" si="17"/>
        <v>0.1883658</v>
      </c>
    </row>
    <row r="577" spans="1:6" s="55" customFormat="1" x14ac:dyDescent="0.25">
      <c r="A577" s="51" t="str">
        <f t="shared" si="16"/>
        <v>A</v>
      </c>
      <c r="B577" s="127" t="s">
        <v>258</v>
      </c>
      <c r="C577" s="57" t="s">
        <v>17</v>
      </c>
      <c r="D577" s="58">
        <v>10000</v>
      </c>
      <c r="E577" s="58">
        <v>4753.9012599999996</v>
      </c>
      <c r="F577" s="128">
        <f t="shared" si="17"/>
        <v>0.47539012599999997</v>
      </c>
    </row>
    <row r="578" spans="1:6" s="55" customFormat="1" ht="36.75" thickBot="1" x14ac:dyDescent="0.3">
      <c r="A578" s="51" t="str">
        <f t="shared" si="16"/>
        <v>A</v>
      </c>
      <c r="B578" s="52" t="s">
        <v>2486</v>
      </c>
      <c r="C578" s="125" t="s">
        <v>2487</v>
      </c>
      <c r="D578" s="54">
        <v>3000</v>
      </c>
      <c r="E578" s="54">
        <v>0</v>
      </c>
      <c r="F578" s="126">
        <f t="shared" si="17"/>
        <v>0</v>
      </c>
    </row>
    <row r="579" spans="1:6" s="55" customFormat="1" ht="15.75" thickTop="1" x14ac:dyDescent="0.25">
      <c r="A579" s="51" t="str">
        <f t="shared" si="16"/>
        <v>A</v>
      </c>
      <c r="B579" s="127" t="s">
        <v>258</v>
      </c>
      <c r="C579" s="57" t="s">
        <v>17</v>
      </c>
      <c r="D579" s="58">
        <v>3000</v>
      </c>
      <c r="E579" s="58">
        <v>0</v>
      </c>
      <c r="F579" s="128">
        <f t="shared" si="17"/>
        <v>0</v>
      </c>
    </row>
    <row r="580" spans="1:6" ht="18.75" thickBot="1" x14ac:dyDescent="0.3">
      <c r="A580" s="110" t="str">
        <f t="shared" ref="A580:A643" si="18">IF(OR(D580&lt;&gt;0,E580&lt;&gt;0),"A","B")</f>
        <v>A</v>
      </c>
      <c r="B580" s="42" t="s">
        <v>436</v>
      </c>
      <c r="C580" s="120" t="s">
        <v>437</v>
      </c>
      <c r="D580" s="44">
        <v>255.5</v>
      </c>
      <c r="E580" s="44">
        <v>246.53412</v>
      </c>
      <c r="F580" s="113">
        <f t="shared" ref="F580:F643" si="19">E580/D580</f>
        <v>0.96490849315068494</v>
      </c>
    </row>
    <row r="581" spans="1:6" ht="15.75" thickTop="1" x14ac:dyDescent="0.25">
      <c r="A581" s="110" t="str">
        <f t="shared" si="18"/>
        <v>A</v>
      </c>
      <c r="B581" s="121" t="s">
        <v>258</v>
      </c>
      <c r="C581" s="46" t="s">
        <v>10</v>
      </c>
      <c r="D581" s="47">
        <v>255.5</v>
      </c>
      <c r="E581" s="47">
        <v>246.53412</v>
      </c>
      <c r="F581" s="122">
        <f t="shared" si="19"/>
        <v>0.96490849315068494</v>
      </c>
    </row>
    <row r="582" spans="1:6" x14ac:dyDescent="0.25">
      <c r="A582" s="110" t="str">
        <f t="shared" si="18"/>
        <v>A</v>
      </c>
      <c r="B582" s="123" t="s">
        <v>258</v>
      </c>
      <c r="C582" s="49" t="s">
        <v>11</v>
      </c>
      <c r="D582" s="50">
        <v>232</v>
      </c>
      <c r="E582" s="50">
        <v>229.78320000000002</v>
      </c>
      <c r="F582" s="124">
        <f t="shared" si="19"/>
        <v>0.990444827586207</v>
      </c>
    </row>
    <row r="583" spans="1:6" x14ac:dyDescent="0.25">
      <c r="A583" s="110" t="str">
        <f t="shared" si="18"/>
        <v>A</v>
      </c>
      <c r="B583" s="123" t="s">
        <v>258</v>
      </c>
      <c r="C583" s="49" t="s">
        <v>12</v>
      </c>
      <c r="D583" s="50">
        <v>20</v>
      </c>
      <c r="E583" s="50">
        <v>16.750919999999997</v>
      </c>
      <c r="F583" s="124">
        <f t="shared" si="19"/>
        <v>0.8375459999999999</v>
      </c>
    </row>
    <row r="584" spans="1:6" x14ac:dyDescent="0.25">
      <c r="A584" s="110" t="str">
        <f t="shared" si="18"/>
        <v>A</v>
      </c>
      <c r="B584" s="123" t="s">
        <v>258</v>
      </c>
      <c r="C584" s="49" t="s">
        <v>15</v>
      </c>
      <c r="D584" s="50">
        <v>2</v>
      </c>
      <c r="E584" s="50">
        <v>0</v>
      </c>
      <c r="F584" s="124">
        <f t="shared" si="19"/>
        <v>0</v>
      </c>
    </row>
    <row r="585" spans="1:6" x14ac:dyDescent="0.25">
      <c r="A585" s="110" t="str">
        <f t="shared" si="18"/>
        <v>A</v>
      </c>
      <c r="B585" s="123" t="s">
        <v>258</v>
      </c>
      <c r="C585" s="49" t="s">
        <v>16</v>
      </c>
      <c r="D585" s="50">
        <v>1.5</v>
      </c>
      <c r="E585" s="50">
        <v>0</v>
      </c>
      <c r="F585" s="124">
        <f t="shared" si="19"/>
        <v>0</v>
      </c>
    </row>
    <row r="586" spans="1:6" ht="54.75" thickBot="1" x14ac:dyDescent="0.3">
      <c r="A586" s="110" t="str">
        <f t="shared" si="18"/>
        <v>A</v>
      </c>
      <c r="B586" s="42" t="s">
        <v>438</v>
      </c>
      <c r="C586" s="120" t="s">
        <v>439</v>
      </c>
      <c r="D586" s="44">
        <v>1635</v>
      </c>
      <c r="E586" s="44">
        <v>685.63553000000002</v>
      </c>
      <c r="F586" s="113">
        <f t="shared" si="19"/>
        <v>0.41934894801223244</v>
      </c>
    </row>
    <row r="587" spans="1:6" ht="15.75" thickTop="1" x14ac:dyDescent="0.25">
      <c r="A587" s="110" t="str">
        <f t="shared" si="18"/>
        <v>A</v>
      </c>
      <c r="B587" s="121" t="s">
        <v>258</v>
      </c>
      <c r="C587" s="46" t="s">
        <v>10</v>
      </c>
      <c r="D587" s="47">
        <v>1635</v>
      </c>
      <c r="E587" s="47">
        <v>685.63553000000002</v>
      </c>
      <c r="F587" s="122">
        <f t="shared" si="19"/>
        <v>0.41934894801223244</v>
      </c>
    </row>
    <row r="588" spans="1:6" x14ac:dyDescent="0.25">
      <c r="A588" s="110" t="str">
        <f t="shared" si="18"/>
        <v>A</v>
      </c>
      <c r="B588" s="123" t="s">
        <v>258</v>
      </c>
      <c r="C588" s="49" t="s">
        <v>14</v>
      </c>
      <c r="D588" s="50">
        <v>1135</v>
      </c>
      <c r="E588" s="50">
        <v>597.01217000000008</v>
      </c>
      <c r="F588" s="124">
        <f t="shared" si="19"/>
        <v>0.52600191189427326</v>
      </c>
    </row>
    <row r="589" spans="1:6" x14ac:dyDescent="0.25">
      <c r="A589" s="110" t="str">
        <f t="shared" si="18"/>
        <v>A</v>
      </c>
      <c r="B589" s="123" t="s">
        <v>258</v>
      </c>
      <c r="C589" s="49" t="s">
        <v>16</v>
      </c>
      <c r="D589" s="50">
        <v>500</v>
      </c>
      <c r="E589" s="50">
        <v>88.623360000000005</v>
      </c>
      <c r="F589" s="124">
        <f t="shared" si="19"/>
        <v>0.17724672000000002</v>
      </c>
    </row>
    <row r="590" spans="1:6" ht="72.75" thickBot="1" x14ac:dyDescent="0.3">
      <c r="A590" s="110" t="str">
        <f t="shared" si="18"/>
        <v>A</v>
      </c>
      <c r="B590" s="42" t="s">
        <v>440</v>
      </c>
      <c r="C590" s="120" t="s">
        <v>441</v>
      </c>
      <c r="D590" s="44">
        <v>5520</v>
      </c>
      <c r="E590" s="44">
        <v>5520</v>
      </c>
      <c r="F590" s="113">
        <f t="shared" si="19"/>
        <v>1</v>
      </c>
    </row>
    <row r="591" spans="1:6" ht="15.75" thickTop="1" x14ac:dyDescent="0.25">
      <c r="A591" s="110" t="str">
        <f t="shared" si="18"/>
        <v>A</v>
      </c>
      <c r="B591" s="121" t="s">
        <v>258</v>
      </c>
      <c r="C591" s="46" t="s">
        <v>10</v>
      </c>
      <c r="D591" s="47">
        <v>5520</v>
      </c>
      <c r="E591" s="47">
        <v>5520</v>
      </c>
      <c r="F591" s="122">
        <f t="shared" si="19"/>
        <v>1</v>
      </c>
    </row>
    <row r="592" spans="1:6" x14ac:dyDescent="0.25">
      <c r="A592" s="110" t="str">
        <f t="shared" si="18"/>
        <v>A</v>
      </c>
      <c r="B592" s="123" t="s">
        <v>258</v>
      </c>
      <c r="C592" s="49" t="s">
        <v>16</v>
      </c>
      <c r="D592" s="50">
        <v>5520</v>
      </c>
      <c r="E592" s="50">
        <v>5520</v>
      </c>
      <c r="F592" s="124">
        <f t="shared" si="19"/>
        <v>1</v>
      </c>
    </row>
    <row r="593" spans="1:6" ht="36.75" thickBot="1" x14ac:dyDescent="0.3">
      <c r="A593" s="110" t="str">
        <f t="shared" si="18"/>
        <v>A</v>
      </c>
      <c r="B593" s="42" t="s">
        <v>442</v>
      </c>
      <c r="C593" s="120" t="s">
        <v>443</v>
      </c>
      <c r="D593" s="44">
        <v>2500</v>
      </c>
      <c r="E593" s="44">
        <v>650.7124</v>
      </c>
      <c r="F593" s="113">
        <f t="shared" si="19"/>
        <v>0.26028496000000001</v>
      </c>
    </row>
    <row r="594" spans="1:6" ht="15.75" thickTop="1" x14ac:dyDescent="0.25">
      <c r="A594" s="110" t="str">
        <f t="shared" si="18"/>
        <v>A</v>
      </c>
      <c r="B594" s="121" t="s">
        <v>258</v>
      </c>
      <c r="C594" s="46" t="s">
        <v>10</v>
      </c>
      <c r="D594" s="47">
        <v>2500</v>
      </c>
      <c r="E594" s="47">
        <v>650.7124</v>
      </c>
      <c r="F594" s="122">
        <f t="shared" si="19"/>
        <v>0.26028496000000001</v>
      </c>
    </row>
    <row r="595" spans="1:6" x14ac:dyDescent="0.25">
      <c r="A595" s="110" t="str">
        <f t="shared" si="18"/>
        <v>A</v>
      </c>
      <c r="B595" s="123" t="s">
        <v>258</v>
      </c>
      <c r="C595" s="49" t="s">
        <v>14</v>
      </c>
      <c r="D595" s="50">
        <v>2500</v>
      </c>
      <c r="E595" s="50">
        <v>650.7124</v>
      </c>
      <c r="F595" s="124">
        <f t="shared" si="19"/>
        <v>0.26028496000000001</v>
      </c>
    </row>
    <row r="596" spans="1:6" ht="54.75" thickBot="1" x14ac:dyDescent="0.3">
      <c r="A596" s="110" t="str">
        <f t="shared" si="18"/>
        <v>A</v>
      </c>
      <c r="B596" s="42" t="s">
        <v>2488</v>
      </c>
      <c r="C596" s="120" t="s">
        <v>2489</v>
      </c>
      <c r="D596" s="44">
        <v>1000</v>
      </c>
      <c r="E596" s="44">
        <v>0</v>
      </c>
      <c r="F596" s="113">
        <f t="shared" si="19"/>
        <v>0</v>
      </c>
    </row>
    <row r="597" spans="1:6" ht="15.75" thickTop="1" x14ac:dyDescent="0.25">
      <c r="A597" s="110" t="str">
        <f t="shared" si="18"/>
        <v>A</v>
      </c>
      <c r="B597" s="121" t="s">
        <v>258</v>
      </c>
      <c r="C597" s="46" t="s">
        <v>10</v>
      </c>
      <c r="D597" s="47">
        <v>1000</v>
      </c>
      <c r="E597" s="47">
        <v>0</v>
      </c>
      <c r="F597" s="122">
        <f t="shared" si="19"/>
        <v>0</v>
      </c>
    </row>
    <row r="598" spans="1:6" x14ac:dyDescent="0.25">
      <c r="A598" s="110" t="str">
        <f t="shared" si="18"/>
        <v>A</v>
      </c>
      <c r="B598" s="123" t="s">
        <v>258</v>
      </c>
      <c r="C598" s="49" t="s">
        <v>12</v>
      </c>
      <c r="D598" s="50">
        <v>1000</v>
      </c>
      <c r="E598" s="50">
        <v>0</v>
      </c>
      <c r="F598" s="124">
        <f t="shared" si="19"/>
        <v>0</v>
      </c>
    </row>
    <row r="599" spans="1:6" ht="36.75" thickBot="1" x14ac:dyDescent="0.3">
      <c r="A599" s="110" t="str">
        <f t="shared" si="18"/>
        <v>A</v>
      </c>
      <c r="B599" s="42" t="s">
        <v>444</v>
      </c>
      <c r="C599" s="120" t="s">
        <v>445</v>
      </c>
      <c r="D599" s="44">
        <v>10025</v>
      </c>
      <c r="E599" s="44">
        <v>13316.12052</v>
      </c>
      <c r="F599" s="113">
        <f t="shared" si="19"/>
        <v>1.3282913236907732</v>
      </c>
    </row>
    <row r="600" spans="1:6" ht="15.75" thickTop="1" x14ac:dyDescent="0.25">
      <c r="A600" s="110" t="str">
        <f t="shared" si="18"/>
        <v>A</v>
      </c>
      <c r="B600" s="121" t="s">
        <v>258</v>
      </c>
      <c r="C600" s="46" t="s">
        <v>10</v>
      </c>
      <c r="D600" s="47">
        <v>1250</v>
      </c>
      <c r="E600" s="47">
        <v>269.56988999999999</v>
      </c>
      <c r="F600" s="122">
        <f t="shared" si="19"/>
        <v>0.21565591199999998</v>
      </c>
    </row>
    <row r="601" spans="1:6" x14ac:dyDescent="0.25">
      <c r="A601" s="110" t="str">
        <f t="shared" si="18"/>
        <v>A</v>
      </c>
      <c r="B601" s="123" t="s">
        <v>258</v>
      </c>
      <c r="C601" s="49" t="s">
        <v>16</v>
      </c>
      <c r="D601" s="50">
        <v>1250</v>
      </c>
      <c r="E601" s="50">
        <v>269.56988999999999</v>
      </c>
      <c r="F601" s="124">
        <f t="shared" si="19"/>
        <v>0.21565591199999998</v>
      </c>
    </row>
    <row r="602" spans="1:6" x14ac:dyDescent="0.25">
      <c r="A602" s="110" t="str">
        <f t="shared" si="18"/>
        <v>A</v>
      </c>
      <c r="B602" s="121" t="s">
        <v>258</v>
      </c>
      <c r="C602" s="46" t="s">
        <v>18</v>
      </c>
      <c r="D602" s="47">
        <v>8775</v>
      </c>
      <c r="E602" s="47">
        <v>13046.55063</v>
      </c>
      <c r="F602" s="122">
        <f t="shared" si="19"/>
        <v>1.4867863965811965</v>
      </c>
    </row>
    <row r="603" spans="1:6" ht="36.75" thickBot="1" x14ac:dyDescent="0.3">
      <c r="A603" s="110" t="str">
        <f t="shared" si="18"/>
        <v>A</v>
      </c>
      <c r="B603" s="42" t="s">
        <v>446</v>
      </c>
      <c r="C603" s="120" t="s">
        <v>447</v>
      </c>
      <c r="D603" s="44">
        <v>10025</v>
      </c>
      <c r="E603" s="44">
        <v>13209.050519999999</v>
      </c>
      <c r="F603" s="113">
        <f t="shared" si="19"/>
        <v>1.3176110244389025</v>
      </c>
    </row>
    <row r="604" spans="1:6" ht="15.75" thickTop="1" x14ac:dyDescent="0.25">
      <c r="A604" s="110" t="str">
        <f t="shared" si="18"/>
        <v>A</v>
      </c>
      <c r="B604" s="121" t="s">
        <v>258</v>
      </c>
      <c r="C604" s="46" t="s">
        <v>10</v>
      </c>
      <c r="D604" s="47">
        <v>1250</v>
      </c>
      <c r="E604" s="47">
        <v>269.56988999999999</v>
      </c>
      <c r="F604" s="122">
        <f t="shared" si="19"/>
        <v>0.21565591199999998</v>
      </c>
    </row>
    <row r="605" spans="1:6" x14ac:dyDescent="0.25">
      <c r="A605" s="110" t="str">
        <f t="shared" si="18"/>
        <v>A</v>
      </c>
      <c r="B605" s="123" t="s">
        <v>258</v>
      </c>
      <c r="C605" s="49" t="s">
        <v>16</v>
      </c>
      <c r="D605" s="50">
        <v>1250</v>
      </c>
      <c r="E605" s="50">
        <v>269.56988999999999</v>
      </c>
      <c r="F605" s="124">
        <f t="shared" si="19"/>
        <v>0.21565591199999998</v>
      </c>
    </row>
    <row r="606" spans="1:6" x14ac:dyDescent="0.25">
      <c r="A606" s="110" t="str">
        <f t="shared" si="18"/>
        <v>A</v>
      </c>
      <c r="B606" s="121" t="s">
        <v>258</v>
      </c>
      <c r="C606" s="46" t="s">
        <v>18</v>
      </c>
      <c r="D606" s="47">
        <v>8775</v>
      </c>
      <c r="E606" s="47">
        <v>12939.480629999998</v>
      </c>
      <c r="F606" s="122">
        <f t="shared" si="19"/>
        <v>1.474584687179487</v>
      </c>
    </row>
    <row r="607" spans="1:6" ht="36.75" thickBot="1" x14ac:dyDescent="0.3">
      <c r="A607" s="110" t="str">
        <f t="shared" si="18"/>
        <v>A</v>
      </c>
      <c r="B607" s="42" t="s">
        <v>448</v>
      </c>
      <c r="C607" s="120" t="s">
        <v>449</v>
      </c>
      <c r="D607" s="44">
        <v>3250</v>
      </c>
      <c r="E607" s="44">
        <v>9136.0102899999983</v>
      </c>
      <c r="F607" s="113">
        <f t="shared" si="19"/>
        <v>2.8110800892307686</v>
      </c>
    </row>
    <row r="608" spans="1:6" ht="15.75" thickTop="1" x14ac:dyDescent="0.25">
      <c r="A608" s="110" t="str">
        <f t="shared" si="18"/>
        <v>A</v>
      </c>
      <c r="B608" s="121" t="s">
        <v>258</v>
      </c>
      <c r="C608" s="46" t="s">
        <v>10</v>
      </c>
      <c r="D608" s="47">
        <v>1250</v>
      </c>
      <c r="E608" s="47">
        <v>182.20459</v>
      </c>
      <c r="F608" s="122">
        <f t="shared" si="19"/>
        <v>0.14576367199999998</v>
      </c>
    </row>
    <row r="609" spans="1:6" x14ac:dyDescent="0.25">
      <c r="A609" s="110" t="str">
        <f t="shared" si="18"/>
        <v>A</v>
      </c>
      <c r="B609" s="123" t="s">
        <v>258</v>
      </c>
      <c r="C609" s="49" t="s">
        <v>16</v>
      </c>
      <c r="D609" s="50">
        <v>1250</v>
      </c>
      <c r="E609" s="50">
        <v>182.20459</v>
      </c>
      <c r="F609" s="124">
        <f t="shared" si="19"/>
        <v>0.14576367199999998</v>
      </c>
    </row>
    <row r="610" spans="1:6" x14ac:dyDescent="0.25">
      <c r="A610" s="110" t="str">
        <f t="shared" si="18"/>
        <v>A</v>
      </c>
      <c r="B610" s="121" t="s">
        <v>258</v>
      </c>
      <c r="C610" s="46" t="s">
        <v>18</v>
      </c>
      <c r="D610" s="47">
        <v>2000</v>
      </c>
      <c r="E610" s="47">
        <v>8953.805699999999</v>
      </c>
      <c r="F610" s="122">
        <f t="shared" si="19"/>
        <v>4.4769028499999992</v>
      </c>
    </row>
    <row r="611" spans="1:6" ht="36.75" thickBot="1" x14ac:dyDescent="0.3">
      <c r="A611" s="110" t="str">
        <f t="shared" si="18"/>
        <v>A</v>
      </c>
      <c r="B611" s="42" t="s">
        <v>2490</v>
      </c>
      <c r="C611" s="120" t="s">
        <v>2491</v>
      </c>
      <c r="D611" s="44">
        <v>1000</v>
      </c>
      <c r="E611" s="44">
        <v>0</v>
      </c>
      <c r="F611" s="113">
        <f t="shared" si="19"/>
        <v>0</v>
      </c>
    </row>
    <row r="612" spans="1:6" ht="15.75" thickTop="1" x14ac:dyDescent="0.25">
      <c r="A612" s="110" t="str">
        <f t="shared" si="18"/>
        <v>A</v>
      </c>
      <c r="B612" s="121" t="s">
        <v>258</v>
      </c>
      <c r="C612" s="46" t="s">
        <v>18</v>
      </c>
      <c r="D612" s="47">
        <v>1000</v>
      </c>
      <c r="E612" s="47">
        <v>0</v>
      </c>
      <c r="F612" s="122">
        <f t="shared" si="19"/>
        <v>0</v>
      </c>
    </row>
    <row r="613" spans="1:6" ht="18.75" thickBot="1" x14ac:dyDescent="0.3">
      <c r="A613" s="110" t="str">
        <f t="shared" si="18"/>
        <v>A</v>
      </c>
      <c r="B613" s="42" t="s">
        <v>450</v>
      </c>
      <c r="C613" s="120" t="s">
        <v>451</v>
      </c>
      <c r="D613" s="44">
        <v>2775</v>
      </c>
      <c r="E613" s="44">
        <v>3985.6749300000001</v>
      </c>
      <c r="F613" s="113">
        <f t="shared" si="19"/>
        <v>1.4362792540540541</v>
      </c>
    </row>
    <row r="614" spans="1:6" ht="15.75" thickTop="1" x14ac:dyDescent="0.25">
      <c r="A614" s="110" t="str">
        <f t="shared" si="18"/>
        <v>A</v>
      </c>
      <c r="B614" s="121" t="s">
        <v>258</v>
      </c>
      <c r="C614" s="46" t="s">
        <v>18</v>
      </c>
      <c r="D614" s="47">
        <v>2775</v>
      </c>
      <c r="E614" s="47">
        <v>3985.6749300000001</v>
      </c>
      <c r="F614" s="122">
        <f t="shared" si="19"/>
        <v>1.4362792540540541</v>
      </c>
    </row>
    <row r="615" spans="1:6" ht="36.75" thickBot="1" x14ac:dyDescent="0.3">
      <c r="A615" s="110" t="str">
        <f t="shared" si="18"/>
        <v>A</v>
      </c>
      <c r="B615" s="42" t="s">
        <v>2492</v>
      </c>
      <c r="C615" s="120" t="s">
        <v>2493</v>
      </c>
      <c r="D615" s="44">
        <v>2000</v>
      </c>
      <c r="E615" s="44">
        <v>0</v>
      </c>
      <c r="F615" s="113">
        <f t="shared" si="19"/>
        <v>0</v>
      </c>
    </row>
    <row r="616" spans="1:6" ht="15.75" thickTop="1" x14ac:dyDescent="0.25">
      <c r="A616" s="110" t="str">
        <f t="shared" si="18"/>
        <v>A</v>
      </c>
      <c r="B616" s="121" t="s">
        <v>258</v>
      </c>
      <c r="C616" s="46" t="s">
        <v>18</v>
      </c>
      <c r="D616" s="47">
        <v>2000</v>
      </c>
      <c r="E616" s="47">
        <v>0</v>
      </c>
      <c r="F616" s="122">
        <f t="shared" si="19"/>
        <v>0</v>
      </c>
    </row>
    <row r="617" spans="1:6" ht="18.75" thickBot="1" x14ac:dyDescent="0.3">
      <c r="A617" s="110" t="str">
        <f t="shared" si="18"/>
        <v>A</v>
      </c>
      <c r="B617" s="42" t="s">
        <v>452</v>
      </c>
      <c r="C617" s="120" t="s">
        <v>453</v>
      </c>
      <c r="D617" s="44">
        <v>0</v>
      </c>
      <c r="E617" s="44">
        <v>87.365300000000005</v>
      </c>
      <c r="F617" s="113" t="e">
        <f t="shared" si="19"/>
        <v>#DIV/0!</v>
      </c>
    </row>
    <row r="618" spans="1:6" ht="15.75" thickTop="1" x14ac:dyDescent="0.25">
      <c r="A618" s="110" t="str">
        <f t="shared" si="18"/>
        <v>A</v>
      </c>
      <c r="B618" s="121" t="s">
        <v>258</v>
      </c>
      <c r="C618" s="46" t="s">
        <v>10</v>
      </c>
      <c r="D618" s="47">
        <v>0</v>
      </c>
      <c r="E618" s="47">
        <v>87.365300000000005</v>
      </c>
      <c r="F618" s="122" t="e">
        <f t="shared" si="19"/>
        <v>#DIV/0!</v>
      </c>
    </row>
    <row r="619" spans="1:6" x14ac:dyDescent="0.25">
      <c r="A619" s="110" t="str">
        <f t="shared" si="18"/>
        <v>A</v>
      </c>
      <c r="B619" s="123" t="s">
        <v>258</v>
      </c>
      <c r="C619" s="49" t="s">
        <v>16</v>
      </c>
      <c r="D619" s="50">
        <v>0</v>
      </c>
      <c r="E619" s="50">
        <v>87.365300000000005</v>
      </c>
      <c r="F619" s="124" t="e">
        <f t="shared" si="19"/>
        <v>#DIV/0!</v>
      </c>
    </row>
    <row r="620" spans="1:6" ht="18.75" thickBot="1" x14ac:dyDescent="0.3">
      <c r="A620" s="110" t="str">
        <f t="shared" si="18"/>
        <v>A</v>
      </c>
      <c r="B620" s="42" t="s">
        <v>2494</v>
      </c>
      <c r="C620" s="120" t="s">
        <v>2495</v>
      </c>
      <c r="D620" s="44">
        <v>1000</v>
      </c>
      <c r="E620" s="44">
        <v>0</v>
      </c>
      <c r="F620" s="113">
        <f t="shared" si="19"/>
        <v>0</v>
      </c>
    </row>
    <row r="621" spans="1:6" ht="15.75" thickTop="1" x14ac:dyDescent="0.25">
      <c r="A621" s="110" t="str">
        <f t="shared" si="18"/>
        <v>A</v>
      </c>
      <c r="B621" s="121" t="s">
        <v>258</v>
      </c>
      <c r="C621" s="46" t="s">
        <v>18</v>
      </c>
      <c r="D621" s="47">
        <v>1000</v>
      </c>
      <c r="E621" s="47">
        <v>0</v>
      </c>
      <c r="F621" s="122">
        <f t="shared" si="19"/>
        <v>0</v>
      </c>
    </row>
    <row r="622" spans="1:6" ht="36.75" thickBot="1" x14ac:dyDescent="0.3">
      <c r="A622" s="110" t="str">
        <f t="shared" si="18"/>
        <v>A</v>
      </c>
      <c r="B622" s="42" t="s">
        <v>454</v>
      </c>
      <c r="C622" s="120" t="s">
        <v>455</v>
      </c>
      <c r="D622" s="44">
        <v>0</v>
      </c>
      <c r="E622" s="44">
        <v>107.07</v>
      </c>
      <c r="F622" s="113" t="e">
        <f t="shared" si="19"/>
        <v>#DIV/0!</v>
      </c>
    </row>
    <row r="623" spans="1:6" ht="15.75" thickTop="1" x14ac:dyDescent="0.25">
      <c r="A623" s="110" t="str">
        <f t="shared" si="18"/>
        <v>A</v>
      </c>
      <c r="B623" s="121" t="s">
        <v>258</v>
      </c>
      <c r="C623" s="46" t="s">
        <v>18</v>
      </c>
      <c r="D623" s="47">
        <v>0</v>
      </c>
      <c r="E623" s="47">
        <v>107.07</v>
      </c>
      <c r="F623" s="122" t="e">
        <f t="shared" si="19"/>
        <v>#DIV/0!</v>
      </c>
    </row>
    <row r="624" spans="1:6" ht="36.75" thickBot="1" x14ac:dyDescent="0.3">
      <c r="A624" s="110" t="str">
        <f t="shared" si="18"/>
        <v>A</v>
      </c>
      <c r="B624" s="42" t="s">
        <v>456</v>
      </c>
      <c r="C624" s="120" t="s">
        <v>457</v>
      </c>
      <c r="D624" s="44">
        <v>0</v>
      </c>
      <c r="E624" s="44">
        <v>107.07</v>
      </c>
      <c r="F624" s="113" t="e">
        <f t="shared" si="19"/>
        <v>#DIV/0!</v>
      </c>
    </row>
    <row r="625" spans="1:6" ht="15.75" thickTop="1" x14ac:dyDescent="0.25">
      <c r="A625" s="110" t="str">
        <f t="shared" si="18"/>
        <v>A</v>
      </c>
      <c r="B625" s="121" t="s">
        <v>258</v>
      </c>
      <c r="C625" s="46" t="s">
        <v>18</v>
      </c>
      <c r="D625" s="47">
        <v>0</v>
      </c>
      <c r="E625" s="47">
        <v>107.07</v>
      </c>
      <c r="F625" s="122" t="e">
        <f t="shared" si="19"/>
        <v>#DIV/0!</v>
      </c>
    </row>
    <row r="626" spans="1:6" ht="36.75" thickBot="1" x14ac:dyDescent="0.3">
      <c r="A626" s="110" t="str">
        <f t="shared" si="18"/>
        <v>A</v>
      </c>
      <c r="B626" s="42" t="s">
        <v>458</v>
      </c>
      <c r="C626" s="120" t="s">
        <v>459</v>
      </c>
      <c r="D626" s="44">
        <v>241.44900000000001</v>
      </c>
      <c r="E626" s="44">
        <v>241.44806</v>
      </c>
      <c r="F626" s="113">
        <f t="shared" si="19"/>
        <v>0.99999610683829709</v>
      </c>
    </row>
    <row r="627" spans="1:6" ht="15.75" thickTop="1" x14ac:dyDescent="0.25">
      <c r="A627" s="110" t="str">
        <f t="shared" si="18"/>
        <v>A</v>
      </c>
      <c r="B627" s="121" t="s">
        <v>258</v>
      </c>
      <c r="C627" s="46" t="s">
        <v>10</v>
      </c>
      <c r="D627" s="47">
        <v>241.44900000000001</v>
      </c>
      <c r="E627" s="47">
        <v>241.44806</v>
      </c>
      <c r="F627" s="122">
        <f t="shared" si="19"/>
        <v>0.99999610683829709</v>
      </c>
    </row>
    <row r="628" spans="1:6" x14ac:dyDescent="0.25">
      <c r="A628" s="110" t="str">
        <f t="shared" si="18"/>
        <v>A</v>
      </c>
      <c r="B628" s="123" t="s">
        <v>258</v>
      </c>
      <c r="C628" s="49" t="s">
        <v>16</v>
      </c>
      <c r="D628" s="50">
        <v>241.44900000000001</v>
      </c>
      <c r="E628" s="50">
        <v>241.44806</v>
      </c>
      <c r="F628" s="124">
        <f t="shared" si="19"/>
        <v>0.99999610683829709</v>
      </c>
    </row>
    <row r="629" spans="1:6" ht="18.75" thickBot="1" x14ac:dyDescent="0.3">
      <c r="A629" s="110" t="str">
        <f t="shared" si="18"/>
        <v>A</v>
      </c>
      <c r="B629" s="42" t="s">
        <v>460</v>
      </c>
      <c r="C629" s="120" t="s">
        <v>461</v>
      </c>
      <c r="D629" s="44">
        <v>350</v>
      </c>
      <c r="E629" s="44">
        <v>349.94559999999996</v>
      </c>
      <c r="F629" s="113">
        <f t="shared" si="19"/>
        <v>0.9998445714285713</v>
      </c>
    </row>
    <row r="630" spans="1:6" ht="15.75" thickTop="1" x14ac:dyDescent="0.25">
      <c r="A630" s="110" t="str">
        <f t="shared" si="18"/>
        <v>A</v>
      </c>
      <c r="B630" s="121" t="s">
        <v>258</v>
      </c>
      <c r="C630" s="46" t="s">
        <v>10</v>
      </c>
      <c r="D630" s="47">
        <v>350</v>
      </c>
      <c r="E630" s="47">
        <v>349.94559999999996</v>
      </c>
      <c r="F630" s="122">
        <f t="shared" si="19"/>
        <v>0.9998445714285713</v>
      </c>
    </row>
    <row r="631" spans="1:6" x14ac:dyDescent="0.25">
      <c r="A631" s="110" t="str">
        <f t="shared" si="18"/>
        <v>A</v>
      </c>
      <c r="B631" s="123" t="s">
        <v>258</v>
      </c>
      <c r="C631" s="49" t="s">
        <v>12</v>
      </c>
      <c r="D631" s="50">
        <v>350</v>
      </c>
      <c r="E631" s="50">
        <v>349.94559999999996</v>
      </c>
      <c r="F631" s="124">
        <f t="shared" si="19"/>
        <v>0.9998445714285713</v>
      </c>
    </row>
    <row r="632" spans="1:6" ht="18.75" thickBot="1" x14ac:dyDescent="0.3">
      <c r="A632" s="110" t="str">
        <f t="shared" si="18"/>
        <v>A</v>
      </c>
      <c r="B632" s="42" t="s">
        <v>462</v>
      </c>
      <c r="C632" s="120" t="s">
        <v>463</v>
      </c>
      <c r="D632" s="44">
        <v>788.5</v>
      </c>
      <c r="E632" s="44">
        <v>419.00665999999995</v>
      </c>
      <c r="F632" s="113">
        <f t="shared" si="19"/>
        <v>0.53139715916296759</v>
      </c>
    </row>
    <row r="633" spans="1:6" ht="15.75" thickTop="1" x14ac:dyDescent="0.25">
      <c r="A633" s="110" t="str">
        <f t="shared" si="18"/>
        <v>A</v>
      </c>
      <c r="B633" s="121" t="s">
        <v>258</v>
      </c>
      <c r="C633" s="46" t="s">
        <v>10</v>
      </c>
      <c r="D633" s="47">
        <v>783.5</v>
      </c>
      <c r="E633" s="47">
        <v>419.00665999999995</v>
      </c>
      <c r="F633" s="122">
        <f t="shared" si="19"/>
        <v>0.53478833439693674</v>
      </c>
    </row>
    <row r="634" spans="1:6" x14ac:dyDescent="0.25">
      <c r="A634" s="110" t="str">
        <f t="shared" si="18"/>
        <v>A</v>
      </c>
      <c r="B634" s="123" t="s">
        <v>258</v>
      </c>
      <c r="C634" s="49" t="s">
        <v>11</v>
      </c>
      <c r="D634" s="50">
        <v>82.5</v>
      </c>
      <c r="E634" s="50">
        <v>53.835000000000001</v>
      </c>
      <c r="F634" s="124">
        <f t="shared" si="19"/>
        <v>0.65254545454545454</v>
      </c>
    </row>
    <row r="635" spans="1:6" x14ac:dyDescent="0.25">
      <c r="A635" s="110" t="str">
        <f t="shared" si="18"/>
        <v>A</v>
      </c>
      <c r="B635" s="123" t="s">
        <v>258</v>
      </c>
      <c r="C635" s="49" t="s">
        <v>12</v>
      </c>
      <c r="D635" s="50">
        <v>700</v>
      </c>
      <c r="E635" s="50">
        <v>365.17165999999997</v>
      </c>
      <c r="F635" s="124">
        <f t="shared" si="19"/>
        <v>0.52167379999999997</v>
      </c>
    </row>
    <row r="636" spans="1:6" x14ac:dyDescent="0.25">
      <c r="A636" s="110" t="str">
        <f t="shared" si="18"/>
        <v>A</v>
      </c>
      <c r="B636" s="123" t="s">
        <v>258</v>
      </c>
      <c r="C636" s="49" t="s">
        <v>15</v>
      </c>
      <c r="D636" s="50">
        <v>0.5</v>
      </c>
      <c r="E636" s="50">
        <v>0</v>
      </c>
      <c r="F636" s="124">
        <f t="shared" si="19"/>
        <v>0</v>
      </c>
    </row>
    <row r="637" spans="1:6" x14ac:dyDescent="0.25">
      <c r="A637" s="110" t="str">
        <f t="shared" si="18"/>
        <v>A</v>
      </c>
      <c r="B637" s="123" t="s">
        <v>258</v>
      </c>
      <c r="C637" s="49" t="s">
        <v>16</v>
      </c>
      <c r="D637" s="50">
        <v>0.5</v>
      </c>
      <c r="E637" s="50">
        <v>0</v>
      </c>
      <c r="F637" s="124">
        <f t="shared" si="19"/>
        <v>0</v>
      </c>
    </row>
    <row r="638" spans="1:6" x14ac:dyDescent="0.25">
      <c r="A638" s="110" t="str">
        <f t="shared" si="18"/>
        <v>A</v>
      </c>
      <c r="B638" s="121" t="s">
        <v>258</v>
      </c>
      <c r="C638" s="46" t="s">
        <v>17</v>
      </c>
      <c r="D638" s="47">
        <v>5</v>
      </c>
      <c r="E638" s="47">
        <v>0</v>
      </c>
      <c r="F638" s="122">
        <f t="shared" si="19"/>
        <v>0</v>
      </c>
    </row>
    <row r="639" spans="1:6" ht="36.75" thickBot="1" x14ac:dyDescent="0.3">
      <c r="A639" s="110" t="str">
        <f t="shared" si="18"/>
        <v>A</v>
      </c>
      <c r="B639" s="42" t="s">
        <v>464</v>
      </c>
      <c r="C639" s="120" t="s">
        <v>465</v>
      </c>
      <c r="D639" s="44">
        <v>4500</v>
      </c>
      <c r="E639" s="44">
        <v>320.91202000000004</v>
      </c>
      <c r="F639" s="113">
        <f t="shared" si="19"/>
        <v>7.1313782222222233E-2</v>
      </c>
    </row>
    <row r="640" spans="1:6" ht="15.75" thickTop="1" x14ac:dyDescent="0.25">
      <c r="A640" s="110" t="str">
        <f t="shared" si="18"/>
        <v>A</v>
      </c>
      <c r="B640" s="121" t="s">
        <v>258</v>
      </c>
      <c r="C640" s="46" t="s">
        <v>10</v>
      </c>
      <c r="D640" s="47">
        <v>3500</v>
      </c>
      <c r="E640" s="47">
        <v>0</v>
      </c>
      <c r="F640" s="122">
        <f t="shared" si="19"/>
        <v>0</v>
      </c>
    </row>
    <row r="641" spans="1:6" x14ac:dyDescent="0.25">
      <c r="A641" s="110" t="str">
        <f t="shared" si="18"/>
        <v>A</v>
      </c>
      <c r="B641" s="123" t="s">
        <v>258</v>
      </c>
      <c r="C641" s="49" t="s">
        <v>16</v>
      </c>
      <c r="D641" s="50">
        <v>3500</v>
      </c>
      <c r="E641" s="50">
        <v>0</v>
      </c>
      <c r="F641" s="124">
        <f t="shared" si="19"/>
        <v>0</v>
      </c>
    </row>
    <row r="642" spans="1:6" x14ac:dyDescent="0.25">
      <c r="A642" s="110" t="str">
        <f t="shared" si="18"/>
        <v>A</v>
      </c>
      <c r="B642" s="121" t="s">
        <v>258</v>
      </c>
      <c r="C642" s="46" t="s">
        <v>18</v>
      </c>
      <c r="D642" s="47">
        <v>1000</v>
      </c>
      <c r="E642" s="47">
        <v>320.91202000000004</v>
      </c>
      <c r="F642" s="122">
        <f t="shared" si="19"/>
        <v>0.32091202000000002</v>
      </c>
    </row>
    <row r="643" spans="1:6" ht="18.75" thickBot="1" x14ac:dyDescent="0.3">
      <c r="A643" s="110" t="str">
        <f t="shared" si="18"/>
        <v>A</v>
      </c>
      <c r="B643" s="42" t="s">
        <v>466</v>
      </c>
      <c r="C643" s="120" t="s">
        <v>467</v>
      </c>
      <c r="D643" s="44">
        <v>1664.2</v>
      </c>
      <c r="E643" s="44">
        <v>336.64617000000004</v>
      </c>
      <c r="F643" s="113">
        <f t="shared" si="19"/>
        <v>0.20228708688859515</v>
      </c>
    </row>
    <row r="644" spans="1:6" ht="15.75" thickTop="1" x14ac:dyDescent="0.25">
      <c r="A644" s="110" t="str">
        <f t="shared" ref="A644:A707" si="20">IF(OR(D644&lt;&gt;0,E644&lt;&gt;0),"A","B")</f>
        <v>A</v>
      </c>
      <c r="B644" s="121" t="s">
        <v>258</v>
      </c>
      <c r="C644" s="46" t="s">
        <v>10</v>
      </c>
      <c r="D644" s="47">
        <v>1654.2</v>
      </c>
      <c r="E644" s="47">
        <v>332.04117000000002</v>
      </c>
      <c r="F644" s="122">
        <f t="shared" ref="F644:F707" si="21">E644/D644</f>
        <v>0.20072613347841858</v>
      </c>
    </row>
    <row r="645" spans="1:6" x14ac:dyDescent="0.25">
      <c r="A645" s="110" t="str">
        <f t="shared" si="20"/>
        <v>A</v>
      </c>
      <c r="B645" s="123" t="s">
        <v>258</v>
      </c>
      <c r="C645" s="49" t="s">
        <v>11</v>
      </c>
      <c r="D645" s="50">
        <v>184.55</v>
      </c>
      <c r="E645" s="50">
        <v>184.54791</v>
      </c>
      <c r="F645" s="124">
        <f t="shared" si="21"/>
        <v>0.99998867515578427</v>
      </c>
    </row>
    <row r="646" spans="1:6" x14ac:dyDescent="0.25">
      <c r="A646" s="110" t="str">
        <f t="shared" si="20"/>
        <v>A</v>
      </c>
      <c r="B646" s="123" t="s">
        <v>258</v>
      </c>
      <c r="C646" s="49" t="s">
        <v>12</v>
      </c>
      <c r="D646" s="50">
        <v>1457.45</v>
      </c>
      <c r="E646" s="50">
        <v>142.40213</v>
      </c>
      <c r="F646" s="124">
        <f t="shared" si="21"/>
        <v>9.7706356993378846E-2</v>
      </c>
    </row>
    <row r="647" spans="1:6" x14ac:dyDescent="0.25">
      <c r="A647" s="110" t="str">
        <f t="shared" si="20"/>
        <v>A</v>
      </c>
      <c r="B647" s="123" t="s">
        <v>258</v>
      </c>
      <c r="C647" s="49" t="s">
        <v>15</v>
      </c>
      <c r="D647" s="50">
        <v>8.5</v>
      </c>
      <c r="E647" s="50">
        <v>4.7655200000000004</v>
      </c>
      <c r="F647" s="124">
        <f t="shared" si="21"/>
        <v>0.56064941176470595</v>
      </c>
    </row>
    <row r="648" spans="1:6" x14ac:dyDescent="0.25">
      <c r="A648" s="110" t="str">
        <f t="shared" si="20"/>
        <v>A</v>
      </c>
      <c r="B648" s="123" t="s">
        <v>258</v>
      </c>
      <c r="C648" s="49" t="s">
        <v>16</v>
      </c>
      <c r="D648" s="50">
        <v>3.7</v>
      </c>
      <c r="E648" s="50">
        <v>0.32561000000000001</v>
      </c>
      <c r="F648" s="124">
        <f t="shared" si="21"/>
        <v>8.8002702702702704E-2</v>
      </c>
    </row>
    <row r="649" spans="1:6" x14ac:dyDescent="0.25">
      <c r="A649" s="110" t="str">
        <f t="shared" si="20"/>
        <v>A</v>
      </c>
      <c r="B649" s="121" t="s">
        <v>258</v>
      </c>
      <c r="C649" s="46" t="s">
        <v>17</v>
      </c>
      <c r="D649" s="47">
        <v>10</v>
      </c>
      <c r="E649" s="47">
        <v>4.6050000000000004</v>
      </c>
      <c r="F649" s="122">
        <f t="shared" si="21"/>
        <v>0.46050000000000002</v>
      </c>
    </row>
    <row r="650" spans="1:6" ht="18.75" thickBot="1" x14ac:dyDescent="0.3">
      <c r="A650" s="110" t="str">
        <f t="shared" si="20"/>
        <v>A</v>
      </c>
      <c r="B650" s="42" t="s">
        <v>468</v>
      </c>
      <c r="C650" s="120" t="s">
        <v>469</v>
      </c>
      <c r="D650" s="44">
        <v>1502.5</v>
      </c>
      <c r="E650" s="44">
        <v>949.97807</v>
      </c>
      <c r="F650" s="113">
        <f t="shared" si="21"/>
        <v>0.63226493843594012</v>
      </c>
    </row>
    <row r="651" spans="1:6" ht="15.75" thickTop="1" x14ac:dyDescent="0.25">
      <c r="A651" s="110" t="str">
        <f t="shared" si="20"/>
        <v>A</v>
      </c>
      <c r="B651" s="121" t="s">
        <v>258</v>
      </c>
      <c r="C651" s="46" t="s">
        <v>10</v>
      </c>
      <c r="D651" s="47">
        <v>1417.5</v>
      </c>
      <c r="E651" s="47">
        <v>884.57806999999991</v>
      </c>
      <c r="F651" s="122">
        <f t="shared" si="21"/>
        <v>0.62404096649029972</v>
      </c>
    </row>
    <row r="652" spans="1:6" x14ac:dyDescent="0.25">
      <c r="A652" s="110" t="str">
        <f t="shared" si="20"/>
        <v>A</v>
      </c>
      <c r="B652" s="123" t="s">
        <v>258</v>
      </c>
      <c r="C652" s="49" t="s">
        <v>11</v>
      </c>
      <c r="D652" s="50">
        <v>171</v>
      </c>
      <c r="E652" s="50">
        <v>129.38881000000001</v>
      </c>
      <c r="F652" s="124">
        <f t="shared" si="21"/>
        <v>0.75665970760233925</v>
      </c>
    </row>
    <row r="653" spans="1:6" x14ac:dyDescent="0.25">
      <c r="A653" s="110" t="str">
        <f t="shared" si="20"/>
        <v>A</v>
      </c>
      <c r="B653" s="123" t="s">
        <v>258</v>
      </c>
      <c r="C653" s="49" t="s">
        <v>12</v>
      </c>
      <c r="D653" s="50">
        <v>1240</v>
      </c>
      <c r="E653" s="50">
        <v>754.76833999999997</v>
      </c>
      <c r="F653" s="124">
        <f t="shared" si="21"/>
        <v>0.60868414516129032</v>
      </c>
    </row>
    <row r="654" spans="1:6" x14ac:dyDescent="0.25">
      <c r="A654" s="110" t="str">
        <f t="shared" si="20"/>
        <v>A</v>
      </c>
      <c r="B654" s="123" t="s">
        <v>258</v>
      </c>
      <c r="C654" s="49" t="s">
        <v>15</v>
      </c>
      <c r="D654" s="50">
        <v>4.5</v>
      </c>
      <c r="E654" s="50">
        <v>0</v>
      </c>
      <c r="F654" s="124">
        <f t="shared" si="21"/>
        <v>0</v>
      </c>
    </row>
    <row r="655" spans="1:6" x14ac:dyDescent="0.25">
      <c r="A655" s="110" t="str">
        <f t="shared" si="20"/>
        <v>A</v>
      </c>
      <c r="B655" s="123" t="s">
        <v>258</v>
      </c>
      <c r="C655" s="49" t="s">
        <v>16</v>
      </c>
      <c r="D655" s="50">
        <v>2</v>
      </c>
      <c r="E655" s="50">
        <v>0.42092000000000002</v>
      </c>
      <c r="F655" s="124">
        <f t="shared" si="21"/>
        <v>0.21046000000000001</v>
      </c>
    </row>
    <row r="656" spans="1:6" x14ac:dyDescent="0.25">
      <c r="A656" s="110" t="str">
        <f t="shared" si="20"/>
        <v>A</v>
      </c>
      <c r="B656" s="121" t="s">
        <v>258</v>
      </c>
      <c r="C656" s="46" t="s">
        <v>17</v>
      </c>
      <c r="D656" s="47">
        <v>85</v>
      </c>
      <c r="E656" s="47">
        <v>65.400000000000006</v>
      </c>
      <c r="F656" s="122">
        <f t="shared" si="21"/>
        <v>0.76941176470588246</v>
      </c>
    </row>
    <row r="657" spans="1:6" ht="36.75" thickBot="1" x14ac:dyDescent="0.3">
      <c r="A657" s="110" t="str">
        <f t="shared" si="20"/>
        <v>A</v>
      </c>
      <c r="B657" s="42" t="s">
        <v>482</v>
      </c>
      <c r="C657" s="120" t="s">
        <v>483</v>
      </c>
      <c r="D657" s="44">
        <v>434950</v>
      </c>
      <c r="E657" s="44">
        <v>478733.55771999998</v>
      </c>
      <c r="F657" s="113">
        <f t="shared" si="21"/>
        <v>1.1006634273364755</v>
      </c>
    </row>
    <row r="658" spans="1:6" ht="15.75" thickTop="1" x14ac:dyDescent="0.25">
      <c r="A658" s="110" t="str">
        <f t="shared" si="20"/>
        <v>A</v>
      </c>
      <c r="B658" s="121" t="s">
        <v>258</v>
      </c>
      <c r="C658" s="46" t="s">
        <v>10</v>
      </c>
      <c r="D658" s="47">
        <v>111014</v>
      </c>
      <c r="E658" s="47">
        <v>115972.66691999999</v>
      </c>
      <c r="F658" s="122">
        <f t="shared" si="21"/>
        <v>1.0446670412740735</v>
      </c>
    </row>
    <row r="659" spans="1:6" x14ac:dyDescent="0.25">
      <c r="A659" s="110" t="str">
        <f t="shared" si="20"/>
        <v>A</v>
      </c>
      <c r="B659" s="123" t="s">
        <v>258</v>
      </c>
      <c r="C659" s="49" t="s">
        <v>11</v>
      </c>
      <c r="D659" s="50">
        <v>2815</v>
      </c>
      <c r="E659" s="50">
        <v>2806.35842</v>
      </c>
      <c r="F659" s="124">
        <f t="shared" si="21"/>
        <v>0.99693016696269987</v>
      </c>
    </row>
    <row r="660" spans="1:6" x14ac:dyDescent="0.25">
      <c r="A660" s="110" t="str">
        <f t="shared" si="20"/>
        <v>A</v>
      </c>
      <c r="B660" s="123" t="s">
        <v>258</v>
      </c>
      <c r="C660" s="49" t="s">
        <v>12</v>
      </c>
      <c r="D660" s="50">
        <v>30493</v>
      </c>
      <c r="E660" s="50">
        <v>30446.389159999999</v>
      </c>
      <c r="F660" s="124">
        <f t="shared" si="21"/>
        <v>0.99847142491719409</v>
      </c>
    </row>
    <row r="661" spans="1:6" x14ac:dyDescent="0.25">
      <c r="A661" s="110" t="str">
        <f t="shared" si="20"/>
        <v>A</v>
      </c>
      <c r="B661" s="123" t="s">
        <v>258</v>
      </c>
      <c r="C661" s="49" t="s">
        <v>14</v>
      </c>
      <c r="D661" s="50">
        <v>12954</v>
      </c>
      <c r="E661" s="50">
        <v>17998.946179999999</v>
      </c>
      <c r="F661" s="124">
        <f t="shared" si="21"/>
        <v>1.3894508398950129</v>
      </c>
    </row>
    <row r="662" spans="1:6" x14ac:dyDescent="0.25">
      <c r="A662" s="110" t="str">
        <f t="shared" si="20"/>
        <v>A</v>
      </c>
      <c r="B662" s="123" t="s">
        <v>258</v>
      </c>
      <c r="C662" s="49" t="s">
        <v>2</v>
      </c>
      <c r="D662" s="50">
        <v>2670</v>
      </c>
      <c r="E662" s="50">
        <v>2670</v>
      </c>
      <c r="F662" s="124">
        <f t="shared" si="21"/>
        <v>1</v>
      </c>
    </row>
    <row r="663" spans="1:6" x14ac:dyDescent="0.25">
      <c r="A663" s="110" t="str">
        <f t="shared" si="20"/>
        <v>A</v>
      </c>
      <c r="B663" s="123" t="s">
        <v>258</v>
      </c>
      <c r="C663" s="49" t="s">
        <v>15</v>
      </c>
      <c r="D663" s="50">
        <v>60</v>
      </c>
      <c r="E663" s="50">
        <v>53.226959999999998</v>
      </c>
      <c r="F663" s="124">
        <f t="shared" si="21"/>
        <v>0.88711600000000002</v>
      </c>
    </row>
    <row r="664" spans="1:6" x14ac:dyDescent="0.25">
      <c r="A664" s="110" t="str">
        <f t="shared" si="20"/>
        <v>A</v>
      </c>
      <c r="B664" s="123" t="s">
        <v>258</v>
      </c>
      <c r="C664" s="49" t="s">
        <v>16</v>
      </c>
      <c r="D664" s="50">
        <v>62022</v>
      </c>
      <c r="E664" s="50">
        <v>61997.746199999994</v>
      </c>
      <c r="F664" s="124">
        <f t="shared" si="21"/>
        <v>0.99960894843765102</v>
      </c>
    </row>
    <row r="665" spans="1:6" x14ac:dyDescent="0.25">
      <c r="A665" s="110" t="str">
        <f t="shared" si="20"/>
        <v>A</v>
      </c>
      <c r="B665" s="121" t="s">
        <v>258</v>
      </c>
      <c r="C665" s="46" t="s">
        <v>17</v>
      </c>
      <c r="D665" s="47">
        <v>314201</v>
      </c>
      <c r="E665" s="47">
        <v>350793.89707999997</v>
      </c>
      <c r="F665" s="122">
        <f t="shared" si="21"/>
        <v>1.1164633374177675</v>
      </c>
    </row>
    <row r="666" spans="1:6" x14ac:dyDescent="0.25">
      <c r="A666" s="110" t="str">
        <f t="shared" si="20"/>
        <v>A</v>
      </c>
      <c r="B666" s="121" t="s">
        <v>258</v>
      </c>
      <c r="C666" s="46" t="s">
        <v>18</v>
      </c>
      <c r="D666" s="47">
        <v>9735</v>
      </c>
      <c r="E666" s="47">
        <v>11966.993720000002</v>
      </c>
      <c r="F666" s="122">
        <f t="shared" si="21"/>
        <v>1.2292751638418082</v>
      </c>
    </row>
    <row r="667" spans="1:6" ht="36.75" thickBot="1" x14ac:dyDescent="0.3">
      <c r="A667" s="110" t="str">
        <f t="shared" si="20"/>
        <v>A</v>
      </c>
      <c r="B667" s="42" t="s">
        <v>484</v>
      </c>
      <c r="C667" s="120" t="s">
        <v>485</v>
      </c>
      <c r="D667" s="44">
        <v>1665</v>
      </c>
      <c r="E667" s="44">
        <v>1643.75324</v>
      </c>
      <c r="F667" s="113">
        <f t="shared" si="21"/>
        <v>0.98723918318318316</v>
      </c>
    </row>
    <row r="668" spans="1:6" ht="15.75" thickTop="1" x14ac:dyDescent="0.25">
      <c r="A668" s="110" t="str">
        <f t="shared" si="20"/>
        <v>A</v>
      </c>
      <c r="B668" s="121" t="s">
        <v>258</v>
      </c>
      <c r="C668" s="46" t="s">
        <v>10</v>
      </c>
      <c r="D668" s="47">
        <v>1665</v>
      </c>
      <c r="E668" s="47">
        <v>1643.75324</v>
      </c>
      <c r="F668" s="122">
        <f t="shared" si="21"/>
        <v>0.98723918318318316</v>
      </c>
    </row>
    <row r="669" spans="1:6" x14ac:dyDescent="0.25">
      <c r="A669" s="110" t="str">
        <f t="shared" si="20"/>
        <v>A</v>
      </c>
      <c r="B669" s="123" t="s">
        <v>258</v>
      </c>
      <c r="C669" s="49" t="s">
        <v>11</v>
      </c>
      <c r="D669" s="50">
        <v>1100</v>
      </c>
      <c r="E669" s="50">
        <v>1097.09303</v>
      </c>
      <c r="F669" s="124">
        <f t="shared" si="21"/>
        <v>0.9973573</v>
      </c>
    </row>
    <row r="670" spans="1:6" x14ac:dyDescent="0.25">
      <c r="A670" s="110" t="str">
        <f t="shared" si="20"/>
        <v>A</v>
      </c>
      <c r="B670" s="123" t="s">
        <v>258</v>
      </c>
      <c r="C670" s="49" t="s">
        <v>12</v>
      </c>
      <c r="D670" s="50">
        <v>538</v>
      </c>
      <c r="E670" s="50">
        <v>523.90467999999998</v>
      </c>
      <c r="F670" s="124">
        <f t="shared" si="21"/>
        <v>0.97380052044609666</v>
      </c>
    </row>
    <row r="671" spans="1:6" x14ac:dyDescent="0.25">
      <c r="A671" s="110" t="str">
        <f t="shared" si="20"/>
        <v>A</v>
      </c>
      <c r="B671" s="123" t="s">
        <v>258</v>
      </c>
      <c r="C671" s="49" t="s">
        <v>15</v>
      </c>
      <c r="D671" s="50">
        <v>20</v>
      </c>
      <c r="E671" s="50">
        <v>17.058499999999999</v>
      </c>
      <c r="F671" s="124">
        <f t="shared" si="21"/>
        <v>0.85292499999999993</v>
      </c>
    </row>
    <row r="672" spans="1:6" x14ac:dyDescent="0.25">
      <c r="A672" s="110" t="str">
        <f t="shared" si="20"/>
        <v>A</v>
      </c>
      <c r="B672" s="123" t="s">
        <v>258</v>
      </c>
      <c r="C672" s="49" t="s">
        <v>16</v>
      </c>
      <c r="D672" s="50">
        <v>7</v>
      </c>
      <c r="E672" s="50">
        <v>5.6970299999999998</v>
      </c>
      <c r="F672" s="124">
        <f t="shared" si="21"/>
        <v>0.81386142857142851</v>
      </c>
    </row>
    <row r="673" spans="1:6" ht="36.75" thickBot="1" x14ac:dyDescent="0.3">
      <c r="A673" s="110" t="str">
        <f t="shared" si="20"/>
        <v>A</v>
      </c>
      <c r="B673" s="42" t="s">
        <v>486</v>
      </c>
      <c r="C673" s="120" t="s">
        <v>487</v>
      </c>
      <c r="D673" s="44">
        <v>276715</v>
      </c>
      <c r="E673" s="44">
        <v>314962.12857999996</v>
      </c>
      <c r="F673" s="113">
        <f t="shared" si="21"/>
        <v>1.1382184868185676</v>
      </c>
    </row>
    <row r="674" spans="1:6" ht="15.75" thickTop="1" x14ac:dyDescent="0.25">
      <c r="A674" s="110" t="str">
        <f t="shared" si="20"/>
        <v>A</v>
      </c>
      <c r="B674" s="121" t="s">
        <v>258</v>
      </c>
      <c r="C674" s="46" t="s">
        <v>10</v>
      </c>
      <c r="D674" s="47">
        <v>37955</v>
      </c>
      <c r="E674" s="47">
        <v>44097.609059999995</v>
      </c>
      <c r="F674" s="122">
        <f t="shared" si="21"/>
        <v>1.1618392585957054</v>
      </c>
    </row>
    <row r="675" spans="1:6" x14ac:dyDescent="0.25">
      <c r="A675" s="110" t="str">
        <f t="shared" si="20"/>
        <v>A</v>
      </c>
      <c r="B675" s="123" t="s">
        <v>258</v>
      </c>
      <c r="C675" s="49" t="s">
        <v>11</v>
      </c>
      <c r="D675" s="50">
        <v>1715</v>
      </c>
      <c r="E675" s="50">
        <v>1709.2653899999998</v>
      </c>
      <c r="F675" s="124">
        <f t="shared" si="21"/>
        <v>0.99665620408163258</v>
      </c>
    </row>
    <row r="676" spans="1:6" x14ac:dyDescent="0.25">
      <c r="A676" s="110" t="str">
        <f t="shared" si="20"/>
        <v>A</v>
      </c>
      <c r="B676" s="123" t="s">
        <v>258</v>
      </c>
      <c r="C676" s="49" t="s">
        <v>12</v>
      </c>
      <c r="D676" s="50">
        <v>29955</v>
      </c>
      <c r="E676" s="50">
        <v>29922.484479999999</v>
      </c>
      <c r="F676" s="124">
        <f t="shared" si="21"/>
        <v>0.99891452111500578</v>
      </c>
    </row>
    <row r="677" spans="1:6" x14ac:dyDescent="0.25">
      <c r="A677" s="110" t="str">
        <f t="shared" si="20"/>
        <v>A</v>
      </c>
      <c r="B677" s="123" t="s">
        <v>258</v>
      </c>
      <c r="C677" s="49" t="s">
        <v>14</v>
      </c>
      <c r="D677" s="50">
        <v>5895</v>
      </c>
      <c r="E677" s="50">
        <v>12082.079609999997</v>
      </c>
      <c r="F677" s="124">
        <f t="shared" si="21"/>
        <v>2.0495470076335871</v>
      </c>
    </row>
    <row r="678" spans="1:6" x14ac:dyDescent="0.25">
      <c r="A678" s="110" t="str">
        <f t="shared" si="20"/>
        <v>A</v>
      </c>
      <c r="B678" s="123" t="s">
        <v>258</v>
      </c>
      <c r="C678" s="49" t="s">
        <v>15</v>
      </c>
      <c r="D678" s="50">
        <v>40</v>
      </c>
      <c r="E678" s="50">
        <v>36.168459999999996</v>
      </c>
      <c r="F678" s="124">
        <f t="shared" si="21"/>
        <v>0.90421149999999995</v>
      </c>
    </row>
    <row r="679" spans="1:6" x14ac:dyDescent="0.25">
      <c r="A679" s="110" t="str">
        <f t="shared" si="20"/>
        <v>A</v>
      </c>
      <c r="B679" s="123" t="s">
        <v>258</v>
      </c>
      <c r="C679" s="49" t="s">
        <v>16</v>
      </c>
      <c r="D679" s="50">
        <v>350</v>
      </c>
      <c r="E679" s="50">
        <v>347.61111999999997</v>
      </c>
      <c r="F679" s="124">
        <f t="shared" si="21"/>
        <v>0.99317462857142846</v>
      </c>
    </row>
    <row r="680" spans="1:6" x14ac:dyDescent="0.25">
      <c r="A680" s="110" t="str">
        <f t="shared" si="20"/>
        <v>A</v>
      </c>
      <c r="B680" s="121" t="s">
        <v>258</v>
      </c>
      <c r="C680" s="46" t="s">
        <v>17</v>
      </c>
      <c r="D680" s="47">
        <v>238760</v>
      </c>
      <c r="E680" s="47">
        <v>270864.51951999997</v>
      </c>
      <c r="F680" s="122">
        <f t="shared" si="21"/>
        <v>1.134463559725247</v>
      </c>
    </row>
    <row r="681" spans="1:6" ht="18.75" thickBot="1" x14ac:dyDescent="0.3">
      <c r="A681" s="110" t="str">
        <f t="shared" si="20"/>
        <v>A</v>
      </c>
      <c r="B681" s="42" t="s">
        <v>488</v>
      </c>
      <c r="C681" s="120" t="s">
        <v>489</v>
      </c>
      <c r="D681" s="44">
        <v>2265</v>
      </c>
      <c r="E681" s="44">
        <v>2249.9279499999998</v>
      </c>
      <c r="F681" s="113">
        <f t="shared" si="21"/>
        <v>0.99334567328918311</v>
      </c>
    </row>
    <row r="682" spans="1:6" ht="15.75" thickTop="1" x14ac:dyDescent="0.25">
      <c r="A682" s="110" t="str">
        <f t="shared" si="20"/>
        <v>A</v>
      </c>
      <c r="B682" s="121" t="s">
        <v>258</v>
      </c>
      <c r="C682" s="46" t="s">
        <v>10</v>
      </c>
      <c r="D682" s="47">
        <v>2260</v>
      </c>
      <c r="E682" s="47">
        <v>2248.0379499999999</v>
      </c>
      <c r="F682" s="122">
        <f t="shared" si="21"/>
        <v>0.99470705752212385</v>
      </c>
    </row>
    <row r="683" spans="1:6" x14ac:dyDescent="0.25">
      <c r="A683" s="110" t="str">
        <f t="shared" si="20"/>
        <v>A</v>
      </c>
      <c r="B683" s="123" t="s">
        <v>258</v>
      </c>
      <c r="C683" s="49" t="s">
        <v>11</v>
      </c>
      <c r="D683" s="50">
        <v>1715</v>
      </c>
      <c r="E683" s="50">
        <v>1709.2653899999998</v>
      </c>
      <c r="F683" s="124">
        <f t="shared" si="21"/>
        <v>0.99665620408163258</v>
      </c>
    </row>
    <row r="684" spans="1:6" x14ac:dyDescent="0.25">
      <c r="A684" s="110" t="str">
        <f t="shared" si="20"/>
        <v>A</v>
      </c>
      <c r="B684" s="123" t="s">
        <v>258</v>
      </c>
      <c r="C684" s="49" t="s">
        <v>12</v>
      </c>
      <c r="D684" s="50">
        <v>490</v>
      </c>
      <c r="E684" s="50">
        <v>489.35840999999999</v>
      </c>
      <c r="F684" s="124">
        <f t="shared" si="21"/>
        <v>0.99869063265306124</v>
      </c>
    </row>
    <row r="685" spans="1:6" x14ac:dyDescent="0.25">
      <c r="A685" s="110" t="str">
        <f t="shared" si="20"/>
        <v>A</v>
      </c>
      <c r="B685" s="123" t="s">
        <v>258</v>
      </c>
      <c r="C685" s="49" t="s">
        <v>15</v>
      </c>
      <c r="D685" s="50">
        <v>40</v>
      </c>
      <c r="E685" s="50">
        <v>36.168459999999996</v>
      </c>
      <c r="F685" s="124">
        <f t="shared" si="21"/>
        <v>0.90421149999999995</v>
      </c>
    </row>
    <row r="686" spans="1:6" x14ac:dyDescent="0.25">
      <c r="A686" s="110" t="str">
        <f t="shared" si="20"/>
        <v>A</v>
      </c>
      <c r="B686" s="123" t="s">
        <v>258</v>
      </c>
      <c r="C686" s="49" t="s">
        <v>16</v>
      </c>
      <c r="D686" s="50">
        <v>15</v>
      </c>
      <c r="E686" s="50">
        <v>13.24569</v>
      </c>
      <c r="F686" s="124">
        <f t="shared" si="21"/>
        <v>0.883046</v>
      </c>
    </row>
    <row r="687" spans="1:6" x14ac:dyDescent="0.25">
      <c r="A687" s="110" t="str">
        <f t="shared" si="20"/>
        <v>A</v>
      </c>
      <c r="B687" s="121" t="s">
        <v>258</v>
      </c>
      <c r="C687" s="46" t="s">
        <v>17</v>
      </c>
      <c r="D687" s="47">
        <v>5</v>
      </c>
      <c r="E687" s="47">
        <v>1.89</v>
      </c>
      <c r="F687" s="122">
        <f t="shared" si="21"/>
        <v>0.378</v>
      </c>
    </row>
    <row r="688" spans="1:6" ht="18.75" thickBot="1" x14ac:dyDescent="0.3">
      <c r="A688" s="110" t="str">
        <f t="shared" si="20"/>
        <v>A</v>
      </c>
      <c r="B688" s="42" t="s">
        <v>490</v>
      </c>
      <c r="C688" s="120" t="s">
        <v>491</v>
      </c>
      <c r="D688" s="44">
        <v>99590</v>
      </c>
      <c r="E688" s="44">
        <v>101596.76089000001</v>
      </c>
      <c r="F688" s="113">
        <f t="shared" si="21"/>
        <v>1.0201502248217693</v>
      </c>
    </row>
    <row r="689" spans="1:6" ht="15.75" thickTop="1" x14ac:dyDescent="0.25">
      <c r="A689" s="110" t="str">
        <f t="shared" si="20"/>
        <v>A</v>
      </c>
      <c r="B689" s="121" t="s">
        <v>258</v>
      </c>
      <c r="C689" s="46" t="s">
        <v>10</v>
      </c>
      <c r="D689" s="47">
        <v>29930</v>
      </c>
      <c r="E689" s="47">
        <v>29667.88725</v>
      </c>
      <c r="F689" s="122">
        <f t="shared" si="21"/>
        <v>0.99124247410624788</v>
      </c>
    </row>
    <row r="690" spans="1:6" x14ac:dyDescent="0.25">
      <c r="A690" s="110" t="str">
        <f t="shared" si="20"/>
        <v>A</v>
      </c>
      <c r="B690" s="123" t="s">
        <v>258</v>
      </c>
      <c r="C690" s="49" t="s">
        <v>12</v>
      </c>
      <c r="D690" s="50">
        <v>29465</v>
      </c>
      <c r="E690" s="50">
        <v>29433.126070000002</v>
      </c>
      <c r="F690" s="124">
        <f t="shared" si="21"/>
        <v>0.99891824435771259</v>
      </c>
    </row>
    <row r="691" spans="1:6" x14ac:dyDescent="0.25">
      <c r="A691" s="110" t="str">
        <f t="shared" si="20"/>
        <v>A</v>
      </c>
      <c r="B691" s="123" t="s">
        <v>258</v>
      </c>
      <c r="C691" s="49" t="s">
        <v>14</v>
      </c>
      <c r="D691" s="50">
        <v>230</v>
      </c>
      <c r="E691" s="50">
        <v>0</v>
      </c>
      <c r="F691" s="124">
        <f t="shared" si="21"/>
        <v>0</v>
      </c>
    </row>
    <row r="692" spans="1:6" x14ac:dyDescent="0.25">
      <c r="A692" s="110" t="str">
        <f t="shared" si="20"/>
        <v>A</v>
      </c>
      <c r="B692" s="123" t="s">
        <v>258</v>
      </c>
      <c r="C692" s="49" t="s">
        <v>16</v>
      </c>
      <c r="D692" s="50">
        <v>235</v>
      </c>
      <c r="E692" s="50">
        <v>234.76118</v>
      </c>
      <c r="F692" s="124">
        <f t="shared" si="21"/>
        <v>0.99898374468085105</v>
      </c>
    </row>
    <row r="693" spans="1:6" x14ac:dyDescent="0.25">
      <c r="A693" s="110" t="str">
        <f t="shared" si="20"/>
        <v>A</v>
      </c>
      <c r="B693" s="121" t="s">
        <v>258</v>
      </c>
      <c r="C693" s="46" t="s">
        <v>17</v>
      </c>
      <c r="D693" s="47">
        <v>69660</v>
      </c>
      <c r="E693" s="47">
        <v>71928.873640000005</v>
      </c>
      <c r="F693" s="122">
        <f t="shared" si="21"/>
        <v>1.0325706810221074</v>
      </c>
    </row>
    <row r="694" spans="1:6" s="55" customFormat="1" ht="36.75" thickBot="1" x14ac:dyDescent="0.3">
      <c r="A694" s="51" t="str">
        <f t="shared" si="20"/>
        <v>A</v>
      </c>
      <c r="B694" s="52" t="s">
        <v>492</v>
      </c>
      <c r="C694" s="125" t="s">
        <v>493</v>
      </c>
      <c r="D694" s="54">
        <v>49575</v>
      </c>
      <c r="E694" s="54">
        <v>49575</v>
      </c>
      <c r="F694" s="126">
        <f t="shared" si="21"/>
        <v>1</v>
      </c>
    </row>
    <row r="695" spans="1:6" s="55" customFormat="1" ht="15.75" thickTop="1" x14ac:dyDescent="0.25">
      <c r="A695" s="51" t="str">
        <f t="shared" si="20"/>
        <v>A</v>
      </c>
      <c r="B695" s="127" t="s">
        <v>258</v>
      </c>
      <c r="C695" s="57" t="s">
        <v>10</v>
      </c>
      <c r="D695" s="58">
        <v>100</v>
      </c>
      <c r="E695" s="58">
        <v>100</v>
      </c>
      <c r="F695" s="128">
        <f t="shared" si="21"/>
        <v>1</v>
      </c>
    </row>
    <row r="696" spans="1:6" s="55" customFormat="1" x14ac:dyDescent="0.25">
      <c r="A696" s="51" t="str">
        <f t="shared" si="20"/>
        <v>A</v>
      </c>
      <c r="B696" s="129" t="s">
        <v>258</v>
      </c>
      <c r="C696" s="60" t="s">
        <v>16</v>
      </c>
      <c r="D696" s="61">
        <v>100</v>
      </c>
      <c r="E696" s="61">
        <v>100</v>
      </c>
      <c r="F696" s="130">
        <f t="shared" si="21"/>
        <v>1</v>
      </c>
    </row>
    <row r="697" spans="1:6" s="55" customFormat="1" x14ac:dyDescent="0.25">
      <c r="A697" s="51" t="str">
        <f t="shared" si="20"/>
        <v>A</v>
      </c>
      <c r="B697" s="127" t="s">
        <v>258</v>
      </c>
      <c r="C697" s="57" t="s">
        <v>17</v>
      </c>
      <c r="D697" s="58">
        <v>49475</v>
      </c>
      <c r="E697" s="58">
        <v>49475</v>
      </c>
      <c r="F697" s="128">
        <f t="shared" si="21"/>
        <v>1</v>
      </c>
    </row>
    <row r="698" spans="1:6" s="55" customFormat="1" ht="36.75" thickBot="1" x14ac:dyDescent="0.3">
      <c r="A698" s="51" t="str">
        <f t="shared" si="20"/>
        <v>A</v>
      </c>
      <c r="B698" s="52" t="s">
        <v>494</v>
      </c>
      <c r="C698" s="125" t="s">
        <v>495</v>
      </c>
      <c r="D698" s="54">
        <v>19900</v>
      </c>
      <c r="E698" s="54">
        <v>19900</v>
      </c>
      <c r="F698" s="126">
        <f t="shared" si="21"/>
        <v>1</v>
      </c>
    </row>
    <row r="699" spans="1:6" s="55" customFormat="1" ht="15.75" thickTop="1" x14ac:dyDescent="0.25">
      <c r="A699" s="51" t="str">
        <f t="shared" si="20"/>
        <v>A</v>
      </c>
      <c r="B699" s="127" t="s">
        <v>258</v>
      </c>
      <c r="C699" s="57" t="s">
        <v>10</v>
      </c>
      <c r="D699" s="58">
        <v>19900</v>
      </c>
      <c r="E699" s="58">
        <v>19900</v>
      </c>
      <c r="F699" s="128">
        <f t="shared" si="21"/>
        <v>1</v>
      </c>
    </row>
    <row r="700" spans="1:6" s="55" customFormat="1" x14ac:dyDescent="0.25">
      <c r="A700" s="51" t="str">
        <f t="shared" si="20"/>
        <v>A</v>
      </c>
      <c r="B700" s="129" t="s">
        <v>258</v>
      </c>
      <c r="C700" s="60" t="s">
        <v>12</v>
      </c>
      <c r="D700" s="61">
        <v>19900</v>
      </c>
      <c r="E700" s="61">
        <v>19900</v>
      </c>
      <c r="F700" s="130">
        <f t="shared" si="21"/>
        <v>1</v>
      </c>
    </row>
    <row r="701" spans="1:6" s="55" customFormat="1" ht="18.75" thickBot="1" x14ac:dyDescent="0.3">
      <c r="A701" s="51" t="str">
        <f t="shared" si="20"/>
        <v>A</v>
      </c>
      <c r="B701" s="52" t="s">
        <v>496</v>
      </c>
      <c r="C701" s="125" t="s">
        <v>16</v>
      </c>
      <c r="D701" s="54">
        <v>1550</v>
      </c>
      <c r="E701" s="54">
        <v>1548.5026099999998</v>
      </c>
      <c r="F701" s="126">
        <f t="shared" si="21"/>
        <v>0.99903394193548378</v>
      </c>
    </row>
    <row r="702" spans="1:6" s="55" customFormat="1" ht="15.75" thickTop="1" x14ac:dyDescent="0.25">
      <c r="A702" s="51" t="str">
        <f t="shared" si="20"/>
        <v>A</v>
      </c>
      <c r="B702" s="127" t="s">
        <v>258</v>
      </c>
      <c r="C702" s="57" t="s">
        <v>10</v>
      </c>
      <c r="D702" s="58">
        <v>1550</v>
      </c>
      <c r="E702" s="58">
        <v>1548.5026099999998</v>
      </c>
      <c r="F702" s="128">
        <f t="shared" si="21"/>
        <v>0.99903394193548378</v>
      </c>
    </row>
    <row r="703" spans="1:6" s="55" customFormat="1" x14ac:dyDescent="0.25">
      <c r="A703" s="51" t="str">
        <f t="shared" si="20"/>
        <v>A</v>
      </c>
      <c r="B703" s="129" t="s">
        <v>258</v>
      </c>
      <c r="C703" s="60" t="s">
        <v>12</v>
      </c>
      <c r="D703" s="61">
        <v>1415</v>
      </c>
      <c r="E703" s="61">
        <v>1413.74143</v>
      </c>
      <c r="F703" s="130">
        <f t="shared" si="21"/>
        <v>0.99911055123674919</v>
      </c>
    </row>
    <row r="704" spans="1:6" s="55" customFormat="1" x14ac:dyDescent="0.25">
      <c r="A704" s="51" t="str">
        <f t="shared" si="20"/>
        <v>A</v>
      </c>
      <c r="B704" s="129" t="s">
        <v>258</v>
      </c>
      <c r="C704" s="60" t="s">
        <v>16</v>
      </c>
      <c r="D704" s="61">
        <v>135</v>
      </c>
      <c r="E704" s="61">
        <v>134.76118</v>
      </c>
      <c r="F704" s="130">
        <f t="shared" si="21"/>
        <v>0.99823096296296299</v>
      </c>
    </row>
    <row r="705" spans="1:6" s="55" customFormat="1" ht="36.75" thickBot="1" x14ac:dyDescent="0.3">
      <c r="A705" s="51" t="str">
        <f t="shared" si="20"/>
        <v>A</v>
      </c>
      <c r="B705" s="52" t="s">
        <v>497</v>
      </c>
      <c r="C705" s="125" t="s">
        <v>498</v>
      </c>
      <c r="D705" s="54">
        <v>15500</v>
      </c>
      <c r="E705" s="54">
        <v>15500</v>
      </c>
      <c r="F705" s="126">
        <f t="shared" si="21"/>
        <v>1</v>
      </c>
    </row>
    <row r="706" spans="1:6" s="55" customFormat="1" ht="15.75" thickTop="1" x14ac:dyDescent="0.25">
      <c r="A706" s="51" t="str">
        <f t="shared" si="20"/>
        <v>A</v>
      </c>
      <c r="B706" s="127" t="s">
        <v>258</v>
      </c>
      <c r="C706" s="57" t="s">
        <v>10</v>
      </c>
      <c r="D706" s="58">
        <v>6000</v>
      </c>
      <c r="E706" s="58">
        <v>6000</v>
      </c>
      <c r="F706" s="128">
        <f t="shared" si="21"/>
        <v>1</v>
      </c>
    </row>
    <row r="707" spans="1:6" s="55" customFormat="1" x14ac:dyDescent="0.25">
      <c r="A707" s="51" t="str">
        <f t="shared" si="20"/>
        <v>A</v>
      </c>
      <c r="B707" s="129" t="s">
        <v>258</v>
      </c>
      <c r="C707" s="60" t="s">
        <v>12</v>
      </c>
      <c r="D707" s="61">
        <v>6000</v>
      </c>
      <c r="E707" s="61">
        <v>6000</v>
      </c>
      <c r="F707" s="130">
        <f t="shared" si="21"/>
        <v>1</v>
      </c>
    </row>
    <row r="708" spans="1:6" s="55" customFormat="1" x14ac:dyDescent="0.25">
      <c r="A708" s="51" t="str">
        <f t="shared" ref="A708:A771" si="22">IF(OR(D708&lt;&gt;0,E708&lt;&gt;0),"A","B")</f>
        <v>A</v>
      </c>
      <c r="B708" s="127" t="s">
        <v>258</v>
      </c>
      <c r="C708" s="57" t="s">
        <v>17</v>
      </c>
      <c r="D708" s="58">
        <v>9500</v>
      </c>
      <c r="E708" s="58">
        <v>9500</v>
      </c>
      <c r="F708" s="128">
        <f t="shared" ref="F708:F771" si="23">E708/D708</f>
        <v>1</v>
      </c>
    </row>
    <row r="709" spans="1:6" s="55" customFormat="1" ht="36.75" thickBot="1" x14ac:dyDescent="0.3">
      <c r="A709" s="51" t="str">
        <f t="shared" si="22"/>
        <v>A</v>
      </c>
      <c r="B709" s="52" t="s">
        <v>499</v>
      </c>
      <c r="C709" s="125" t="s">
        <v>500</v>
      </c>
      <c r="D709" s="54">
        <v>2000</v>
      </c>
      <c r="E709" s="54">
        <v>2000</v>
      </c>
      <c r="F709" s="126">
        <f t="shared" si="23"/>
        <v>1</v>
      </c>
    </row>
    <row r="710" spans="1:6" s="55" customFormat="1" ht="15.75" thickTop="1" x14ac:dyDescent="0.25">
      <c r="A710" s="51" t="str">
        <f t="shared" si="22"/>
        <v>A</v>
      </c>
      <c r="B710" s="127" t="s">
        <v>258</v>
      </c>
      <c r="C710" s="57" t="s">
        <v>10</v>
      </c>
      <c r="D710" s="58">
        <v>2000</v>
      </c>
      <c r="E710" s="58">
        <v>2000</v>
      </c>
      <c r="F710" s="128">
        <f t="shared" si="23"/>
        <v>1</v>
      </c>
    </row>
    <row r="711" spans="1:6" s="55" customFormat="1" x14ac:dyDescent="0.25">
      <c r="A711" s="51" t="str">
        <f t="shared" si="22"/>
        <v>A</v>
      </c>
      <c r="B711" s="129" t="s">
        <v>258</v>
      </c>
      <c r="C711" s="60" t="s">
        <v>12</v>
      </c>
      <c r="D711" s="61">
        <v>2000</v>
      </c>
      <c r="E711" s="61">
        <v>2000</v>
      </c>
      <c r="F711" s="130">
        <f t="shared" si="23"/>
        <v>1</v>
      </c>
    </row>
    <row r="712" spans="1:6" s="55" customFormat="1" ht="18.75" thickBot="1" x14ac:dyDescent="0.3">
      <c r="A712" s="51" t="str">
        <f t="shared" si="22"/>
        <v>A</v>
      </c>
      <c r="B712" s="52" t="s">
        <v>501</v>
      </c>
      <c r="C712" s="125" t="s">
        <v>502</v>
      </c>
      <c r="D712" s="54">
        <v>150</v>
      </c>
      <c r="E712" s="54">
        <v>119.38464</v>
      </c>
      <c r="F712" s="126">
        <f t="shared" si="23"/>
        <v>0.79589759999999998</v>
      </c>
    </row>
    <row r="713" spans="1:6" s="55" customFormat="1" ht="15.75" thickTop="1" x14ac:dyDescent="0.25">
      <c r="A713" s="51" t="str">
        <f t="shared" si="22"/>
        <v>A</v>
      </c>
      <c r="B713" s="127" t="s">
        <v>258</v>
      </c>
      <c r="C713" s="57" t="s">
        <v>10</v>
      </c>
      <c r="D713" s="58">
        <v>150</v>
      </c>
      <c r="E713" s="58">
        <v>119.38464</v>
      </c>
      <c r="F713" s="128">
        <f t="shared" si="23"/>
        <v>0.79589759999999998</v>
      </c>
    </row>
    <row r="714" spans="1:6" s="55" customFormat="1" x14ac:dyDescent="0.25">
      <c r="A714" s="51" t="str">
        <f t="shared" si="22"/>
        <v>A</v>
      </c>
      <c r="B714" s="129" t="s">
        <v>258</v>
      </c>
      <c r="C714" s="60" t="s">
        <v>12</v>
      </c>
      <c r="D714" s="61">
        <v>150</v>
      </c>
      <c r="E714" s="61">
        <v>119.38464</v>
      </c>
      <c r="F714" s="130">
        <f t="shared" si="23"/>
        <v>0.79589759999999998</v>
      </c>
    </row>
    <row r="715" spans="1:6" s="55" customFormat="1" ht="18.75" thickBot="1" x14ac:dyDescent="0.3">
      <c r="A715" s="51" t="str">
        <f t="shared" si="22"/>
        <v>A</v>
      </c>
      <c r="B715" s="52" t="s">
        <v>503</v>
      </c>
      <c r="C715" s="125" t="s">
        <v>504</v>
      </c>
      <c r="D715" s="54">
        <v>4000</v>
      </c>
      <c r="E715" s="54">
        <v>4313.5095799999999</v>
      </c>
      <c r="F715" s="126">
        <f t="shared" si="23"/>
        <v>1.078377395</v>
      </c>
    </row>
    <row r="716" spans="1:6" s="55" customFormat="1" ht="15.75" thickTop="1" x14ac:dyDescent="0.25">
      <c r="A716" s="51" t="str">
        <f t="shared" si="22"/>
        <v>A</v>
      </c>
      <c r="B716" s="127" t="s">
        <v>258</v>
      </c>
      <c r="C716" s="57" t="s">
        <v>17</v>
      </c>
      <c r="D716" s="58">
        <v>4000</v>
      </c>
      <c r="E716" s="58">
        <v>4313.5095799999999</v>
      </c>
      <c r="F716" s="128">
        <f t="shared" si="23"/>
        <v>1.078377395</v>
      </c>
    </row>
    <row r="717" spans="1:6" s="55" customFormat="1" ht="36.75" thickBot="1" x14ac:dyDescent="0.3">
      <c r="A717" s="51" t="str">
        <f t="shared" si="22"/>
        <v>A</v>
      </c>
      <c r="B717" s="52" t="s">
        <v>505</v>
      </c>
      <c r="C717" s="125" t="s">
        <v>506</v>
      </c>
      <c r="D717" s="54">
        <v>3145</v>
      </c>
      <c r="E717" s="54">
        <v>3145</v>
      </c>
      <c r="F717" s="126">
        <f t="shared" si="23"/>
        <v>1</v>
      </c>
    </row>
    <row r="718" spans="1:6" s="55" customFormat="1" ht="15.75" thickTop="1" x14ac:dyDescent="0.25">
      <c r="A718" s="51" t="str">
        <f t="shared" si="22"/>
        <v>A</v>
      </c>
      <c r="B718" s="127" t="s">
        <v>258</v>
      </c>
      <c r="C718" s="57" t="s">
        <v>17</v>
      </c>
      <c r="D718" s="58">
        <v>3145</v>
      </c>
      <c r="E718" s="58">
        <v>3145</v>
      </c>
      <c r="F718" s="128">
        <f t="shared" si="23"/>
        <v>1</v>
      </c>
    </row>
    <row r="719" spans="1:6" s="55" customFormat="1" ht="36.75" thickBot="1" x14ac:dyDescent="0.3">
      <c r="A719" s="51" t="str">
        <f t="shared" si="22"/>
        <v>A</v>
      </c>
      <c r="B719" s="52" t="s">
        <v>507</v>
      </c>
      <c r="C719" s="125" t="s">
        <v>508</v>
      </c>
      <c r="D719" s="54">
        <v>2005</v>
      </c>
      <c r="E719" s="54">
        <v>1521.0655200000001</v>
      </c>
      <c r="F719" s="126">
        <f t="shared" si="23"/>
        <v>0.75863616957605995</v>
      </c>
    </row>
    <row r="720" spans="1:6" s="55" customFormat="1" ht="15.75" thickTop="1" x14ac:dyDescent="0.25">
      <c r="A720" s="51" t="str">
        <f t="shared" si="22"/>
        <v>A</v>
      </c>
      <c r="B720" s="127" t="s">
        <v>258</v>
      </c>
      <c r="C720" s="57" t="s">
        <v>17</v>
      </c>
      <c r="D720" s="58">
        <v>2005</v>
      </c>
      <c r="E720" s="58">
        <v>1521.0655200000001</v>
      </c>
      <c r="F720" s="128">
        <f t="shared" si="23"/>
        <v>0.75863616957605995</v>
      </c>
    </row>
    <row r="721" spans="1:6" s="55" customFormat="1" ht="54.75" thickBot="1" x14ac:dyDescent="0.3">
      <c r="A721" s="51" t="str">
        <f t="shared" si="22"/>
        <v>A</v>
      </c>
      <c r="B721" s="52" t="s">
        <v>509</v>
      </c>
      <c r="C721" s="125" t="s">
        <v>510</v>
      </c>
      <c r="D721" s="54">
        <v>815</v>
      </c>
      <c r="E721" s="54">
        <v>978.80009999999993</v>
      </c>
      <c r="F721" s="126">
        <f t="shared" si="23"/>
        <v>1.2009817177914111</v>
      </c>
    </row>
    <row r="722" spans="1:6" s="55" customFormat="1" ht="15.75" thickTop="1" x14ac:dyDescent="0.25">
      <c r="A722" s="51" t="str">
        <f t="shared" si="22"/>
        <v>A</v>
      </c>
      <c r="B722" s="127" t="s">
        <v>258</v>
      </c>
      <c r="C722" s="57" t="s">
        <v>17</v>
      </c>
      <c r="D722" s="58">
        <v>815</v>
      </c>
      <c r="E722" s="58">
        <v>978.80009999999993</v>
      </c>
      <c r="F722" s="128">
        <f t="shared" si="23"/>
        <v>1.2009817177914111</v>
      </c>
    </row>
    <row r="723" spans="1:6" s="55" customFormat="1" ht="72.75" thickBot="1" x14ac:dyDescent="0.3">
      <c r="A723" s="51" t="str">
        <f t="shared" si="22"/>
        <v>A</v>
      </c>
      <c r="B723" s="52" t="s">
        <v>511</v>
      </c>
      <c r="C723" s="125" t="s">
        <v>512</v>
      </c>
      <c r="D723" s="54">
        <v>950</v>
      </c>
      <c r="E723" s="54">
        <v>2995.4984399999998</v>
      </c>
      <c r="F723" s="126">
        <f t="shared" si="23"/>
        <v>3.1531562526315788</v>
      </c>
    </row>
    <row r="724" spans="1:6" s="55" customFormat="1" ht="15.75" thickTop="1" x14ac:dyDescent="0.25">
      <c r="A724" s="51" t="str">
        <f t="shared" si="22"/>
        <v>A</v>
      </c>
      <c r="B724" s="127" t="s">
        <v>258</v>
      </c>
      <c r="C724" s="57" t="s">
        <v>10</v>
      </c>
      <c r="D724" s="58">
        <v>230</v>
      </c>
      <c r="E724" s="58">
        <v>0</v>
      </c>
      <c r="F724" s="128">
        <f t="shared" si="23"/>
        <v>0</v>
      </c>
    </row>
    <row r="725" spans="1:6" s="55" customFormat="1" x14ac:dyDescent="0.25">
      <c r="A725" s="51" t="str">
        <f t="shared" si="22"/>
        <v>A</v>
      </c>
      <c r="B725" s="129" t="s">
        <v>258</v>
      </c>
      <c r="C725" s="60" t="s">
        <v>14</v>
      </c>
      <c r="D725" s="61">
        <v>230</v>
      </c>
      <c r="E725" s="61">
        <v>0</v>
      </c>
      <c r="F725" s="130">
        <f t="shared" si="23"/>
        <v>0</v>
      </c>
    </row>
    <row r="726" spans="1:6" s="55" customFormat="1" x14ac:dyDescent="0.25">
      <c r="A726" s="51" t="str">
        <f t="shared" si="22"/>
        <v>A</v>
      </c>
      <c r="B726" s="127" t="s">
        <v>258</v>
      </c>
      <c r="C726" s="57" t="s">
        <v>17</v>
      </c>
      <c r="D726" s="58">
        <v>720</v>
      </c>
      <c r="E726" s="58">
        <v>2995.4984399999998</v>
      </c>
      <c r="F726" s="128">
        <f t="shared" si="23"/>
        <v>4.1604144999999999</v>
      </c>
    </row>
    <row r="727" spans="1:6" ht="18.75" thickBot="1" x14ac:dyDescent="0.3">
      <c r="A727" s="110" t="str">
        <f t="shared" si="22"/>
        <v>A</v>
      </c>
      <c r="B727" s="42" t="s">
        <v>513</v>
      </c>
      <c r="C727" s="120" t="s">
        <v>514</v>
      </c>
      <c r="D727" s="44">
        <v>174860</v>
      </c>
      <c r="E727" s="44">
        <v>211115.43973999994</v>
      </c>
      <c r="F727" s="113">
        <f t="shared" si="23"/>
        <v>1.2073398132220059</v>
      </c>
    </row>
    <row r="728" spans="1:6" ht="15.75" thickTop="1" x14ac:dyDescent="0.25">
      <c r="A728" s="110" t="str">
        <f t="shared" si="22"/>
        <v>A</v>
      </c>
      <c r="B728" s="121" t="s">
        <v>258</v>
      </c>
      <c r="C728" s="46" t="s">
        <v>10</v>
      </c>
      <c r="D728" s="47">
        <v>5765</v>
      </c>
      <c r="E728" s="47">
        <v>12181.683859999997</v>
      </c>
      <c r="F728" s="122">
        <f t="shared" si="23"/>
        <v>2.113041432784041</v>
      </c>
    </row>
    <row r="729" spans="1:6" x14ac:dyDescent="0.25">
      <c r="A729" s="110" t="str">
        <f t="shared" si="22"/>
        <v>A</v>
      </c>
      <c r="B729" s="123" t="s">
        <v>258</v>
      </c>
      <c r="C729" s="49" t="s">
        <v>14</v>
      </c>
      <c r="D729" s="50">
        <v>5665</v>
      </c>
      <c r="E729" s="50">
        <v>12082.079609999997</v>
      </c>
      <c r="F729" s="124">
        <f t="shared" si="23"/>
        <v>2.1327589779346861</v>
      </c>
    </row>
    <row r="730" spans="1:6" x14ac:dyDescent="0.25">
      <c r="A730" s="110" t="str">
        <f t="shared" si="22"/>
        <v>A</v>
      </c>
      <c r="B730" s="123" t="s">
        <v>258</v>
      </c>
      <c r="C730" s="49" t="s">
        <v>16</v>
      </c>
      <c r="D730" s="50">
        <v>100</v>
      </c>
      <c r="E730" s="50">
        <v>99.604249999999993</v>
      </c>
      <c r="F730" s="124">
        <f t="shared" si="23"/>
        <v>0.99604249999999994</v>
      </c>
    </row>
    <row r="731" spans="1:6" x14ac:dyDescent="0.25">
      <c r="A731" s="110" t="str">
        <f t="shared" si="22"/>
        <v>A</v>
      </c>
      <c r="B731" s="121" t="s">
        <v>258</v>
      </c>
      <c r="C731" s="46" t="s">
        <v>17</v>
      </c>
      <c r="D731" s="47">
        <v>169095</v>
      </c>
      <c r="E731" s="47">
        <v>198933.75587999998</v>
      </c>
      <c r="F731" s="122">
        <f t="shared" si="23"/>
        <v>1.1764614913510156</v>
      </c>
    </row>
    <row r="732" spans="1:6" s="55" customFormat="1" ht="54.75" thickBot="1" x14ac:dyDescent="0.3">
      <c r="A732" s="51" t="str">
        <f t="shared" si="22"/>
        <v>A</v>
      </c>
      <c r="B732" s="52" t="s">
        <v>515</v>
      </c>
      <c r="C732" s="125" t="s">
        <v>516</v>
      </c>
      <c r="D732" s="54">
        <v>435</v>
      </c>
      <c r="E732" s="54">
        <v>3818.2168900000001</v>
      </c>
      <c r="F732" s="126">
        <f t="shared" si="23"/>
        <v>8.7775100919540225</v>
      </c>
    </row>
    <row r="733" spans="1:6" s="55" customFormat="1" ht="15.75" thickTop="1" x14ac:dyDescent="0.25">
      <c r="A733" s="51" t="str">
        <f t="shared" si="22"/>
        <v>A</v>
      </c>
      <c r="B733" s="127" t="s">
        <v>258</v>
      </c>
      <c r="C733" s="57" t="s">
        <v>10</v>
      </c>
      <c r="D733" s="58">
        <v>185</v>
      </c>
      <c r="E733" s="58">
        <v>168.82779000000002</v>
      </c>
      <c r="F733" s="128">
        <f t="shared" si="23"/>
        <v>0.9125826486486488</v>
      </c>
    </row>
    <row r="734" spans="1:6" s="55" customFormat="1" x14ac:dyDescent="0.25">
      <c r="A734" s="51" t="str">
        <f t="shared" si="22"/>
        <v>A</v>
      </c>
      <c r="B734" s="129" t="s">
        <v>258</v>
      </c>
      <c r="C734" s="60" t="s">
        <v>14</v>
      </c>
      <c r="D734" s="61">
        <v>185</v>
      </c>
      <c r="E734" s="61">
        <v>168.82779000000002</v>
      </c>
      <c r="F734" s="130">
        <f t="shared" si="23"/>
        <v>0.9125826486486488</v>
      </c>
    </row>
    <row r="735" spans="1:6" s="55" customFormat="1" x14ac:dyDescent="0.25">
      <c r="A735" s="51" t="str">
        <f t="shared" si="22"/>
        <v>A</v>
      </c>
      <c r="B735" s="127" t="s">
        <v>258</v>
      </c>
      <c r="C735" s="57" t="s">
        <v>17</v>
      </c>
      <c r="D735" s="58">
        <v>250</v>
      </c>
      <c r="E735" s="58">
        <v>3649.3890999999999</v>
      </c>
      <c r="F735" s="128">
        <f t="shared" si="23"/>
        <v>14.5975564</v>
      </c>
    </row>
    <row r="736" spans="1:6" s="55" customFormat="1" ht="18.75" thickBot="1" x14ac:dyDescent="0.3">
      <c r="A736" s="51" t="str">
        <f t="shared" si="22"/>
        <v>A</v>
      </c>
      <c r="B736" s="52" t="s">
        <v>517</v>
      </c>
      <c r="C736" s="125" t="s">
        <v>518</v>
      </c>
      <c r="D736" s="54">
        <v>1370</v>
      </c>
      <c r="E736" s="54">
        <v>6611.45471</v>
      </c>
      <c r="F736" s="126">
        <f t="shared" si="23"/>
        <v>4.8258793503649633</v>
      </c>
    </row>
    <row r="737" spans="1:6" s="55" customFormat="1" ht="15.75" thickTop="1" x14ac:dyDescent="0.25">
      <c r="A737" s="51" t="str">
        <f t="shared" si="22"/>
        <v>A</v>
      </c>
      <c r="B737" s="127" t="s">
        <v>258</v>
      </c>
      <c r="C737" s="57" t="s">
        <v>10</v>
      </c>
      <c r="D737" s="58">
        <v>170</v>
      </c>
      <c r="E737" s="58">
        <v>5320.1463099999992</v>
      </c>
      <c r="F737" s="128">
        <f t="shared" si="23"/>
        <v>31.294978294117641</v>
      </c>
    </row>
    <row r="738" spans="1:6" s="55" customFormat="1" x14ac:dyDescent="0.25">
      <c r="A738" s="51" t="str">
        <f t="shared" si="22"/>
        <v>A</v>
      </c>
      <c r="B738" s="129" t="s">
        <v>258</v>
      </c>
      <c r="C738" s="60" t="s">
        <v>14</v>
      </c>
      <c r="D738" s="61">
        <v>170</v>
      </c>
      <c r="E738" s="61">
        <v>5320.1463099999992</v>
      </c>
      <c r="F738" s="130">
        <f t="shared" si="23"/>
        <v>31.294978294117641</v>
      </c>
    </row>
    <row r="739" spans="1:6" s="55" customFormat="1" x14ac:dyDescent="0.25">
      <c r="A739" s="51" t="str">
        <f t="shared" si="22"/>
        <v>A</v>
      </c>
      <c r="B739" s="127" t="s">
        <v>258</v>
      </c>
      <c r="C739" s="57" t="s">
        <v>17</v>
      </c>
      <c r="D739" s="58">
        <v>1200</v>
      </c>
      <c r="E739" s="58">
        <v>1291.3083999999999</v>
      </c>
      <c r="F739" s="128">
        <f t="shared" si="23"/>
        <v>1.0760903333333331</v>
      </c>
    </row>
    <row r="740" spans="1:6" s="55" customFormat="1" ht="36.75" thickBot="1" x14ac:dyDescent="0.3">
      <c r="A740" s="51" t="str">
        <f t="shared" si="22"/>
        <v>A</v>
      </c>
      <c r="B740" s="52" t="s">
        <v>519</v>
      </c>
      <c r="C740" s="125" t="s">
        <v>520</v>
      </c>
      <c r="D740" s="54">
        <v>16620</v>
      </c>
      <c r="E740" s="54">
        <v>16557.72478</v>
      </c>
      <c r="F740" s="126">
        <f t="shared" si="23"/>
        <v>0.99625299518652233</v>
      </c>
    </row>
    <row r="741" spans="1:6" s="55" customFormat="1" ht="15.75" thickTop="1" x14ac:dyDescent="0.25">
      <c r="A741" s="51" t="str">
        <f t="shared" si="22"/>
        <v>A</v>
      </c>
      <c r="B741" s="127" t="s">
        <v>258</v>
      </c>
      <c r="C741" s="57" t="s">
        <v>10</v>
      </c>
      <c r="D741" s="58">
        <v>120</v>
      </c>
      <c r="E741" s="58">
        <v>57.724779999999996</v>
      </c>
      <c r="F741" s="128">
        <f t="shared" si="23"/>
        <v>0.48103983333333328</v>
      </c>
    </row>
    <row r="742" spans="1:6" s="55" customFormat="1" x14ac:dyDescent="0.25">
      <c r="A742" s="51" t="str">
        <f t="shared" si="22"/>
        <v>A</v>
      </c>
      <c r="B742" s="129" t="s">
        <v>258</v>
      </c>
      <c r="C742" s="60" t="s">
        <v>14</v>
      </c>
      <c r="D742" s="61">
        <v>120</v>
      </c>
      <c r="E742" s="61">
        <v>57.724779999999996</v>
      </c>
      <c r="F742" s="130">
        <f t="shared" si="23"/>
        <v>0.48103983333333328</v>
      </c>
    </row>
    <row r="743" spans="1:6" s="55" customFormat="1" x14ac:dyDescent="0.25">
      <c r="A743" s="51" t="str">
        <f t="shared" si="22"/>
        <v>A</v>
      </c>
      <c r="B743" s="127" t="s">
        <v>258</v>
      </c>
      <c r="C743" s="57" t="s">
        <v>17</v>
      </c>
      <c r="D743" s="58">
        <v>16500</v>
      </c>
      <c r="E743" s="58">
        <v>16500</v>
      </c>
      <c r="F743" s="128">
        <f t="shared" si="23"/>
        <v>1</v>
      </c>
    </row>
    <row r="744" spans="1:6" s="55" customFormat="1" ht="54.75" thickBot="1" x14ac:dyDescent="0.3">
      <c r="A744" s="51" t="str">
        <f t="shared" si="22"/>
        <v>A</v>
      </c>
      <c r="B744" s="52" t="s">
        <v>521</v>
      </c>
      <c r="C744" s="125" t="s">
        <v>522</v>
      </c>
      <c r="D744" s="54">
        <v>5960</v>
      </c>
      <c r="E744" s="54">
        <v>4073.1772299999998</v>
      </c>
      <c r="F744" s="126">
        <f t="shared" si="23"/>
        <v>0.68341899832214759</v>
      </c>
    </row>
    <row r="745" spans="1:6" s="55" customFormat="1" ht="15.75" thickTop="1" x14ac:dyDescent="0.25">
      <c r="A745" s="51" t="str">
        <f t="shared" si="22"/>
        <v>A</v>
      </c>
      <c r="B745" s="127" t="s">
        <v>258</v>
      </c>
      <c r="C745" s="57" t="s">
        <v>10</v>
      </c>
      <c r="D745" s="58">
        <v>80</v>
      </c>
      <c r="E745" s="58">
        <v>67.765799999999999</v>
      </c>
      <c r="F745" s="128">
        <f t="shared" si="23"/>
        <v>0.84707250000000001</v>
      </c>
    </row>
    <row r="746" spans="1:6" s="55" customFormat="1" x14ac:dyDescent="0.25">
      <c r="A746" s="51" t="str">
        <f t="shared" si="22"/>
        <v>A</v>
      </c>
      <c r="B746" s="129" t="s">
        <v>258</v>
      </c>
      <c r="C746" s="60" t="s">
        <v>14</v>
      </c>
      <c r="D746" s="61">
        <v>80</v>
      </c>
      <c r="E746" s="61">
        <v>67.765799999999999</v>
      </c>
      <c r="F746" s="130">
        <f t="shared" si="23"/>
        <v>0.84707250000000001</v>
      </c>
    </row>
    <row r="747" spans="1:6" s="55" customFormat="1" x14ac:dyDescent="0.25">
      <c r="A747" s="51" t="str">
        <f t="shared" si="22"/>
        <v>A</v>
      </c>
      <c r="B747" s="127" t="s">
        <v>258</v>
      </c>
      <c r="C747" s="57" t="s">
        <v>17</v>
      </c>
      <c r="D747" s="58">
        <v>5880</v>
      </c>
      <c r="E747" s="58">
        <v>4005.4114300000001</v>
      </c>
      <c r="F747" s="128">
        <f t="shared" si="23"/>
        <v>0.68119242006802727</v>
      </c>
    </row>
    <row r="748" spans="1:6" s="55" customFormat="1" ht="36.75" thickBot="1" x14ac:dyDescent="0.3">
      <c r="A748" s="51" t="str">
        <f t="shared" si="22"/>
        <v>A</v>
      </c>
      <c r="B748" s="52" t="s">
        <v>523</v>
      </c>
      <c r="C748" s="125" t="s">
        <v>524</v>
      </c>
      <c r="D748" s="54">
        <v>29900</v>
      </c>
      <c r="E748" s="54">
        <v>33942.70622</v>
      </c>
      <c r="F748" s="126">
        <f t="shared" si="23"/>
        <v>1.1352075658862877</v>
      </c>
    </row>
    <row r="749" spans="1:6" s="55" customFormat="1" ht="15.75" thickTop="1" x14ac:dyDescent="0.25">
      <c r="A749" s="51" t="str">
        <f t="shared" si="22"/>
        <v>A</v>
      </c>
      <c r="B749" s="127" t="s">
        <v>258</v>
      </c>
      <c r="C749" s="57" t="s">
        <v>10</v>
      </c>
      <c r="D749" s="58">
        <v>3655</v>
      </c>
      <c r="E749" s="58">
        <v>3629.6071500000003</v>
      </c>
      <c r="F749" s="128">
        <f t="shared" si="23"/>
        <v>0.99305257181942552</v>
      </c>
    </row>
    <row r="750" spans="1:6" s="55" customFormat="1" x14ac:dyDescent="0.25">
      <c r="A750" s="51" t="str">
        <f t="shared" si="22"/>
        <v>A</v>
      </c>
      <c r="B750" s="129" t="s">
        <v>258</v>
      </c>
      <c r="C750" s="60" t="s">
        <v>14</v>
      </c>
      <c r="D750" s="61">
        <v>3655</v>
      </c>
      <c r="E750" s="61">
        <v>3629.6071500000003</v>
      </c>
      <c r="F750" s="130">
        <f t="shared" si="23"/>
        <v>0.99305257181942552</v>
      </c>
    </row>
    <row r="751" spans="1:6" s="55" customFormat="1" x14ac:dyDescent="0.25">
      <c r="A751" s="51" t="str">
        <f t="shared" si="22"/>
        <v>A</v>
      </c>
      <c r="B751" s="127" t="s">
        <v>258</v>
      </c>
      <c r="C751" s="57" t="s">
        <v>17</v>
      </c>
      <c r="D751" s="58">
        <v>26245</v>
      </c>
      <c r="E751" s="58">
        <v>30313.09907</v>
      </c>
      <c r="F751" s="128">
        <f t="shared" si="23"/>
        <v>1.1550047273766433</v>
      </c>
    </row>
    <row r="752" spans="1:6" s="55" customFormat="1" ht="54.75" thickBot="1" x14ac:dyDescent="0.3">
      <c r="A752" s="51" t="str">
        <f t="shared" si="22"/>
        <v>A</v>
      </c>
      <c r="B752" s="52" t="s">
        <v>525</v>
      </c>
      <c r="C752" s="125" t="s">
        <v>526</v>
      </c>
      <c r="D752" s="54">
        <v>87085</v>
      </c>
      <c r="E752" s="54">
        <v>87047.813769999993</v>
      </c>
      <c r="F752" s="126">
        <f t="shared" si="23"/>
        <v>0.99957298926336335</v>
      </c>
    </row>
    <row r="753" spans="1:6" s="55" customFormat="1" ht="15.75" thickTop="1" x14ac:dyDescent="0.25">
      <c r="A753" s="51" t="str">
        <f t="shared" si="22"/>
        <v>A</v>
      </c>
      <c r="B753" s="127" t="s">
        <v>258</v>
      </c>
      <c r="C753" s="57" t="s">
        <v>10</v>
      </c>
      <c r="D753" s="58">
        <v>470</v>
      </c>
      <c r="E753" s="58">
        <v>432.81377000000003</v>
      </c>
      <c r="F753" s="128">
        <f t="shared" si="23"/>
        <v>0.92088036170212773</v>
      </c>
    </row>
    <row r="754" spans="1:6" s="55" customFormat="1" x14ac:dyDescent="0.25">
      <c r="A754" s="51" t="str">
        <f t="shared" si="22"/>
        <v>A</v>
      </c>
      <c r="B754" s="129" t="s">
        <v>258</v>
      </c>
      <c r="C754" s="60" t="s">
        <v>14</v>
      </c>
      <c r="D754" s="61">
        <v>470</v>
      </c>
      <c r="E754" s="61">
        <v>432.81377000000003</v>
      </c>
      <c r="F754" s="130">
        <f t="shared" si="23"/>
        <v>0.92088036170212773</v>
      </c>
    </row>
    <row r="755" spans="1:6" s="55" customFormat="1" x14ac:dyDescent="0.25">
      <c r="A755" s="51" t="str">
        <f t="shared" si="22"/>
        <v>A</v>
      </c>
      <c r="B755" s="127" t="s">
        <v>258</v>
      </c>
      <c r="C755" s="57" t="s">
        <v>17</v>
      </c>
      <c r="D755" s="58">
        <v>86615</v>
      </c>
      <c r="E755" s="58">
        <v>86615</v>
      </c>
      <c r="F755" s="128">
        <f t="shared" si="23"/>
        <v>1</v>
      </c>
    </row>
    <row r="756" spans="1:6" s="55" customFormat="1" ht="54.75" thickBot="1" x14ac:dyDescent="0.3">
      <c r="A756" s="51" t="str">
        <f t="shared" si="22"/>
        <v>A</v>
      </c>
      <c r="B756" s="52" t="s">
        <v>527</v>
      </c>
      <c r="C756" s="125" t="s">
        <v>528</v>
      </c>
      <c r="D756" s="54">
        <v>2775</v>
      </c>
      <c r="E756" s="54">
        <v>13768.278699999999</v>
      </c>
      <c r="F756" s="126">
        <f t="shared" si="23"/>
        <v>4.9615418738738732</v>
      </c>
    </row>
    <row r="757" spans="1:6" s="55" customFormat="1" ht="15.75" thickTop="1" x14ac:dyDescent="0.25">
      <c r="A757" s="51" t="str">
        <f t="shared" si="22"/>
        <v>A</v>
      </c>
      <c r="B757" s="127" t="s">
        <v>258</v>
      </c>
      <c r="C757" s="57" t="s">
        <v>10</v>
      </c>
      <c r="D757" s="58">
        <v>75</v>
      </c>
      <c r="E757" s="58">
        <v>1985.83798</v>
      </c>
      <c r="F757" s="128">
        <f t="shared" si="23"/>
        <v>26.477839733333333</v>
      </c>
    </row>
    <row r="758" spans="1:6" s="55" customFormat="1" x14ac:dyDescent="0.25">
      <c r="A758" s="51" t="str">
        <f t="shared" si="22"/>
        <v>A</v>
      </c>
      <c r="B758" s="129" t="s">
        <v>258</v>
      </c>
      <c r="C758" s="60" t="s">
        <v>14</v>
      </c>
      <c r="D758" s="61">
        <v>75</v>
      </c>
      <c r="E758" s="61">
        <v>1985.83798</v>
      </c>
      <c r="F758" s="130">
        <f t="shared" si="23"/>
        <v>26.477839733333333</v>
      </c>
    </row>
    <row r="759" spans="1:6" s="55" customFormat="1" x14ac:dyDescent="0.25">
      <c r="A759" s="51" t="str">
        <f t="shared" si="22"/>
        <v>A</v>
      </c>
      <c r="B759" s="127" t="s">
        <v>258</v>
      </c>
      <c r="C759" s="57" t="s">
        <v>17</v>
      </c>
      <c r="D759" s="58">
        <v>2700</v>
      </c>
      <c r="E759" s="58">
        <v>11782.440719999999</v>
      </c>
      <c r="F759" s="128">
        <f t="shared" si="23"/>
        <v>4.3638669333333331</v>
      </c>
    </row>
    <row r="760" spans="1:6" s="55" customFormat="1" ht="36.75" thickBot="1" x14ac:dyDescent="0.3">
      <c r="A760" s="51" t="str">
        <f t="shared" si="22"/>
        <v>A</v>
      </c>
      <c r="B760" s="52" t="s">
        <v>529</v>
      </c>
      <c r="C760" s="125" t="s">
        <v>530</v>
      </c>
      <c r="D760" s="54">
        <v>5720</v>
      </c>
      <c r="E760" s="54">
        <v>3976.9771000000001</v>
      </c>
      <c r="F760" s="126">
        <f t="shared" si="23"/>
        <v>0.69527571678321676</v>
      </c>
    </row>
    <row r="761" spans="1:6" s="55" customFormat="1" ht="15.75" thickTop="1" x14ac:dyDescent="0.25">
      <c r="A761" s="51" t="str">
        <f t="shared" si="22"/>
        <v>A</v>
      </c>
      <c r="B761" s="127" t="s">
        <v>258</v>
      </c>
      <c r="C761" s="57" t="s">
        <v>10</v>
      </c>
      <c r="D761" s="58">
        <v>30</v>
      </c>
      <c r="E761" s="58">
        <v>25.08</v>
      </c>
      <c r="F761" s="128">
        <f t="shared" si="23"/>
        <v>0.83599999999999997</v>
      </c>
    </row>
    <row r="762" spans="1:6" s="55" customFormat="1" x14ac:dyDescent="0.25">
      <c r="A762" s="51" t="str">
        <f t="shared" si="22"/>
        <v>A</v>
      </c>
      <c r="B762" s="129" t="s">
        <v>258</v>
      </c>
      <c r="C762" s="60" t="s">
        <v>14</v>
      </c>
      <c r="D762" s="61">
        <v>30</v>
      </c>
      <c r="E762" s="61">
        <v>25.08</v>
      </c>
      <c r="F762" s="130">
        <f t="shared" si="23"/>
        <v>0.83599999999999997</v>
      </c>
    </row>
    <row r="763" spans="1:6" s="55" customFormat="1" x14ac:dyDescent="0.25">
      <c r="A763" s="51" t="str">
        <f t="shared" si="22"/>
        <v>A</v>
      </c>
      <c r="B763" s="127" t="s">
        <v>258</v>
      </c>
      <c r="C763" s="57" t="s">
        <v>17</v>
      </c>
      <c r="D763" s="58">
        <v>5690</v>
      </c>
      <c r="E763" s="58">
        <v>3951.8971000000001</v>
      </c>
      <c r="F763" s="128">
        <f t="shared" si="23"/>
        <v>0.69453376098418285</v>
      </c>
    </row>
    <row r="764" spans="1:6" s="55" customFormat="1" ht="54.75" thickBot="1" x14ac:dyDescent="0.3">
      <c r="A764" s="51" t="str">
        <f t="shared" si="22"/>
        <v>A</v>
      </c>
      <c r="B764" s="52" t="s">
        <v>531</v>
      </c>
      <c r="C764" s="125" t="s">
        <v>532</v>
      </c>
      <c r="D764" s="54">
        <v>3020</v>
      </c>
      <c r="E764" s="54">
        <v>16170.31079</v>
      </c>
      <c r="F764" s="126">
        <f t="shared" si="23"/>
        <v>5.3544075463576162</v>
      </c>
    </row>
    <row r="765" spans="1:6" s="55" customFormat="1" ht="15.75" thickTop="1" x14ac:dyDescent="0.25">
      <c r="A765" s="51" t="str">
        <f t="shared" si="22"/>
        <v>A</v>
      </c>
      <c r="B765" s="127" t="s">
        <v>258</v>
      </c>
      <c r="C765" s="57" t="s">
        <v>10</v>
      </c>
      <c r="D765" s="58">
        <v>300</v>
      </c>
      <c r="E765" s="58">
        <v>66.177179999999993</v>
      </c>
      <c r="F765" s="128">
        <f t="shared" si="23"/>
        <v>0.22059059999999997</v>
      </c>
    </row>
    <row r="766" spans="1:6" s="55" customFormat="1" x14ac:dyDescent="0.25">
      <c r="A766" s="51" t="str">
        <f t="shared" si="22"/>
        <v>A</v>
      </c>
      <c r="B766" s="129" t="s">
        <v>258</v>
      </c>
      <c r="C766" s="60" t="s">
        <v>14</v>
      </c>
      <c r="D766" s="61">
        <v>300</v>
      </c>
      <c r="E766" s="61">
        <v>66.177179999999993</v>
      </c>
      <c r="F766" s="130">
        <f t="shared" si="23"/>
        <v>0.22059059999999997</v>
      </c>
    </row>
    <row r="767" spans="1:6" s="55" customFormat="1" x14ac:dyDescent="0.25">
      <c r="A767" s="51" t="str">
        <f t="shared" si="22"/>
        <v>A</v>
      </c>
      <c r="B767" s="127" t="s">
        <v>258</v>
      </c>
      <c r="C767" s="57" t="s">
        <v>17</v>
      </c>
      <c r="D767" s="58">
        <v>2720</v>
      </c>
      <c r="E767" s="58">
        <v>16104.133609999999</v>
      </c>
      <c r="F767" s="128">
        <f t="shared" si="23"/>
        <v>5.9206373566176467</v>
      </c>
    </row>
    <row r="768" spans="1:6" s="55" customFormat="1" ht="36.75" thickBot="1" x14ac:dyDescent="0.3">
      <c r="A768" s="51" t="str">
        <f t="shared" si="22"/>
        <v>A</v>
      </c>
      <c r="B768" s="52" t="s">
        <v>533</v>
      </c>
      <c r="C768" s="125" t="s">
        <v>534</v>
      </c>
      <c r="D768" s="54">
        <v>2090</v>
      </c>
      <c r="E768" s="54">
        <v>5432.4923900000003</v>
      </c>
      <c r="F768" s="126">
        <f t="shared" si="23"/>
        <v>2.5992786555023923</v>
      </c>
    </row>
    <row r="769" spans="1:6" s="55" customFormat="1" ht="15.75" thickTop="1" x14ac:dyDescent="0.25">
      <c r="A769" s="51" t="str">
        <f t="shared" si="22"/>
        <v>A</v>
      </c>
      <c r="B769" s="127" t="s">
        <v>258</v>
      </c>
      <c r="C769" s="57" t="s">
        <v>10</v>
      </c>
      <c r="D769" s="58">
        <v>25</v>
      </c>
      <c r="E769" s="58">
        <v>20.9223</v>
      </c>
      <c r="F769" s="128">
        <f t="shared" si="23"/>
        <v>0.83689199999999997</v>
      </c>
    </row>
    <row r="770" spans="1:6" s="55" customFormat="1" x14ac:dyDescent="0.25">
      <c r="A770" s="51" t="str">
        <f t="shared" si="22"/>
        <v>A</v>
      </c>
      <c r="B770" s="129" t="s">
        <v>258</v>
      </c>
      <c r="C770" s="60" t="s">
        <v>14</v>
      </c>
      <c r="D770" s="61">
        <v>25</v>
      </c>
      <c r="E770" s="61">
        <v>20.9223</v>
      </c>
      <c r="F770" s="130">
        <f t="shared" si="23"/>
        <v>0.83689199999999997</v>
      </c>
    </row>
    <row r="771" spans="1:6" s="55" customFormat="1" x14ac:dyDescent="0.25">
      <c r="A771" s="51" t="str">
        <f t="shared" si="22"/>
        <v>A</v>
      </c>
      <c r="B771" s="127" t="s">
        <v>258</v>
      </c>
      <c r="C771" s="57" t="s">
        <v>17</v>
      </c>
      <c r="D771" s="58">
        <v>2065</v>
      </c>
      <c r="E771" s="58">
        <v>5411.5700900000002</v>
      </c>
      <c r="F771" s="128">
        <f t="shared" si="23"/>
        <v>2.6206150556900729</v>
      </c>
    </row>
    <row r="772" spans="1:6" s="55" customFormat="1" ht="18.75" thickBot="1" x14ac:dyDescent="0.3">
      <c r="A772" s="51" t="str">
        <f t="shared" ref="A772:A835" si="24">IF(OR(D772&lt;&gt;0,E772&lt;&gt;0),"A","B")</f>
        <v>A</v>
      </c>
      <c r="B772" s="52" t="s">
        <v>535</v>
      </c>
      <c r="C772" s="125" t="s">
        <v>536</v>
      </c>
      <c r="D772" s="54">
        <v>110</v>
      </c>
      <c r="E772" s="54">
        <v>191.42435999999998</v>
      </c>
      <c r="F772" s="126">
        <f t="shared" ref="F772:F835" si="25">E772/D772</f>
        <v>1.7402214545454544</v>
      </c>
    </row>
    <row r="773" spans="1:6" s="55" customFormat="1" ht="15.75" thickTop="1" x14ac:dyDescent="0.25">
      <c r="A773" s="51" t="str">
        <f t="shared" si="24"/>
        <v>A</v>
      </c>
      <c r="B773" s="127" t="s">
        <v>258</v>
      </c>
      <c r="C773" s="57" t="s">
        <v>17</v>
      </c>
      <c r="D773" s="58">
        <v>110</v>
      </c>
      <c r="E773" s="58">
        <v>191.42435999999998</v>
      </c>
      <c r="F773" s="128">
        <f t="shared" si="25"/>
        <v>1.7402214545454544</v>
      </c>
    </row>
    <row r="774" spans="1:6" s="55" customFormat="1" ht="36.75" thickBot="1" x14ac:dyDescent="0.3">
      <c r="A774" s="51" t="str">
        <f t="shared" si="24"/>
        <v>A</v>
      </c>
      <c r="B774" s="52" t="s">
        <v>537</v>
      </c>
      <c r="C774" s="125" t="s">
        <v>538</v>
      </c>
      <c r="D774" s="54">
        <v>17380</v>
      </c>
      <c r="E774" s="54">
        <v>17379.60425</v>
      </c>
      <c r="F774" s="126">
        <f t="shared" si="25"/>
        <v>0.9999772295742233</v>
      </c>
    </row>
    <row r="775" spans="1:6" s="55" customFormat="1" ht="15.75" thickTop="1" x14ac:dyDescent="0.25">
      <c r="A775" s="51" t="str">
        <f t="shared" si="24"/>
        <v>A</v>
      </c>
      <c r="B775" s="127" t="s">
        <v>258</v>
      </c>
      <c r="C775" s="57" t="s">
        <v>10</v>
      </c>
      <c r="D775" s="58">
        <v>100</v>
      </c>
      <c r="E775" s="58">
        <v>99.604249999999993</v>
      </c>
      <c r="F775" s="128">
        <f t="shared" si="25"/>
        <v>0.99604249999999994</v>
      </c>
    </row>
    <row r="776" spans="1:6" s="55" customFormat="1" x14ac:dyDescent="0.25">
      <c r="A776" s="51" t="str">
        <f t="shared" si="24"/>
        <v>A</v>
      </c>
      <c r="B776" s="129" t="s">
        <v>258</v>
      </c>
      <c r="C776" s="60" t="s">
        <v>16</v>
      </c>
      <c r="D776" s="61">
        <v>100</v>
      </c>
      <c r="E776" s="61">
        <v>99.604249999999993</v>
      </c>
      <c r="F776" s="130">
        <f t="shared" si="25"/>
        <v>0.99604249999999994</v>
      </c>
    </row>
    <row r="777" spans="1:6" s="55" customFormat="1" x14ac:dyDescent="0.25">
      <c r="A777" s="51" t="str">
        <f t="shared" si="24"/>
        <v>A</v>
      </c>
      <c r="B777" s="127" t="s">
        <v>258</v>
      </c>
      <c r="C777" s="57" t="s">
        <v>17</v>
      </c>
      <c r="D777" s="58">
        <v>17280</v>
      </c>
      <c r="E777" s="58">
        <v>17280</v>
      </c>
      <c r="F777" s="128">
        <f t="shared" si="25"/>
        <v>1</v>
      </c>
    </row>
    <row r="778" spans="1:6" s="55" customFormat="1" ht="36.75" thickBot="1" x14ac:dyDescent="0.3">
      <c r="A778" s="51" t="str">
        <f t="shared" si="24"/>
        <v>A</v>
      </c>
      <c r="B778" s="52" t="s">
        <v>539</v>
      </c>
      <c r="C778" s="125" t="s">
        <v>540</v>
      </c>
      <c r="D778" s="54">
        <v>930</v>
      </c>
      <c r="E778" s="54">
        <v>684.31214</v>
      </c>
      <c r="F778" s="126">
        <f t="shared" si="25"/>
        <v>0.73581950537634411</v>
      </c>
    </row>
    <row r="779" spans="1:6" s="55" customFormat="1" ht="15.75" thickTop="1" x14ac:dyDescent="0.25">
      <c r="A779" s="51" t="str">
        <f t="shared" si="24"/>
        <v>A</v>
      </c>
      <c r="B779" s="127" t="s">
        <v>258</v>
      </c>
      <c r="C779" s="57" t="s">
        <v>10</v>
      </c>
      <c r="D779" s="58">
        <v>320</v>
      </c>
      <c r="E779" s="58">
        <v>74.918139999999994</v>
      </c>
      <c r="F779" s="128">
        <f t="shared" si="25"/>
        <v>0.23411918749999999</v>
      </c>
    </row>
    <row r="780" spans="1:6" s="55" customFormat="1" x14ac:dyDescent="0.25">
      <c r="A780" s="51" t="str">
        <f t="shared" si="24"/>
        <v>A</v>
      </c>
      <c r="B780" s="129" t="s">
        <v>258</v>
      </c>
      <c r="C780" s="60" t="s">
        <v>14</v>
      </c>
      <c r="D780" s="61">
        <v>320</v>
      </c>
      <c r="E780" s="61">
        <v>74.918139999999994</v>
      </c>
      <c r="F780" s="130">
        <f t="shared" si="25"/>
        <v>0.23411918749999999</v>
      </c>
    </row>
    <row r="781" spans="1:6" s="55" customFormat="1" x14ac:dyDescent="0.25">
      <c r="A781" s="51" t="str">
        <f t="shared" si="24"/>
        <v>A</v>
      </c>
      <c r="B781" s="127" t="s">
        <v>258</v>
      </c>
      <c r="C781" s="57" t="s">
        <v>17</v>
      </c>
      <c r="D781" s="58">
        <v>610</v>
      </c>
      <c r="E781" s="58">
        <v>609.39400000000001</v>
      </c>
      <c r="F781" s="128">
        <f t="shared" si="25"/>
        <v>0.99900655737704924</v>
      </c>
    </row>
    <row r="782" spans="1:6" s="55" customFormat="1" ht="54.75" thickBot="1" x14ac:dyDescent="0.3">
      <c r="A782" s="51" t="str">
        <f t="shared" si="24"/>
        <v>A</v>
      </c>
      <c r="B782" s="52" t="s">
        <v>541</v>
      </c>
      <c r="C782" s="125" t="s">
        <v>542</v>
      </c>
      <c r="D782" s="54">
        <v>565</v>
      </c>
      <c r="E782" s="54">
        <v>560.947</v>
      </c>
      <c r="F782" s="126">
        <f t="shared" si="25"/>
        <v>0.99282654867256637</v>
      </c>
    </row>
    <row r="783" spans="1:6" s="55" customFormat="1" ht="15.75" thickTop="1" x14ac:dyDescent="0.25">
      <c r="A783" s="51" t="str">
        <f t="shared" si="24"/>
        <v>A</v>
      </c>
      <c r="B783" s="127" t="s">
        <v>258</v>
      </c>
      <c r="C783" s="57" t="s">
        <v>10</v>
      </c>
      <c r="D783" s="58">
        <v>60</v>
      </c>
      <c r="E783" s="58">
        <v>57.259</v>
      </c>
      <c r="F783" s="128">
        <f t="shared" si="25"/>
        <v>0.9543166666666667</v>
      </c>
    </row>
    <row r="784" spans="1:6" s="55" customFormat="1" x14ac:dyDescent="0.25">
      <c r="A784" s="51" t="str">
        <f t="shared" si="24"/>
        <v>A</v>
      </c>
      <c r="B784" s="129" t="s">
        <v>258</v>
      </c>
      <c r="C784" s="60" t="s">
        <v>14</v>
      </c>
      <c r="D784" s="61">
        <v>60</v>
      </c>
      <c r="E784" s="61">
        <v>57.259</v>
      </c>
      <c r="F784" s="130">
        <f t="shared" si="25"/>
        <v>0.9543166666666667</v>
      </c>
    </row>
    <row r="785" spans="1:6" s="55" customFormat="1" x14ac:dyDescent="0.25">
      <c r="A785" s="51" t="str">
        <f t="shared" si="24"/>
        <v>A</v>
      </c>
      <c r="B785" s="127" t="s">
        <v>258</v>
      </c>
      <c r="C785" s="57" t="s">
        <v>17</v>
      </c>
      <c r="D785" s="58">
        <v>505</v>
      </c>
      <c r="E785" s="58">
        <v>503.68799999999999</v>
      </c>
      <c r="F785" s="128">
        <f t="shared" si="25"/>
        <v>0.99740198019801973</v>
      </c>
    </row>
    <row r="786" spans="1:6" s="55" customFormat="1" ht="36.75" thickBot="1" x14ac:dyDescent="0.3">
      <c r="A786" s="51" t="str">
        <f t="shared" si="24"/>
        <v>A</v>
      </c>
      <c r="B786" s="52" t="s">
        <v>543</v>
      </c>
      <c r="C786" s="125" t="s">
        <v>544</v>
      </c>
      <c r="D786" s="54">
        <v>900</v>
      </c>
      <c r="E786" s="54">
        <v>899.99941000000001</v>
      </c>
      <c r="F786" s="126">
        <f t="shared" si="25"/>
        <v>0.99999934444444449</v>
      </c>
    </row>
    <row r="787" spans="1:6" s="55" customFormat="1" ht="15.75" thickTop="1" x14ac:dyDescent="0.25">
      <c r="A787" s="51" t="str">
        <f t="shared" si="24"/>
        <v>A</v>
      </c>
      <c r="B787" s="127" t="s">
        <v>258</v>
      </c>
      <c r="C787" s="57" t="s">
        <v>10</v>
      </c>
      <c r="D787" s="58">
        <v>175</v>
      </c>
      <c r="E787" s="58">
        <v>174.99941000000001</v>
      </c>
      <c r="F787" s="128">
        <f t="shared" si="25"/>
        <v>0.99999662857142868</v>
      </c>
    </row>
    <row r="788" spans="1:6" s="55" customFormat="1" x14ac:dyDescent="0.25">
      <c r="A788" s="51" t="str">
        <f t="shared" si="24"/>
        <v>A</v>
      </c>
      <c r="B788" s="129" t="s">
        <v>258</v>
      </c>
      <c r="C788" s="60" t="s">
        <v>14</v>
      </c>
      <c r="D788" s="61">
        <v>175</v>
      </c>
      <c r="E788" s="61">
        <v>174.99941000000001</v>
      </c>
      <c r="F788" s="130">
        <f t="shared" si="25"/>
        <v>0.99999662857142868</v>
      </c>
    </row>
    <row r="789" spans="1:6" s="55" customFormat="1" x14ac:dyDescent="0.25">
      <c r="A789" s="51" t="str">
        <f t="shared" si="24"/>
        <v>A</v>
      </c>
      <c r="B789" s="127" t="s">
        <v>258</v>
      </c>
      <c r="C789" s="57" t="s">
        <v>17</v>
      </c>
      <c r="D789" s="58">
        <v>725</v>
      </c>
      <c r="E789" s="58">
        <v>725</v>
      </c>
      <c r="F789" s="128">
        <f t="shared" si="25"/>
        <v>1</v>
      </c>
    </row>
    <row r="790" spans="1:6" ht="36.75" thickBot="1" x14ac:dyDescent="0.3">
      <c r="A790" s="110" t="str">
        <f t="shared" si="24"/>
        <v>A</v>
      </c>
      <c r="B790" s="42" t="s">
        <v>545</v>
      </c>
      <c r="C790" s="120" t="s">
        <v>546</v>
      </c>
      <c r="D790" s="44">
        <v>71781</v>
      </c>
      <c r="E790" s="44">
        <v>76307.479899999991</v>
      </c>
      <c r="F790" s="113">
        <f t="shared" si="25"/>
        <v>1.0630595826193561</v>
      </c>
    </row>
    <row r="791" spans="1:6" ht="15.75" thickTop="1" x14ac:dyDescent="0.25">
      <c r="A791" s="110" t="str">
        <f t="shared" si="24"/>
        <v>A</v>
      </c>
      <c r="B791" s="121" t="s">
        <v>258</v>
      </c>
      <c r="C791" s="46" t="s">
        <v>10</v>
      </c>
      <c r="D791" s="47">
        <v>3767</v>
      </c>
      <c r="E791" s="47">
        <v>3803.64525</v>
      </c>
      <c r="F791" s="122">
        <f t="shared" si="25"/>
        <v>1.0097279665516325</v>
      </c>
    </row>
    <row r="792" spans="1:6" x14ac:dyDescent="0.25">
      <c r="A792" s="110" t="str">
        <f t="shared" si="24"/>
        <v>A</v>
      </c>
      <c r="B792" s="123" t="s">
        <v>258</v>
      </c>
      <c r="C792" s="49" t="s">
        <v>14</v>
      </c>
      <c r="D792" s="50">
        <v>1097</v>
      </c>
      <c r="E792" s="50">
        <v>1133.64525</v>
      </c>
      <c r="F792" s="124">
        <f t="shared" si="25"/>
        <v>1.0334049680948041</v>
      </c>
    </row>
    <row r="793" spans="1:6" x14ac:dyDescent="0.25">
      <c r="A793" s="110" t="str">
        <f t="shared" si="24"/>
        <v>A</v>
      </c>
      <c r="B793" s="123" t="s">
        <v>258</v>
      </c>
      <c r="C793" s="49" t="s">
        <v>2</v>
      </c>
      <c r="D793" s="50">
        <v>2670</v>
      </c>
      <c r="E793" s="50">
        <v>2670</v>
      </c>
      <c r="F793" s="124">
        <f t="shared" si="25"/>
        <v>1</v>
      </c>
    </row>
    <row r="794" spans="1:6" x14ac:dyDescent="0.25">
      <c r="A794" s="110" t="str">
        <f t="shared" si="24"/>
        <v>A</v>
      </c>
      <c r="B794" s="121" t="s">
        <v>258</v>
      </c>
      <c r="C794" s="46" t="s">
        <v>17</v>
      </c>
      <c r="D794" s="47">
        <v>68014</v>
      </c>
      <c r="E794" s="47">
        <v>72503.834650000004</v>
      </c>
      <c r="F794" s="122">
        <f t="shared" si="25"/>
        <v>1.066013389155174</v>
      </c>
    </row>
    <row r="795" spans="1:6" s="55" customFormat="1" ht="36.75" thickBot="1" x14ac:dyDescent="0.3">
      <c r="A795" s="51" t="str">
        <f t="shared" si="24"/>
        <v>A</v>
      </c>
      <c r="B795" s="52" t="s">
        <v>547</v>
      </c>
      <c r="C795" s="125" t="s">
        <v>548</v>
      </c>
      <c r="D795" s="54">
        <v>13586</v>
      </c>
      <c r="E795" s="54">
        <v>13539.099550000001</v>
      </c>
      <c r="F795" s="126">
        <f t="shared" si="25"/>
        <v>0.99654788385102322</v>
      </c>
    </row>
    <row r="796" spans="1:6" s="55" customFormat="1" ht="15.75" thickTop="1" x14ac:dyDescent="0.25">
      <c r="A796" s="51" t="str">
        <f t="shared" si="24"/>
        <v>A</v>
      </c>
      <c r="B796" s="127" t="s">
        <v>258</v>
      </c>
      <c r="C796" s="57" t="s">
        <v>10</v>
      </c>
      <c r="D796" s="58">
        <v>50</v>
      </c>
      <c r="E796" s="58">
        <v>5.0995499999999998</v>
      </c>
      <c r="F796" s="128">
        <f t="shared" si="25"/>
        <v>0.101991</v>
      </c>
    </row>
    <row r="797" spans="1:6" s="55" customFormat="1" x14ac:dyDescent="0.25">
      <c r="A797" s="51" t="str">
        <f t="shared" si="24"/>
        <v>A</v>
      </c>
      <c r="B797" s="129" t="s">
        <v>258</v>
      </c>
      <c r="C797" s="60" t="s">
        <v>14</v>
      </c>
      <c r="D797" s="61">
        <v>50</v>
      </c>
      <c r="E797" s="61">
        <v>5.0995499999999998</v>
      </c>
      <c r="F797" s="130">
        <f t="shared" si="25"/>
        <v>0.101991</v>
      </c>
    </row>
    <row r="798" spans="1:6" s="55" customFormat="1" x14ac:dyDescent="0.25">
      <c r="A798" s="51" t="str">
        <f t="shared" si="24"/>
        <v>A</v>
      </c>
      <c r="B798" s="127" t="s">
        <v>258</v>
      </c>
      <c r="C798" s="57" t="s">
        <v>17</v>
      </c>
      <c r="D798" s="58">
        <v>13536</v>
      </c>
      <c r="E798" s="58">
        <v>13534</v>
      </c>
      <c r="F798" s="128">
        <f t="shared" si="25"/>
        <v>0.99985224586288413</v>
      </c>
    </row>
    <row r="799" spans="1:6" s="55" customFormat="1" ht="18.75" thickBot="1" x14ac:dyDescent="0.3">
      <c r="A799" s="51" t="str">
        <f t="shared" si="24"/>
        <v>A</v>
      </c>
      <c r="B799" s="52" t="s">
        <v>549</v>
      </c>
      <c r="C799" s="125" t="s">
        <v>550</v>
      </c>
      <c r="D799" s="54">
        <v>39950</v>
      </c>
      <c r="E799" s="54">
        <v>39949.899590000001</v>
      </c>
      <c r="F799" s="126">
        <f t="shared" si="25"/>
        <v>0.99999748660826038</v>
      </c>
    </row>
    <row r="800" spans="1:6" s="55" customFormat="1" ht="15.75" thickTop="1" x14ac:dyDescent="0.25">
      <c r="A800" s="51" t="str">
        <f t="shared" si="24"/>
        <v>A</v>
      </c>
      <c r="B800" s="127" t="s">
        <v>258</v>
      </c>
      <c r="C800" s="57" t="s">
        <v>10</v>
      </c>
      <c r="D800" s="58">
        <v>2670</v>
      </c>
      <c r="E800" s="58">
        <v>2670</v>
      </c>
      <c r="F800" s="128">
        <f t="shared" si="25"/>
        <v>1</v>
      </c>
    </row>
    <row r="801" spans="1:6" s="55" customFormat="1" x14ac:dyDescent="0.25">
      <c r="A801" s="51" t="str">
        <f t="shared" si="24"/>
        <v>A</v>
      </c>
      <c r="B801" s="129" t="s">
        <v>258</v>
      </c>
      <c r="C801" s="60" t="s">
        <v>2</v>
      </c>
      <c r="D801" s="61">
        <v>2670</v>
      </c>
      <c r="E801" s="61">
        <v>2670</v>
      </c>
      <c r="F801" s="130">
        <f t="shared" si="25"/>
        <v>1</v>
      </c>
    </row>
    <row r="802" spans="1:6" s="55" customFormat="1" x14ac:dyDescent="0.25">
      <c r="A802" s="51" t="str">
        <f t="shared" si="24"/>
        <v>A</v>
      </c>
      <c r="B802" s="127" t="s">
        <v>258</v>
      </c>
      <c r="C802" s="57" t="s">
        <v>17</v>
      </c>
      <c r="D802" s="58">
        <v>37280</v>
      </c>
      <c r="E802" s="58">
        <v>37279.899590000001</v>
      </c>
      <c r="F802" s="128">
        <f t="shared" si="25"/>
        <v>0.99999730659871244</v>
      </c>
    </row>
    <row r="803" spans="1:6" s="55" customFormat="1" ht="36.75" thickBot="1" x14ac:dyDescent="0.3">
      <c r="A803" s="51" t="str">
        <f t="shared" si="24"/>
        <v>A</v>
      </c>
      <c r="B803" s="52" t="s">
        <v>551</v>
      </c>
      <c r="C803" s="125" t="s">
        <v>552</v>
      </c>
      <c r="D803" s="54">
        <v>2015</v>
      </c>
      <c r="E803" s="54">
        <v>2004.7268799999999</v>
      </c>
      <c r="F803" s="126">
        <f t="shared" si="25"/>
        <v>0.99490167741935476</v>
      </c>
    </row>
    <row r="804" spans="1:6" s="55" customFormat="1" ht="15.75" thickTop="1" x14ac:dyDescent="0.25">
      <c r="A804" s="51" t="str">
        <f t="shared" si="24"/>
        <v>A</v>
      </c>
      <c r="B804" s="127" t="s">
        <v>258</v>
      </c>
      <c r="C804" s="57" t="s">
        <v>10</v>
      </c>
      <c r="D804" s="58">
        <v>94</v>
      </c>
      <c r="E804" s="58">
        <v>86.916769999999985</v>
      </c>
      <c r="F804" s="128">
        <f t="shared" si="25"/>
        <v>0.92464648936170202</v>
      </c>
    </row>
    <row r="805" spans="1:6" s="55" customFormat="1" x14ac:dyDescent="0.25">
      <c r="A805" s="51" t="str">
        <f t="shared" si="24"/>
        <v>A</v>
      </c>
      <c r="B805" s="129" t="s">
        <v>258</v>
      </c>
      <c r="C805" s="60" t="s">
        <v>14</v>
      </c>
      <c r="D805" s="61">
        <v>94</v>
      </c>
      <c r="E805" s="61">
        <v>86.916769999999985</v>
      </c>
      <c r="F805" s="130">
        <f t="shared" si="25"/>
        <v>0.92464648936170202</v>
      </c>
    </row>
    <row r="806" spans="1:6" s="55" customFormat="1" x14ac:dyDescent="0.25">
      <c r="A806" s="51" t="str">
        <f t="shared" si="24"/>
        <v>A</v>
      </c>
      <c r="B806" s="127" t="s">
        <v>258</v>
      </c>
      <c r="C806" s="57" t="s">
        <v>17</v>
      </c>
      <c r="D806" s="58">
        <v>1921</v>
      </c>
      <c r="E806" s="58">
        <v>1917.8101099999999</v>
      </c>
      <c r="F806" s="128">
        <f t="shared" si="25"/>
        <v>0.99833946382092653</v>
      </c>
    </row>
    <row r="807" spans="1:6" s="55" customFormat="1" ht="36.75" thickBot="1" x14ac:dyDescent="0.3">
      <c r="A807" s="51" t="str">
        <f t="shared" si="24"/>
        <v>A</v>
      </c>
      <c r="B807" s="52" t="s">
        <v>553</v>
      </c>
      <c r="C807" s="125" t="s">
        <v>554</v>
      </c>
      <c r="D807" s="54">
        <v>4205</v>
      </c>
      <c r="E807" s="54">
        <v>5978.8413100000007</v>
      </c>
      <c r="F807" s="126">
        <f t="shared" si="25"/>
        <v>1.421840977407848</v>
      </c>
    </row>
    <row r="808" spans="1:6" s="55" customFormat="1" ht="15.75" thickTop="1" x14ac:dyDescent="0.25">
      <c r="A808" s="51" t="str">
        <f t="shared" si="24"/>
        <v>A</v>
      </c>
      <c r="B808" s="127" t="s">
        <v>258</v>
      </c>
      <c r="C808" s="57" t="s">
        <v>10</v>
      </c>
      <c r="D808" s="58">
        <v>83</v>
      </c>
      <c r="E808" s="58">
        <v>78.387</v>
      </c>
      <c r="F808" s="128">
        <f t="shared" si="25"/>
        <v>0.94442168674698801</v>
      </c>
    </row>
    <row r="809" spans="1:6" s="55" customFormat="1" x14ac:dyDescent="0.25">
      <c r="A809" s="51" t="str">
        <f t="shared" si="24"/>
        <v>A</v>
      </c>
      <c r="B809" s="129" t="s">
        <v>258</v>
      </c>
      <c r="C809" s="60" t="s">
        <v>14</v>
      </c>
      <c r="D809" s="61">
        <v>83</v>
      </c>
      <c r="E809" s="61">
        <v>78.387</v>
      </c>
      <c r="F809" s="130">
        <f t="shared" si="25"/>
        <v>0.94442168674698801</v>
      </c>
    </row>
    <row r="810" spans="1:6" s="55" customFormat="1" x14ac:dyDescent="0.25">
      <c r="A810" s="51" t="str">
        <f t="shared" si="24"/>
        <v>A</v>
      </c>
      <c r="B810" s="127" t="s">
        <v>258</v>
      </c>
      <c r="C810" s="57" t="s">
        <v>17</v>
      </c>
      <c r="D810" s="58">
        <v>4122</v>
      </c>
      <c r="E810" s="58">
        <v>5900.4543100000001</v>
      </c>
      <c r="F810" s="128">
        <f t="shared" si="25"/>
        <v>1.4314542236778263</v>
      </c>
    </row>
    <row r="811" spans="1:6" s="55" customFormat="1" ht="36.75" thickBot="1" x14ac:dyDescent="0.3">
      <c r="A811" s="51" t="str">
        <f t="shared" si="24"/>
        <v>A</v>
      </c>
      <c r="B811" s="52" t="s">
        <v>555</v>
      </c>
      <c r="C811" s="125" t="s">
        <v>556</v>
      </c>
      <c r="D811" s="54">
        <v>11100</v>
      </c>
      <c r="E811" s="54">
        <v>12952.940849999999</v>
      </c>
      <c r="F811" s="126">
        <f t="shared" si="25"/>
        <v>1.166931608108108</v>
      </c>
    </row>
    <row r="812" spans="1:6" s="55" customFormat="1" ht="15.75" thickTop="1" x14ac:dyDescent="0.25">
      <c r="A812" s="51" t="str">
        <f t="shared" si="24"/>
        <v>A</v>
      </c>
      <c r="B812" s="127" t="s">
        <v>258</v>
      </c>
      <c r="C812" s="57" t="s">
        <v>10</v>
      </c>
      <c r="D812" s="58">
        <v>870</v>
      </c>
      <c r="E812" s="58">
        <v>963.24193000000002</v>
      </c>
      <c r="F812" s="128">
        <f t="shared" si="25"/>
        <v>1.107174632183908</v>
      </c>
    </row>
    <row r="813" spans="1:6" s="55" customFormat="1" x14ac:dyDescent="0.25">
      <c r="A813" s="51" t="str">
        <f t="shared" si="24"/>
        <v>A</v>
      </c>
      <c r="B813" s="129" t="s">
        <v>258</v>
      </c>
      <c r="C813" s="60" t="s">
        <v>14</v>
      </c>
      <c r="D813" s="61">
        <v>870</v>
      </c>
      <c r="E813" s="61">
        <v>963.24193000000002</v>
      </c>
      <c r="F813" s="130">
        <f t="shared" si="25"/>
        <v>1.107174632183908</v>
      </c>
    </row>
    <row r="814" spans="1:6" s="55" customFormat="1" x14ac:dyDescent="0.25">
      <c r="A814" s="51" t="str">
        <f t="shared" si="24"/>
        <v>A</v>
      </c>
      <c r="B814" s="127" t="s">
        <v>258</v>
      </c>
      <c r="C814" s="57" t="s">
        <v>17</v>
      </c>
      <c r="D814" s="58">
        <v>10230</v>
      </c>
      <c r="E814" s="58">
        <v>11989.698920000001</v>
      </c>
      <c r="F814" s="128">
        <f t="shared" si="25"/>
        <v>1.1720135796676443</v>
      </c>
    </row>
    <row r="815" spans="1:6" s="55" customFormat="1" ht="36.75" thickBot="1" x14ac:dyDescent="0.3">
      <c r="A815" s="51" t="str">
        <f t="shared" si="24"/>
        <v>A</v>
      </c>
      <c r="B815" s="52" t="s">
        <v>557</v>
      </c>
      <c r="C815" s="125" t="s">
        <v>558</v>
      </c>
      <c r="D815" s="54">
        <v>11100</v>
      </c>
      <c r="E815" s="54">
        <v>12919.324070000001</v>
      </c>
      <c r="F815" s="126">
        <f t="shared" si="25"/>
        <v>1.1639030693693695</v>
      </c>
    </row>
    <row r="816" spans="1:6" s="55" customFormat="1" ht="15.75" thickTop="1" x14ac:dyDescent="0.25">
      <c r="A816" s="51" t="str">
        <f t="shared" si="24"/>
        <v>A</v>
      </c>
      <c r="B816" s="127" t="s">
        <v>258</v>
      </c>
      <c r="C816" s="57" t="s">
        <v>10</v>
      </c>
      <c r="D816" s="58">
        <v>870</v>
      </c>
      <c r="E816" s="58">
        <v>929.62515000000008</v>
      </c>
      <c r="F816" s="128">
        <f t="shared" si="25"/>
        <v>1.068534655172414</v>
      </c>
    </row>
    <row r="817" spans="1:6" s="55" customFormat="1" x14ac:dyDescent="0.25">
      <c r="A817" s="51" t="str">
        <f t="shared" si="24"/>
        <v>A</v>
      </c>
      <c r="B817" s="129" t="s">
        <v>258</v>
      </c>
      <c r="C817" s="60" t="s">
        <v>14</v>
      </c>
      <c r="D817" s="61">
        <v>870</v>
      </c>
      <c r="E817" s="61">
        <v>929.62515000000008</v>
      </c>
      <c r="F817" s="130">
        <f t="shared" si="25"/>
        <v>1.068534655172414</v>
      </c>
    </row>
    <row r="818" spans="1:6" s="55" customFormat="1" x14ac:dyDescent="0.25">
      <c r="A818" s="51" t="str">
        <f t="shared" si="24"/>
        <v>A</v>
      </c>
      <c r="B818" s="127" t="s">
        <v>258</v>
      </c>
      <c r="C818" s="57" t="s">
        <v>17</v>
      </c>
      <c r="D818" s="58">
        <v>10230</v>
      </c>
      <c r="E818" s="58">
        <v>11989.698920000001</v>
      </c>
      <c r="F818" s="128">
        <f t="shared" si="25"/>
        <v>1.1720135796676443</v>
      </c>
    </row>
    <row r="819" spans="1:6" s="55" customFormat="1" ht="36.75" thickBot="1" x14ac:dyDescent="0.3">
      <c r="A819" s="51" t="str">
        <f t="shared" si="24"/>
        <v>A</v>
      </c>
      <c r="B819" s="52" t="s">
        <v>559</v>
      </c>
      <c r="C819" s="125" t="s">
        <v>560</v>
      </c>
      <c r="D819" s="54">
        <v>0</v>
      </c>
      <c r="E819" s="54">
        <v>33.616779999999999</v>
      </c>
      <c r="F819" s="126" t="e">
        <f t="shared" si="25"/>
        <v>#DIV/0!</v>
      </c>
    </row>
    <row r="820" spans="1:6" s="55" customFormat="1" ht="15.75" thickTop="1" x14ac:dyDescent="0.25">
      <c r="A820" s="51" t="str">
        <f t="shared" si="24"/>
        <v>A</v>
      </c>
      <c r="B820" s="127" t="s">
        <v>258</v>
      </c>
      <c r="C820" s="57" t="s">
        <v>10</v>
      </c>
      <c r="D820" s="58">
        <v>0</v>
      </c>
      <c r="E820" s="58">
        <v>33.616779999999999</v>
      </c>
      <c r="F820" s="128" t="e">
        <f t="shared" si="25"/>
        <v>#DIV/0!</v>
      </c>
    </row>
    <row r="821" spans="1:6" s="55" customFormat="1" x14ac:dyDescent="0.25">
      <c r="A821" s="51" t="str">
        <f t="shared" si="24"/>
        <v>A</v>
      </c>
      <c r="B821" s="129" t="s">
        <v>258</v>
      </c>
      <c r="C821" s="60" t="s">
        <v>14</v>
      </c>
      <c r="D821" s="61">
        <v>0</v>
      </c>
      <c r="E821" s="61">
        <v>33.616779999999999</v>
      </c>
      <c r="F821" s="130" t="e">
        <f t="shared" si="25"/>
        <v>#DIV/0!</v>
      </c>
    </row>
    <row r="822" spans="1:6" s="55" customFormat="1" ht="36.75" thickBot="1" x14ac:dyDescent="0.3">
      <c r="A822" s="51" t="str">
        <f t="shared" si="24"/>
        <v>A</v>
      </c>
      <c r="B822" s="52" t="s">
        <v>561</v>
      </c>
      <c r="C822" s="125" t="s">
        <v>562</v>
      </c>
      <c r="D822" s="54">
        <v>206</v>
      </c>
      <c r="E822" s="54">
        <v>1341.1683199999998</v>
      </c>
      <c r="F822" s="126">
        <f t="shared" si="25"/>
        <v>6.5105258252427172</v>
      </c>
    </row>
    <row r="823" spans="1:6" s="55" customFormat="1" ht="15.75" thickTop="1" x14ac:dyDescent="0.25">
      <c r="A823" s="51" t="str">
        <f t="shared" si="24"/>
        <v>A</v>
      </c>
      <c r="B823" s="127" t="s">
        <v>258</v>
      </c>
      <c r="C823" s="57" t="s">
        <v>17</v>
      </c>
      <c r="D823" s="58">
        <v>206</v>
      </c>
      <c r="E823" s="58">
        <v>1341.1683199999998</v>
      </c>
      <c r="F823" s="128">
        <f t="shared" si="25"/>
        <v>6.5105258252427172</v>
      </c>
    </row>
    <row r="824" spans="1:6" s="55" customFormat="1" ht="36.75" thickBot="1" x14ac:dyDescent="0.3">
      <c r="A824" s="51" t="str">
        <f t="shared" si="24"/>
        <v>A</v>
      </c>
      <c r="B824" s="52" t="s">
        <v>563</v>
      </c>
      <c r="C824" s="125" t="s">
        <v>564</v>
      </c>
      <c r="D824" s="54">
        <v>543</v>
      </c>
      <c r="E824" s="54">
        <v>366.46734999999995</v>
      </c>
      <c r="F824" s="126">
        <f t="shared" si="25"/>
        <v>0.67489383057090235</v>
      </c>
    </row>
    <row r="825" spans="1:6" s="55" customFormat="1" ht="15.75" thickTop="1" x14ac:dyDescent="0.25">
      <c r="A825" s="51" t="str">
        <f t="shared" si="24"/>
        <v>A</v>
      </c>
      <c r="B825" s="127" t="s">
        <v>258</v>
      </c>
      <c r="C825" s="57" t="s">
        <v>17</v>
      </c>
      <c r="D825" s="58">
        <v>543</v>
      </c>
      <c r="E825" s="58">
        <v>366.46734999999995</v>
      </c>
      <c r="F825" s="128">
        <f t="shared" si="25"/>
        <v>0.67489383057090235</v>
      </c>
    </row>
    <row r="826" spans="1:6" s="55" customFormat="1" ht="54.75" thickBot="1" x14ac:dyDescent="0.3">
      <c r="A826" s="51" t="str">
        <f t="shared" si="24"/>
        <v>A</v>
      </c>
      <c r="B826" s="52" t="s">
        <v>565</v>
      </c>
      <c r="C826" s="125" t="s">
        <v>566</v>
      </c>
      <c r="D826" s="54">
        <v>158</v>
      </c>
      <c r="E826" s="54">
        <v>156.91735999999997</v>
      </c>
      <c r="F826" s="126">
        <f t="shared" si="25"/>
        <v>0.99314784810126566</v>
      </c>
    </row>
    <row r="827" spans="1:6" s="55" customFormat="1" ht="15.75" thickTop="1" x14ac:dyDescent="0.25">
      <c r="A827" s="51" t="str">
        <f t="shared" si="24"/>
        <v>A</v>
      </c>
      <c r="B827" s="127" t="s">
        <v>258</v>
      </c>
      <c r="C827" s="57" t="s">
        <v>17</v>
      </c>
      <c r="D827" s="58">
        <v>158</v>
      </c>
      <c r="E827" s="58">
        <v>156.91735999999997</v>
      </c>
      <c r="F827" s="128">
        <f t="shared" si="25"/>
        <v>0.99314784810126566</v>
      </c>
    </row>
    <row r="828" spans="1:6" s="55" customFormat="1" ht="36.75" thickBot="1" x14ac:dyDescent="0.3">
      <c r="A828" s="51" t="str">
        <f t="shared" si="24"/>
        <v>A</v>
      </c>
      <c r="B828" s="52" t="s">
        <v>567</v>
      </c>
      <c r="C828" s="125" t="s">
        <v>568</v>
      </c>
      <c r="D828" s="54">
        <v>18</v>
      </c>
      <c r="E828" s="54">
        <v>17.418689999999998</v>
      </c>
      <c r="F828" s="126">
        <f t="shared" si="25"/>
        <v>0.96770499999999993</v>
      </c>
    </row>
    <row r="829" spans="1:6" s="55" customFormat="1" ht="15.75" thickTop="1" x14ac:dyDescent="0.25">
      <c r="A829" s="51" t="str">
        <f t="shared" si="24"/>
        <v>A</v>
      </c>
      <c r="B829" s="127" t="s">
        <v>258</v>
      </c>
      <c r="C829" s="57" t="s">
        <v>17</v>
      </c>
      <c r="D829" s="58">
        <v>18</v>
      </c>
      <c r="E829" s="58">
        <v>17.418689999999998</v>
      </c>
      <c r="F829" s="128">
        <f t="shared" si="25"/>
        <v>0.96770499999999993</v>
      </c>
    </row>
    <row r="830" spans="1:6" ht="36.75" thickBot="1" x14ac:dyDescent="0.3">
      <c r="A830" s="110" t="str">
        <f t="shared" si="24"/>
        <v>A</v>
      </c>
      <c r="B830" s="42" t="s">
        <v>575</v>
      </c>
      <c r="C830" s="120" t="s">
        <v>576</v>
      </c>
      <c r="D830" s="44">
        <v>70985</v>
      </c>
      <c r="E830" s="44">
        <v>71705.591369999995</v>
      </c>
      <c r="F830" s="113">
        <f t="shared" si="25"/>
        <v>1.0101513188701838</v>
      </c>
    </row>
    <row r="831" spans="1:6" ht="15.75" thickTop="1" x14ac:dyDescent="0.25">
      <c r="A831" s="110" t="str">
        <f t="shared" si="24"/>
        <v>A</v>
      </c>
      <c r="B831" s="121" t="s">
        <v>258</v>
      </c>
      <c r="C831" s="46" t="s">
        <v>10</v>
      </c>
      <c r="D831" s="47">
        <v>61250</v>
      </c>
      <c r="E831" s="47">
        <v>60088.995959999993</v>
      </c>
      <c r="F831" s="122">
        <f t="shared" si="25"/>
        <v>0.98104483199999992</v>
      </c>
    </row>
    <row r="832" spans="1:6" x14ac:dyDescent="0.25">
      <c r="A832" s="110" t="str">
        <f t="shared" si="24"/>
        <v>A</v>
      </c>
      <c r="B832" s="123" t="s">
        <v>258</v>
      </c>
      <c r="C832" s="49" t="s">
        <v>14</v>
      </c>
      <c r="D832" s="50">
        <v>1585</v>
      </c>
      <c r="E832" s="50">
        <v>444.55790999999999</v>
      </c>
      <c r="F832" s="124">
        <f t="shared" si="25"/>
        <v>0.28047817665615143</v>
      </c>
    </row>
    <row r="833" spans="1:6" x14ac:dyDescent="0.25">
      <c r="A833" s="110" t="str">
        <f t="shared" si="24"/>
        <v>A</v>
      </c>
      <c r="B833" s="123" t="s">
        <v>258</v>
      </c>
      <c r="C833" s="49" t="s">
        <v>16</v>
      </c>
      <c r="D833" s="50">
        <v>59665</v>
      </c>
      <c r="E833" s="50">
        <v>59644.438049999997</v>
      </c>
      <c r="F833" s="124">
        <f t="shared" si="25"/>
        <v>0.99965537668649962</v>
      </c>
    </row>
    <row r="834" spans="1:6" x14ac:dyDescent="0.25">
      <c r="A834" s="110" t="str">
        <f t="shared" si="24"/>
        <v>A</v>
      </c>
      <c r="B834" s="121" t="s">
        <v>258</v>
      </c>
      <c r="C834" s="46" t="s">
        <v>18</v>
      </c>
      <c r="D834" s="47">
        <v>9735</v>
      </c>
      <c r="E834" s="47">
        <v>11616.595410000002</v>
      </c>
      <c r="F834" s="122">
        <f t="shared" si="25"/>
        <v>1.1932815007704163</v>
      </c>
    </row>
    <row r="835" spans="1:6" s="55" customFormat="1" ht="36.75" thickBot="1" x14ac:dyDescent="0.3">
      <c r="A835" s="51" t="str">
        <f t="shared" si="24"/>
        <v>A</v>
      </c>
      <c r="B835" s="52" t="s">
        <v>577</v>
      </c>
      <c r="C835" s="125" t="s">
        <v>578</v>
      </c>
      <c r="D835" s="54">
        <v>9295</v>
      </c>
      <c r="E835" s="54">
        <v>9613.2941200000005</v>
      </c>
      <c r="F835" s="126">
        <f t="shared" si="25"/>
        <v>1.0342435847229694</v>
      </c>
    </row>
    <row r="836" spans="1:6" s="55" customFormat="1" ht="15.75" thickTop="1" x14ac:dyDescent="0.25">
      <c r="A836" s="51" t="str">
        <f t="shared" ref="A836:A899" si="26">IF(OR(D836&lt;&gt;0,E836&lt;&gt;0),"A","B")</f>
        <v>A</v>
      </c>
      <c r="B836" s="127" t="s">
        <v>258</v>
      </c>
      <c r="C836" s="57" t="s">
        <v>10</v>
      </c>
      <c r="D836" s="58">
        <v>1020</v>
      </c>
      <c r="E836" s="58">
        <v>1016.60591</v>
      </c>
      <c r="F836" s="128">
        <f t="shared" ref="F836:F899" si="27">E836/D836</f>
        <v>0.99667246078431371</v>
      </c>
    </row>
    <row r="837" spans="1:6" s="55" customFormat="1" x14ac:dyDescent="0.25">
      <c r="A837" s="51" t="str">
        <f t="shared" si="26"/>
        <v>A</v>
      </c>
      <c r="B837" s="129" t="s">
        <v>258</v>
      </c>
      <c r="C837" s="60" t="s">
        <v>16</v>
      </c>
      <c r="D837" s="61">
        <v>1020</v>
      </c>
      <c r="E837" s="61">
        <v>1016.60591</v>
      </c>
      <c r="F837" s="130">
        <f t="shared" si="27"/>
        <v>0.99667246078431371</v>
      </c>
    </row>
    <row r="838" spans="1:6" s="55" customFormat="1" x14ac:dyDescent="0.25">
      <c r="A838" s="51" t="str">
        <f t="shared" si="26"/>
        <v>A</v>
      </c>
      <c r="B838" s="127" t="s">
        <v>258</v>
      </c>
      <c r="C838" s="57" t="s">
        <v>18</v>
      </c>
      <c r="D838" s="58">
        <v>8275</v>
      </c>
      <c r="E838" s="58">
        <v>8596.6882100000003</v>
      </c>
      <c r="F838" s="128">
        <f t="shared" si="27"/>
        <v>1.0388747081570997</v>
      </c>
    </row>
    <row r="839" spans="1:6" s="55" customFormat="1" ht="36.75" thickBot="1" x14ac:dyDescent="0.3">
      <c r="A839" s="51" t="str">
        <f t="shared" si="26"/>
        <v>A</v>
      </c>
      <c r="B839" s="52" t="s">
        <v>579</v>
      </c>
      <c r="C839" s="125" t="s">
        <v>580</v>
      </c>
      <c r="D839" s="54">
        <v>1940</v>
      </c>
      <c r="E839" s="54">
        <v>3504.53766</v>
      </c>
      <c r="F839" s="126">
        <f t="shared" si="27"/>
        <v>1.8064627113402061</v>
      </c>
    </row>
    <row r="840" spans="1:6" s="55" customFormat="1" ht="15.75" thickTop="1" x14ac:dyDescent="0.25">
      <c r="A840" s="51" t="str">
        <f t="shared" si="26"/>
        <v>A</v>
      </c>
      <c r="B840" s="127" t="s">
        <v>258</v>
      </c>
      <c r="C840" s="57" t="s">
        <v>10</v>
      </c>
      <c r="D840" s="58">
        <v>540</v>
      </c>
      <c r="E840" s="58">
        <v>536.25526000000002</v>
      </c>
      <c r="F840" s="128">
        <f t="shared" si="27"/>
        <v>0.99306529629629636</v>
      </c>
    </row>
    <row r="841" spans="1:6" s="55" customFormat="1" x14ac:dyDescent="0.25">
      <c r="A841" s="51" t="str">
        <f t="shared" si="26"/>
        <v>A</v>
      </c>
      <c r="B841" s="129" t="s">
        <v>258</v>
      </c>
      <c r="C841" s="60" t="s">
        <v>16</v>
      </c>
      <c r="D841" s="61">
        <v>540</v>
      </c>
      <c r="E841" s="61">
        <v>536.25526000000002</v>
      </c>
      <c r="F841" s="130">
        <f t="shared" si="27"/>
        <v>0.99306529629629636</v>
      </c>
    </row>
    <row r="842" spans="1:6" s="55" customFormat="1" x14ac:dyDescent="0.25">
      <c r="A842" s="51" t="str">
        <f t="shared" si="26"/>
        <v>A</v>
      </c>
      <c r="B842" s="127" t="s">
        <v>258</v>
      </c>
      <c r="C842" s="57" t="s">
        <v>18</v>
      </c>
      <c r="D842" s="58">
        <v>1400</v>
      </c>
      <c r="E842" s="58">
        <v>2968.2824000000001</v>
      </c>
      <c r="F842" s="128">
        <f t="shared" si="27"/>
        <v>2.1202017142857144</v>
      </c>
    </row>
    <row r="843" spans="1:6" s="55" customFormat="1" ht="36.75" thickBot="1" x14ac:dyDescent="0.3">
      <c r="A843" s="51" t="str">
        <f t="shared" si="26"/>
        <v>A</v>
      </c>
      <c r="B843" s="52" t="s">
        <v>581</v>
      </c>
      <c r="C843" s="125" t="s">
        <v>582</v>
      </c>
      <c r="D843" s="54">
        <v>390</v>
      </c>
      <c r="E843" s="54">
        <v>392.93311</v>
      </c>
      <c r="F843" s="126">
        <f t="shared" si="27"/>
        <v>1.0075207948717948</v>
      </c>
    </row>
    <row r="844" spans="1:6" s="55" customFormat="1" ht="15.75" thickTop="1" x14ac:dyDescent="0.25">
      <c r="A844" s="51" t="str">
        <f t="shared" si="26"/>
        <v>A</v>
      </c>
      <c r="B844" s="127" t="s">
        <v>258</v>
      </c>
      <c r="C844" s="57" t="s">
        <v>10</v>
      </c>
      <c r="D844" s="58">
        <v>390</v>
      </c>
      <c r="E844" s="58">
        <v>392.93311</v>
      </c>
      <c r="F844" s="128">
        <f t="shared" si="27"/>
        <v>1.0075207948717948</v>
      </c>
    </row>
    <row r="845" spans="1:6" s="55" customFormat="1" x14ac:dyDescent="0.25">
      <c r="A845" s="51" t="str">
        <f t="shared" si="26"/>
        <v>A</v>
      </c>
      <c r="B845" s="129" t="s">
        <v>258</v>
      </c>
      <c r="C845" s="60" t="s">
        <v>14</v>
      </c>
      <c r="D845" s="61">
        <v>390</v>
      </c>
      <c r="E845" s="61">
        <v>392.93311</v>
      </c>
      <c r="F845" s="130">
        <f t="shared" si="27"/>
        <v>1.0075207948717948</v>
      </c>
    </row>
    <row r="846" spans="1:6" s="55" customFormat="1" ht="54.75" thickBot="1" x14ac:dyDescent="0.3">
      <c r="A846" s="51" t="str">
        <f t="shared" si="26"/>
        <v>A</v>
      </c>
      <c r="B846" s="52" t="s">
        <v>583</v>
      </c>
      <c r="C846" s="125" t="s">
        <v>584</v>
      </c>
      <c r="D846" s="54">
        <v>7725</v>
      </c>
      <c r="E846" s="54">
        <v>6572.9919500000005</v>
      </c>
      <c r="F846" s="126">
        <f t="shared" si="27"/>
        <v>0.85087274433656968</v>
      </c>
    </row>
    <row r="847" spans="1:6" s="55" customFormat="1" ht="15.75" thickTop="1" x14ac:dyDescent="0.25">
      <c r="A847" s="51" t="str">
        <f t="shared" si="26"/>
        <v>A</v>
      </c>
      <c r="B847" s="127" t="s">
        <v>258</v>
      </c>
      <c r="C847" s="57" t="s">
        <v>10</v>
      </c>
      <c r="D847" s="58">
        <v>7725</v>
      </c>
      <c r="E847" s="58">
        <v>6572.9919500000005</v>
      </c>
      <c r="F847" s="128">
        <f t="shared" si="27"/>
        <v>0.85087274433656968</v>
      </c>
    </row>
    <row r="848" spans="1:6" s="55" customFormat="1" x14ac:dyDescent="0.25">
      <c r="A848" s="51" t="str">
        <f t="shared" si="26"/>
        <v>A</v>
      </c>
      <c r="B848" s="129" t="s">
        <v>258</v>
      </c>
      <c r="C848" s="60" t="s">
        <v>14</v>
      </c>
      <c r="D848" s="61">
        <v>1140</v>
      </c>
      <c r="E848" s="61">
        <v>0</v>
      </c>
      <c r="F848" s="130">
        <f t="shared" si="27"/>
        <v>0</v>
      </c>
    </row>
    <row r="849" spans="1:6" s="55" customFormat="1" x14ac:dyDescent="0.25">
      <c r="A849" s="51" t="str">
        <f t="shared" si="26"/>
        <v>A</v>
      </c>
      <c r="B849" s="129" t="s">
        <v>258</v>
      </c>
      <c r="C849" s="60" t="s">
        <v>16</v>
      </c>
      <c r="D849" s="61">
        <v>6585</v>
      </c>
      <c r="E849" s="61">
        <v>6572.9919500000005</v>
      </c>
      <c r="F849" s="130">
        <f t="shared" si="27"/>
        <v>0.99817645406226285</v>
      </c>
    </row>
    <row r="850" spans="1:6" s="55" customFormat="1" ht="18.75" thickBot="1" x14ac:dyDescent="0.3">
      <c r="A850" s="51" t="str">
        <f t="shared" si="26"/>
        <v>A</v>
      </c>
      <c r="B850" s="52" t="s">
        <v>585</v>
      </c>
      <c r="C850" s="125" t="s">
        <v>586</v>
      </c>
      <c r="D850" s="54">
        <v>135</v>
      </c>
      <c r="E850" s="54">
        <v>121.83453000000002</v>
      </c>
      <c r="F850" s="126">
        <f t="shared" si="27"/>
        <v>0.90247800000000011</v>
      </c>
    </row>
    <row r="851" spans="1:6" s="55" customFormat="1" ht="15.75" thickTop="1" x14ac:dyDescent="0.25">
      <c r="A851" s="51" t="str">
        <f t="shared" si="26"/>
        <v>A</v>
      </c>
      <c r="B851" s="127" t="s">
        <v>258</v>
      </c>
      <c r="C851" s="57" t="s">
        <v>10</v>
      </c>
      <c r="D851" s="58">
        <v>75</v>
      </c>
      <c r="E851" s="58">
        <v>70.209730000000008</v>
      </c>
      <c r="F851" s="128">
        <f t="shared" si="27"/>
        <v>0.93612973333333338</v>
      </c>
    </row>
    <row r="852" spans="1:6" s="55" customFormat="1" x14ac:dyDescent="0.25">
      <c r="A852" s="51" t="str">
        <f t="shared" si="26"/>
        <v>A</v>
      </c>
      <c r="B852" s="129" t="s">
        <v>258</v>
      </c>
      <c r="C852" s="60" t="s">
        <v>14</v>
      </c>
      <c r="D852" s="61">
        <v>55</v>
      </c>
      <c r="E852" s="61">
        <v>51.6248</v>
      </c>
      <c r="F852" s="130">
        <f t="shared" si="27"/>
        <v>0.93863272727272729</v>
      </c>
    </row>
    <row r="853" spans="1:6" s="55" customFormat="1" x14ac:dyDescent="0.25">
      <c r="A853" s="51" t="str">
        <f t="shared" si="26"/>
        <v>A</v>
      </c>
      <c r="B853" s="129" t="s">
        <v>258</v>
      </c>
      <c r="C853" s="60" t="s">
        <v>16</v>
      </c>
      <c r="D853" s="61">
        <v>20</v>
      </c>
      <c r="E853" s="61">
        <v>18.58493</v>
      </c>
      <c r="F853" s="130">
        <f t="shared" si="27"/>
        <v>0.92924649999999998</v>
      </c>
    </row>
    <row r="854" spans="1:6" s="55" customFormat="1" x14ac:dyDescent="0.25">
      <c r="A854" s="51" t="str">
        <f t="shared" si="26"/>
        <v>A</v>
      </c>
      <c r="B854" s="127" t="s">
        <v>258</v>
      </c>
      <c r="C854" s="57" t="s">
        <v>18</v>
      </c>
      <c r="D854" s="58">
        <v>60</v>
      </c>
      <c r="E854" s="58">
        <v>51.6248</v>
      </c>
      <c r="F854" s="128">
        <f t="shared" si="27"/>
        <v>0.86041333333333336</v>
      </c>
    </row>
    <row r="855" spans="1:6" s="55" customFormat="1" ht="36.75" thickBot="1" x14ac:dyDescent="0.3">
      <c r="A855" s="51" t="str">
        <f t="shared" si="26"/>
        <v>A</v>
      </c>
      <c r="B855" s="52" t="s">
        <v>587</v>
      </c>
      <c r="C855" s="125" t="s">
        <v>588</v>
      </c>
      <c r="D855" s="54">
        <v>51500</v>
      </c>
      <c r="E855" s="54">
        <v>51500</v>
      </c>
      <c r="F855" s="126">
        <f t="shared" si="27"/>
        <v>1</v>
      </c>
    </row>
    <row r="856" spans="1:6" s="55" customFormat="1" ht="15.75" thickTop="1" x14ac:dyDescent="0.25">
      <c r="A856" s="51" t="str">
        <f t="shared" si="26"/>
        <v>A</v>
      </c>
      <c r="B856" s="127" t="s">
        <v>258</v>
      </c>
      <c r="C856" s="57" t="s">
        <v>10</v>
      </c>
      <c r="D856" s="58">
        <v>51500</v>
      </c>
      <c r="E856" s="58">
        <v>51500</v>
      </c>
      <c r="F856" s="128">
        <f t="shared" si="27"/>
        <v>1</v>
      </c>
    </row>
    <row r="857" spans="1:6" s="55" customFormat="1" x14ac:dyDescent="0.25">
      <c r="A857" s="51" t="str">
        <f t="shared" si="26"/>
        <v>A</v>
      </c>
      <c r="B857" s="129" t="s">
        <v>258</v>
      </c>
      <c r="C857" s="60" t="s">
        <v>16</v>
      </c>
      <c r="D857" s="61">
        <v>51500</v>
      </c>
      <c r="E857" s="61">
        <v>51500</v>
      </c>
      <c r="F857" s="130">
        <f t="shared" si="27"/>
        <v>1</v>
      </c>
    </row>
    <row r="858" spans="1:6" ht="18.75" thickBot="1" x14ac:dyDescent="0.3">
      <c r="A858" s="110" t="str">
        <f t="shared" si="26"/>
        <v>A</v>
      </c>
      <c r="B858" s="42" t="s">
        <v>589</v>
      </c>
      <c r="C858" s="120" t="s">
        <v>590</v>
      </c>
      <c r="D858" s="44">
        <v>6250</v>
      </c>
      <c r="E858" s="44">
        <v>6600.3983099999996</v>
      </c>
      <c r="F858" s="113">
        <f t="shared" si="27"/>
        <v>1.0560637295999999</v>
      </c>
    </row>
    <row r="859" spans="1:6" ht="15.75" thickTop="1" x14ac:dyDescent="0.25">
      <c r="A859" s="110" t="str">
        <f t="shared" si="26"/>
        <v>A</v>
      </c>
      <c r="B859" s="121" t="s">
        <v>258</v>
      </c>
      <c r="C859" s="46" t="s">
        <v>10</v>
      </c>
      <c r="D859" s="47">
        <v>6250</v>
      </c>
      <c r="E859" s="47">
        <v>6250</v>
      </c>
      <c r="F859" s="122">
        <f t="shared" si="27"/>
        <v>1</v>
      </c>
    </row>
    <row r="860" spans="1:6" x14ac:dyDescent="0.25">
      <c r="A860" s="110" t="str">
        <f t="shared" si="26"/>
        <v>A</v>
      </c>
      <c r="B860" s="123" t="s">
        <v>258</v>
      </c>
      <c r="C860" s="49" t="s">
        <v>14</v>
      </c>
      <c r="D860" s="50">
        <v>4250</v>
      </c>
      <c r="E860" s="50">
        <v>4250</v>
      </c>
      <c r="F860" s="124">
        <f t="shared" si="27"/>
        <v>1</v>
      </c>
    </row>
    <row r="861" spans="1:6" x14ac:dyDescent="0.25">
      <c r="A861" s="110" t="str">
        <f t="shared" si="26"/>
        <v>A</v>
      </c>
      <c r="B861" s="123" t="s">
        <v>258</v>
      </c>
      <c r="C861" s="49" t="s">
        <v>16</v>
      </c>
      <c r="D861" s="50">
        <v>2000</v>
      </c>
      <c r="E861" s="50">
        <v>2000</v>
      </c>
      <c r="F861" s="124">
        <f t="shared" si="27"/>
        <v>1</v>
      </c>
    </row>
    <row r="862" spans="1:6" x14ac:dyDescent="0.25">
      <c r="A862" s="110" t="str">
        <f t="shared" si="26"/>
        <v>A</v>
      </c>
      <c r="B862" s="121" t="s">
        <v>258</v>
      </c>
      <c r="C862" s="46" t="s">
        <v>18</v>
      </c>
      <c r="D862" s="47">
        <v>0</v>
      </c>
      <c r="E862" s="47">
        <v>350.39830999999998</v>
      </c>
      <c r="F862" s="122" t="e">
        <f t="shared" si="27"/>
        <v>#DIV/0!</v>
      </c>
    </row>
    <row r="863" spans="1:6" s="55" customFormat="1" ht="18.75" thickBot="1" x14ac:dyDescent="0.3">
      <c r="A863" s="51" t="str">
        <f t="shared" si="26"/>
        <v>A</v>
      </c>
      <c r="B863" s="52" t="s">
        <v>591</v>
      </c>
      <c r="C863" s="125" t="s">
        <v>592</v>
      </c>
      <c r="D863" s="54">
        <v>6250</v>
      </c>
      <c r="E863" s="54">
        <v>6250</v>
      </c>
      <c r="F863" s="126">
        <f t="shared" si="27"/>
        <v>1</v>
      </c>
    </row>
    <row r="864" spans="1:6" s="55" customFormat="1" ht="15.75" thickTop="1" x14ac:dyDescent="0.25">
      <c r="A864" s="51" t="str">
        <f t="shared" si="26"/>
        <v>A</v>
      </c>
      <c r="B864" s="127" t="s">
        <v>258</v>
      </c>
      <c r="C864" s="57" t="s">
        <v>10</v>
      </c>
      <c r="D864" s="58">
        <v>6250</v>
      </c>
      <c r="E864" s="58">
        <v>6250</v>
      </c>
      <c r="F864" s="128">
        <f t="shared" si="27"/>
        <v>1</v>
      </c>
    </row>
    <row r="865" spans="1:6" s="55" customFormat="1" x14ac:dyDescent="0.25">
      <c r="A865" s="51" t="str">
        <f t="shared" si="26"/>
        <v>A</v>
      </c>
      <c r="B865" s="129" t="s">
        <v>258</v>
      </c>
      <c r="C865" s="60" t="s">
        <v>14</v>
      </c>
      <c r="D865" s="61">
        <v>4250</v>
      </c>
      <c r="E865" s="61">
        <v>4250</v>
      </c>
      <c r="F865" s="130">
        <f t="shared" si="27"/>
        <v>1</v>
      </c>
    </row>
    <row r="866" spans="1:6" s="55" customFormat="1" x14ac:dyDescent="0.25">
      <c r="A866" s="51" t="str">
        <f t="shared" si="26"/>
        <v>A</v>
      </c>
      <c r="B866" s="129" t="s">
        <v>258</v>
      </c>
      <c r="C866" s="60" t="s">
        <v>16</v>
      </c>
      <c r="D866" s="61">
        <v>2000</v>
      </c>
      <c r="E866" s="61">
        <v>2000</v>
      </c>
      <c r="F866" s="130">
        <f t="shared" si="27"/>
        <v>1</v>
      </c>
    </row>
    <row r="867" spans="1:6" s="55" customFormat="1" ht="36.75" thickBot="1" x14ac:dyDescent="0.3">
      <c r="A867" s="51" t="str">
        <f t="shared" si="26"/>
        <v>A</v>
      </c>
      <c r="B867" s="52" t="s">
        <v>593</v>
      </c>
      <c r="C867" s="125" t="s">
        <v>594</v>
      </c>
      <c r="D867" s="54">
        <v>0</v>
      </c>
      <c r="E867" s="54">
        <v>350.39830999999998</v>
      </c>
      <c r="F867" s="126" t="e">
        <f t="shared" si="27"/>
        <v>#DIV/0!</v>
      </c>
    </row>
    <row r="868" spans="1:6" s="55" customFormat="1" ht="15.75" thickTop="1" x14ac:dyDescent="0.25">
      <c r="A868" s="51" t="str">
        <f t="shared" si="26"/>
        <v>A</v>
      </c>
      <c r="B868" s="127" t="s">
        <v>258</v>
      </c>
      <c r="C868" s="57" t="s">
        <v>18</v>
      </c>
      <c r="D868" s="58">
        <v>0</v>
      </c>
      <c r="E868" s="58">
        <v>350.39830999999998</v>
      </c>
      <c r="F868" s="128" t="e">
        <f t="shared" si="27"/>
        <v>#DIV/0!</v>
      </c>
    </row>
    <row r="869" spans="1:6" ht="18.75" thickBot="1" x14ac:dyDescent="0.3">
      <c r="A869" s="110" t="str">
        <f t="shared" si="26"/>
        <v>A</v>
      </c>
      <c r="B869" s="42" t="s">
        <v>595</v>
      </c>
      <c r="C869" s="120" t="s">
        <v>596</v>
      </c>
      <c r="D869" s="44">
        <v>1000</v>
      </c>
      <c r="E869" s="44">
        <v>1000</v>
      </c>
      <c r="F869" s="113">
        <f t="shared" si="27"/>
        <v>1</v>
      </c>
    </row>
    <row r="870" spans="1:6" ht="15.75" thickTop="1" x14ac:dyDescent="0.25">
      <c r="A870" s="110" t="str">
        <f t="shared" si="26"/>
        <v>A</v>
      </c>
      <c r="B870" s="121" t="s">
        <v>258</v>
      </c>
      <c r="C870" s="46" t="s">
        <v>17</v>
      </c>
      <c r="D870" s="47">
        <v>1000</v>
      </c>
      <c r="E870" s="47">
        <v>1000</v>
      </c>
      <c r="F870" s="122">
        <f t="shared" si="27"/>
        <v>1</v>
      </c>
    </row>
    <row r="871" spans="1:6" ht="36.75" thickBot="1" x14ac:dyDescent="0.3">
      <c r="A871" s="110" t="str">
        <f t="shared" si="26"/>
        <v>A</v>
      </c>
      <c r="B871" s="42" t="s">
        <v>597</v>
      </c>
      <c r="C871" s="120" t="s">
        <v>598</v>
      </c>
      <c r="D871" s="44">
        <v>6554</v>
      </c>
      <c r="E871" s="44">
        <v>6514.2063200000002</v>
      </c>
      <c r="F871" s="113">
        <f t="shared" si="27"/>
        <v>0.99392833689350024</v>
      </c>
    </row>
    <row r="872" spans="1:6" ht="15.75" thickTop="1" x14ac:dyDescent="0.25">
      <c r="A872" s="110" t="str">
        <f t="shared" si="26"/>
        <v>A</v>
      </c>
      <c r="B872" s="121" t="s">
        <v>258</v>
      </c>
      <c r="C872" s="46" t="s">
        <v>10</v>
      </c>
      <c r="D872" s="47">
        <v>127</v>
      </c>
      <c r="E872" s="47">
        <v>88.663409999999999</v>
      </c>
      <c r="F872" s="122">
        <f t="shared" si="27"/>
        <v>0.69813708661417317</v>
      </c>
    </row>
    <row r="873" spans="1:6" x14ac:dyDescent="0.25">
      <c r="A873" s="110" t="str">
        <f t="shared" si="26"/>
        <v>A</v>
      </c>
      <c r="B873" s="123" t="s">
        <v>258</v>
      </c>
      <c r="C873" s="49" t="s">
        <v>14</v>
      </c>
      <c r="D873" s="50">
        <v>127</v>
      </c>
      <c r="E873" s="50">
        <v>88.663409999999999</v>
      </c>
      <c r="F873" s="124">
        <f t="shared" si="27"/>
        <v>0.69813708661417317</v>
      </c>
    </row>
    <row r="874" spans="1:6" x14ac:dyDescent="0.25">
      <c r="A874" s="110" t="str">
        <f t="shared" si="26"/>
        <v>A</v>
      </c>
      <c r="B874" s="121" t="s">
        <v>258</v>
      </c>
      <c r="C874" s="46" t="s">
        <v>17</v>
      </c>
      <c r="D874" s="47">
        <v>6427</v>
      </c>
      <c r="E874" s="47">
        <v>6425.5429100000001</v>
      </c>
      <c r="F874" s="122">
        <f t="shared" si="27"/>
        <v>0.99977328613661121</v>
      </c>
    </row>
    <row r="875" spans="1:6" ht="18.75" thickBot="1" x14ac:dyDescent="0.3">
      <c r="A875" s="110" t="str">
        <f t="shared" si="26"/>
        <v>A</v>
      </c>
      <c r="B875" s="42" t="s">
        <v>599</v>
      </c>
      <c r="C875" s="120" t="s">
        <v>600</v>
      </c>
      <c r="D875" s="44">
        <v>6554</v>
      </c>
      <c r="E875" s="44">
        <v>6514.2063200000002</v>
      </c>
      <c r="F875" s="113">
        <f t="shared" si="27"/>
        <v>0.99392833689350024</v>
      </c>
    </row>
    <row r="876" spans="1:6" ht="15.75" thickTop="1" x14ac:dyDescent="0.25">
      <c r="A876" s="110" t="str">
        <f t="shared" si="26"/>
        <v>A</v>
      </c>
      <c r="B876" s="121" t="s">
        <v>258</v>
      </c>
      <c r="C876" s="46" t="s">
        <v>10</v>
      </c>
      <c r="D876" s="47">
        <v>127</v>
      </c>
      <c r="E876" s="47">
        <v>88.663409999999999</v>
      </c>
      <c r="F876" s="122">
        <f t="shared" si="27"/>
        <v>0.69813708661417317</v>
      </c>
    </row>
    <row r="877" spans="1:6" x14ac:dyDescent="0.25">
      <c r="A877" s="110" t="str">
        <f t="shared" si="26"/>
        <v>A</v>
      </c>
      <c r="B877" s="123" t="s">
        <v>258</v>
      </c>
      <c r="C877" s="49" t="s">
        <v>14</v>
      </c>
      <c r="D877" s="50">
        <v>127</v>
      </c>
      <c r="E877" s="50">
        <v>88.663409999999999</v>
      </c>
      <c r="F877" s="124">
        <f t="shared" si="27"/>
        <v>0.69813708661417317</v>
      </c>
    </row>
    <row r="878" spans="1:6" x14ac:dyDescent="0.25">
      <c r="A878" s="110" t="str">
        <f t="shared" si="26"/>
        <v>A</v>
      </c>
      <c r="B878" s="121" t="s">
        <v>258</v>
      </c>
      <c r="C878" s="46" t="s">
        <v>17</v>
      </c>
      <c r="D878" s="47">
        <v>6427</v>
      </c>
      <c r="E878" s="47">
        <v>6425.5429100000001</v>
      </c>
      <c r="F878" s="122">
        <f t="shared" si="27"/>
        <v>0.99977328613661121</v>
      </c>
    </row>
    <row r="879" spans="1:6" s="55" customFormat="1" ht="18.75" thickBot="1" x14ac:dyDescent="0.3">
      <c r="A879" s="51" t="str">
        <f t="shared" si="26"/>
        <v>A</v>
      </c>
      <c r="B879" s="52" t="s">
        <v>601</v>
      </c>
      <c r="C879" s="125" t="s">
        <v>600</v>
      </c>
      <c r="D879" s="54">
        <v>4300</v>
      </c>
      <c r="E879" s="54">
        <v>4299.9998099999993</v>
      </c>
      <c r="F879" s="126">
        <f t="shared" si="27"/>
        <v>0.99999995581395329</v>
      </c>
    </row>
    <row r="880" spans="1:6" s="55" customFormat="1" ht="15.75" thickTop="1" x14ac:dyDescent="0.25">
      <c r="A880" s="51" t="str">
        <f t="shared" si="26"/>
        <v>A</v>
      </c>
      <c r="B880" s="127" t="s">
        <v>258</v>
      </c>
      <c r="C880" s="57" t="s">
        <v>17</v>
      </c>
      <c r="D880" s="58">
        <v>4300</v>
      </c>
      <c r="E880" s="58">
        <v>4299.9998099999993</v>
      </c>
      <c r="F880" s="128">
        <f t="shared" si="27"/>
        <v>0.99999995581395329</v>
      </c>
    </row>
    <row r="881" spans="1:6" s="55" customFormat="1" ht="36.75" thickBot="1" x14ac:dyDescent="0.3">
      <c r="A881" s="51" t="str">
        <f t="shared" si="26"/>
        <v>A</v>
      </c>
      <c r="B881" s="52" t="s">
        <v>602</v>
      </c>
      <c r="C881" s="125" t="s">
        <v>603</v>
      </c>
      <c r="D881" s="54">
        <v>1980</v>
      </c>
      <c r="E881" s="54">
        <v>1942.0415199999998</v>
      </c>
      <c r="F881" s="126">
        <f t="shared" si="27"/>
        <v>0.98082905050505043</v>
      </c>
    </row>
    <row r="882" spans="1:6" s="55" customFormat="1" ht="15.75" thickTop="1" x14ac:dyDescent="0.25">
      <c r="A882" s="51" t="str">
        <f t="shared" si="26"/>
        <v>A</v>
      </c>
      <c r="B882" s="127" t="s">
        <v>258</v>
      </c>
      <c r="C882" s="57" t="s">
        <v>10</v>
      </c>
      <c r="D882" s="58">
        <v>60</v>
      </c>
      <c r="E882" s="58">
        <v>22.133569999999999</v>
      </c>
      <c r="F882" s="128">
        <f t="shared" si="27"/>
        <v>0.36889283333333334</v>
      </c>
    </row>
    <row r="883" spans="1:6" s="55" customFormat="1" x14ac:dyDescent="0.25">
      <c r="A883" s="51" t="str">
        <f t="shared" si="26"/>
        <v>A</v>
      </c>
      <c r="B883" s="129" t="s">
        <v>258</v>
      </c>
      <c r="C883" s="60" t="s">
        <v>14</v>
      </c>
      <c r="D883" s="61">
        <v>60</v>
      </c>
      <c r="E883" s="61">
        <v>22.133569999999999</v>
      </c>
      <c r="F883" s="130">
        <f t="shared" si="27"/>
        <v>0.36889283333333334</v>
      </c>
    </row>
    <row r="884" spans="1:6" s="55" customFormat="1" x14ac:dyDescent="0.25">
      <c r="A884" s="51" t="str">
        <f t="shared" si="26"/>
        <v>A</v>
      </c>
      <c r="B884" s="127" t="s">
        <v>258</v>
      </c>
      <c r="C884" s="57" t="s">
        <v>17</v>
      </c>
      <c r="D884" s="58">
        <v>1920</v>
      </c>
      <c r="E884" s="58">
        <v>1919.90795</v>
      </c>
      <c r="F884" s="128">
        <f t="shared" si="27"/>
        <v>0.9999520572916667</v>
      </c>
    </row>
    <row r="885" spans="1:6" s="55" customFormat="1" ht="36.75" thickBot="1" x14ac:dyDescent="0.3">
      <c r="A885" s="51" t="str">
        <f t="shared" si="26"/>
        <v>A</v>
      </c>
      <c r="B885" s="52" t="s">
        <v>604</v>
      </c>
      <c r="C885" s="125" t="s">
        <v>605</v>
      </c>
      <c r="D885" s="54">
        <v>274</v>
      </c>
      <c r="E885" s="54">
        <v>272.16498999999999</v>
      </c>
      <c r="F885" s="126">
        <f t="shared" si="27"/>
        <v>0.99330288321167881</v>
      </c>
    </row>
    <row r="886" spans="1:6" s="55" customFormat="1" ht="15.75" thickTop="1" x14ac:dyDescent="0.25">
      <c r="A886" s="51" t="str">
        <f t="shared" si="26"/>
        <v>A</v>
      </c>
      <c r="B886" s="127" t="s">
        <v>258</v>
      </c>
      <c r="C886" s="57" t="s">
        <v>10</v>
      </c>
      <c r="D886" s="58">
        <v>67</v>
      </c>
      <c r="E886" s="58">
        <v>66.529839999999993</v>
      </c>
      <c r="F886" s="128">
        <f t="shared" si="27"/>
        <v>0.99298268656716404</v>
      </c>
    </row>
    <row r="887" spans="1:6" s="55" customFormat="1" x14ac:dyDescent="0.25">
      <c r="A887" s="51" t="str">
        <f t="shared" si="26"/>
        <v>A</v>
      </c>
      <c r="B887" s="129" t="s">
        <v>258</v>
      </c>
      <c r="C887" s="60" t="s">
        <v>14</v>
      </c>
      <c r="D887" s="61">
        <v>67</v>
      </c>
      <c r="E887" s="61">
        <v>66.529839999999993</v>
      </c>
      <c r="F887" s="130">
        <f t="shared" si="27"/>
        <v>0.99298268656716404</v>
      </c>
    </row>
    <row r="888" spans="1:6" s="55" customFormat="1" x14ac:dyDescent="0.25">
      <c r="A888" s="51" t="str">
        <f t="shared" si="26"/>
        <v>A</v>
      </c>
      <c r="B888" s="127" t="s">
        <v>258</v>
      </c>
      <c r="C888" s="57" t="s">
        <v>17</v>
      </c>
      <c r="D888" s="58">
        <v>207</v>
      </c>
      <c r="E888" s="58">
        <v>205.63515000000001</v>
      </c>
      <c r="F888" s="128">
        <f t="shared" si="27"/>
        <v>0.99340652173913047</v>
      </c>
    </row>
    <row r="889" spans="1:6" ht="18.75" thickBot="1" x14ac:dyDescent="0.3">
      <c r="A889" s="110" t="str">
        <f t="shared" si="26"/>
        <v>A</v>
      </c>
      <c r="B889" s="42" t="s">
        <v>606</v>
      </c>
      <c r="C889" s="120" t="s">
        <v>607</v>
      </c>
      <c r="D889" s="44">
        <v>101833.6394</v>
      </c>
      <c r="E889" s="44">
        <v>82467.27396000002</v>
      </c>
      <c r="F889" s="113">
        <f t="shared" si="27"/>
        <v>0.80982349689055722</v>
      </c>
    </row>
    <row r="890" spans="1:6" ht="15.75" thickTop="1" x14ac:dyDescent="0.25">
      <c r="A890" s="110" t="str">
        <f t="shared" si="26"/>
        <v>A</v>
      </c>
      <c r="B890" s="121" t="s">
        <v>258</v>
      </c>
      <c r="C890" s="46" t="s">
        <v>10</v>
      </c>
      <c r="D890" s="47">
        <v>85501.289400000009</v>
      </c>
      <c r="E890" s="47">
        <v>78244.385710000017</v>
      </c>
      <c r="F890" s="122">
        <f t="shared" si="27"/>
        <v>0.91512521342163533</v>
      </c>
    </row>
    <row r="891" spans="1:6" x14ac:dyDescent="0.25">
      <c r="A891" s="110" t="str">
        <f t="shared" si="26"/>
        <v>A</v>
      </c>
      <c r="B891" s="123" t="s">
        <v>258</v>
      </c>
      <c r="C891" s="49" t="s">
        <v>11</v>
      </c>
      <c r="D891" s="50">
        <v>21272.5</v>
      </c>
      <c r="E891" s="50">
        <v>18967.179250000001</v>
      </c>
      <c r="F891" s="124">
        <f t="shared" si="27"/>
        <v>0.89162906334469394</v>
      </c>
    </row>
    <row r="892" spans="1:6" x14ac:dyDescent="0.25">
      <c r="A892" s="110" t="str">
        <f t="shared" si="26"/>
        <v>A</v>
      </c>
      <c r="B892" s="123" t="s">
        <v>258</v>
      </c>
      <c r="C892" s="49" t="s">
        <v>12</v>
      </c>
      <c r="D892" s="50">
        <v>62686.95</v>
      </c>
      <c r="E892" s="50">
        <v>58148.280549999996</v>
      </c>
      <c r="F892" s="124">
        <f t="shared" si="27"/>
        <v>0.92759785808689044</v>
      </c>
    </row>
    <row r="893" spans="1:6" x14ac:dyDescent="0.25">
      <c r="A893" s="110" t="str">
        <f t="shared" si="26"/>
        <v>A</v>
      </c>
      <c r="B893" s="123" t="s">
        <v>258</v>
      </c>
      <c r="C893" s="49" t="s">
        <v>2</v>
      </c>
      <c r="D893" s="50">
        <v>85</v>
      </c>
      <c r="E893" s="50">
        <v>22.480889999999999</v>
      </c>
      <c r="F893" s="124">
        <f t="shared" si="27"/>
        <v>0.2644810588235294</v>
      </c>
    </row>
    <row r="894" spans="1:6" x14ac:dyDescent="0.25">
      <c r="A894" s="110" t="str">
        <f t="shared" si="26"/>
        <v>A</v>
      </c>
      <c r="B894" s="123" t="s">
        <v>258</v>
      </c>
      <c r="C894" s="49" t="s">
        <v>15</v>
      </c>
      <c r="D894" s="50">
        <v>544.5</v>
      </c>
      <c r="E894" s="50">
        <v>397.58600999999999</v>
      </c>
      <c r="F894" s="124">
        <f t="shared" si="27"/>
        <v>0.73018550964187323</v>
      </c>
    </row>
    <row r="895" spans="1:6" x14ac:dyDescent="0.25">
      <c r="A895" s="110" t="str">
        <f t="shared" si="26"/>
        <v>A</v>
      </c>
      <c r="B895" s="123" t="s">
        <v>258</v>
      </c>
      <c r="C895" s="49" t="s">
        <v>16</v>
      </c>
      <c r="D895" s="50">
        <v>912.33940000000007</v>
      </c>
      <c r="E895" s="50">
        <v>708.85901000000001</v>
      </c>
      <c r="F895" s="124">
        <f t="shared" si="27"/>
        <v>0.77696853824355272</v>
      </c>
    </row>
    <row r="896" spans="1:6" x14ac:dyDescent="0.25">
      <c r="A896" s="110" t="str">
        <f t="shared" si="26"/>
        <v>A</v>
      </c>
      <c r="B896" s="121" t="s">
        <v>258</v>
      </c>
      <c r="C896" s="46" t="s">
        <v>17</v>
      </c>
      <c r="D896" s="47">
        <v>16332.35</v>
      </c>
      <c r="E896" s="47">
        <v>4222.88825</v>
      </c>
      <c r="F896" s="122">
        <f t="shared" si="27"/>
        <v>0.25855974492341888</v>
      </c>
    </row>
    <row r="897" spans="1:6" ht="72.75" thickBot="1" x14ac:dyDescent="0.3">
      <c r="A897" s="110" t="str">
        <f t="shared" si="26"/>
        <v>A</v>
      </c>
      <c r="B897" s="42" t="s">
        <v>608</v>
      </c>
      <c r="C897" s="120" t="s">
        <v>609</v>
      </c>
      <c r="D897" s="44">
        <v>22854.6394</v>
      </c>
      <c r="E897" s="44">
        <v>22288.73863</v>
      </c>
      <c r="F897" s="113">
        <f t="shared" si="27"/>
        <v>0.9752391293471907</v>
      </c>
    </row>
    <row r="898" spans="1:6" ht="15.75" thickTop="1" x14ac:dyDescent="0.25">
      <c r="A898" s="110" t="str">
        <f t="shared" si="26"/>
        <v>A</v>
      </c>
      <c r="B898" s="121" t="s">
        <v>258</v>
      </c>
      <c r="C898" s="46" t="s">
        <v>10</v>
      </c>
      <c r="D898" s="47">
        <v>22734.539399999998</v>
      </c>
      <c r="E898" s="47">
        <v>22287.069629999998</v>
      </c>
      <c r="F898" s="122">
        <f t="shared" si="27"/>
        <v>0.98031762323717897</v>
      </c>
    </row>
    <row r="899" spans="1:6" x14ac:dyDescent="0.25">
      <c r="A899" s="110" t="str">
        <f t="shared" si="26"/>
        <v>A</v>
      </c>
      <c r="B899" s="123" t="s">
        <v>258</v>
      </c>
      <c r="C899" s="49" t="s">
        <v>11</v>
      </c>
      <c r="D899" s="50">
        <v>1653</v>
      </c>
      <c r="E899" s="50">
        <v>1550.4429</v>
      </c>
      <c r="F899" s="124">
        <f t="shared" si="27"/>
        <v>0.93795698729582577</v>
      </c>
    </row>
    <row r="900" spans="1:6" x14ac:dyDescent="0.25">
      <c r="A900" s="110" t="str">
        <f t="shared" ref="A900:A963" si="28">IF(OR(D900&lt;&gt;0,E900&lt;&gt;0),"A","B")</f>
        <v>A</v>
      </c>
      <c r="B900" s="123" t="s">
        <v>258</v>
      </c>
      <c r="C900" s="49" t="s">
        <v>12</v>
      </c>
      <c r="D900" s="50">
        <v>20895.599999999999</v>
      </c>
      <c r="E900" s="50">
        <v>20640.829540000002</v>
      </c>
      <c r="F900" s="124">
        <f t="shared" ref="F900:F963" si="29">E900/D900</f>
        <v>0.98780745898658107</v>
      </c>
    </row>
    <row r="901" spans="1:6" x14ac:dyDescent="0.25">
      <c r="A901" s="110" t="str">
        <f t="shared" si="28"/>
        <v>A</v>
      </c>
      <c r="B901" s="123" t="s">
        <v>258</v>
      </c>
      <c r="C901" s="49" t="s">
        <v>2</v>
      </c>
      <c r="D901" s="50">
        <v>70</v>
      </c>
      <c r="E901" s="50">
        <v>12.79289</v>
      </c>
      <c r="F901" s="124">
        <f t="shared" si="29"/>
        <v>0.18275557142857143</v>
      </c>
    </row>
    <row r="902" spans="1:6" x14ac:dyDescent="0.25">
      <c r="A902" s="110" t="str">
        <f t="shared" si="28"/>
        <v>A</v>
      </c>
      <c r="B902" s="123" t="s">
        <v>258</v>
      </c>
      <c r="C902" s="49" t="s">
        <v>15</v>
      </c>
      <c r="D902" s="50">
        <v>70</v>
      </c>
      <c r="E902" s="50">
        <v>63.853999999999999</v>
      </c>
      <c r="F902" s="124">
        <f t="shared" si="29"/>
        <v>0.91220000000000001</v>
      </c>
    </row>
    <row r="903" spans="1:6" x14ac:dyDescent="0.25">
      <c r="A903" s="110" t="str">
        <f t="shared" si="28"/>
        <v>A</v>
      </c>
      <c r="B903" s="123" t="s">
        <v>258</v>
      </c>
      <c r="C903" s="49" t="s">
        <v>16</v>
      </c>
      <c r="D903" s="50">
        <v>45.939399999999999</v>
      </c>
      <c r="E903" s="50">
        <v>19.150299999999998</v>
      </c>
      <c r="F903" s="124">
        <f t="shared" si="29"/>
        <v>0.41686003735355703</v>
      </c>
    </row>
    <row r="904" spans="1:6" x14ac:dyDescent="0.25">
      <c r="A904" s="110" t="str">
        <f t="shared" si="28"/>
        <v>A</v>
      </c>
      <c r="B904" s="121" t="s">
        <v>258</v>
      </c>
      <c r="C904" s="46" t="s">
        <v>17</v>
      </c>
      <c r="D904" s="47">
        <v>120.1</v>
      </c>
      <c r="E904" s="47">
        <v>1.669</v>
      </c>
      <c r="F904" s="122">
        <f t="shared" si="29"/>
        <v>1.3896752706078269E-2</v>
      </c>
    </row>
    <row r="905" spans="1:6" s="55" customFormat="1" ht="36.75" thickBot="1" x14ac:dyDescent="0.3">
      <c r="A905" s="51" t="str">
        <f t="shared" si="28"/>
        <v>A</v>
      </c>
      <c r="B905" s="52" t="s">
        <v>610</v>
      </c>
      <c r="C905" s="125" t="s">
        <v>611</v>
      </c>
      <c r="D905" s="54">
        <v>3287.6394</v>
      </c>
      <c r="E905" s="54">
        <v>2762.5503699999995</v>
      </c>
      <c r="F905" s="126">
        <f t="shared" si="29"/>
        <v>0.84028387359027257</v>
      </c>
    </row>
    <row r="906" spans="1:6" s="55" customFormat="1" ht="15.75" thickTop="1" x14ac:dyDescent="0.25">
      <c r="A906" s="51" t="str">
        <f t="shared" si="28"/>
        <v>A</v>
      </c>
      <c r="B906" s="127" t="s">
        <v>258</v>
      </c>
      <c r="C906" s="57" t="s">
        <v>10</v>
      </c>
      <c r="D906" s="58">
        <v>3167.5394000000001</v>
      </c>
      <c r="E906" s="58">
        <v>2760.8813699999996</v>
      </c>
      <c r="F906" s="128">
        <f t="shared" si="29"/>
        <v>0.87161705707591186</v>
      </c>
    </row>
    <row r="907" spans="1:6" s="55" customFormat="1" x14ac:dyDescent="0.25">
      <c r="A907" s="51" t="str">
        <f t="shared" si="28"/>
        <v>A</v>
      </c>
      <c r="B907" s="129" t="s">
        <v>258</v>
      </c>
      <c r="C907" s="60" t="s">
        <v>11</v>
      </c>
      <c r="D907" s="61">
        <v>1653</v>
      </c>
      <c r="E907" s="61">
        <v>1550.4429</v>
      </c>
      <c r="F907" s="130">
        <f t="shared" si="29"/>
        <v>0.93795698729582577</v>
      </c>
    </row>
    <row r="908" spans="1:6" s="55" customFormat="1" x14ac:dyDescent="0.25">
      <c r="A908" s="51" t="str">
        <f t="shared" si="28"/>
        <v>A</v>
      </c>
      <c r="B908" s="129" t="s">
        <v>258</v>
      </c>
      <c r="C908" s="60" t="s">
        <v>12</v>
      </c>
      <c r="D908" s="61">
        <v>1328.6</v>
      </c>
      <c r="E908" s="61">
        <v>1114.6412800000001</v>
      </c>
      <c r="F908" s="130">
        <f t="shared" si="29"/>
        <v>0.83895926539214216</v>
      </c>
    </row>
    <row r="909" spans="1:6" s="55" customFormat="1" x14ac:dyDescent="0.25">
      <c r="A909" s="51" t="str">
        <f t="shared" si="28"/>
        <v>A</v>
      </c>
      <c r="B909" s="129" t="s">
        <v>258</v>
      </c>
      <c r="C909" s="60" t="s">
        <v>2</v>
      </c>
      <c r="D909" s="61">
        <v>70</v>
      </c>
      <c r="E909" s="61">
        <v>12.79289</v>
      </c>
      <c r="F909" s="130">
        <f t="shared" si="29"/>
        <v>0.18275557142857143</v>
      </c>
    </row>
    <row r="910" spans="1:6" s="55" customFormat="1" x14ac:dyDescent="0.25">
      <c r="A910" s="51" t="str">
        <f t="shared" si="28"/>
        <v>A</v>
      </c>
      <c r="B910" s="129" t="s">
        <v>258</v>
      </c>
      <c r="C910" s="60" t="s">
        <v>15</v>
      </c>
      <c r="D910" s="61">
        <v>70</v>
      </c>
      <c r="E910" s="61">
        <v>63.853999999999999</v>
      </c>
      <c r="F910" s="130">
        <f t="shared" si="29"/>
        <v>0.91220000000000001</v>
      </c>
    </row>
    <row r="911" spans="1:6" s="55" customFormat="1" x14ac:dyDescent="0.25">
      <c r="A911" s="51" t="str">
        <f t="shared" si="28"/>
        <v>A</v>
      </c>
      <c r="B911" s="129" t="s">
        <v>258</v>
      </c>
      <c r="C911" s="60" t="s">
        <v>16</v>
      </c>
      <c r="D911" s="61">
        <v>45.939399999999999</v>
      </c>
      <c r="E911" s="61">
        <v>19.150299999999998</v>
      </c>
      <c r="F911" s="130">
        <f t="shared" si="29"/>
        <v>0.41686003735355703</v>
      </c>
    </row>
    <row r="912" spans="1:6" s="55" customFormat="1" x14ac:dyDescent="0.25">
      <c r="A912" s="51" t="str">
        <f t="shared" si="28"/>
        <v>A</v>
      </c>
      <c r="B912" s="127" t="s">
        <v>258</v>
      </c>
      <c r="C912" s="57" t="s">
        <v>17</v>
      </c>
      <c r="D912" s="58">
        <v>120.1</v>
      </c>
      <c r="E912" s="58">
        <v>1.669</v>
      </c>
      <c r="F912" s="128">
        <f t="shared" si="29"/>
        <v>1.3896752706078269E-2</v>
      </c>
    </row>
    <row r="913" spans="1:6" s="55" customFormat="1" ht="54.75" thickBot="1" x14ac:dyDescent="0.3">
      <c r="A913" s="51" t="str">
        <f t="shared" si="28"/>
        <v>A</v>
      </c>
      <c r="B913" s="52" t="s">
        <v>612</v>
      </c>
      <c r="C913" s="125" t="s">
        <v>613</v>
      </c>
      <c r="D913" s="54">
        <v>19567</v>
      </c>
      <c r="E913" s="54">
        <v>19526.188260000003</v>
      </c>
      <c r="F913" s="126">
        <f t="shared" si="29"/>
        <v>0.99791425665661582</v>
      </c>
    </row>
    <row r="914" spans="1:6" s="55" customFormat="1" ht="15.75" thickTop="1" x14ac:dyDescent="0.25">
      <c r="A914" s="51" t="str">
        <f t="shared" si="28"/>
        <v>A</v>
      </c>
      <c r="B914" s="127" t="s">
        <v>258</v>
      </c>
      <c r="C914" s="57" t="s">
        <v>10</v>
      </c>
      <c r="D914" s="58">
        <v>19567</v>
      </c>
      <c r="E914" s="58">
        <v>19526.188260000003</v>
      </c>
      <c r="F914" s="128">
        <f t="shared" si="29"/>
        <v>0.99791425665661582</v>
      </c>
    </row>
    <row r="915" spans="1:6" s="55" customFormat="1" x14ac:dyDescent="0.25">
      <c r="A915" s="51" t="str">
        <f t="shared" si="28"/>
        <v>A</v>
      </c>
      <c r="B915" s="129" t="s">
        <v>258</v>
      </c>
      <c r="C915" s="60" t="s">
        <v>12</v>
      </c>
      <c r="D915" s="61">
        <v>19567</v>
      </c>
      <c r="E915" s="61">
        <v>19526.188260000003</v>
      </c>
      <c r="F915" s="130">
        <f t="shared" si="29"/>
        <v>0.99791425665661582</v>
      </c>
    </row>
    <row r="916" spans="1:6" ht="36.75" thickBot="1" x14ac:dyDescent="0.3">
      <c r="A916" s="110" t="str">
        <f t="shared" si="28"/>
        <v>A</v>
      </c>
      <c r="B916" s="42" t="s">
        <v>614</v>
      </c>
      <c r="C916" s="120" t="s">
        <v>615</v>
      </c>
      <c r="D916" s="44">
        <v>51600</v>
      </c>
      <c r="E916" s="44">
        <v>41433.871189999998</v>
      </c>
      <c r="F916" s="113">
        <f t="shared" si="29"/>
        <v>0.80298199980620155</v>
      </c>
    </row>
    <row r="917" spans="1:6" ht="15.75" thickTop="1" x14ac:dyDescent="0.25">
      <c r="A917" s="110" t="str">
        <f t="shared" si="28"/>
        <v>A</v>
      </c>
      <c r="B917" s="121" t="s">
        <v>258</v>
      </c>
      <c r="C917" s="46" t="s">
        <v>10</v>
      </c>
      <c r="D917" s="47">
        <v>40600</v>
      </c>
      <c r="E917" s="47">
        <v>38875.194940000001</v>
      </c>
      <c r="F917" s="122">
        <f t="shared" si="29"/>
        <v>0.95751711674876849</v>
      </c>
    </row>
    <row r="918" spans="1:6" x14ac:dyDescent="0.25">
      <c r="A918" s="110" t="str">
        <f t="shared" si="28"/>
        <v>A</v>
      </c>
      <c r="B918" s="123" t="s">
        <v>258</v>
      </c>
      <c r="C918" s="49" t="s">
        <v>11</v>
      </c>
      <c r="D918" s="50">
        <v>14050</v>
      </c>
      <c r="E918" s="50">
        <v>12561.764429999999</v>
      </c>
      <c r="F918" s="124">
        <f t="shared" si="29"/>
        <v>0.89407576014234869</v>
      </c>
    </row>
    <row r="919" spans="1:6" x14ac:dyDescent="0.25">
      <c r="A919" s="110" t="str">
        <f t="shared" si="28"/>
        <v>A</v>
      </c>
      <c r="B919" s="123" t="s">
        <v>258</v>
      </c>
      <c r="C919" s="49" t="s">
        <v>12</v>
      </c>
      <c r="D919" s="50">
        <v>25450</v>
      </c>
      <c r="E919" s="50">
        <v>25416.112929999999</v>
      </c>
      <c r="F919" s="124">
        <f t="shared" si="29"/>
        <v>0.99866848447937129</v>
      </c>
    </row>
    <row r="920" spans="1:6" x14ac:dyDescent="0.25">
      <c r="A920" s="110" t="str">
        <f t="shared" si="28"/>
        <v>A</v>
      </c>
      <c r="B920" s="123" t="s">
        <v>258</v>
      </c>
      <c r="C920" s="49" t="s">
        <v>2</v>
      </c>
      <c r="D920" s="50">
        <v>15</v>
      </c>
      <c r="E920" s="50">
        <v>9.6880000000000006</v>
      </c>
      <c r="F920" s="124">
        <f t="shared" si="29"/>
        <v>0.6458666666666667</v>
      </c>
    </row>
    <row r="921" spans="1:6" x14ac:dyDescent="0.25">
      <c r="A921" s="110" t="str">
        <f t="shared" si="28"/>
        <v>A</v>
      </c>
      <c r="B921" s="123" t="s">
        <v>258</v>
      </c>
      <c r="C921" s="49" t="s">
        <v>15</v>
      </c>
      <c r="D921" s="50">
        <v>300</v>
      </c>
      <c r="E921" s="50">
        <v>236.53264999999999</v>
      </c>
      <c r="F921" s="124">
        <f t="shared" si="29"/>
        <v>0.78844216666666667</v>
      </c>
    </row>
    <row r="922" spans="1:6" x14ac:dyDescent="0.25">
      <c r="A922" s="110" t="str">
        <f t="shared" si="28"/>
        <v>A</v>
      </c>
      <c r="B922" s="123" t="s">
        <v>258</v>
      </c>
      <c r="C922" s="49" t="s">
        <v>16</v>
      </c>
      <c r="D922" s="50">
        <v>785</v>
      </c>
      <c r="E922" s="50">
        <v>651.09693000000004</v>
      </c>
      <c r="F922" s="124">
        <f t="shared" si="29"/>
        <v>0.82942284076433126</v>
      </c>
    </row>
    <row r="923" spans="1:6" x14ac:dyDescent="0.25">
      <c r="A923" s="110" t="str">
        <f t="shared" si="28"/>
        <v>A</v>
      </c>
      <c r="B923" s="121" t="s">
        <v>258</v>
      </c>
      <c r="C923" s="46" t="s">
        <v>17</v>
      </c>
      <c r="D923" s="47">
        <v>11000</v>
      </c>
      <c r="E923" s="47">
        <v>2558.67625</v>
      </c>
      <c r="F923" s="122">
        <f t="shared" si="29"/>
        <v>0.23260693181818182</v>
      </c>
    </row>
    <row r="924" spans="1:6" ht="54.75" thickBot="1" x14ac:dyDescent="0.3">
      <c r="A924" s="110" t="str">
        <f t="shared" si="28"/>
        <v>A</v>
      </c>
      <c r="B924" s="42" t="s">
        <v>616</v>
      </c>
      <c r="C924" s="120" t="s">
        <v>617</v>
      </c>
      <c r="D924" s="44">
        <v>38100</v>
      </c>
      <c r="E924" s="44">
        <v>36399.21344</v>
      </c>
      <c r="F924" s="113">
        <f t="shared" si="29"/>
        <v>0.95535993280839893</v>
      </c>
    </row>
    <row r="925" spans="1:6" ht="15.75" thickTop="1" x14ac:dyDescent="0.25">
      <c r="A925" s="110" t="str">
        <f t="shared" si="28"/>
        <v>A</v>
      </c>
      <c r="B925" s="121" t="s">
        <v>258</v>
      </c>
      <c r="C925" s="46" t="s">
        <v>10</v>
      </c>
      <c r="D925" s="47">
        <v>38100</v>
      </c>
      <c r="E925" s="47">
        <v>36399.21344</v>
      </c>
      <c r="F925" s="122">
        <f t="shared" si="29"/>
        <v>0.95535993280839893</v>
      </c>
    </row>
    <row r="926" spans="1:6" x14ac:dyDescent="0.25">
      <c r="A926" s="110" t="str">
        <f t="shared" si="28"/>
        <v>A</v>
      </c>
      <c r="B926" s="123" t="s">
        <v>258</v>
      </c>
      <c r="C926" s="49" t="s">
        <v>11</v>
      </c>
      <c r="D926" s="50">
        <v>14050</v>
      </c>
      <c r="E926" s="50">
        <v>12561.764429999999</v>
      </c>
      <c r="F926" s="124">
        <f t="shared" si="29"/>
        <v>0.89407576014234869</v>
      </c>
    </row>
    <row r="927" spans="1:6" x14ac:dyDescent="0.25">
      <c r="A927" s="110" t="str">
        <f t="shared" si="28"/>
        <v>A</v>
      </c>
      <c r="B927" s="123" t="s">
        <v>258</v>
      </c>
      <c r="C927" s="49" t="s">
        <v>12</v>
      </c>
      <c r="D927" s="50">
        <v>22950</v>
      </c>
      <c r="E927" s="50">
        <v>22940.131430000001</v>
      </c>
      <c r="F927" s="124">
        <f t="shared" si="29"/>
        <v>0.99956999694989113</v>
      </c>
    </row>
    <row r="928" spans="1:6" x14ac:dyDescent="0.25">
      <c r="A928" s="110" t="str">
        <f t="shared" si="28"/>
        <v>A</v>
      </c>
      <c r="B928" s="123" t="s">
        <v>258</v>
      </c>
      <c r="C928" s="49" t="s">
        <v>2</v>
      </c>
      <c r="D928" s="50">
        <v>15</v>
      </c>
      <c r="E928" s="50">
        <v>9.6880000000000006</v>
      </c>
      <c r="F928" s="124">
        <f t="shared" si="29"/>
        <v>0.6458666666666667</v>
      </c>
    </row>
    <row r="929" spans="1:6" x14ac:dyDescent="0.25">
      <c r="A929" s="110" t="str">
        <f t="shared" si="28"/>
        <v>A</v>
      </c>
      <c r="B929" s="123" t="s">
        <v>258</v>
      </c>
      <c r="C929" s="49" t="s">
        <v>15</v>
      </c>
      <c r="D929" s="50">
        <v>300</v>
      </c>
      <c r="E929" s="50">
        <v>236.53264999999999</v>
      </c>
      <c r="F929" s="124">
        <f t="shared" si="29"/>
        <v>0.78844216666666667</v>
      </c>
    </row>
    <row r="930" spans="1:6" x14ac:dyDescent="0.25">
      <c r="A930" s="110" t="str">
        <f t="shared" si="28"/>
        <v>A</v>
      </c>
      <c r="B930" s="123" t="s">
        <v>258</v>
      </c>
      <c r="C930" s="49" t="s">
        <v>16</v>
      </c>
      <c r="D930" s="50">
        <v>785</v>
      </c>
      <c r="E930" s="50">
        <v>651.09693000000004</v>
      </c>
      <c r="F930" s="124">
        <f t="shared" si="29"/>
        <v>0.82942284076433126</v>
      </c>
    </row>
    <row r="931" spans="1:6" ht="36.75" thickBot="1" x14ac:dyDescent="0.3">
      <c r="A931" s="110" t="str">
        <f t="shared" si="28"/>
        <v>A</v>
      </c>
      <c r="B931" s="42" t="s">
        <v>618</v>
      </c>
      <c r="C931" s="120" t="s">
        <v>619</v>
      </c>
      <c r="D931" s="44">
        <v>2500</v>
      </c>
      <c r="E931" s="44">
        <v>2475.9814999999999</v>
      </c>
      <c r="F931" s="113">
        <f t="shared" si="29"/>
        <v>0.99039259999999996</v>
      </c>
    </row>
    <row r="932" spans="1:6" ht="15.75" thickTop="1" x14ac:dyDescent="0.25">
      <c r="A932" s="110" t="str">
        <f t="shared" si="28"/>
        <v>A</v>
      </c>
      <c r="B932" s="121" t="s">
        <v>258</v>
      </c>
      <c r="C932" s="46" t="s">
        <v>10</v>
      </c>
      <c r="D932" s="47">
        <v>2500</v>
      </c>
      <c r="E932" s="47">
        <v>2475.9814999999999</v>
      </c>
      <c r="F932" s="122">
        <f t="shared" si="29"/>
        <v>0.99039259999999996</v>
      </c>
    </row>
    <row r="933" spans="1:6" x14ac:dyDescent="0.25">
      <c r="A933" s="110" t="str">
        <f t="shared" si="28"/>
        <v>A</v>
      </c>
      <c r="B933" s="123" t="s">
        <v>258</v>
      </c>
      <c r="C933" s="49" t="s">
        <v>12</v>
      </c>
      <c r="D933" s="50">
        <v>2500</v>
      </c>
      <c r="E933" s="50">
        <v>2475.9814999999999</v>
      </c>
      <c r="F933" s="124">
        <f t="shared" si="29"/>
        <v>0.99039259999999996</v>
      </c>
    </row>
    <row r="934" spans="1:6" ht="36.75" thickBot="1" x14ac:dyDescent="0.3">
      <c r="A934" s="110" t="str">
        <f t="shared" si="28"/>
        <v>A</v>
      </c>
      <c r="B934" s="42" t="s">
        <v>620</v>
      </c>
      <c r="C934" s="120" t="s">
        <v>621</v>
      </c>
      <c r="D934" s="44">
        <v>11000</v>
      </c>
      <c r="E934" s="44">
        <v>2558.67625</v>
      </c>
      <c r="F934" s="113">
        <f t="shared" si="29"/>
        <v>0.23260693181818182</v>
      </c>
    </row>
    <row r="935" spans="1:6" ht="15.75" thickTop="1" x14ac:dyDescent="0.25">
      <c r="A935" s="110" t="str">
        <f t="shared" si="28"/>
        <v>A</v>
      </c>
      <c r="B935" s="121" t="s">
        <v>258</v>
      </c>
      <c r="C935" s="46" t="s">
        <v>17</v>
      </c>
      <c r="D935" s="47">
        <v>11000</v>
      </c>
      <c r="E935" s="47">
        <v>2558.67625</v>
      </c>
      <c r="F935" s="122">
        <f t="shared" si="29"/>
        <v>0.23260693181818182</v>
      </c>
    </row>
    <row r="936" spans="1:6" ht="72.75" thickBot="1" x14ac:dyDescent="0.3">
      <c r="A936" s="110" t="str">
        <f t="shared" si="28"/>
        <v>A</v>
      </c>
      <c r="B936" s="42" t="s">
        <v>622</v>
      </c>
      <c r="C936" s="120" t="s">
        <v>623</v>
      </c>
      <c r="D936" s="44">
        <v>2065</v>
      </c>
      <c r="E936" s="44">
        <v>1782.2958500000002</v>
      </c>
      <c r="F936" s="113">
        <f t="shared" si="29"/>
        <v>0.86309726392251829</v>
      </c>
    </row>
    <row r="937" spans="1:6" ht="15.75" thickTop="1" x14ac:dyDescent="0.25">
      <c r="A937" s="110" t="str">
        <f t="shared" si="28"/>
        <v>A</v>
      </c>
      <c r="B937" s="121" t="s">
        <v>258</v>
      </c>
      <c r="C937" s="46" t="s">
        <v>10</v>
      </c>
      <c r="D937" s="47">
        <v>2065</v>
      </c>
      <c r="E937" s="47">
        <v>1782.2958500000002</v>
      </c>
      <c r="F937" s="122">
        <f t="shared" si="29"/>
        <v>0.86309726392251829</v>
      </c>
    </row>
    <row r="938" spans="1:6" x14ac:dyDescent="0.25">
      <c r="A938" s="110" t="str">
        <f t="shared" si="28"/>
        <v>A</v>
      </c>
      <c r="B938" s="123" t="s">
        <v>258</v>
      </c>
      <c r="C938" s="49" t="s">
        <v>11</v>
      </c>
      <c r="D938" s="50">
        <v>1600</v>
      </c>
      <c r="E938" s="50">
        <v>1322.74585</v>
      </c>
      <c r="F938" s="124">
        <f t="shared" si="29"/>
        <v>0.82671615625000006</v>
      </c>
    </row>
    <row r="939" spans="1:6" x14ac:dyDescent="0.25">
      <c r="A939" s="110" t="str">
        <f t="shared" si="28"/>
        <v>A</v>
      </c>
      <c r="B939" s="123" t="s">
        <v>258</v>
      </c>
      <c r="C939" s="49" t="s">
        <v>12</v>
      </c>
      <c r="D939" s="50">
        <v>415</v>
      </c>
      <c r="E939" s="50">
        <v>409.55819000000002</v>
      </c>
      <c r="F939" s="124">
        <f t="shared" si="29"/>
        <v>0.98688720481927716</v>
      </c>
    </row>
    <row r="940" spans="1:6" x14ac:dyDescent="0.25">
      <c r="A940" s="110" t="str">
        <f t="shared" si="28"/>
        <v>A</v>
      </c>
      <c r="B940" s="123" t="s">
        <v>258</v>
      </c>
      <c r="C940" s="49" t="s">
        <v>15</v>
      </c>
      <c r="D940" s="50">
        <v>50</v>
      </c>
      <c r="E940" s="50">
        <v>49.991810000000001</v>
      </c>
      <c r="F940" s="124">
        <f t="shared" si="29"/>
        <v>0.99983620000000006</v>
      </c>
    </row>
    <row r="941" spans="1:6" ht="54.75" thickBot="1" x14ac:dyDescent="0.3">
      <c r="A941" s="110" t="str">
        <f t="shared" si="28"/>
        <v>A</v>
      </c>
      <c r="B941" s="42" t="s">
        <v>624</v>
      </c>
      <c r="C941" s="120" t="s">
        <v>625</v>
      </c>
      <c r="D941" s="44">
        <v>776</v>
      </c>
      <c r="E941" s="44">
        <v>594.68756000000008</v>
      </c>
      <c r="F941" s="113">
        <f t="shared" si="29"/>
        <v>0.76634994845360838</v>
      </c>
    </row>
    <row r="942" spans="1:6" ht="15.75" thickTop="1" x14ac:dyDescent="0.25">
      <c r="A942" s="110" t="str">
        <f t="shared" si="28"/>
        <v>A</v>
      </c>
      <c r="B942" s="121" t="s">
        <v>258</v>
      </c>
      <c r="C942" s="46" t="s">
        <v>10</v>
      </c>
      <c r="D942" s="47">
        <v>765.85</v>
      </c>
      <c r="E942" s="47">
        <v>594.68756000000008</v>
      </c>
      <c r="F942" s="122">
        <f t="shared" si="29"/>
        <v>0.77650657439446369</v>
      </c>
    </row>
    <row r="943" spans="1:6" x14ac:dyDescent="0.25">
      <c r="A943" s="110" t="str">
        <f t="shared" si="28"/>
        <v>A</v>
      </c>
      <c r="B943" s="123" t="s">
        <v>258</v>
      </c>
      <c r="C943" s="49" t="s">
        <v>11</v>
      </c>
      <c r="D943" s="50">
        <v>507.5</v>
      </c>
      <c r="E943" s="50">
        <v>361.03351000000004</v>
      </c>
      <c r="F943" s="124">
        <f t="shared" si="29"/>
        <v>0.71139607881773403</v>
      </c>
    </row>
    <row r="944" spans="1:6" x14ac:dyDescent="0.25">
      <c r="A944" s="110" t="str">
        <f t="shared" si="28"/>
        <v>A</v>
      </c>
      <c r="B944" s="123" t="s">
        <v>258</v>
      </c>
      <c r="C944" s="49" t="s">
        <v>12</v>
      </c>
      <c r="D944" s="50">
        <v>253.35</v>
      </c>
      <c r="E944" s="50">
        <v>231.71171000000001</v>
      </c>
      <c r="F944" s="124">
        <f t="shared" si="29"/>
        <v>0.91459131636076585</v>
      </c>
    </row>
    <row r="945" spans="1:6" x14ac:dyDescent="0.25">
      <c r="A945" s="110" t="str">
        <f t="shared" si="28"/>
        <v>A</v>
      </c>
      <c r="B945" s="123" t="s">
        <v>258</v>
      </c>
      <c r="C945" s="49" t="s">
        <v>15</v>
      </c>
      <c r="D945" s="50">
        <v>4.5</v>
      </c>
      <c r="E945" s="50">
        <v>1.70685</v>
      </c>
      <c r="F945" s="124">
        <f t="shared" si="29"/>
        <v>0.37929999999999997</v>
      </c>
    </row>
    <row r="946" spans="1:6" x14ac:dyDescent="0.25">
      <c r="A946" s="110" t="str">
        <f t="shared" si="28"/>
        <v>A</v>
      </c>
      <c r="B946" s="123" t="s">
        <v>258</v>
      </c>
      <c r="C946" s="49" t="s">
        <v>16</v>
      </c>
      <c r="D946" s="50">
        <v>0.5</v>
      </c>
      <c r="E946" s="50">
        <v>0.23549</v>
      </c>
      <c r="F946" s="124">
        <f t="shared" si="29"/>
        <v>0.47098000000000001</v>
      </c>
    </row>
    <row r="947" spans="1:6" x14ac:dyDescent="0.25">
      <c r="A947" s="110" t="str">
        <f t="shared" si="28"/>
        <v>A</v>
      </c>
      <c r="B947" s="121" t="s">
        <v>258</v>
      </c>
      <c r="C947" s="46" t="s">
        <v>17</v>
      </c>
      <c r="D947" s="47">
        <v>10.15</v>
      </c>
      <c r="E947" s="47">
        <v>0</v>
      </c>
      <c r="F947" s="122">
        <f t="shared" si="29"/>
        <v>0</v>
      </c>
    </row>
    <row r="948" spans="1:6" s="55" customFormat="1" ht="54.75" thickBot="1" x14ac:dyDescent="0.3">
      <c r="A948" s="51" t="str">
        <f t="shared" si="28"/>
        <v>A</v>
      </c>
      <c r="B948" s="52" t="s">
        <v>626</v>
      </c>
      <c r="C948" s="125" t="s">
        <v>627</v>
      </c>
      <c r="D948" s="54">
        <v>521</v>
      </c>
      <c r="E948" s="54">
        <v>360.52307999999999</v>
      </c>
      <c r="F948" s="126">
        <f t="shared" si="29"/>
        <v>0.69198287907869482</v>
      </c>
    </row>
    <row r="949" spans="1:6" s="55" customFormat="1" ht="15.75" thickTop="1" x14ac:dyDescent="0.25">
      <c r="A949" s="51" t="str">
        <f t="shared" si="28"/>
        <v>A</v>
      </c>
      <c r="B949" s="127" t="s">
        <v>258</v>
      </c>
      <c r="C949" s="57" t="s">
        <v>10</v>
      </c>
      <c r="D949" s="58">
        <v>521</v>
      </c>
      <c r="E949" s="58">
        <v>360.52307999999999</v>
      </c>
      <c r="F949" s="128">
        <f t="shared" si="29"/>
        <v>0.69198287907869482</v>
      </c>
    </row>
    <row r="950" spans="1:6" s="55" customFormat="1" x14ac:dyDescent="0.25">
      <c r="A950" s="51" t="str">
        <f t="shared" si="28"/>
        <v>A</v>
      </c>
      <c r="B950" s="129" t="s">
        <v>258</v>
      </c>
      <c r="C950" s="60" t="s">
        <v>11</v>
      </c>
      <c r="D950" s="61">
        <v>357</v>
      </c>
      <c r="E950" s="61">
        <v>216.01414000000003</v>
      </c>
      <c r="F950" s="130">
        <f t="shared" si="29"/>
        <v>0.60508162464986004</v>
      </c>
    </row>
    <row r="951" spans="1:6" s="55" customFormat="1" x14ac:dyDescent="0.25">
      <c r="A951" s="51" t="str">
        <f t="shared" si="28"/>
        <v>A</v>
      </c>
      <c r="B951" s="129" t="s">
        <v>258</v>
      </c>
      <c r="C951" s="60" t="s">
        <v>12</v>
      </c>
      <c r="D951" s="61">
        <v>164</v>
      </c>
      <c r="E951" s="61">
        <v>144.50894</v>
      </c>
      <c r="F951" s="130">
        <f t="shared" si="29"/>
        <v>0.88115207317073163</v>
      </c>
    </row>
    <row r="952" spans="1:6" s="55" customFormat="1" ht="36.75" thickBot="1" x14ac:dyDescent="0.3">
      <c r="A952" s="51" t="str">
        <f t="shared" si="28"/>
        <v>A</v>
      </c>
      <c r="B952" s="52" t="s">
        <v>628</v>
      </c>
      <c r="C952" s="125" t="s">
        <v>629</v>
      </c>
      <c r="D952" s="54">
        <v>255</v>
      </c>
      <c r="E952" s="54">
        <v>234.16448</v>
      </c>
      <c r="F952" s="126">
        <f t="shared" si="29"/>
        <v>0.9182920784313725</v>
      </c>
    </row>
    <row r="953" spans="1:6" s="55" customFormat="1" ht="15.75" thickTop="1" x14ac:dyDescent="0.25">
      <c r="A953" s="51" t="str">
        <f t="shared" si="28"/>
        <v>A</v>
      </c>
      <c r="B953" s="127" t="s">
        <v>258</v>
      </c>
      <c r="C953" s="57" t="s">
        <v>10</v>
      </c>
      <c r="D953" s="58">
        <v>244.85</v>
      </c>
      <c r="E953" s="58">
        <v>234.16448</v>
      </c>
      <c r="F953" s="128">
        <f t="shared" si="29"/>
        <v>0.95635891362058401</v>
      </c>
    </row>
    <row r="954" spans="1:6" s="55" customFormat="1" x14ac:dyDescent="0.25">
      <c r="A954" s="51" t="str">
        <f t="shared" si="28"/>
        <v>A</v>
      </c>
      <c r="B954" s="129" t="s">
        <v>258</v>
      </c>
      <c r="C954" s="60" t="s">
        <v>11</v>
      </c>
      <c r="D954" s="61">
        <v>150.5</v>
      </c>
      <c r="E954" s="61">
        <v>145.01937000000001</v>
      </c>
      <c r="F954" s="130">
        <f t="shared" si="29"/>
        <v>0.96358385382059808</v>
      </c>
    </row>
    <row r="955" spans="1:6" s="55" customFormat="1" x14ac:dyDescent="0.25">
      <c r="A955" s="51" t="str">
        <f t="shared" si="28"/>
        <v>A</v>
      </c>
      <c r="B955" s="129" t="s">
        <v>258</v>
      </c>
      <c r="C955" s="60" t="s">
        <v>12</v>
      </c>
      <c r="D955" s="61">
        <v>89.35</v>
      </c>
      <c r="E955" s="61">
        <v>87.202770000000001</v>
      </c>
      <c r="F955" s="130">
        <f t="shared" si="29"/>
        <v>0.97596832680470069</v>
      </c>
    </row>
    <row r="956" spans="1:6" s="55" customFormat="1" x14ac:dyDescent="0.25">
      <c r="A956" s="51" t="str">
        <f t="shared" si="28"/>
        <v>A</v>
      </c>
      <c r="B956" s="129" t="s">
        <v>258</v>
      </c>
      <c r="C956" s="60" t="s">
        <v>15</v>
      </c>
      <c r="D956" s="61">
        <v>4.5</v>
      </c>
      <c r="E956" s="61">
        <v>1.70685</v>
      </c>
      <c r="F956" s="130">
        <f t="shared" si="29"/>
        <v>0.37929999999999997</v>
      </c>
    </row>
    <row r="957" spans="1:6" s="55" customFormat="1" x14ac:dyDescent="0.25">
      <c r="A957" s="51" t="str">
        <f t="shared" si="28"/>
        <v>A</v>
      </c>
      <c r="B957" s="129" t="s">
        <v>258</v>
      </c>
      <c r="C957" s="60" t="s">
        <v>16</v>
      </c>
      <c r="D957" s="61">
        <v>0.5</v>
      </c>
      <c r="E957" s="61">
        <v>0.23549</v>
      </c>
      <c r="F957" s="130">
        <f t="shared" si="29"/>
        <v>0.47098000000000001</v>
      </c>
    </row>
    <row r="958" spans="1:6" s="55" customFormat="1" x14ac:dyDescent="0.25">
      <c r="A958" s="51" t="str">
        <f t="shared" si="28"/>
        <v>A</v>
      </c>
      <c r="B958" s="127" t="s">
        <v>258</v>
      </c>
      <c r="C958" s="57" t="s">
        <v>17</v>
      </c>
      <c r="D958" s="58">
        <v>10.15</v>
      </c>
      <c r="E958" s="58">
        <v>0</v>
      </c>
      <c r="F958" s="128">
        <f t="shared" si="29"/>
        <v>0</v>
      </c>
    </row>
    <row r="959" spans="1:6" ht="18.75" thickBot="1" x14ac:dyDescent="0.3">
      <c r="A959" s="110" t="str">
        <f t="shared" si="28"/>
        <v>A</v>
      </c>
      <c r="B959" s="42" t="s">
        <v>630</v>
      </c>
      <c r="C959" s="120" t="s">
        <v>631</v>
      </c>
      <c r="D959" s="44">
        <v>2500</v>
      </c>
      <c r="E959" s="44">
        <v>2495.9031100000002</v>
      </c>
      <c r="F959" s="113">
        <f t="shared" si="29"/>
        <v>0.99836124400000004</v>
      </c>
    </row>
    <row r="960" spans="1:6" ht="15.75" thickTop="1" x14ac:dyDescent="0.25">
      <c r="A960" s="110" t="str">
        <f t="shared" si="28"/>
        <v>A</v>
      </c>
      <c r="B960" s="121" t="s">
        <v>258</v>
      </c>
      <c r="C960" s="46" t="s">
        <v>10</v>
      </c>
      <c r="D960" s="47">
        <v>2500</v>
      </c>
      <c r="E960" s="47">
        <v>2495.9031100000002</v>
      </c>
      <c r="F960" s="122">
        <f t="shared" si="29"/>
        <v>0.99836124400000004</v>
      </c>
    </row>
    <row r="961" spans="1:6" x14ac:dyDescent="0.25">
      <c r="A961" s="110" t="str">
        <f t="shared" si="28"/>
        <v>A</v>
      </c>
      <c r="B961" s="123" t="s">
        <v>258</v>
      </c>
      <c r="C961" s="49" t="s">
        <v>11</v>
      </c>
      <c r="D961" s="50">
        <v>1500</v>
      </c>
      <c r="E961" s="50">
        <v>1499.3333</v>
      </c>
      <c r="F961" s="124">
        <f t="shared" si="29"/>
        <v>0.99955553333333336</v>
      </c>
    </row>
    <row r="962" spans="1:6" x14ac:dyDescent="0.25">
      <c r="A962" s="110" t="str">
        <f t="shared" si="28"/>
        <v>A</v>
      </c>
      <c r="B962" s="123" t="s">
        <v>258</v>
      </c>
      <c r="C962" s="49" t="s">
        <v>12</v>
      </c>
      <c r="D962" s="50">
        <v>1000</v>
      </c>
      <c r="E962" s="50">
        <v>996.56980999999996</v>
      </c>
      <c r="F962" s="124">
        <f t="shared" si="29"/>
        <v>0.99656981</v>
      </c>
    </row>
    <row r="963" spans="1:6" s="55" customFormat="1" ht="18.75" thickBot="1" x14ac:dyDescent="0.3">
      <c r="A963" s="51" t="str">
        <f t="shared" si="28"/>
        <v>A</v>
      </c>
      <c r="B963" s="52" t="s">
        <v>632</v>
      </c>
      <c r="C963" s="125" t="s">
        <v>633</v>
      </c>
      <c r="D963" s="54">
        <v>2500</v>
      </c>
      <c r="E963" s="54">
        <v>2495.9031100000002</v>
      </c>
      <c r="F963" s="126">
        <f t="shared" si="29"/>
        <v>0.99836124400000004</v>
      </c>
    </row>
    <row r="964" spans="1:6" s="55" customFormat="1" ht="15.75" thickTop="1" x14ac:dyDescent="0.25">
      <c r="A964" s="51" t="str">
        <f t="shared" ref="A964:A1027" si="30">IF(OR(D964&lt;&gt;0,E964&lt;&gt;0),"A","B")</f>
        <v>A</v>
      </c>
      <c r="B964" s="127" t="s">
        <v>258</v>
      </c>
      <c r="C964" s="57" t="s">
        <v>10</v>
      </c>
      <c r="D964" s="58">
        <v>2500</v>
      </c>
      <c r="E964" s="58">
        <v>2495.9031100000002</v>
      </c>
      <c r="F964" s="128">
        <f t="shared" ref="F964:F1027" si="31">E964/D964</f>
        <v>0.99836124400000004</v>
      </c>
    </row>
    <row r="965" spans="1:6" s="55" customFormat="1" x14ac:dyDescent="0.25">
      <c r="A965" s="51" t="str">
        <f t="shared" si="30"/>
        <v>A</v>
      </c>
      <c r="B965" s="129" t="s">
        <v>258</v>
      </c>
      <c r="C965" s="60" t="s">
        <v>11</v>
      </c>
      <c r="D965" s="61">
        <v>1500</v>
      </c>
      <c r="E965" s="61">
        <v>1499.3333</v>
      </c>
      <c r="F965" s="130">
        <f t="shared" si="31"/>
        <v>0.99955553333333336</v>
      </c>
    </row>
    <row r="966" spans="1:6" s="55" customFormat="1" x14ac:dyDescent="0.25">
      <c r="A966" s="51" t="str">
        <f t="shared" si="30"/>
        <v>A</v>
      </c>
      <c r="B966" s="129" t="s">
        <v>258</v>
      </c>
      <c r="C966" s="60" t="s">
        <v>12</v>
      </c>
      <c r="D966" s="61">
        <v>1000</v>
      </c>
      <c r="E966" s="61">
        <v>996.56980999999996</v>
      </c>
      <c r="F966" s="130">
        <f t="shared" si="31"/>
        <v>0.99656981</v>
      </c>
    </row>
    <row r="967" spans="1:6" ht="36.75" thickBot="1" x14ac:dyDescent="0.3">
      <c r="A967" s="110" t="str">
        <f t="shared" si="30"/>
        <v>A</v>
      </c>
      <c r="B967" s="42" t="s">
        <v>634</v>
      </c>
      <c r="C967" s="120" t="s">
        <v>635</v>
      </c>
      <c r="D967" s="44">
        <v>3333</v>
      </c>
      <c r="E967" s="44">
        <v>2619.4485700000005</v>
      </c>
      <c r="F967" s="113">
        <f t="shared" si="31"/>
        <v>0.78591316231623176</v>
      </c>
    </row>
    <row r="968" spans="1:6" ht="15.75" thickTop="1" x14ac:dyDescent="0.25">
      <c r="A968" s="110" t="str">
        <f t="shared" si="30"/>
        <v>A</v>
      </c>
      <c r="B968" s="121" t="s">
        <v>258</v>
      </c>
      <c r="C968" s="46" t="s">
        <v>10</v>
      </c>
      <c r="D968" s="47">
        <v>2985</v>
      </c>
      <c r="E968" s="47">
        <v>2618.6835700000001</v>
      </c>
      <c r="F968" s="122">
        <f t="shared" si="31"/>
        <v>0.87728092797319934</v>
      </c>
    </row>
    <row r="969" spans="1:6" x14ac:dyDescent="0.25">
      <c r="A969" s="110" t="str">
        <f t="shared" si="30"/>
        <v>A</v>
      </c>
      <c r="B969" s="123" t="s">
        <v>258</v>
      </c>
      <c r="C969" s="49" t="s">
        <v>11</v>
      </c>
      <c r="D969" s="50">
        <v>1962</v>
      </c>
      <c r="E969" s="50">
        <v>1671.8592599999999</v>
      </c>
      <c r="F969" s="124">
        <f t="shared" si="31"/>
        <v>0.85211990825688066</v>
      </c>
    </row>
    <row r="970" spans="1:6" x14ac:dyDescent="0.25">
      <c r="A970" s="110" t="str">
        <f t="shared" si="30"/>
        <v>A</v>
      </c>
      <c r="B970" s="123" t="s">
        <v>258</v>
      </c>
      <c r="C970" s="49" t="s">
        <v>12</v>
      </c>
      <c r="D970" s="50">
        <v>1023</v>
      </c>
      <c r="E970" s="50">
        <v>946.82431000000008</v>
      </c>
      <c r="F970" s="124">
        <f t="shared" si="31"/>
        <v>0.92553695992179874</v>
      </c>
    </row>
    <row r="971" spans="1:6" x14ac:dyDescent="0.25">
      <c r="A971" s="110" t="str">
        <f t="shared" si="30"/>
        <v>A</v>
      </c>
      <c r="B971" s="121" t="s">
        <v>258</v>
      </c>
      <c r="C971" s="46" t="s">
        <v>17</v>
      </c>
      <c r="D971" s="47">
        <v>348</v>
      </c>
      <c r="E971" s="47">
        <v>0.76500000000000001</v>
      </c>
      <c r="F971" s="122">
        <f t="shared" si="31"/>
        <v>2.1982758620689657E-3</v>
      </c>
    </row>
    <row r="972" spans="1:6" s="55" customFormat="1" ht="36.75" thickBot="1" x14ac:dyDescent="0.3">
      <c r="A972" s="51" t="str">
        <f t="shared" si="30"/>
        <v>A</v>
      </c>
      <c r="B972" s="52" t="s">
        <v>636</v>
      </c>
      <c r="C972" s="125" t="s">
        <v>637</v>
      </c>
      <c r="D972" s="54">
        <v>3333</v>
      </c>
      <c r="E972" s="54">
        <v>2619.4485700000005</v>
      </c>
      <c r="F972" s="126">
        <f t="shared" si="31"/>
        <v>0.78591316231623176</v>
      </c>
    </row>
    <row r="973" spans="1:6" s="55" customFormat="1" ht="15.75" thickTop="1" x14ac:dyDescent="0.25">
      <c r="A973" s="51" t="str">
        <f t="shared" si="30"/>
        <v>A</v>
      </c>
      <c r="B973" s="127" t="s">
        <v>258</v>
      </c>
      <c r="C973" s="57" t="s">
        <v>10</v>
      </c>
      <c r="D973" s="58">
        <v>2985</v>
      </c>
      <c r="E973" s="58">
        <v>2618.6835700000001</v>
      </c>
      <c r="F973" s="128">
        <f t="shared" si="31"/>
        <v>0.87728092797319934</v>
      </c>
    </row>
    <row r="974" spans="1:6" s="55" customFormat="1" x14ac:dyDescent="0.25">
      <c r="A974" s="51" t="str">
        <f t="shared" si="30"/>
        <v>A</v>
      </c>
      <c r="B974" s="129" t="s">
        <v>258</v>
      </c>
      <c r="C974" s="60" t="s">
        <v>11</v>
      </c>
      <c r="D974" s="61">
        <v>1962</v>
      </c>
      <c r="E974" s="61">
        <v>1671.8592599999999</v>
      </c>
      <c r="F974" s="130">
        <f t="shared" si="31"/>
        <v>0.85211990825688066</v>
      </c>
    </row>
    <row r="975" spans="1:6" s="55" customFormat="1" x14ac:dyDescent="0.25">
      <c r="A975" s="51" t="str">
        <f t="shared" si="30"/>
        <v>A</v>
      </c>
      <c r="B975" s="129" t="s">
        <v>258</v>
      </c>
      <c r="C975" s="60" t="s">
        <v>12</v>
      </c>
      <c r="D975" s="61">
        <v>1023</v>
      </c>
      <c r="E975" s="61">
        <v>946.82431000000008</v>
      </c>
      <c r="F975" s="130">
        <f t="shared" si="31"/>
        <v>0.92553695992179874</v>
      </c>
    </row>
    <row r="976" spans="1:6" s="55" customFormat="1" x14ac:dyDescent="0.25">
      <c r="A976" s="51" t="str">
        <f t="shared" si="30"/>
        <v>A</v>
      </c>
      <c r="B976" s="127" t="s">
        <v>258</v>
      </c>
      <c r="C976" s="57" t="s">
        <v>17</v>
      </c>
      <c r="D976" s="58">
        <v>348</v>
      </c>
      <c r="E976" s="58">
        <v>0.76500000000000001</v>
      </c>
      <c r="F976" s="128">
        <f t="shared" si="31"/>
        <v>2.1982758620689657E-3</v>
      </c>
    </row>
    <row r="977" spans="1:6" ht="36.75" thickBot="1" x14ac:dyDescent="0.3">
      <c r="A977" s="110" t="str">
        <f t="shared" si="30"/>
        <v>A</v>
      </c>
      <c r="B977" s="42" t="s">
        <v>638</v>
      </c>
      <c r="C977" s="120" t="s">
        <v>639</v>
      </c>
      <c r="D977" s="44">
        <v>1250</v>
      </c>
      <c r="E977" s="44">
        <v>1250</v>
      </c>
      <c r="F977" s="113">
        <f t="shared" si="31"/>
        <v>1</v>
      </c>
    </row>
    <row r="978" spans="1:6" ht="15.75" thickTop="1" x14ac:dyDescent="0.25">
      <c r="A978" s="110" t="str">
        <f t="shared" si="30"/>
        <v>A</v>
      </c>
      <c r="B978" s="121" t="s">
        <v>258</v>
      </c>
      <c r="C978" s="46" t="s">
        <v>10</v>
      </c>
      <c r="D978" s="47">
        <v>1250</v>
      </c>
      <c r="E978" s="47">
        <v>1250</v>
      </c>
      <c r="F978" s="122">
        <f t="shared" si="31"/>
        <v>1</v>
      </c>
    </row>
    <row r="979" spans="1:6" x14ac:dyDescent="0.25">
      <c r="A979" s="110" t="str">
        <f t="shared" si="30"/>
        <v>A</v>
      </c>
      <c r="B979" s="123" t="s">
        <v>258</v>
      </c>
      <c r="C979" s="49" t="s">
        <v>12</v>
      </c>
      <c r="D979" s="50">
        <v>1250</v>
      </c>
      <c r="E979" s="50">
        <v>1250</v>
      </c>
      <c r="F979" s="124">
        <f t="shared" si="31"/>
        <v>1</v>
      </c>
    </row>
    <row r="980" spans="1:6" ht="36.75" thickBot="1" x14ac:dyDescent="0.3">
      <c r="A980" s="110" t="str">
        <f t="shared" si="30"/>
        <v>A</v>
      </c>
      <c r="B980" s="42" t="s">
        <v>640</v>
      </c>
      <c r="C980" s="120" t="s">
        <v>641</v>
      </c>
      <c r="D980" s="44">
        <v>12927</v>
      </c>
      <c r="E980" s="44">
        <v>8653.2114499999989</v>
      </c>
      <c r="F980" s="113">
        <f t="shared" si="31"/>
        <v>0.66939053531368442</v>
      </c>
    </row>
    <row r="981" spans="1:6" ht="15.75" thickTop="1" x14ac:dyDescent="0.25">
      <c r="A981" s="110" t="str">
        <f t="shared" si="30"/>
        <v>A</v>
      </c>
      <c r="B981" s="121" t="s">
        <v>258</v>
      </c>
      <c r="C981" s="46" t="s">
        <v>10</v>
      </c>
      <c r="D981" s="47">
        <v>9200</v>
      </c>
      <c r="E981" s="47">
        <v>6991.4334500000004</v>
      </c>
      <c r="F981" s="122">
        <f t="shared" si="31"/>
        <v>0.75993841847826094</v>
      </c>
    </row>
    <row r="982" spans="1:6" x14ac:dyDescent="0.25">
      <c r="A982" s="110" t="str">
        <f t="shared" si="30"/>
        <v>A</v>
      </c>
      <c r="B982" s="123" t="s">
        <v>258</v>
      </c>
      <c r="C982" s="49" t="s">
        <v>12</v>
      </c>
      <c r="D982" s="50">
        <v>9000</v>
      </c>
      <c r="E982" s="50">
        <v>6907.8642900000004</v>
      </c>
      <c r="F982" s="124">
        <f t="shared" si="31"/>
        <v>0.76754047666666669</v>
      </c>
    </row>
    <row r="983" spans="1:6" x14ac:dyDescent="0.25">
      <c r="A983" s="110" t="str">
        <f t="shared" si="30"/>
        <v>A</v>
      </c>
      <c r="B983" s="123" t="s">
        <v>258</v>
      </c>
      <c r="C983" s="49" t="s">
        <v>15</v>
      </c>
      <c r="D983" s="50">
        <v>120</v>
      </c>
      <c r="E983" s="50">
        <v>45.500699999999995</v>
      </c>
      <c r="F983" s="124">
        <f t="shared" si="31"/>
        <v>0.37917249999999997</v>
      </c>
    </row>
    <row r="984" spans="1:6" x14ac:dyDescent="0.25">
      <c r="A984" s="110" t="str">
        <f t="shared" si="30"/>
        <v>A</v>
      </c>
      <c r="B984" s="123" t="s">
        <v>258</v>
      </c>
      <c r="C984" s="49" t="s">
        <v>16</v>
      </c>
      <c r="D984" s="50">
        <v>80</v>
      </c>
      <c r="E984" s="50">
        <v>38.068460000000002</v>
      </c>
      <c r="F984" s="124">
        <f t="shared" si="31"/>
        <v>0.47585575000000002</v>
      </c>
    </row>
    <row r="985" spans="1:6" x14ac:dyDescent="0.25">
      <c r="A985" s="110" t="str">
        <f t="shared" si="30"/>
        <v>A</v>
      </c>
      <c r="B985" s="121" t="s">
        <v>258</v>
      </c>
      <c r="C985" s="46" t="s">
        <v>17</v>
      </c>
      <c r="D985" s="47">
        <v>3727</v>
      </c>
      <c r="E985" s="47">
        <v>1661.778</v>
      </c>
      <c r="F985" s="122">
        <f t="shared" si="31"/>
        <v>0.44587550308559165</v>
      </c>
    </row>
    <row r="986" spans="1:6" ht="18.75" thickBot="1" x14ac:dyDescent="0.3">
      <c r="A986" s="110" t="str">
        <f t="shared" si="30"/>
        <v>A</v>
      </c>
      <c r="B986" s="42" t="s">
        <v>642</v>
      </c>
      <c r="C986" s="120" t="s">
        <v>643</v>
      </c>
      <c r="D986" s="44">
        <v>4528</v>
      </c>
      <c r="E986" s="44">
        <v>1072.4689799999999</v>
      </c>
      <c r="F986" s="113">
        <f t="shared" si="31"/>
        <v>0.23685268992932859</v>
      </c>
    </row>
    <row r="987" spans="1:6" ht="15.75" thickTop="1" x14ac:dyDescent="0.25">
      <c r="A987" s="110" t="str">
        <f t="shared" si="30"/>
        <v>A</v>
      </c>
      <c r="B987" s="121" t="s">
        <v>258</v>
      </c>
      <c r="C987" s="46" t="s">
        <v>10</v>
      </c>
      <c r="D987" s="47">
        <v>3400.9</v>
      </c>
      <c r="E987" s="47">
        <v>1072.4689799999999</v>
      </c>
      <c r="F987" s="122">
        <f t="shared" si="31"/>
        <v>0.31534857831750412</v>
      </c>
    </row>
    <row r="988" spans="1:6" x14ac:dyDescent="0.25">
      <c r="A988" s="110" t="str">
        <f t="shared" si="30"/>
        <v>A</v>
      </c>
      <c r="B988" s="123" t="s">
        <v>258</v>
      </c>
      <c r="C988" s="49" t="s">
        <v>12</v>
      </c>
      <c r="D988" s="50">
        <v>3400</v>
      </c>
      <c r="E988" s="50">
        <v>1072.1611499999999</v>
      </c>
      <c r="F988" s="124">
        <f t="shared" si="31"/>
        <v>0.31534151470588234</v>
      </c>
    </row>
    <row r="989" spans="1:6" x14ac:dyDescent="0.25">
      <c r="A989" s="110" t="str">
        <f t="shared" si="30"/>
        <v>A</v>
      </c>
      <c r="B989" s="123" t="s">
        <v>258</v>
      </c>
      <c r="C989" s="49" t="s">
        <v>16</v>
      </c>
      <c r="D989" s="50">
        <v>0.9</v>
      </c>
      <c r="E989" s="50">
        <v>0.30782999999999999</v>
      </c>
      <c r="F989" s="124">
        <f t="shared" si="31"/>
        <v>0.3420333333333333</v>
      </c>
    </row>
    <row r="990" spans="1:6" x14ac:dyDescent="0.25">
      <c r="A990" s="110" t="str">
        <f t="shared" si="30"/>
        <v>A</v>
      </c>
      <c r="B990" s="121" t="s">
        <v>258</v>
      </c>
      <c r="C990" s="46" t="s">
        <v>17</v>
      </c>
      <c r="D990" s="47">
        <v>1127.0999999999999</v>
      </c>
      <c r="E990" s="47">
        <v>0</v>
      </c>
      <c r="F990" s="122">
        <f t="shared" si="31"/>
        <v>0</v>
      </c>
    </row>
    <row r="991" spans="1:6" ht="36.75" thickBot="1" x14ac:dyDescent="0.3">
      <c r="A991" s="110" t="str">
        <f t="shared" si="30"/>
        <v>A</v>
      </c>
      <c r="B991" s="42" t="s">
        <v>644</v>
      </c>
      <c r="C991" s="120" t="s">
        <v>645</v>
      </c>
      <c r="D991" s="44">
        <v>0</v>
      </c>
      <c r="E991" s="44">
        <v>276.64861999999999</v>
      </c>
      <c r="F991" s="113" t="e">
        <f t="shared" si="31"/>
        <v>#DIV/0!</v>
      </c>
    </row>
    <row r="992" spans="1:6" ht="15.75" thickTop="1" x14ac:dyDescent="0.25">
      <c r="A992" s="110" t="str">
        <f t="shared" si="30"/>
        <v>A</v>
      </c>
      <c r="B992" s="121" t="s">
        <v>258</v>
      </c>
      <c r="C992" s="46" t="s">
        <v>10</v>
      </c>
      <c r="D992" s="47">
        <v>0</v>
      </c>
      <c r="E992" s="47">
        <v>276.64861999999999</v>
      </c>
      <c r="F992" s="122" t="e">
        <f t="shared" si="31"/>
        <v>#DIV/0!</v>
      </c>
    </row>
    <row r="993" spans="1:6" x14ac:dyDescent="0.25">
      <c r="A993" s="110" t="str">
        <f t="shared" si="30"/>
        <v>A</v>
      </c>
      <c r="B993" s="123" t="s">
        <v>258</v>
      </c>
      <c r="C993" s="49" t="s">
        <v>12</v>
      </c>
      <c r="D993" s="50">
        <v>0</v>
      </c>
      <c r="E993" s="50">
        <v>276.64861999999999</v>
      </c>
      <c r="F993" s="124" t="e">
        <f t="shared" si="31"/>
        <v>#DIV/0!</v>
      </c>
    </row>
    <row r="994" spans="1:6" ht="54.75" thickBot="1" x14ac:dyDescent="0.3">
      <c r="A994" s="110" t="str">
        <f t="shared" si="30"/>
        <v>A</v>
      </c>
      <c r="B994" s="42" t="s">
        <v>650</v>
      </c>
      <c r="C994" s="120" t="s">
        <v>651</v>
      </c>
      <c r="D994" s="44">
        <v>1650881.1</v>
      </c>
      <c r="E994" s="44">
        <v>1635057.3796700004</v>
      </c>
      <c r="F994" s="113">
        <f t="shared" si="31"/>
        <v>0.9904149848647491</v>
      </c>
    </row>
    <row r="995" spans="1:6" ht="15.75" thickTop="1" x14ac:dyDescent="0.25">
      <c r="A995" s="110" t="str">
        <f t="shared" si="30"/>
        <v>A</v>
      </c>
      <c r="B995" s="121" t="s">
        <v>258</v>
      </c>
      <c r="C995" s="46" t="s">
        <v>10</v>
      </c>
      <c r="D995" s="47">
        <v>1582387.95</v>
      </c>
      <c r="E995" s="47">
        <v>1579612.5503400001</v>
      </c>
      <c r="F995" s="122">
        <f t="shared" si="31"/>
        <v>0.99824606875956057</v>
      </c>
    </row>
    <row r="996" spans="1:6" x14ac:dyDescent="0.25">
      <c r="A996" s="110" t="str">
        <f t="shared" si="30"/>
        <v>A</v>
      </c>
      <c r="B996" s="123" t="s">
        <v>258</v>
      </c>
      <c r="C996" s="49" t="s">
        <v>11</v>
      </c>
      <c r="D996" s="50">
        <v>13696.777</v>
      </c>
      <c r="E996" s="50">
        <v>13129.726480000001</v>
      </c>
      <c r="F996" s="124">
        <f t="shared" si="31"/>
        <v>0.95859971145036538</v>
      </c>
    </row>
    <row r="997" spans="1:6" x14ac:dyDescent="0.25">
      <c r="A997" s="110" t="str">
        <f t="shared" si="30"/>
        <v>A</v>
      </c>
      <c r="B997" s="123" t="s">
        <v>258</v>
      </c>
      <c r="C997" s="49" t="s">
        <v>12</v>
      </c>
      <c r="D997" s="50">
        <v>54104.303999999996</v>
      </c>
      <c r="E997" s="50">
        <v>52689.713320000003</v>
      </c>
      <c r="F997" s="124">
        <f t="shared" si="31"/>
        <v>0.97385437801768981</v>
      </c>
    </row>
    <row r="998" spans="1:6" x14ac:dyDescent="0.25">
      <c r="A998" s="110" t="str">
        <f t="shared" si="30"/>
        <v>A</v>
      </c>
      <c r="B998" s="123" t="s">
        <v>258</v>
      </c>
      <c r="C998" s="49" t="s">
        <v>14</v>
      </c>
      <c r="D998" s="50">
        <v>0</v>
      </c>
      <c r="E998" s="50">
        <v>72.883789999999991</v>
      </c>
      <c r="F998" s="124" t="e">
        <f t="shared" si="31"/>
        <v>#DIV/0!</v>
      </c>
    </row>
    <row r="999" spans="1:6" x14ac:dyDescent="0.25">
      <c r="A999" s="110" t="str">
        <f t="shared" si="30"/>
        <v>A</v>
      </c>
      <c r="B999" s="123" t="s">
        <v>258</v>
      </c>
      <c r="C999" s="49" t="s">
        <v>2</v>
      </c>
      <c r="D999" s="50">
        <v>75</v>
      </c>
      <c r="E999" s="50">
        <v>356.83729999999997</v>
      </c>
      <c r="F999" s="124">
        <f t="shared" si="31"/>
        <v>4.7578306666666661</v>
      </c>
    </row>
    <row r="1000" spans="1:6" x14ac:dyDescent="0.25">
      <c r="A1000" s="110" t="str">
        <f t="shared" si="30"/>
        <v>A</v>
      </c>
      <c r="B1000" s="123" t="s">
        <v>258</v>
      </c>
      <c r="C1000" s="49" t="s">
        <v>15</v>
      </c>
      <c r="D1000" s="50">
        <v>1490074.7890000001</v>
      </c>
      <c r="E1000" s="50">
        <v>1489065.0709199999</v>
      </c>
      <c r="F1000" s="124">
        <f t="shared" si="31"/>
        <v>0.99932237087194942</v>
      </c>
    </row>
    <row r="1001" spans="1:6" x14ac:dyDescent="0.25">
      <c r="A1001" s="110" t="str">
        <f t="shared" si="30"/>
        <v>A</v>
      </c>
      <c r="B1001" s="123" t="s">
        <v>258</v>
      </c>
      <c r="C1001" s="49" t="s">
        <v>16</v>
      </c>
      <c r="D1001" s="50">
        <v>24437.08</v>
      </c>
      <c r="E1001" s="50">
        <v>24298.31853</v>
      </c>
      <c r="F1001" s="124">
        <f t="shared" si="31"/>
        <v>0.99432168368724905</v>
      </c>
    </row>
    <row r="1002" spans="1:6" x14ac:dyDescent="0.25">
      <c r="A1002" s="110" t="str">
        <f t="shared" si="30"/>
        <v>A</v>
      </c>
      <c r="B1002" s="121" t="s">
        <v>258</v>
      </c>
      <c r="C1002" s="46" t="s">
        <v>17</v>
      </c>
      <c r="D1002" s="47">
        <v>68493.149999999994</v>
      </c>
      <c r="E1002" s="47">
        <v>55444.82933</v>
      </c>
      <c r="F1002" s="122">
        <f t="shared" si="31"/>
        <v>0.80949451631294522</v>
      </c>
    </row>
    <row r="1003" spans="1:6" ht="54.75" thickBot="1" x14ac:dyDescent="0.3">
      <c r="A1003" s="110" t="str">
        <f t="shared" si="30"/>
        <v>A</v>
      </c>
      <c r="B1003" s="42" t="s">
        <v>652</v>
      </c>
      <c r="C1003" s="120" t="s">
        <v>653</v>
      </c>
      <c r="D1003" s="44">
        <v>21950.3</v>
      </c>
      <c r="E1003" s="44">
        <v>23464.053879999992</v>
      </c>
      <c r="F1003" s="113">
        <f t="shared" si="31"/>
        <v>1.0689627877523311</v>
      </c>
    </row>
    <row r="1004" spans="1:6" ht="15.75" thickTop="1" x14ac:dyDescent="0.25">
      <c r="A1004" s="110" t="str">
        <f t="shared" si="30"/>
        <v>A</v>
      </c>
      <c r="B1004" s="121" t="s">
        <v>258</v>
      </c>
      <c r="C1004" s="46" t="s">
        <v>10</v>
      </c>
      <c r="D1004" s="47">
        <v>21584.15</v>
      </c>
      <c r="E1004" s="47">
        <v>23148.870179999991</v>
      </c>
      <c r="F1004" s="122">
        <f t="shared" si="31"/>
        <v>1.0724939448623174</v>
      </c>
    </row>
    <row r="1005" spans="1:6" x14ac:dyDescent="0.25">
      <c r="A1005" s="110" t="str">
        <f t="shared" si="30"/>
        <v>A</v>
      </c>
      <c r="B1005" s="123" t="s">
        <v>258</v>
      </c>
      <c r="C1005" s="49" t="s">
        <v>11</v>
      </c>
      <c r="D1005" s="50">
        <v>12383.777</v>
      </c>
      <c r="E1005" s="50">
        <v>12063.41696</v>
      </c>
      <c r="F1005" s="124">
        <f t="shared" si="31"/>
        <v>0.97413066788912628</v>
      </c>
    </row>
    <row r="1006" spans="1:6" x14ac:dyDescent="0.25">
      <c r="A1006" s="110" t="str">
        <f t="shared" si="30"/>
        <v>A</v>
      </c>
      <c r="B1006" s="123" t="s">
        <v>258</v>
      </c>
      <c r="C1006" s="49" t="s">
        <v>12</v>
      </c>
      <c r="D1006" s="50">
        <v>8220.85</v>
      </c>
      <c r="E1006" s="50">
        <v>8384.0802800000001</v>
      </c>
      <c r="F1006" s="124">
        <f t="shared" si="31"/>
        <v>1.0198556450975265</v>
      </c>
    </row>
    <row r="1007" spans="1:6" x14ac:dyDescent="0.25">
      <c r="A1007" s="110" t="str">
        <f t="shared" si="30"/>
        <v>A</v>
      </c>
      <c r="B1007" s="123" t="s">
        <v>258</v>
      </c>
      <c r="C1007" s="49" t="s">
        <v>2</v>
      </c>
      <c r="D1007" s="50">
        <v>75</v>
      </c>
      <c r="E1007" s="50">
        <v>78.447299999999998</v>
      </c>
      <c r="F1007" s="124">
        <f t="shared" si="31"/>
        <v>1.0459639999999999</v>
      </c>
    </row>
    <row r="1008" spans="1:6" x14ac:dyDescent="0.25">
      <c r="A1008" s="110" t="str">
        <f t="shared" si="30"/>
        <v>A</v>
      </c>
      <c r="B1008" s="123" t="s">
        <v>258</v>
      </c>
      <c r="C1008" s="49" t="s">
        <v>15</v>
      </c>
      <c r="D1008" s="50">
        <v>301.47300000000001</v>
      </c>
      <c r="E1008" s="50">
        <v>1730.2586200000001</v>
      </c>
      <c r="F1008" s="124">
        <f t="shared" si="31"/>
        <v>5.7393485320410118</v>
      </c>
    </row>
    <row r="1009" spans="1:6" x14ac:dyDescent="0.25">
      <c r="A1009" s="110" t="str">
        <f t="shared" si="30"/>
        <v>A</v>
      </c>
      <c r="B1009" s="123" t="s">
        <v>258</v>
      </c>
      <c r="C1009" s="49" t="s">
        <v>16</v>
      </c>
      <c r="D1009" s="50">
        <v>603.04999999999995</v>
      </c>
      <c r="E1009" s="50">
        <v>892.66701999999998</v>
      </c>
      <c r="F1009" s="124">
        <f t="shared" si="31"/>
        <v>1.4802537434706908</v>
      </c>
    </row>
    <row r="1010" spans="1:6" x14ac:dyDescent="0.25">
      <c r="A1010" s="110" t="str">
        <f t="shared" si="30"/>
        <v>A</v>
      </c>
      <c r="B1010" s="121" t="s">
        <v>258</v>
      </c>
      <c r="C1010" s="46" t="s">
        <v>17</v>
      </c>
      <c r="D1010" s="47">
        <v>366.15</v>
      </c>
      <c r="E1010" s="47">
        <v>315.18369999999999</v>
      </c>
      <c r="F1010" s="122">
        <f t="shared" si="31"/>
        <v>0.86080486139560286</v>
      </c>
    </row>
    <row r="1011" spans="1:6" ht="54.75" thickBot="1" x14ac:dyDescent="0.3">
      <c r="A1011" s="110" t="str">
        <f t="shared" si="30"/>
        <v>A</v>
      </c>
      <c r="B1011" s="42" t="s">
        <v>654</v>
      </c>
      <c r="C1011" s="120" t="s">
        <v>655</v>
      </c>
      <c r="D1011" s="44">
        <v>3835.1</v>
      </c>
      <c r="E1011" s="44">
        <v>3114.2857700000004</v>
      </c>
      <c r="F1011" s="113">
        <f t="shared" si="31"/>
        <v>0.81204812651560598</v>
      </c>
    </row>
    <row r="1012" spans="1:6" ht="15.75" thickTop="1" x14ac:dyDescent="0.25">
      <c r="A1012" s="110" t="str">
        <f t="shared" si="30"/>
        <v>A</v>
      </c>
      <c r="B1012" s="121" t="s">
        <v>258</v>
      </c>
      <c r="C1012" s="46" t="s">
        <v>10</v>
      </c>
      <c r="D1012" s="47">
        <v>3832.1</v>
      </c>
      <c r="E1012" s="47">
        <v>3114.2857700000004</v>
      </c>
      <c r="F1012" s="122">
        <f t="shared" si="31"/>
        <v>0.81268384697685359</v>
      </c>
    </row>
    <row r="1013" spans="1:6" x14ac:dyDescent="0.25">
      <c r="A1013" s="110" t="str">
        <f t="shared" si="30"/>
        <v>A</v>
      </c>
      <c r="B1013" s="123" t="s">
        <v>258</v>
      </c>
      <c r="C1013" s="49" t="s">
        <v>11</v>
      </c>
      <c r="D1013" s="50">
        <v>1327.3</v>
      </c>
      <c r="E1013" s="50">
        <v>1240.40371</v>
      </c>
      <c r="F1013" s="124">
        <f t="shared" si="31"/>
        <v>0.93453153770812936</v>
      </c>
    </row>
    <row r="1014" spans="1:6" x14ac:dyDescent="0.25">
      <c r="A1014" s="110" t="str">
        <f t="shared" si="30"/>
        <v>A</v>
      </c>
      <c r="B1014" s="123" t="s">
        <v>258</v>
      </c>
      <c r="C1014" s="49" t="s">
        <v>12</v>
      </c>
      <c r="D1014" s="50">
        <v>1942.7</v>
      </c>
      <c r="E1014" s="50">
        <v>1426.3951100000002</v>
      </c>
      <c r="F1014" s="124">
        <f t="shared" si="31"/>
        <v>0.73423334019663367</v>
      </c>
    </row>
    <row r="1015" spans="1:6" x14ac:dyDescent="0.25">
      <c r="A1015" s="110" t="str">
        <f t="shared" si="30"/>
        <v>A</v>
      </c>
      <c r="B1015" s="123" t="s">
        <v>258</v>
      </c>
      <c r="C1015" s="49" t="s">
        <v>15</v>
      </c>
      <c r="D1015" s="50">
        <v>38</v>
      </c>
      <c r="E1015" s="50">
        <v>35.911929999999998</v>
      </c>
      <c r="F1015" s="124">
        <f t="shared" si="31"/>
        <v>0.94505078947368415</v>
      </c>
    </row>
    <row r="1016" spans="1:6" x14ac:dyDescent="0.25">
      <c r="A1016" s="110" t="str">
        <f t="shared" si="30"/>
        <v>A</v>
      </c>
      <c r="B1016" s="123" t="s">
        <v>258</v>
      </c>
      <c r="C1016" s="49" t="s">
        <v>16</v>
      </c>
      <c r="D1016" s="50">
        <v>524.1</v>
      </c>
      <c r="E1016" s="50">
        <v>411.57501999999994</v>
      </c>
      <c r="F1016" s="124">
        <f t="shared" si="31"/>
        <v>0.78529864529669891</v>
      </c>
    </row>
    <row r="1017" spans="1:6" x14ac:dyDescent="0.25">
      <c r="A1017" s="110" t="str">
        <f t="shared" si="30"/>
        <v>A</v>
      </c>
      <c r="B1017" s="121" t="s">
        <v>258</v>
      </c>
      <c r="C1017" s="46" t="s">
        <v>17</v>
      </c>
      <c r="D1017" s="47">
        <v>3</v>
      </c>
      <c r="E1017" s="47">
        <v>0</v>
      </c>
      <c r="F1017" s="122">
        <f t="shared" si="31"/>
        <v>0</v>
      </c>
    </row>
    <row r="1018" spans="1:6" ht="18.75" thickBot="1" x14ac:dyDescent="0.3">
      <c r="A1018" s="110" t="str">
        <f t="shared" si="30"/>
        <v>A</v>
      </c>
      <c r="B1018" s="42" t="s">
        <v>656</v>
      </c>
      <c r="C1018" s="120" t="s">
        <v>657</v>
      </c>
      <c r="D1018" s="44">
        <v>1774.9</v>
      </c>
      <c r="E1018" s="44">
        <v>1495.6113799999998</v>
      </c>
      <c r="F1018" s="113">
        <f t="shared" si="31"/>
        <v>0.84264543354555177</v>
      </c>
    </row>
    <row r="1019" spans="1:6" ht="15.75" thickTop="1" x14ac:dyDescent="0.25">
      <c r="A1019" s="110" t="str">
        <f t="shared" si="30"/>
        <v>A</v>
      </c>
      <c r="B1019" s="121" t="s">
        <v>258</v>
      </c>
      <c r="C1019" s="46" t="s">
        <v>10</v>
      </c>
      <c r="D1019" s="47">
        <v>1769.9</v>
      </c>
      <c r="E1019" s="47">
        <v>1491.0413799999999</v>
      </c>
      <c r="F1019" s="122">
        <f t="shared" si="31"/>
        <v>0.84244385558506119</v>
      </c>
    </row>
    <row r="1020" spans="1:6" x14ac:dyDescent="0.25">
      <c r="A1020" s="110" t="str">
        <f t="shared" si="30"/>
        <v>A</v>
      </c>
      <c r="B1020" s="123" t="s">
        <v>258</v>
      </c>
      <c r="C1020" s="49" t="s">
        <v>11</v>
      </c>
      <c r="D1020" s="50">
        <v>1108.8</v>
      </c>
      <c r="E1020" s="50">
        <v>902.53327000000002</v>
      </c>
      <c r="F1020" s="124">
        <f t="shared" si="31"/>
        <v>0.81397300685425689</v>
      </c>
    </row>
    <row r="1021" spans="1:6" x14ac:dyDescent="0.25">
      <c r="A1021" s="110" t="str">
        <f t="shared" si="30"/>
        <v>A</v>
      </c>
      <c r="B1021" s="123" t="s">
        <v>258</v>
      </c>
      <c r="C1021" s="49" t="s">
        <v>12</v>
      </c>
      <c r="D1021" s="50">
        <v>618</v>
      </c>
      <c r="E1021" s="50">
        <v>554.27337999999997</v>
      </c>
      <c r="F1021" s="124">
        <f t="shared" si="31"/>
        <v>0.89688249190938507</v>
      </c>
    </row>
    <row r="1022" spans="1:6" x14ac:dyDescent="0.25">
      <c r="A1022" s="110" t="str">
        <f t="shared" si="30"/>
        <v>A</v>
      </c>
      <c r="B1022" s="123" t="s">
        <v>258</v>
      </c>
      <c r="C1022" s="49" t="s">
        <v>2</v>
      </c>
      <c r="D1022" s="50">
        <v>5</v>
      </c>
      <c r="E1022" s="50">
        <v>3.87</v>
      </c>
      <c r="F1022" s="124">
        <f t="shared" si="31"/>
        <v>0.77400000000000002</v>
      </c>
    </row>
    <row r="1023" spans="1:6" x14ac:dyDescent="0.25">
      <c r="A1023" s="110" t="str">
        <f t="shared" si="30"/>
        <v>A</v>
      </c>
      <c r="B1023" s="123" t="s">
        <v>258</v>
      </c>
      <c r="C1023" s="49" t="s">
        <v>15</v>
      </c>
      <c r="D1023" s="50">
        <v>23</v>
      </c>
      <c r="E1023" s="50">
        <v>20.775500000000001</v>
      </c>
      <c r="F1023" s="124">
        <f t="shared" si="31"/>
        <v>0.90328260869565224</v>
      </c>
    </row>
    <row r="1024" spans="1:6" x14ac:dyDescent="0.25">
      <c r="A1024" s="110" t="str">
        <f t="shared" si="30"/>
        <v>A</v>
      </c>
      <c r="B1024" s="123" t="s">
        <v>258</v>
      </c>
      <c r="C1024" s="49" t="s">
        <v>16</v>
      </c>
      <c r="D1024" s="50">
        <v>15.1</v>
      </c>
      <c r="E1024" s="50">
        <v>9.5892299999999988</v>
      </c>
      <c r="F1024" s="124">
        <f t="shared" si="31"/>
        <v>0.63504834437086088</v>
      </c>
    </row>
    <row r="1025" spans="1:6" x14ac:dyDescent="0.25">
      <c r="A1025" s="110" t="str">
        <f t="shared" si="30"/>
        <v>A</v>
      </c>
      <c r="B1025" s="121" t="s">
        <v>258</v>
      </c>
      <c r="C1025" s="46" t="s">
        <v>17</v>
      </c>
      <c r="D1025" s="47">
        <v>5</v>
      </c>
      <c r="E1025" s="47">
        <v>4.57</v>
      </c>
      <c r="F1025" s="122">
        <f t="shared" si="31"/>
        <v>0.91400000000000003</v>
      </c>
    </row>
    <row r="1026" spans="1:6" s="55" customFormat="1" ht="18.75" thickBot="1" x14ac:dyDescent="0.3">
      <c r="A1026" s="51" t="str">
        <f t="shared" si="30"/>
        <v>A</v>
      </c>
      <c r="B1026" s="52" t="s">
        <v>658</v>
      </c>
      <c r="C1026" s="125" t="s">
        <v>657</v>
      </c>
      <c r="D1026" s="54">
        <v>1773.6</v>
      </c>
      <c r="E1026" s="54">
        <v>1494.38</v>
      </c>
      <c r="F1026" s="126">
        <f t="shared" si="31"/>
        <v>0.84256878664862433</v>
      </c>
    </row>
    <row r="1027" spans="1:6" s="55" customFormat="1" ht="15.75" thickTop="1" x14ac:dyDescent="0.25">
      <c r="A1027" s="51" t="str">
        <f t="shared" si="30"/>
        <v>A</v>
      </c>
      <c r="B1027" s="127" t="s">
        <v>258</v>
      </c>
      <c r="C1027" s="57" t="s">
        <v>10</v>
      </c>
      <c r="D1027" s="58">
        <v>1768.6</v>
      </c>
      <c r="E1027" s="58">
        <v>1489.81</v>
      </c>
      <c r="F1027" s="128">
        <f t="shared" si="31"/>
        <v>0.84236684383127902</v>
      </c>
    </row>
    <row r="1028" spans="1:6" s="55" customFormat="1" x14ac:dyDescent="0.25">
      <c r="A1028" s="51" t="str">
        <f t="shared" ref="A1028:A1091" si="32">IF(OR(D1028&lt;&gt;0,E1028&lt;&gt;0),"A","B")</f>
        <v>A</v>
      </c>
      <c r="B1028" s="129" t="s">
        <v>258</v>
      </c>
      <c r="C1028" s="60" t="s">
        <v>11</v>
      </c>
      <c r="D1028" s="61">
        <v>1108.8</v>
      </c>
      <c r="E1028" s="61">
        <v>902.53327000000002</v>
      </c>
      <c r="F1028" s="130">
        <f t="shared" ref="F1028:F1091" si="33">E1028/D1028</f>
        <v>0.81397300685425689</v>
      </c>
    </row>
    <row r="1029" spans="1:6" s="55" customFormat="1" x14ac:dyDescent="0.25">
      <c r="A1029" s="51" t="str">
        <f t="shared" si="32"/>
        <v>A</v>
      </c>
      <c r="B1029" s="129" t="s">
        <v>258</v>
      </c>
      <c r="C1029" s="60" t="s">
        <v>12</v>
      </c>
      <c r="D1029" s="61">
        <v>618</v>
      </c>
      <c r="E1029" s="61">
        <v>554.27337999999997</v>
      </c>
      <c r="F1029" s="130">
        <f t="shared" si="33"/>
        <v>0.89688249190938507</v>
      </c>
    </row>
    <row r="1030" spans="1:6" s="55" customFormat="1" x14ac:dyDescent="0.25">
      <c r="A1030" s="51" t="str">
        <f t="shared" si="32"/>
        <v>A</v>
      </c>
      <c r="B1030" s="129" t="s">
        <v>258</v>
      </c>
      <c r="C1030" s="60" t="s">
        <v>2</v>
      </c>
      <c r="D1030" s="61">
        <v>5</v>
      </c>
      <c r="E1030" s="61">
        <v>3.87</v>
      </c>
      <c r="F1030" s="130">
        <f t="shared" si="33"/>
        <v>0.77400000000000002</v>
      </c>
    </row>
    <row r="1031" spans="1:6" s="55" customFormat="1" x14ac:dyDescent="0.25">
      <c r="A1031" s="51" t="str">
        <f t="shared" si="32"/>
        <v>A</v>
      </c>
      <c r="B1031" s="129" t="s">
        <v>258</v>
      </c>
      <c r="C1031" s="60" t="s">
        <v>15</v>
      </c>
      <c r="D1031" s="61">
        <v>23</v>
      </c>
      <c r="E1031" s="61">
        <v>20.775500000000001</v>
      </c>
      <c r="F1031" s="130">
        <f t="shared" si="33"/>
        <v>0.90328260869565224</v>
      </c>
    </row>
    <row r="1032" spans="1:6" s="55" customFormat="1" x14ac:dyDescent="0.25">
      <c r="A1032" s="51" t="str">
        <f t="shared" si="32"/>
        <v>A</v>
      </c>
      <c r="B1032" s="129" t="s">
        <v>258</v>
      </c>
      <c r="C1032" s="60" t="s">
        <v>16</v>
      </c>
      <c r="D1032" s="61">
        <v>13.8</v>
      </c>
      <c r="E1032" s="61">
        <v>8.3578500000000009</v>
      </c>
      <c r="F1032" s="130">
        <f t="shared" si="33"/>
        <v>0.60564130434782615</v>
      </c>
    </row>
    <row r="1033" spans="1:6" s="55" customFormat="1" x14ac:dyDescent="0.25">
      <c r="A1033" s="51" t="str">
        <f t="shared" si="32"/>
        <v>A</v>
      </c>
      <c r="B1033" s="127" t="s">
        <v>258</v>
      </c>
      <c r="C1033" s="57" t="s">
        <v>17</v>
      </c>
      <c r="D1033" s="58">
        <v>5</v>
      </c>
      <c r="E1033" s="58">
        <v>4.57</v>
      </c>
      <c r="F1033" s="128">
        <f t="shared" si="33"/>
        <v>0.91400000000000003</v>
      </c>
    </row>
    <row r="1034" spans="1:6" s="55" customFormat="1" ht="36.75" thickBot="1" x14ac:dyDescent="0.3">
      <c r="A1034" s="51" t="str">
        <f t="shared" si="32"/>
        <v>A</v>
      </c>
      <c r="B1034" s="52" t="s">
        <v>659</v>
      </c>
      <c r="C1034" s="125" t="s">
        <v>660</v>
      </c>
      <c r="D1034" s="54">
        <v>1.3</v>
      </c>
      <c r="E1034" s="54">
        <v>1.2313800000000001</v>
      </c>
      <c r="F1034" s="126">
        <f t="shared" si="33"/>
        <v>0.94721538461538468</v>
      </c>
    </row>
    <row r="1035" spans="1:6" s="55" customFormat="1" ht="15.75" thickTop="1" x14ac:dyDescent="0.25">
      <c r="A1035" s="51" t="str">
        <f t="shared" si="32"/>
        <v>A</v>
      </c>
      <c r="B1035" s="127" t="s">
        <v>258</v>
      </c>
      <c r="C1035" s="57" t="s">
        <v>10</v>
      </c>
      <c r="D1035" s="58">
        <v>1.3</v>
      </c>
      <c r="E1035" s="58">
        <v>1.2313800000000001</v>
      </c>
      <c r="F1035" s="128">
        <f t="shared" si="33"/>
        <v>0.94721538461538468</v>
      </c>
    </row>
    <row r="1036" spans="1:6" s="55" customFormat="1" x14ac:dyDescent="0.25">
      <c r="A1036" s="51" t="str">
        <f t="shared" si="32"/>
        <v>A</v>
      </c>
      <c r="B1036" s="129" t="s">
        <v>258</v>
      </c>
      <c r="C1036" s="60" t="s">
        <v>16</v>
      </c>
      <c r="D1036" s="61">
        <v>1.3</v>
      </c>
      <c r="E1036" s="61">
        <v>1.2313800000000001</v>
      </c>
      <c r="F1036" s="130">
        <f t="shared" si="33"/>
        <v>0.94721538461538468</v>
      </c>
    </row>
    <row r="1037" spans="1:6" ht="36.75" thickBot="1" x14ac:dyDescent="0.3">
      <c r="A1037" s="110" t="str">
        <f t="shared" si="32"/>
        <v>A</v>
      </c>
      <c r="B1037" s="42" t="s">
        <v>661</v>
      </c>
      <c r="C1037" s="120" t="s">
        <v>662</v>
      </c>
      <c r="D1037" s="44">
        <v>2235</v>
      </c>
      <c r="E1037" s="44">
        <v>4933.2136600000003</v>
      </c>
      <c r="F1037" s="113">
        <f t="shared" si="33"/>
        <v>2.2072544340044744</v>
      </c>
    </row>
    <row r="1038" spans="1:6" ht="15.75" thickTop="1" x14ac:dyDescent="0.25">
      <c r="A1038" s="110" t="str">
        <f t="shared" si="32"/>
        <v>A</v>
      </c>
      <c r="B1038" s="121" t="s">
        <v>258</v>
      </c>
      <c r="C1038" s="46" t="s">
        <v>10</v>
      </c>
      <c r="D1038" s="47">
        <v>2235</v>
      </c>
      <c r="E1038" s="47">
        <v>4933.2136600000003</v>
      </c>
      <c r="F1038" s="122">
        <f t="shared" si="33"/>
        <v>2.2072544340044744</v>
      </c>
    </row>
    <row r="1039" spans="1:6" x14ac:dyDescent="0.25">
      <c r="A1039" s="110" t="str">
        <f t="shared" si="32"/>
        <v>A</v>
      </c>
      <c r="B1039" s="123" t="s">
        <v>258</v>
      </c>
      <c r="C1039" s="49" t="s">
        <v>11</v>
      </c>
      <c r="D1039" s="50">
        <v>890</v>
      </c>
      <c r="E1039" s="50">
        <v>2005.5430699999999</v>
      </c>
      <c r="F1039" s="124">
        <f t="shared" si="33"/>
        <v>2.2534191797752809</v>
      </c>
    </row>
    <row r="1040" spans="1:6" x14ac:dyDescent="0.25">
      <c r="A1040" s="110" t="str">
        <f t="shared" si="32"/>
        <v>A</v>
      </c>
      <c r="B1040" s="123" t="s">
        <v>258</v>
      </c>
      <c r="C1040" s="49" t="s">
        <v>12</v>
      </c>
      <c r="D1040" s="50">
        <v>1300</v>
      </c>
      <c r="E1040" s="50">
        <v>2443.2227000000003</v>
      </c>
      <c r="F1040" s="124">
        <f t="shared" si="33"/>
        <v>1.879402076923077</v>
      </c>
    </row>
    <row r="1041" spans="1:6" x14ac:dyDescent="0.25">
      <c r="A1041" s="110" t="str">
        <f t="shared" si="32"/>
        <v>A</v>
      </c>
      <c r="B1041" s="123" t="s">
        <v>258</v>
      </c>
      <c r="C1041" s="49" t="s">
        <v>2</v>
      </c>
      <c r="D1041" s="50">
        <v>10</v>
      </c>
      <c r="E1041" s="50">
        <v>29.46594</v>
      </c>
      <c r="F1041" s="124">
        <f t="shared" si="33"/>
        <v>2.9465940000000002</v>
      </c>
    </row>
    <row r="1042" spans="1:6" x14ac:dyDescent="0.25">
      <c r="A1042" s="110" t="str">
        <f t="shared" si="32"/>
        <v>A</v>
      </c>
      <c r="B1042" s="123" t="s">
        <v>258</v>
      </c>
      <c r="C1042" s="49" t="s">
        <v>15</v>
      </c>
      <c r="D1042" s="50">
        <v>15</v>
      </c>
      <c r="E1042" s="50">
        <v>12.943520000000001</v>
      </c>
      <c r="F1042" s="124">
        <f t="shared" si="33"/>
        <v>0.86290133333333341</v>
      </c>
    </row>
    <row r="1043" spans="1:6" x14ac:dyDescent="0.25">
      <c r="A1043" s="110" t="str">
        <f t="shared" si="32"/>
        <v>A</v>
      </c>
      <c r="B1043" s="123" t="s">
        <v>258</v>
      </c>
      <c r="C1043" s="49" t="s">
        <v>16</v>
      </c>
      <c r="D1043" s="50">
        <v>20</v>
      </c>
      <c r="E1043" s="50">
        <v>442.03843000000001</v>
      </c>
      <c r="F1043" s="124">
        <f t="shared" si="33"/>
        <v>22.1019215</v>
      </c>
    </row>
    <row r="1044" spans="1:6" ht="18.75" thickBot="1" x14ac:dyDescent="0.3">
      <c r="A1044" s="110" t="str">
        <f t="shared" si="32"/>
        <v>A</v>
      </c>
      <c r="B1044" s="42" t="s">
        <v>663</v>
      </c>
      <c r="C1044" s="120" t="s">
        <v>664</v>
      </c>
      <c r="D1044" s="44">
        <v>5108.7</v>
      </c>
      <c r="E1044" s="44">
        <v>5820.7204199999987</v>
      </c>
      <c r="F1044" s="113">
        <f t="shared" si="33"/>
        <v>1.1393740912560923</v>
      </c>
    </row>
    <row r="1045" spans="1:6" ht="15.75" thickTop="1" x14ac:dyDescent="0.25">
      <c r="A1045" s="110" t="str">
        <f t="shared" si="32"/>
        <v>A</v>
      </c>
      <c r="B1045" s="121" t="s">
        <v>258</v>
      </c>
      <c r="C1045" s="46" t="s">
        <v>10</v>
      </c>
      <c r="D1045" s="47">
        <v>4908.7</v>
      </c>
      <c r="E1045" s="47">
        <v>5698.5577199999998</v>
      </c>
      <c r="F1045" s="122">
        <f t="shared" si="33"/>
        <v>1.1609097561472488</v>
      </c>
    </row>
    <row r="1046" spans="1:6" x14ac:dyDescent="0.25">
      <c r="A1046" s="110" t="str">
        <f t="shared" si="32"/>
        <v>A</v>
      </c>
      <c r="B1046" s="123" t="s">
        <v>258</v>
      </c>
      <c r="C1046" s="49" t="s">
        <v>11</v>
      </c>
      <c r="D1046" s="50">
        <v>3630</v>
      </c>
      <c r="E1046" s="50">
        <v>2992.5936699999997</v>
      </c>
      <c r="F1046" s="124">
        <f t="shared" si="33"/>
        <v>0.82440596969696966</v>
      </c>
    </row>
    <row r="1047" spans="1:6" x14ac:dyDescent="0.25">
      <c r="A1047" s="110" t="str">
        <f t="shared" si="32"/>
        <v>A</v>
      </c>
      <c r="B1047" s="123" t="s">
        <v>258</v>
      </c>
      <c r="C1047" s="49" t="s">
        <v>12</v>
      </c>
      <c r="D1047" s="50">
        <v>1163.2</v>
      </c>
      <c r="E1047" s="50">
        <v>1134.1222199999997</v>
      </c>
      <c r="F1047" s="124">
        <f t="shared" si="33"/>
        <v>0.97500190852819779</v>
      </c>
    </row>
    <row r="1048" spans="1:6" x14ac:dyDescent="0.25">
      <c r="A1048" s="110" t="str">
        <f t="shared" si="32"/>
        <v>A</v>
      </c>
      <c r="B1048" s="123" t="s">
        <v>258</v>
      </c>
      <c r="C1048" s="49" t="s">
        <v>2</v>
      </c>
      <c r="D1048" s="50">
        <v>60</v>
      </c>
      <c r="E1048" s="50">
        <v>45.111359999999998</v>
      </c>
      <c r="F1048" s="124">
        <f t="shared" si="33"/>
        <v>0.75185599999999997</v>
      </c>
    </row>
    <row r="1049" spans="1:6" x14ac:dyDescent="0.25">
      <c r="A1049" s="110" t="str">
        <f t="shared" si="32"/>
        <v>A</v>
      </c>
      <c r="B1049" s="123" t="s">
        <v>258</v>
      </c>
      <c r="C1049" s="49" t="s">
        <v>15</v>
      </c>
      <c r="D1049" s="50">
        <v>43.9</v>
      </c>
      <c r="E1049" s="50">
        <v>1518.2872600000001</v>
      </c>
      <c r="F1049" s="124">
        <f t="shared" si="33"/>
        <v>34.585131207289294</v>
      </c>
    </row>
    <row r="1050" spans="1:6" x14ac:dyDescent="0.25">
      <c r="A1050" s="110" t="str">
        <f t="shared" si="32"/>
        <v>A</v>
      </c>
      <c r="B1050" s="123" t="s">
        <v>258</v>
      </c>
      <c r="C1050" s="49" t="s">
        <v>16</v>
      </c>
      <c r="D1050" s="50">
        <v>11.6</v>
      </c>
      <c r="E1050" s="50">
        <v>8.4432099999999988</v>
      </c>
      <c r="F1050" s="124">
        <f t="shared" si="33"/>
        <v>0.72786293103448263</v>
      </c>
    </row>
    <row r="1051" spans="1:6" x14ac:dyDescent="0.25">
      <c r="A1051" s="110" t="str">
        <f t="shared" si="32"/>
        <v>A</v>
      </c>
      <c r="B1051" s="121" t="s">
        <v>258</v>
      </c>
      <c r="C1051" s="46" t="s">
        <v>17</v>
      </c>
      <c r="D1051" s="47">
        <v>200</v>
      </c>
      <c r="E1051" s="47">
        <v>122.1627</v>
      </c>
      <c r="F1051" s="122">
        <f t="shared" si="33"/>
        <v>0.61081350000000001</v>
      </c>
    </row>
    <row r="1052" spans="1:6" s="55" customFormat="1" ht="18.75" thickBot="1" x14ac:dyDescent="0.3">
      <c r="A1052" s="51" t="str">
        <f t="shared" si="32"/>
        <v>A</v>
      </c>
      <c r="B1052" s="52" t="s">
        <v>665</v>
      </c>
      <c r="C1052" s="125" t="s">
        <v>666</v>
      </c>
      <c r="D1052" s="54">
        <v>4804.7470000000003</v>
      </c>
      <c r="E1052" s="54">
        <v>5538.6025099999997</v>
      </c>
      <c r="F1052" s="126">
        <f t="shared" si="33"/>
        <v>1.1527355155224612</v>
      </c>
    </row>
    <row r="1053" spans="1:6" s="55" customFormat="1" ht="15.75" thickTop="1" x14ac:dyDescent="0.25">
      <c r="A1053" s="51" t="str">
        <f t="shared" si="32"/>
        <v>A</v>
      </c>
      <c r="B1053" s="127" t="s">
        <v>258</v>
      </c>
      <c r="C1053" s="57" t="s">
        <v>10</v>
      </c>
      <c r="D1053" s="58">
        <v>4604.7470000000003</v>
      </c>
      <c r="E1053" s="58">
        <v>5416.4398099999989</v>
      </c>
      <c r="F1053" s="128">
        <f t="shared" si="33"/>
        <v>1.176273052569446</v>
      </c>
    </row>
    <row r="1054" spans="1:6" s="55" customFormat="1" x14ac:dyDescent="0.25">
      <c r="A1054" s="51" t="str">
        <f t="shared" si="32"/>
        <v>A</v>
      </c>
      <c r="B1054" s="129" t="s">
        <v>258</v>
      </c>
      <c r="C1054" s="60" t="s">
        <v>11</v>
      </c>
      <c r="D1054" s="61">
        <v>3630</v>
      </c>
      <c r="E1054" s="61">
        <v>2992.5936699999997</v>
      </c>
      <c r="F1054" s="130">
        <f t="shared" si="33"/>
        <v>0.82440596969696966</v>
      </c>
    </row>
    <row r="1055" spans="1:6" s="55" customFormat="1" x14ac:dyDescent="0.25">
      <c r="A1055" s="51" t="str">
        <f t="shared" si="32"/>
        <v>A</v>
      </c>
      <c r="B1055" s="129" t="s">
        <v>258</v>
      </c>
      <c r="C1055" s="60" t="s">
        <v>12</v>
      </c>
      <c r="D1055" s="61">
        <v>863.5</v>
      </c>
      <c r="E1055" s="61">
        <v>854.50671999999997</v>
      </c>
      <c r="F1055" s="130">
        <f t="shared" si="33"/>
        <v>0.98958508396062528</v>
      </c>
    </row>
    <row r="1056" spans="1:6" s="55" customFormat="1" x14ac:dyDescent="0.25">
      <c r="A1056" s="51" t="str">
        <f t="shared" si="32"/>
        <v>A</v>
      </c>
      <c r="B1056" s="129" t="s">
        <v>258</v>
      </c>
      <c r="C1056" s="60" t="s">
        <v>2</v>
      </c>
      <c r="D1056" s="61">
        <v>60</v>
      </c>
      <c r="E1056" s="61">
        <v>45.111359999999998</v>
      </c>
      <c r="F1056" s="130">
        <f t="shared" si="33"/>
        <v>0.75185599999999997</v>
      </c>
    </row>
    <row r="1057" spans="1:6" s="55" customFormat="1" x14ac:dyDescent="0.25">
      <c r="A1057" s="51" t="str">
        <f t="shared" si="32"/>
        <v>A</v>
      </c>
      <c r="B1057" s="129" t="s">
        <v>258</v>
      </c>
      <c r="C1057" s="60" t="s">
        <v>15</v>
      </c>
      <c r="D1057" s="61">
        <v>43.9</v>
      </c>
      <c r="E1057" s="61">
        <v>1518.2872600000001</v>
      </c>
      <c r="F1057" s="130">
        <f t="shared" si="33"/>
        <v>34.585131207289294</v>
      </c>
    </row>
    <row r="1058" spans="1:6" s="55" customFormat="1" x14ac:dyDescent="0.25">
      <c r="A1058" s="51" t="str">
        <f t="shared" si="32"/>
        <v>A</v>
      </c>
      <c r="B1058" s="129" t="s">
        <v>258</v>
      </c>
      <c r="C1058" s="60" t="s">
        <v>16</v>
      </c>
      <c r="D1058" s="61">
        <v>7.3470000000000004</v>
      </c>
      <c r="E1058" s="61">
        <v>5.9408000000000003</v>
      </c>
      <c r="F1058" s="130">
        <f t="shared" si="33"/>
        <v>0.8086021505376344</v>
      </c>
    </row>
    <row r="1059" spans="1:6" s="55" customFormat="1" x14ac:dyDescent="0.25">
      <c r="A1059" s="51" t="str">
        <f t="shared" si="32"/>
        <v>A</v>
      </c>
      <c r="B1059" s="127" t="s">
        <v>258</v>
      </c>
      <c r="C1059" s="57" t="s">
        <v>17</v>
      </c>
      <c r="D1059" s="58">
        <v>200</v>
      </c>
      <c r="E1059" s="58">
        <v>122.1627</v>
      </c>
      <c r="F1059" s="128">
        <f t="shared" si="33"/>
        <v>0.61081350000000001</v>
      </c>
    </row>
    <row r="1060" spans="1:6" s="55" customFormat="1" ht="36.75" thickBot="1" x14ac:dyDescent="0.3">
      <c r="A1060" s="51" t="str">
        <f t="shared" si="32"/>
        <v>A</v>
      </c>
      <c r="B1060" s="52" t="s">
        <v>667</v>
      </c>
      <c r="C1060" s="125" t="s">
        <v>668</v>
      </c>
      <c r="D1060" s="54">
        <v>55.9</v>
      </c>
      <c r="E1060" s="54">
        <v>52.593440000000001</v>
      </c>
      <c r="F1060" s="126">
        <f t="shared" si="33"/>
        <v>0.94084865831842579</v>
      </c>
    </row>
    <row r="1061" spans="1:6" s="55" customFormat="1" ht="15.75" thickTop="1" x14ac:dyDescent="0.25">
      <c r="A1061" s="51" t="str">
        <f t="shared" si="32"/>
        <v>A</v>
      </c>
      <c r="B1061" s="127" t="s">
        <v>258</v>
      </c>
      <c r="C1061" s="57" t="s">
        <v>10</v>
      </c>
      <c r="D1061" s="58">
        <v>55.9</v>
      </c>
      <c r="E1061" s="58">
        <v>52.593440000000001</v>
      </c>
      <c r="F1061" s="128">
        <f t="shared" si="33"/>
        <v>0.94084865831842579</v>
      </c>
    </row>
    <row r="1062" spans="1:6" s="55" customFormat="1" x14ac:dyDescent="0.25">
      <c r="A1062" s="51" t="str">
        <f t="shared" si="32"/>
        <v>A</v>
      </c>
      <c r="B1062" s="129" t="s">
        <v>258</v>
      </c>
      <c r="C1062" s="60" t="s">
        <v>12</v>
      </c>
      <c r="D1062" s="61">
        <v>55.4</v>
      </c>
      <c r="E1062" s="61">
        <v>52.202620000000003</v>
      </c>
      <c r="F1062" s="130">
        <f t="shared" si="33"/>
        <v>0.94228555956678706</v>
      </c>
    </row>
    <row r="1063" spans="1:6" s="55" customFormat="1" x14ac:dyDescent="0.25">
      <c r="A1063" s="51" t="str">
        <f t="shared" si="32"/>
        <v>A</v>
      </c>
      <c r="B1063" s="129" t="s">
        <v>258</v>
      </c>
      <c r="C1063" s="60" t="s">
        <v>16</v>
      </c>
      <c r="D1063" s="61">
        <v>0.5</v>
      </c>
      <c r="E1063" s="61">
        <v>0.39082</v>
      </c>
      <c r="F1063" s="130">
        <f t="shared" si="33"/>
        <v>0.78164</v>
      </c>
    </row>
    <row r="1064" spans="1:6" s="55" customFormat="1" ht="36.75" thickBot="1" x14ac:dyDescent="0.3">
      <c r="A1064" s="51" t="str">
        <f t="shared" si="32"/>
        <v>A</v>
      </c>
      <c r="B1064" s="52" t="s">
        <v>669</v>
      </c>
      <c r="C1064" s="125" t="s">
        <v>670</v>
      </c>
      <c r="D1064" s="54">
        <v>46.3</v>
      </c>
      <c r="E1064" s="54">
        <v>44.232419999999998</v>
      </c>
      <c r="F1064" s="126">
        <f t="shared" si="33"/>
        <v>0.95534384449244059</v>
      </c>
    </row>
    <row r="1065" spans="1:6" s="55" customFormat="1" ht="15.75" thickTop="1" x14ac:dyDescent="0.25">
      <c r="A1065" s="51" t="str">
        <f t="shared" si="32"/>
        <v>A</v>
      </c>
      <c r="B1065" s="127" t="s">
        <v>258</v>
      </c>
      <c r="C1065" s="57" t="s">
        <v>10</v>
      </c>
      <c r="D1065" s="58">
        <v>46.3</v>
      </c>
      <c r="E1065" s="58">
        <v>44.232419999999998</v>
      </c>
      <c r="F1065" s="128">
        <f t="shared" si="33"/>
        <v>0.95534384449244059</v>
      </c>
    </row>
    <row r="1066" spans="1:6" s="55" customFormat="1" x14ac:dyDescent="0.25">
      <c r="A1066" s="51" t="str">
        <f t="shared" si="32"/>
        <v>A</v>
      </c>
      <c r="B1066" s="129" t="s">
        <v>258</v>
      </c>
      <c r="C1066" s="60" t="s">
        <v>12</v>
      </c>
      <c r="D1066" s="61">
        <v>46</v>
      </c>
      <c r="E1066" s="61">
        <v>44.034320000000001</v>
      </c>
      <c r="F1066" s="130">
        <f t="shared" si="33"/>
        <v>0.9572678260869566</v>
      </c>
    </row>
    <row r="1067" spans="1:6" s="55" customFormat="1" x14ac:dyDescent="0.25">
      <c r="A1067" s="51" t="str">
        <f t="shared" si="32"/>
        <v>A</v>
      </c>
      <c r="B1067" s="129" t="s">
        <v>258</v>
      </c>
      <c r="C1067" s="60" t="s">
        <v>16</v>
      </c>
      <c r="D1067" s="61">
        <v>0.3</v>
      </c>
      <c r="E1067" s="61">
        <v>0.1981</v>
      </c>
      <c r="F1067" s="130">
        <f t="shared" si="33"/>
        <v>0.66033333333333333</v>
      </c>
    </row>
    <row r="1068" spans="1:6" s="55" customFormat="1" ht="36.75" thickBot="1" x14ac:dyDescent="0.3">
      <c r="A1068" s="51" t="str">
        <f t="shared" si="32"/>
        <v>A</v>
      </c>
      <c r="B1068" s="52" t="s">
        <v>671</v>
      </c>
      <c r="C1068" s="125" t="s">
        <v>672</v>
      </c>
      <c r="D1068" s="54">
        <v>39</v>
      </c>
      <c r="E1068" s="54">
        <v>38.1</v>
      </c>
      <c r="F1068" s="126">
        <f t="shared" si="33"/>
        <v>0.97692307692307701</v>
      </c>
    </row>
    <row r="1069" spans="1:6" s="55" customFormat="1" ht="15.75" thickTop="1" x14ac:dyDescent="0.25">
      <c r="A1069" s="51" t="str">
        <f t="shared" si="32"/>
        <v>A</v>
      </c>
      <c r="B1069" s="127" t="s">
        <v>258</v>
      </c>
      <c r="C1069" s="57" t="s">
        <v>10</v>
      </c>
      <c r="D1069" s="58">
        <v>39</v>
      </c>
      <c r="E1069" s="58">
        <v>38.1</v>
      </c>
      <c r="F1069" s="128">
        <f t="shared" si="33"/>
        <v>0.97692307692307701</v>
      </c>
    </row>
    <row r="1070" spans="1:6" s="55" customFormat="1" x14ac:dyDescent="0.25">
      <c r="A1070" s="51" t="str">
        <f t="shared" si="32"/>
        <v>A</v>
      </c>
      <c r="B1070" s="129" t="s">
        <v>258</v>
      </c>
      <c r="C1070" s="60" t="s">
        <v>12</v>
      </c>
      <c r="D1070" s="61">
        <v>39</v>
      </c>
      <c r="E1070" s="61">
        <v>38.1</v>
      </c>
      <c r="F1070" s="130">
        <f t="shared" si="33"/>
        <v>0.97692307692307701</v>
      </c>
    </row>
    <row r="1071" spans="1:6" s="55" customFormat="1" ht="36.75" thickBot="1" x14ac:dyDescent="0.3">
      <c r="A1071" s="51" t="str">
        <f t="shared" si="32"/>
        <v>A</v>
      </c>
      <c r="B1071" s="52" t="s">
        <v>673</v>
      </c>
      <c r="C1071" s="125" t="s">
        <v>674</v>
      </c>
      <c r="D1071" s="54">
        <v>21.952999999999999</v>
      </c>
      <c r="E1071" s="54">
        <v>19.8506</v>
      </c>
      <c r="F1071" s="126">
        <f t="shared" si="33"/>
        <v>0.90423176786771742</v>
      </c>
    </row>
    <row r="1072" spans="1:6" s="55" customFormat="1" ht="15.75" thickTop="1" x14ac:dyDescent="0.25">
      <c r="A1072" s="51" t="str">
        <f t="shared" si="32"/>
        <v>A</v>
      </c>
      <c r="B1072" s="127" t="s">
        <v>258</v>
      </c>
      <c r="C1072" s="57" t="s">
        <v>10</v>
      </c>
      <c r="D1072" s="58">
        <v>21.952999999999999</v>
      </c>
      <c r="E1072" s="58">
        <v>19.8506</v>
      </c>
      <c r="F1072" s="128">
        <f t="shared" si="33"/>
        <v>0.90423176786771742</v>
      </c>
    </row>
    <row r="1073" spans="1:6" s="55" customFormat="1" x14ac:dyDescent="0.25">
      <c r="A1073" s="51" t="str">
        <f t="shared" si="32"/>
        <v>A</v>
      </c>
      <c r="B1073" s="129" t="s">
        <v>258</v>
      </c>
      <c r="C1073" s="60" t="s">
        <v>12</v>
      </c>
      <c r="D1073" s="61">
        <v>21.5</v>
      </c>
      <c r="E1073" s="61">
        <v>19.397929999999999</v>
      </c>
      <c r="F1073" s="130">
        <f t="shared" si="33"/>
        <v>0.90222930232558129</v>
      </c>
    </row>
    <row r="1074" spans="1:6" s="55" customFormat="1" x14ac:dyDescent="0.25">
      <c r="A1074" s="51" t="str">
        <f t="shared" si="32"/>
        <v>A</v>
      </c>
      <c r="B1074" s="129" t="s">
        <v>258</v>
      </c>
      <c r="C1074" s="60" t="s">
        <v>16</v>
      </c>
      <c r="D1074" s="61">
        <v>0.45300000000000001</v>
      </c>
      <c r="E1074" s="61">
        <v>0.45267000000000002</v>
      </c>
      <c r="F1074" s="130">
        <f t="shared" si="33"/>
        <v>0.99927152317880796</v>
      </c>
    </row>
    <row r="1075" spans="1:6" s="55" customFormat="1" ht="36.75" thickBot="1" x14ac:dyDescent="0.3">
      <c r="A1075" s="51" t="str">
        <f t="shared" si="32"/>
        <v>A</v>
      </c>
      <c r="B1075" s="52" t="s">
        <v>675</v>
      </c>
      <c r="C1075" s="125" t="s">
        <v>676</v>
      </c>
      <c r="D1075" s="54">
        <v>47.5</v>
      </c>
      <c r="E1075" s="54">
        <v>44.32047</v>
      </c>
      <c r="F1075" s="126">
        <f t="shared" si="33"/>
        <v>0.93306252631578945</v>
      </c>
    </row>
    <row r="1076" spans="1:6" s="55" customFormat="1" ht="15.75" thickTop="1" x14ac:dyDescent="0.25">
      <c r="A1076" s="51" t="str">
        <f t="shared" si="32"/>
        <v>A</v>
      </c>
      <c r="B1076" s="127" t="s">
        <v>258</v>
      </c>
      <c r="C1076" s="57" t="s">
        <v>10</v>
      </c>
      <c r="D1076" s="58">
        <v>47.5</v>
      </c>
      <c r="E1076" s="58">
        <v>44.32047</v>
      </c>
      <c r="F1076" s="128">
        <f t="shared" si="33"/>
        <v>0.93306252631578945</v>
      </c>
    </row>
    <row r="1077" spans="1:6" s="55" customFormat="1" x14ac:dyDescent="0.25">
      <c r="A1077" s="51" t="str">
        <f t="shared" si="32"/>
        <v>A</v>
      </c>
      <c r="B1077" s="129" t="s">
        <v>258</v>
      </c>
      <c r="C1077" s="60" t="s">
        <v>12</v>
      </c>
      <c r="D1077" s="61">
        <v>46</v>
      </c>
      <c r="E1077" s="61">
        <v>43.350029999999997</v>
      </c>
      <c r="F1077" s="130">
        <f t="shared" si="33"/>
        <v>0.94239195652173902</v>
      </c>
    </row>
    <row r="1078" spans="1:6" s="55" customFormat="1" x14ac:dyDescent="0.25">
      <c r="A1078" s="51" t="str">
        <f t="shared" si="32"/>
        <v>A</v>
      </c>
      <c r="B1078" s="129" t="s">
        <v>258</v>
      </c>
      <c r="C1078" s="60" t="s">
        <v>16</v>
      </c>
      <c r="D1078" s="61">
        <v>1.5</v>
      </c>
      <c r="E1078" s="61">
        <v>0.97044000000000008</v>
      </c>
      <c r="F1078" s="130">
        <f t="shared" si="33"/>
        <v>0.64696000000000009</v>
      </c>
    </row>
    <row r="1079" spans="1:6" s="55" customFormat="1" ht="36.75" thickBot="1" x14ac:dyDescent="0.3">
      <c r="A1079" s="51" t="str">
        <f t="shared" si="32"/>
        <v>A</v>
      </c>
      <c r="B1079" s="52" t="s">
        <v>677</v>
      </c>
      <c r="C1079" s="125" t="s">
        <v>678</v>
      </c>
      <c r="D1079" s="54">
        <v>23.3</v>
      </c>
      <c r="E1079" s="54">
        <v>18.136119999999998</v>
      </c>
      <c r="F1079" s="126">
        <f t="shared" si="33"/>
        <v>0.77837424892703855</v>
      </c>
    </row>
    <row r="1080" spans="1:6" s="55" customFormat="1" ht="15.75" thickTop="1" x14ac:dyDescent="0.25">
      <c r="A1080" s="51" t="str">
        <f t="shared" si="32"/>
        <v>A</v>
      </c>
      <c r="B1080" s="127" t="s">
        <v>258</v>
      </c>
      <c r="C1080" s="57" t="s">
        <v>10</v>
      </c>
      <c r="D1080" s="58">
        <v>23.3</v>
      </c>
      <c r="E1080" s="58">
        <v>18.136119999999998</v>
      </c>
      <c r="F1080" s="128">
        <f t="shared" si="33"/>
        <v>0.77837424892703855</v>
      </c>
    </row>
    <row r="1081" spans="1:6" s="55" customFormat="1" x14ac:dyDescent="0.25">
      <c r="A1081" s="51" t="str">
        <f t="shared" si="32"/>
        <v>A</v>
      </c>
      <c r="B1081" s="129" t="s">
        <v>258</v>
      </c>
      <c r="C1081" s="60" t="s">
        <v>12</v>
      </c>
      <c r="D1081" s="61">
        <v>23</v>
      </c>
      <c r="E1081" s="61">
        <v>17.873139999999999</v>
      </c>
      <c r="F1081" s="130">
        <f t="shared" si="33"/>
        <v>0.7770930434782608</v>
      </c>
    </row>
    <row r="1082" spans="1:6" s="55" customFormat="1" x14ac:dyDescent="0.25">
      <c r="A1082" s="51" t="str">
        <f t="shared" si="32"/>
        <v>A</v>
      </c>
      <c r="B1082" s="129" t="s">
        <v>258</v>
      </c>
      <c r="C1082" s="60" t="s">
        <v>16</v>
      </c>
      <c r="D1082" s="61">
        <v>0.3</v>
      </c>
      <c r="E1082" s="61">
        <v>0.26297999999999999</v>
      </c>
      <c r="F1082" s="130">
        <f t="shared" si="33"/>
        <v>0.87660000000000005</v>
      </c>
    </row>
    <row r="1083" spans="1:6" s="55" customFormat="1" ht="36.75" thickBot="1" x14ac:dyDescent="0.3">
      <c r="A1083" s="51" t="str">
        <f t="shared" si="32"/>
        <v>A</v>
      </c>
      <c r="B1083" s="52" t="s">
        <v>679</v>
      </c>
      <c r="C1083" s="125" t="s">
        <v>680</v>
      </c>
      <c r="D1083" s="54">
        <v>22.9</v>
      </c>
      <c r="E1083" s="54">
        <v>20.536490000000001</v>
      </c>
      <c r="F1083" s="126">
        <f t="shared" si="33"/>
        <v>0.89678995633187786</v>
      </c>
    </row>
    <row r="1084" spans="1:6" s="55" customFormat="1" ht="15.75" thickTop="1" x14ac:dyDescent="0.25">
      <c r="A1084" s="51" t="str">
        <f t="shared" si="32"/>
        <v>A</v>
      </c>
      <c r="B1084" s="127" t="s">
        <v>258</v>
      </c>
      <c r="C1084" s="57" t="s">
        <v>10</v>
      </c>
      <c r="D1084" s="58">
        <v>22.9</v>
      </c>
      <c r="E1084" s="58">
        <v>20.536490000000001</v>
      </c>
      <c r="F1084" s="128">
        <f t="shared" si="33"/>
        <v>0.89678995633187786</v>
      </c>
    </row>
    <row r="1085" spans="1:6" s="55" customFormat="1" x14ac:dyDescent="0.25">
      <c r="A1085" s="51" t="str">
        <f t="shared" si="32"/>
        <v>A</v>
      </c>
      <c r="B1085" s="129" t="s">
        <v>258</v>
      </c>
      <c r="C1085" s="60" t="s">
        <v>12</v>
      </c>
      <c r="D1085" s="61">
        <v>22.6</v>
      </c>
      <c r="E1085" s="61">
        <v>20.536490000000001</v>
      </c>
      <c r="F1085" s="130">
        <f t="shared" si="33"/>
        <v>0.90869424778761054</v>
      </c>
    </row>
    <row r="1086" spans="1:6" s="55" customFormat="1" x14ac:dyDescent="0.25">
      <c r="A1086" s="51" t="str">
        <f t="shared" si="32"/>
        <v>A</v>
      </c>
      <c r="B1086" s="129" t="s">
        <v>258</v>
      </c>
      <c r="C1086" s="60" t="s">
        <v>16</v>
      </c>
      <c r="D1086" s="61">
        <v>0.3</v>
      </c>
      <c r="E1086" s="61">
        <v>0</v>
      </c>
      <c r="F1086" s="130">
        <f t="shared" si="33"/>
        <v>0</v>
      </c>
    </row>
    <row r="1087" spans="1:6" s="55" customFormat="1" ht="36.75" thickBot="1" x14ac:dyDescent="0.3">
      <c r="A1087" s="51" t="str">
        <f t="shared" si="32"/>
        <v>A</v>
      </c>
      <c r="B1087" s="52" t="s">
        <v>681</v>
      </c>
      <c r="C1087" s="125" t="s">
        <v>682</v>
      </c>
      <c r="D1087" s="54">
        <v>11.5</v>
      </c>
      <c r="E1087" s="54">
        <v>11.09924</v>
      </c>
      <c r="F1087" s="126">
        <f t="shared" si="33"/>
        <v>0.96515130434782603</v>
      </c>
    </row>
    <row r="1088" spans="1:6" s="55" customFormat="1" ht="15.75" thickTop="1" x14ac:dyDescent="0.25">
      <c r="A1088" s="51" t="str">
        <f t="shared" si="32"/>
        <v>A</v>
      </c>
      <c r="B1088" s="127" t="s">
        <v>258</v>
      </c>
      <c r="C1088" s="57" t="s">
        <v>10</v>
      </c>
      <c r="D1088" s="58">
        <v>11.5</v>
      </c>
      <c r="E1088" s="58">
        <v>11.09924</v>
      </c>
      <c r="F1088" s="128">
        <f t="shared" si="33"/>
        <v>0.96515130434782603</v>
      </c>
    </row>
    <row r="1089" spans="1:6" s="55" customFormat="1" x14ac:dyDescent="0.25">
      <c r="A1089" s="51" t="str">
        <f t="shared" si="32"/>
        <v>A</v>
      </c>
      <c r="B1089" s="129" t="s">
        <v>258</v>
      </c>
      <c r="C1089" s="60" t="s">
        <v>12</v>
      </c>
      <c r="D1089" s="61">
        <v>11.2</v>
      </c>
      <c r="E1089" s="61">
        <v>11.01824</v>
      </c>
      <c r="F1089" s="130">
        <f t="shared" si="33"/>
        <v>0.98377142857142863</v>
      </c>
    </row>
    <row r="1090" spans="1:6" s="55" customFormat="1" x14ac:dyDescent="0.25">
      <c r="A1090" s="51" t="str">
        <f t="shared" si="32"/>
        <v>A</v>
      </c>
      <c r="B1090" s="129" t="s">
        <v>258</v>
      </c>
      <c r="C1090" s="60" t="s">
        <v>16</v>
      </c>
      <c r="D1090" s="61">
        <v>0.3</v>
      </c>
      <c r="E1090" s="61">
        <v>8.1000000000000003E-2</v>
      </c>
      <c r="F1090" s="130">
        <f t="shared" si="33"/>
        <v>0.27</v>
      </c>
    </row>
    <row r="1091" spans="1:6" s="55" customFormat="1" ht="54.75" thickBot="1" x14ac:dyDescent="0.3">
      <c r="A1091" s="51" t="str">
        <f t="shared" si="32"/>
        <v>A</v>
      </c>
      <c r="B1091" s="52" t="s">
        <v>683</v>
      </c>
      <c r="C1091" s="125" t="s">
        <v>684</v>
      </c>
      <c r="D1091" s="54">
        <v>14</v>
      </c>
      <c r="E1091" s="54">
        <v>12.098709999999999</v>
      </c>
      <c r="F1091" s="126">
        <f t="shared" si="33"/>
        <v>0.86419357142857134</v>
      </c>
    </row>
    <row r="1092" spans="1:6" s="55" customFormat="1" ht="15.75" thickTop="1" x14ac:dyDescent="0.25">
      <c r="A1092" s="51" t="str">
        <f t="shared" ref="A1092:A1155" si="34">IF(OR(D1092&lt;&gt;0,E1092&lt;&gt;0),"A","B")</f>
        <v>A</v>
      </c>
      <c r="B1092" s="127" t="s">
        <v>258</v>
      </c>
      <c r="C1092" s="57" t="s">
        <v>10</v>
      </c>
      <c r="D1092" s="58">
        <v>14</v>
      </c>
      <c r="E1092" s="58">
        <v>12.098709999999999</v>
      </c>
      <c r="F1092" s="128">
        <f t="shared" ref="F1092:F1155" si="35">E1092/D1092</f>
        <v>0.86419357142857134</v>
      </c>
    </row>
    <row r="1093" spans="1:6" s="55" customFormat="1" x14ac:dyDescent="0.25">
      <c r="A1093" s="51" t="str">
        <f t="shared" si="34"/>
        <v>A</v>
      </c>
      <c r="B1093" s="129" t="s">
        <v>258</v>
      </c>
      <c r="C1093" s="60" t="s">
        <v>12</v>
      </c>
      <c r="D1093" s="61">
        <v>13.7</v>
      </c>
      <c r="E1093" s="61">
        <v>11.952309999999999</v>
      </c>
      <c r="F1093" s="130">
        <f t="shared" si="35"/>
        <v>0.87243138686131383</v>
      </c>
    </row>
    <row r="1094" spans="1:6" s="55" customFormat="1" x14ac:dyDescent="0.25">
      <c r="A1094" s="51" t="str">
        <f t="shared" si="34"/>
        <v>A</v>
      </c>
      <c r="B1094" s="129" t="s">
        <v>258</v>
      </c>
      <c r="C1094" s="60" t="s">
        <v>16</v>
      </c>
      <c r="D1094" s="61">
        <v>0.3</v>
      </c>
      <c r="E1094" s="61">
        <v>0.1464</v>
      </c>
      <c r="F1094" s="130">
        <f t="shared" si="35"/>
        <v>0.48800000000000004</v>
      </c>
    </row>
    <row r="1095" spans="1:6" s="55" customFormat="1" ht="36.75" thickBot="1" x14ac:dyDescent="0.3">
      <c r="A1095" s="51" t="str">
        <f t="shared" si="34"/>
        <v>A</v>
      </c>
      <c r="B1095" s="52" t="s">
        <v>685</v>
      </c>
      <c r="C1095" s="125" t="s">
        <v>686</v>
      </c>
      <c r="D1095" s="54">
        <v>21.6</v>
      </c>
      <c r="E1095" s="54">
        <v>21.150419999999997</v>
      </c>
      <c r="F1095" s="126">
        <f t="shared" si="35"/>
        <v>0.97918611111111087</v>
      </c>
    </row>
    <row r="1096" spans="1:6" s="55" customFormat="1" ht="15.75" thickTop="1" x14ac:dyDescent="0.25">
      <c r="A1096" s="51" t="str">
        <f t="shared" si="34"/>
        <v>A</v>
      </c>
      <c r="B1096" s="127" t="s">
        <v>258</v>
      </c>
      <c r="C1096" s="57" t="s">
        <v>10</v>
      </c>
      <c r="D1096" s="58">
        <v>21.6</v>
      </c>
      <c r="E1096" s="58">
        <v>21.150419999999997</v>
      </c>
      <c r="F1096" s="128">
        <f t="shared" si="35"/>
        <v>0.97918611111111087</v>
      </c>
    </row>
    <row r="1097" spans="1:6" s="55" customFormat="1" x14ac:dyDescent="0.25">
      <c r="A1097" s="51" t="str">
        <f t="shared" si="34"/>
        <v>A</v>
      </c>
      <c r="B1097" s="129" t="s">
        <v>258</v>
      </c>
      <c r="C1097" s="60" t="s">
        <v>12</v>
      </c>
      <c r="D1097" s="61">
        <v>21.3</v>
      </c>
      <c r="E1097" s="61">
        <v>21.150419999999997</v>
      </c>
      <c r="F1097" s="130">
        <f t="shared" si="35"/>
        <v>0.99297746478873217</v>
      </c>
    </row>
    <row r="1098" spans="1:6" s="55" customFormat="1" x14ac:dyDescent="0.25">
      <c r="A1098" s="51" t="str">
        <f t="shared" si="34"/>
        <v>A</v>
      </c>
      <c r="B1098" s="129" t="s">
        <v>258</v>
      </c>
      <c r="C1098" s="60" t="s">
        <v>16</v>
      </c>
      <c r="D1098" s="61">
        <v>0.3</v>
      </c>
      <c r="E1098" s="61">
        <v>0</v>
      </c>
      <c r="F1098" s="130">
        <f t="shared" si="35"/>
        <v>0</v>
      </c>
    </row>
    <row r="1099" spans="1:6" ht="54.75" thickBot="1" x14ac:dyDescent="0.3">
      <c r="A1099" s="110" t="str">
        <f t="shared" si="34"/>
        <v>A</v>
      </c>
      <c r="B1099" s="42" t="s">
        <v>687</v>
      </c>
      <c r="C1099" s="120" t="s">
        <v>688</v>
      </c>
      <c r="D1099" s="44">
        <v>2704</v>
      </c>
      <c r="E1099" s="44">
        <v>2496.4596300000003</v>
      </c>
      <c r="F1099" s="113">
        <f t="shared" si="35"/>
        <v>0.92324690458579894</v>
      </c>
    </row>
    <row r="1100" spans="1:6" ht="15.75" thickTop="1" x14ac:dyDescent="0.25">
      <c r="A1100" s="110" t="str">
        <f t="shared" si="34"/>
        <v>A</v>
      </c>
      <c r="B1100" s="121" t="s">
        <v>258</v>
      </c>
      <c r="C1100" s="46" t="s">
        <v>10</v>
      </c>
      <c r="D1100" s="47">
        <v>2692</v>
      </c>
      <c r="E1100" s="47">
        <v>2439.0596300000002</v>
      </c>
      <c r="F1100" s="122">
        <f t="shared" si="35"/>
        <v>0.90603998142644881</v>
      </c>
    </row>
    <row r="1101" spans="1:6" x14ac:dyDescent="0.25">
      <c r="A1101" s="110" t="str">
        <f t="shared" si="34"/>
        <v>A</v>
      </c>
      <c r="B1101" s="123" t="s">
        <v>258</v>
      </c>
      <c r="C1101" s="49" t="s">
        <v>11</v>
      </c>
      <c r="D1101" s="50">
        <v>2236</v>
      </c>
      <c r="E1101" s="50">
        <v>1964.47271</v>
      </c>
      <c r="F1101" s="124">
        <f t="shared" si="35"/>
        <v>0.87856561270125222</v>
      </c>
    </row>
    <row r="1102" spans="1:6" x14ac:dyDescent="0.25">
      <c r="A1102" s="110" t="str">
        <f t="shared" si="34"/>
        <v>A</v>
      </c>
      <c r="B1102" s="123" t="s">
        <v>258</v>
      </c>
      <c r="C1102" s="49" t="s">
        <v>12</v>
      </c>
      <c r="D1102" s="50">
        <v>375</v>
      </c>
      <c r="E1102" s="50">
        <v>423.31656000000004</v>
      </c>
      <c r="F1102" s="124">
        <f t="shared" si="35"/>
        <v>1.1288441600000001</v>
      </c>
    </row>
    <row r="1103" spans="1:6" x14ac:dyDescent="0.25">
      <c r="A1103" s="110" t="str">
        <f t="shared" si="34"/>
        <v>A</v>
      </c>
      <c r="B1103" s="123" t="s">
        <v>258</v>
      </c>
      <c r="C1103" s="49" t="s">
        <v>15</v>
      </c>
      <c r="D1103" s="50">
        <v>75</v>
      </c>
      <c r="E1103" s="50">
        <v>48.621139999999997</v>
      </c>
      <c r="F1103" s="124">
        <f t="shared" si="35"/>
        <v>0.64828186666666665</v>
      </c>
    </row>
    <row r="1104" spans="1:6" x14ac:dyDescent="0.25">
      <c r="A1104" s="110" t="str">
        <f t="shared" si="34"/>
        <v>A</v>
      </c>
      <c r="B1104" s="123" t="s">
        <v>258</v>
      </c>
      <c r="C1104" s="49" t="s">
        <v>16</v>
      </c>
      <c r="D1104" s="50">
        <v>6</v>
      </c>
      <c r="E1104" s="50">
        <v>2.6492199999999997</v>
      </c>
      <c r="F1104" s="124">
        <f t="shared" si="35"/>
        <v>0.44153666666666663</v>
      </c>
    </row>
    <row r="1105" spans="1:6" x14ac:dyDescent="0.25">
      <c r="A1105" s="110" t="str">
        <f t="shared" si="34"/>
        <v>A</v>
      </c>
      <c r="B1105" s="121" t="s">
        <v>258</v>
      </c>
      <c r="C1105" s="46" t="s">
        <v>17</v>
      </c>
      <c r="D1105" s="47">
        <v>12</v>
      </c>
      <c r="E1105" s="47">
        <v>57.4</v>
      </c>
      <c r="F1105" s="122">
        <f t="shared" si="35"/>
        <v>4.7833333333333332</v>
      </c>
    </row>
    <row r="1106" spans="1:6" ht="36.75" thickBot="1" x14ac:dyDescent="0.3">
      <c r="A1106" s="110" t="str">
        <f t="shared" si="34"/>
        <v>A</v>
      </c>
      <c r="B1106" s="42" t="s">
        <v>689</v>
      </c>
      <c r="C1106" s="120" t="s">
        <v>690</v>
      </c>
      <c r="D1106" s="44">
        <v>1168.2</v>
      </c>
      <c r="E1106" s="44">
        <v>1162.76163</v>
      </c>
      <c r="F1106" s="113">
        <f t="shared" si="35"/>
        <v>0.99534465844889564</v>
      </c>
    </row>
    <row r="1107" spans="1:6" ht="15.75" thickTop="1" x14ac:dyDescent="0.25">
      <c r="A1107" s="110" t="str">
        <f t="shared" si="34"/>
        <v>A</v>
      </c>
      <c r="B1107" s="121" t="s">
        <v>258</v>
      </c>
      <c r="C1107" s="46" t="s">
        <v>10</v>
      </c>
      <c r="D1107" s="47">
        <v>1113.2</v>
      </c>
      <c r="E1107" s="47">
        <v>1107.76163</v>
      </c>
      <c r="F1107" s="122">
        <f t="shared" si="35"/>
        <v>0.99511465145526401</v>
      </c>
    </row>
    <row r="1108" spans="1:6" x14ac:dyDescent="0.25">
      <c r="A1108" s="110" t="str">
        <f t="shared" si="34"/>
        <v>A</v>
      </c>
      <c r="B1108" s="123" t="s">
        <v>258</v>
      </c>
      <c r="C1108" s="49" t="s">
        <v>11</v>
      </c>
      <c r="D1108" s="50">
        <v>773</v>
      </c>
      <c r="E1108" s="50">
        <v>771.16888000000006</v>
      </c>
      <c r="F1108" s="124">
        <f t="shared" si="35"/>
        <v>0.99763115135834424</v>
      </c>
    </row>
    <row r="1109" spans="1:6" x14ac:dyDescent="0.25">
      <c r="A1109" s="110" t="str">
        <f t="shared" si="34"/>
        <v>A</v>
      </c>
      <c r="B1109" s="123" t="s">
        <v>258</v>
      </c>
      <c r="C1109" s="49" t="s">
        <v>12</v>
      </c>
      <c r="D1109" s="50">
        <v>325</v>
      </c>
      <c r="E1109" s="50">
        <v>324.70062000000001</v>
      </c>
      <c r="F1109" s="124">
        <f t="shared" si="35"/>
        <v>0.99907883076923076</v>
      </c>
    </row>
    <row r="1110" spans="1:6" x14ac:dyDescent="0.25">
      <c r="A1110" s="110" t="str">
        <f t="shared" si="34"/>
        <v>A</v>
      </c>
      <c r="B1110" s="123" t="s">
        <v>258</v>
      </c>
      <c r="C1110" s="49" t="s">
        <v>15</v>
      </c>
      <c r="D1110" s="50">
        <v>10</v>
      </c>
      <c r="E1110" s="50">
        <v>9.3956400000000002</v>
      </c>
      <c r="F1110" s="124">
        <f t="shared" si="35"/>
        <v>0.93956400000000007</v>
      </c>
    </row>
    <row r="1111" spans="1:6" x14ac:dyDescent="0.25">
      <c r="A1111" s="110" t="str">
        <f t="shared" si="34"/>
        <v>A</v>
      </c>
      <c r="B1111" s="123" t="s">
        <v>258</v>
      </c>
      <c r="C1111" s="49" t="s">
        <v>16</v>
      </c>
      <c r="D1111" s="50">
        <v>5.2</v>
      </c>
      <c r="E1111" s="50">
        <v>2.4964899999999997</v>
      </c>
      <c r="F1111" s="124">
        <f t="shared" si="35"/>
        <v>0.48009423076923069</v>
      </c>
    </row>
    <row r="1112" spans="1:6" x14ac:dyDescent="0.25">
      <c r="A1112" s="110" t="str">
        <f t="shared" si="34"/>
        <v>A</v>
      </c>
      <c r="B1112" s="121" t="s">
        <v>258</v>
      </c>
      <c r="C1112" s="46" t="s">
        <v>17</v>
      </c>
      <c r="D1112" s="47">
        <v>55</v>
      </c>
      <c r="E1112" s="47">
        <v>55</v>
      </c>
      <c r="F1112" s="122">
        <f t="shared" si="35"/>
        <v>1</v>
      </c>
    </row>
    <row r="1113" spans="1:6" ht="36.75" thickBot="1" x14ac:dyDescent="0.3">
      <c r="A1113" s="110" t="str">
        <f t="shared" si="34"/>
        <v>A</v>
      </c>
      <c r="B1113" s="42" t="s">
        <v>691</v>
      </c>
      <c r="C1113" s="120" t="s">
        <v>692</v>
      </c>
      <c r="D1113" s="44">
        <v>1585</v>
      </c>
      <c r="E1113" s="44">
        <v>1406.8215700000003</v>
      </c>
      <c r="F1113" s="113">
        <f t="shared" si="35"/>
        <v>0.88758458675078877</v>
      </c>
    </row>
    <row r="1114" spans="1:6" ht="15.75" thickTop="1" x14ac:dyDescent="0.25">
      <c r="A1114" s="110" t="str">
        <f t="shared" si="34"/>
        <v>A</v>
      </c>
      <c r="B1114" s="121" t="s">
        <v>258</v>
      </c>
      <c r="C1114" s="46" t="s">
        <v>10</v>
      </c>
      <c r="D1114" s="47">
        <v>1515</v>
      </c>
      <c r="E1114" s="47">
        <v>1336.8735700000002</v>
      </c>
      <c r="F1114" s="122">
        <f t="shared" si="35"/>
        <v>0.88242479867986812</v>
      </c>
    </row>
    <row r="1115" spans="1:6" x14ac:dyDescent="0.25">
      <c r="A1115" s="110" t="str">
        <f t="shared" si="34"/>
        <v>A</v>
      </c>
      <c r="B1115" s="123" t="s">
        <v>258</v>
      </c>
      <c r="C1115" s="49" t="s">
        <v>11</v>
      </c>
      <c r="D1115" s="50">
        <v>985</v>
      </c>
      <c r="E1115" s="50">
        <v>930.26767000000007</v>
      </c>
      <c r="F1115" s="124">
        <f t="shared" si="35"/>
        <v>0.94443418274111679</v>
      </c>
    </row>
    <row r="1116" spans="1:6" x14ac:dyDescent="0.25">
      <c r="A1116" s="110" t="str">
        <f t="shared" si="34"/>
        <v>A</v>
      </c>
      <c r="B1116" s="123" t="s">
        <v>258</v>
      </c>
      <c r="C1116" s="49" t="s">
        <v>12</v>
      </c>
      <c r="D1116" s="50">
        <v>500</v>
      </c>
      <c r="E1116" s="50">
        <v>382.85928000000001</v>
      </c>
      <c r="F1116" s="124">
        <f t="shared" si="35"/>
        <v>0.76571856000000005</v>
      </c>
    </row>
    <row r="1117" spans="1:6" x14ac:dyDescent="0.25">
      <c r="A1117" s="110" t="str">
        <f t="shared" si="34"/>
        <v>A</v>
      </c>
      <c r="B1117" s="123" t="s">
        <v>258</v>
      </c>
      <c r="C1117" s="49" t="s">
        <v>15</v>
      </c>
      <c r="D1117" s="50">
        <v>20</v>
      </c>
      <c r="E1117" s="50">
        <v>15.928030000000001</v>
      </c>
      <c r="F1117" s="124">
        <f t="shared" si="35"/>
        <v>0.7964015000000001</v>
      </c>
    </row>
    <row r="1118" spans="1:6" x14ac:dyDescent="0.25">
      <c r="A1118" s="110" t="str">
        <f t="shared" si="34"/>
        <v>A</v>
      </c>
      <c r="B1118" s="123" t="s">
        <v>258</v>
      </c>
      <c r="C1118" s="49" t="s">
        <v>16</v>
      </c>
      <c r="D1118" s="50">
        <v>10</v>
      </c>
      <c r="E1118" s="50">
        <v>7.8185900000000004</v>
      </c>
      <c r="F1118" s="124">
        <f t="shared" si="35"/>
        <v>0.78185900000000008</v>
      </c>
    </row>
    <row r="1119" spans="1:6" x14ac:dyDescent="0.25">
      <c r="A1119" s="110" t="str">
        <f t="shared" si="34"/>
        <v>A</v>
      </c>
      <c r="B1119" s="121" t="s">
        <v>258</v>
      </c>
      <c r="C1119" s="46" t="s">
        <v>17</v>
      </c>
      <c r="D1119" s="47">
        <v>70</v>
      </c>
      <c r="E1119" s="47">
        <v>69.947999999999993</v>
      </c>
      <c r="F1119" s="122">
        <f t="shared" si="35"/>
        <v>0.99925714285714273</v>
      </c>
    </row>
    <row r="1120" spans="1:6" ht="18.75" thickBot="1" x14ac:dyDescent="0.3">
      <c r="A1120" s="110" t="str">
        <f t="shared" si="34"/>
        <v>A</v>
      </c>
      <c r="B1120" s="42" t="s">
        <v>693</v>
      </c>
      <c r="C1120" s="120" t="s">
        <v>694</v>
      </c>
      <c r="D1120" s="44">
        <v>385</v>
      </c>
      <c r="E1120" s="44">
        <v>261.02110000000005</v>
      </c>
      <c r="F1120" s="113">
        <f t="shared" si="35"/>
        <v>0.6779768831168832</v>
      </c>
    </row>
    <row r="1121" spans="1:6" ht="15.75" thickTop="1" x14ac:dyDescent="0.25">
      <c r="A1121" s="110" t="str">
        <f t="shared" si="34"/>
        <v>A</v>
      </c>
      <c r="B1121" s="121" t="s">
        <v>258</v>
      </c>
      <c r="C1121" s="46" t="s">
        <v>10</v>
      </c>
      <c r="D1121" s="47">
        <v>370</v>
      </c>
      <c r="E1121" s="47">
        <v>261.02110000000005</v>
      </c>
      <c r="F1121" s="122">
        <f t="shared" si="35"/>
        <v>0.70546243243243256</v>
      </c>
    </row>
    <row r="1122" spans="1:6" x14ac:dyDescent="0.25">
      <c r="A1122" s="110" t="str">
        <f t="shared" si="34"/>
        <v>A</v>
      </c>
      <c r="B1122" s="123" t="s">
        <v>258</v>
      </c>
      <c r="C1122" s="49" t="s">
        <v>11</v>
      </c>
      <c r="D1122" s="50">
        <v>268</v>
      </c>
      <c r="E1122" s="50">
        <v>188.54738</v>
      </c>
      <c r="F1122" s="124">
        <f t="shared" si="35"/>
        <v>0.70353500000000002</v>
      </c>
    </row>
    <row r="1123" spans="1:6" x14ac:dyDescent="0.25">
      <c r="A1123" s="110" t="str">
        <f t="shared" si="34"/>
        <v>A</v>
      </c>
      <c r="B1123" s="123" t="s">
        <v>258</v>
      </c>
      <c r="C1123" s="49" t="s">
        <v>12</v>
      </c>
      <c r="D1123" s="50">
        <v>88.7</v>
      </c>
      <c r="E1123" s="50">
        <v>66.029200000000003</v>
      </c>
      <c r="F1123" s="124">
        <f t="shared" si="35"/>
        <v>0.74441037204058624</v>
      </c>
    </row>
    <row r="1124" spans="1:6" x14ac:dyDescent="0.25">
      <c r="A1124" s="110" t="str">
        <f t="shared" si="34"/>
        <v>A</v>
      </c>
      <c r="B1124" s="123" t="s">
        <v>258</v>
      </c>
      <c r="C1124" s="49" t="s">
        <v>15</v>
      </c>
      <c r="D1124" s="50">
        <v>11</v>
      </c>
      <c r="E1124" s="50">
        <v>5.0911299999999997</v>
      </c>
      <c r="F1124" s="124">
        <f t="shared" si="35"/>
        <v>0.46282999999999996</v>
      </c>
    </row>
    <row r="1125" spans="1:6" x14ac:dyDescent="0.25">
      <c r="A1125" s="110" t="str">
        <f t="shared" si="34"/>
        <v>A</v>
      </c>
      <c r="B1125" s="123" t="s">
        <v>258</v>
      </c>
      <c r="C1125" s="49" t="s">
        <v>16</v>
      </c>
      <c r="D1125" s="50">
        <v>2.2999999999999998</v>
      </c>
      <c r="E1125" s="50">
        <v>1.3533900000000001</v>
      </c>
      <c r="F1125" s="124">
        <f t="shared" si="35"/>
        <v>0.58843043478260881</v>
      </c>
    </row>
    <row r="1126" spans="1:6" x14ac:dyDescent="0.25">
      <c r="A1126" s="110" t="str">
        <f t="shared" si="34"/>
        <v>A</v>
      </c>
      <c r="B1126" s="121" t="s">
        <v>258</v>
      </c>
      <c r="C1126" s="46" t="s">
        <v>17</v>
      </c>
      <c r="D1126" s="47">
        <v>15</v>
      </c>
      <c r="E1126" s="47">
        <v>0</v>
      </c>
      <c r="F1126" s="122">
        <f t="shared" si="35"/>
        <v>0</v>
      </c>
    </row>
    <row r="1127" spans="1:6" ht="18.75" thickBot="1" x14ac:dyDescent="0.3">
      <c r="A1127" s="110" t="str">
        <f t="shared" si="34"/>
        <v>A</v>
      </c>
      <c r="B1127" s="42" t="s">
        <v>695</v>
      </c>
      <c r="C1127" s="120" t="s">
        <v>696</v>
      </c>
      <c r="D1127" s="44">
        <v>862.8</v>
      </c>
      <c r="E1127" s="44">
        <v>853.72341000000006</v>
      </c>
      <c r="F1127" s="113">
        <f t="shared" si="35"/>
        <v>0.98948007649513225</v>
      </c>
    </row>
    <row r="1128" spans="1:6" ht="15.75" thickTop="1" x14ac:dyDescent="0.25">
      <c r="A1128" s="110" t="str">
        <f t="shared" si="34"/>
        <v>A</v>
      </c>
      <c r="B1128" s="121" t="s">
        <v>258</v>
      </c>
      <c r="C1128" s="46" t="s">
        <v>10</v>
      </c>
      <c r="D1128" s="47">
        <v>862.8</v>
      </c>
      <c r="E1128" s="47">
        <v>853.72341000000006</v>
      </c>
      <c r="F1128" s="122">
        <f t="shared" si="35"/>
        <v>0.98948007649513225</v>
      </c>
    </row>
    <row r="1129" spans="1:6" x14ac:dyDescent="0.25">
      <c r="A1129" s="110" t="str">
        <f t="shared" si="34"/>
        <v>A</v>
      </c>
      <c r="B1129" s="123" t="s">
        <v>258</v>
      </c>
      <c r="C1129" s="49" t="s">
        <v>11</v>
      </c>
      <c r="D1129" s="50">
        <v>705</v>
      </c>
      <c r="E1129" s="50">
        <v>702.97314000000006</v>
      </c>
      <c r="F1129" s="124">
        <f t="shared" si="35"/>
        <v>0.99712502127659586</v>
      </c>
    </row>
    <row r="1130" spans="1:6" x14ac:dyDescent="0.25">
      <c r="A1130" s="110" t="str">
        <f t="shared" si="34"/>
        <v>A</v>
      </c>
      <c r="B1130" s="123" t="s">
        <v>258</v>
      </c>
      <c r="C1130" s="49" t="s">
        <v>12</v>
      </c>
      <c r="D1130" s="50">
        <v>130.30000000000001</v>
      </c>
      <c r="E1130" s="50">
        <v>124.85214000000001</v>
      </c>
      <c r="F1130" s="124">
        <f t="shared" si="35"/>
        <v>0.95818986953184959</v>
      </c>
    </row>
    <row r="1131" spans="1:6" x14ac:dyDescent="0.25">
      <c r="A1131" s="110" t="str">
        <f t="shared" si="34"/>
        <v>A</v>
      </c>
      <c r="B1131" s="123" t="s">
        <v>258</v>
      </c>
      <c r="C1131" s="49" t="s">
        <v>15</v>
      </c>
      <c r="D1131" s="50">
        <v>20</v>
      </c>
      <c r="E1131" s="50">
        <v>19.97906</v>
      </c>
      <c r="F1131" s="124">
        <f t="shared" si="35"/>
        <v>0.99895299999999998</v>
      </c>
    </row>
    <row r="1132" spans="1:6" x14ac:dyDescent="0.25">
      <c r="A1132" s="110" t="str">
        <f t="shared" si="34"/>
        <v>A</v>
      </c>
      <c r="B1132" s="123" t="s">
        <v>258</v>
      </c>
      <c r="C1132" s="49" t="s">
        <v>16</v>
      </c>
      <c r="D1132" s="50">
        <v>7.5</v>
      </c>
      <c r="E1132" s="50">
        <v>5.9190699999999996</v>
      </c>
      <c r="F1132" s="124">
        <f t="shared" si="35"/>
        <v>0.78920933333333332</v>
      </c>
    </row>
    <row r="1133" spans="1:6" ht="36.75" thickBot="1" x14ac:dyDescent="0.3">
      <c r="A1133" s="110" t="str">
        <f t="shared" si="34"/>
        <v>A</v>
      </c>
      <c r="B1133" s="42" t="s">
        <v>697</v>
      </c>
      <c r="C1133" s="120" t="s">
        <v>698</v>
      </c>
      <c r="D1133" s="44">
        <v>2112.6</v>
      </c>
      <c r="E1133" s="44">
        <v>1754.7202300000001</v>
      </c>
      <c r="F1133" s="113">
        <f t="shared" si="35"/>
        <v>0.83059747704250697</v>
      </c>
    </row>
    <row r="1134" spans="1:6" ht="15.75" thickTop="1" x14ac:dyDescent="0.25">
      <c r="A1134" s="110" t="str">
        <f t="shared" si="34"/>
        <v>A</v>
      </c>
      <c r="B1134" s="121" t="s">
        <v>258</v>
      </c>
      <c r="C1134" s="46" t="s">
        <v>10</v>
      </c>
      <c r="D1134" s="47">
        <v>2106.4499999999998</v>
      </c>
      <c r="E1134" s="47">
        <v>1748.6172300000003</v>
      </c>
      <c r="F1134" s="122">
        <f t="shared" si="35"/>
        <v>0.83012520116784183</v>
      </c>
    </row>
    <row r="1135" spans="1:6" x14ac:dyDescent="0.25">
      <c r="A1135" s="110" t="str">
        <f t="shared" si="34"/>
        <v>A</v>
      </c>
      <c r="B1135" s="123" t="s">
        <v>258</v>
      </c>
      <c r="C1135" s="49" t="s">
        <v>11</v>
      </c>
      <c r="D1135" s="50">
        <v>332.67700000000002</v>
      </c>
      <c r="E1135" s="50">
        <v>242.25726999999998</v>
      </c>
      <c r="F1135" s="124">
        <f t="shared" si="35"/>
        <v>0.72820564691878298</v>
      </c>
    </row>
    <row r="1136" spans="1:6" x14ac:dyDescent="0.25">
      <c r="A1136" s="110" t="str">
        <f t="shared" si="34"/>
        <v>A</v>
      </c>
      <c r="B1136" s="123" t="s">
        <v>258</v>
      </c>
      <c r="C1136" s="49" t="s">
        <v>12</v>
      </c>
      <c r="D1136" s="50">
        <v>1730.95</v>
      </c>
      <c r="E1136" s="50">
        <v>1464.1029900000001</v>
      </c>
      <c r="F1136" s="124">
        <f t="shared" si="35"/>
        <v>0.84583782893786652</v>
      </c>
    </row>
    <row r="1137" spans="1:6" x14ac:dyDescent="0.25">
      <c r="A1137" s="110" t="str">
        <f t="shared" si="34"/>
        <v>A</v>
      </c>
      <c r="B1137" s="123" t="s">
        <v>258</v>
      </c>
      <c r="C1137" s="49" t="s">
        <v>15</v>
      </c>
      <c r="D1137" s="50">
        <v>41.573</v>
      </c>
      <c r="E1137" s="50">
        <v>41.4726</v>
      </c>
      <c r="F1137" s="124">
        <f t="shared" si="35"/>
        <v>0.99758497101484134</v>
      </c>
    </row>
    <row r="1138" spans="1:6" x14ac:dyDescent="0.25">
      <c r="A1138" s="110" t="str">
        <f t="shared" si="34"/>
        <v>A</v>
      </c>
      <c r="B1138" s="123" t="s">
        <v>258</v>
      </c>
      <c r="C1138" s="49" t="s">
        <v>16</v>
      </c>
      <c r="D1138" s="50">
        <v>1.25</v>
      </c>
      <c r="E1138" s="50">
        <v>0.78437000000000001</v>
      </c>
      <c r="F1138" s="124">
        <f t="shared" si="35"/>
        <v>0.62749600000000005</v>
      </c>
    </row>
    <row r="1139" spans="1:6" x14ac:dyDescent="0.25">
      <c r="A1139" s="110" t="str">
        <f t="shared" si="34"/>
        <v>A</v>
      </c>
      <c r="B1139" s="121" t="s">
        <v>258</v>
      </c>
      <c r="C1139" s="46" t="s">
        <v>17</v>
      </c>
      <c r="D1139" s="47">
        <v>6.15</v>
      </c>
      <c r="E1139" s="47">
        <v>6.1029999999999998</v>
      </c>
      <c r="F1139" s="122">
        <f t="shared" si="35"/>
        <v>0.99235772357723573</v>
      </c>
    </row>
    <row r="1140" spans="1:6" ht="36.75" thickBot="1" x14ac:dyDescent="0.3">
      <c r="A1140" s="110" t="str">
        <f t="shared" si="34"/>
        <v>A</v>
      </c>
      <c r="B1140" s="42" t="s">
        <v>699</v>
      </c>
      <c r="C1140" s="120" t="s">
        <v>700</v>
      </c>
      <c r="D1140" s="44">
        <v>179</v>
      </c>
      <c r="E1140" s="44">
        <v>164.71508000000003</v>
      </c>
      <c r="F1140" s="113">
        <f t="shared" si="35"/>
        <v>0.92019597765363148</v>
      </c>
    </row>
    <row r="1141" spans="1:6" ht="15.75" thickTop="1" x14ac:dyDescent="0.25">
      <c r="A1141" s="110" t="str">
        <f t="shared" si="34"/>
        <v>A</v>
      </c>
      <c r="B1141" s="121" t="s">
        <v>258</v>
      </c>
      <c r="C1141" s="46" t="s">
        <v>10</v>
      </c>
      <c r="D1141" s="47">
        <v>179</v>
      </c>
      <c r="E1141" s="47">
        <v>164.71508000000003</v>
      </c>
      <c r="F1141" s="122">
        <f t="shared" si="35"/>
        <v>0.92019597765363148</v>
      </c>
    </row>
    <row r="1142" spans="1:6" x14ac:dyDescent="0.25">
      <c r="A1142" s="110" t="str">
        <f t="shared" si="34"/>
        <v>A</v>
      </c>
      <c r="B1142" s="123" t="s">
        <v>258</v>
      </c>
      <c r="C1142" s="49" t="s">
        <v>11</v>
      </c>
      <c r="D1142" s="50">
        <v>128</v>
      </c>
      <c r="E1142" s="50">
        <v>122.65619000000001</v>
      </c>
      <c r="F1142" s="124">
        <f t="shared" si="35"/>
        <v>0.95825148437500007</v>
      </c>
    </row>
    <row r="1143" spans="1:6" x14ac:dyDescent="0.25">
      <c r="A1143" s="110" t="str">
        <f t="shared" si="34"/>
        <v>A</v>
      </c>
      <c r="B1143" s="123" t="s">
        <v>258</v>
      </c>
      <c r="C1143" s="49" t="s">
        <v>12</v>
      </c>
      <c r="D1143" s="50">
        <v>47</v>
      </c>
      <c r="E1143" s="50">
        <v>40.20608</v>
      </c>
      <c r="F1143" s="124">
        <f t="shared" si="35"/>
        <v>0.85544851063829785</v>
      </c>
    </row>
    <row r="1144" spans="1:6" x14ac:dyDescent="0.25">
      <c r="A1144" s="110" t="str">
        <f t="shared" si="34"/>
        <v>A</v>
      </c>
      <c r="B1144" s="123" t="s">
        <v>258</v>
      </c>
      <c r="C1144" s="49" t="s">
        <v>15</v>
      </c>
      <c r="D1144" s="50">
        <v>4</v>
      </c>
      <c r="E1144" s="50">
        <v>1.8528099999999998</v>
      </c>
      <c r="F1144" s="124">
        <f t="shared" si="35"/>
        <v>0.46320249999999996</v>
      </c>
    </row>
    <row r="1145" spans="1:6" ht="18.75" thickBot="1" x14ac:dyDescent="0.3">
      <c r="A1145" s="110" t="str">
        <f t="shared" si="34"/>
        <v>A</v>
      </c>
      <c r="B1145" s="42" t="s">
        <v>701</v>
      </c>
      <c r="C1145" s="120" t="s">
        <v>702</v>
      </c>
      <c r="D1145" s="44">
        <v>1216128.3899999999</v>
      </c>
      <c r="E1145" s="44">
        <v>1213278.8950600002</v>
      </c>
      <c r="F1145" s="113">
        <f t="shared" si="35"/>
        <v>0.99765691273764301</v>
      </c>
    </row>
    <row r="1146" spans="1:6" ht="15.75" thickTop="1" x14ac:dyDescent="0.25">
      <c r="A1146" s="110" t="str">
        <f t="shared" si="34"/>
        <v>A</v>
      </c>
      <c r="B1146" s="121" t="s">
        <v>258</v>
      </c>
      <c r="C1146" s="46" t="s">
        <v>10</v>
      </c>
      <c r="D1146" s="47">
        <v>1216115.3899999999</v>
      </c>
      <c r="E1146" s="47">
        <v>1213278.4950600001</v>
      </c>
      <c r="F1146" s="122">
        <f t="shared" si="35"/>
        <v>0.9976672485494984</v>
      </c>
    </row>
    <row r="1147" spans="1:6" x14ac:dyDescent="0.25">
      <c r="A1147" s="110" t="str">
        <f t="shared" si="34"/>
        <v>A</v>
      </c>
      <c r="B1147" s="123" t="s">
        <v>258</v>
      </c>
      <c r="C1147" s="49" t="s">
        <v>12</v>
      </c>
      <c r="D1147" s="50">
        <v>6100</v>
      </c>
      <c r="E1147" s="50">
        <v>5782.6374799999994</v>
      </c>
      <c r="F1147" s="124">
        <f t="shared" si="35"/>
        <v>0.94797335737704913</v>
      </c>
    </row>
    <row r="1148" spans="1:6" x14ac:dyDescent="0.25">
      <c r="A1148" s="110" t="str">
        <f t="shared" si="34"/>
        <v>A</v>
      </c>
      <c r="B1148" s="123" t="s">
        <v>258</v>
      </c>
      <c r="C1148" s="49" t="s">
        <v>15</v>
      </c>
      <c r="D1148" s="50">
        <v>1208226.3899999999</v>
      </c>
      <c r="E1148" s="50">
        <v>1206166.6128699998</v>
      </c>
      <c r="F1148" s="124">
        <f t="shared" si="35"/>
        <v>0.99829520597542976</v>
      </c>
    </row>
    <row r="1149" spans="1:6" x14ac:dyDescent="0.25">
      <c r="A1149" s="110" t="str">
        <f t="shared" si="34"/>
        <v>A</v>
      </c>
      <c r="B1149" s="123" t="s">
        <v>258</v>
      </c>
      <c r="C1149" s="49" t="s">
        <v>16</v>
      </c>
      <c r="D1149" s="50">
        <v>1789</v>
      </c>
      <c r="E1149" s="50">
        <v>1329.2447099999999</v>
      </c>
      <c r="F1149" s="124">
        <f t="shared" si="35"/>
        <v>0.74300989938513129</v>
      </c>
    </row>
    <row r="1150" spans="1:6" x14ac:dyDescent="0.25">
      <c r="A1150" s="110" t="str">
        <f t="shared" si="34"/>
        <v>A</v>
      </c>
      <c r="B1150" s="121" t="s">
        <v>258</v>
      </c>
      <c r="C1150" s="46" t="s">
        <v>17</v>
      </c>
      <c r="D1150" s="47">
        <v>13</v>
      </c>
      <c r="E1150" s="47">
        <v>0.4</v>
      </c>
      <c r="F1150" s="122">
        <f t="shared" si="35"/>
        <v>3.0769230769230771E-2</v>
      </c>
    </row>
    <row r="1151" spans="1:6" ht="18.75" thickBot="1" x14ac:dyDescent="0.3">
      <c r="A1151" s="110" t="str">
        <f t="shared" si="34"/>
        <v>A</v>
      </c>
      <c r="B1151" s="42" t="s">
        <v>703</v>
      </c>
      <c r="C1151" s="120" t="s">
        <v>704</v>
      </c>
      <c r="D1151" s="44">
        <v>850163</v>
      </c>
      <c r="E1151" s="44">
        <v>849995.76569000003</v>
      </c>
      <c r="F1151" s="113">
        <f t="shared" si="35"/>
        <v>0.99980329147469371</v>
      </c>
    </row>
    <row r="1152" spans="1:6" ht="15.75" thickTop="1" x14ac:dyDescent="0.25">
      <c r="A1152" s="110" t="str">
        <f t="shared" si="34"/>
        <v>A</v>
      </c>
      <c r="B1152" s="121" t="s">
        <v>258</v>
      </c>
      <c r="C1152" s="46" t="s">
        <v>10</v>
      </c>
      <c r="D1152" s="47">
        <v>850163</v>
      </c>
      <c r="E1152" s="47">
        <v>849995.76569000003</v>
      </c>
      <c r="F1152" s="122">
        <f t="shared" si="35"/>
        <v>0.99980329147469371</v>
      </c>
    </row>
    <row r="1153" spans="1:6" x14ac:dyDescent="0.25">
      <c r="A1153" s="110" t="str">
        <f t="shared" si="34"/>
        <v>A</v>
      </c>
      <c r="B1153" s="123" t="s">
        <v>258</v>
      </c>
      <c r="C1153" s="49" t="s">
        <v>12</v>
      </c>
      <c r="D1153" s="50">
        <v>2550</v>
      </c>
      <c r="E1153" s="50">
        <v>2500</v>
      </c>
      <c r="F1153" s="124">
        <f t="shared" si="35"/>
        <v>0.98039215686274506</v>
      </c>
    </row>
    <row r="1154" spans="1:6" x14ac:dyDescent="0.25">
      <c r="A1154" s="110" t="str">
        <f t="shared" si="34"/>
        <v>A</v>
      </c>
      <c r="B1154" s="123" t="s">
        <v>258</v>
      </c>
      <c r="C1154" s="49" t="s">
        <v>15</v>
      </c>
      <c r="D1154" s="50">
        <v>847513</v>
      </c>
      <c r="E1154" s="50">
        <v>847447.75569000002</v>
      </c>
      <c r="F1154" s="124">
        <f t="shared" si="35"/>
        <v>0.99992301674428596</v>
      </c>
    </row>
    <row r="1155" spans="1:6" x14ac:dyDescent="0.25">
      <c r="A1155" s="110" t="str">
        <f t="shared" si="34"/>
        <v>A</v>
      </c>
      <c r="B1155" s="123" t="s">
        <v>258</v>
      </c>
      <c r="C1155" s="49" t="s">
        <v>16</v>
      </c>
      <c r="D1155" s="50">
        <v>100</v>
      </c>
      <c r="E1155" s="50">
        <v>48.01</v>
      </c>
      <c r="F1155" s="124">
        <f t="shared" si="35"/>
        <v>0.48009999999999997</v>
      </c>
    </row>
    <row r="1156" spans="1:6" ht="36.75" thickBot="1" x14ac:dyDescent="0.3">
      <c r="A1156" s="110" t="str">
        <f t="shared" ref="A1156:A1219" si="36">IF(OR(D1156&lt;&gt;0,E1156&lt;&gt;0),"A","B")</f>
        <v>A</v>
      </c>
      <c r="B1156" s="42" t="s">
        <v>705</v>
      </c>
      <c r="C1156" s="120" t="s">
        <v>706</v>
      </c>
      <c r="D1156" s="44">
        <v>324842.39</v>
      </c>
      <c r="E1156" s="44">
        <v>323457.47927999997</v>
      </c>
      <c r="F1156" s="113">
        <f t="shared" ref="F1156:F1219" si="37">E1156/D1156</f>
        <v>0.99573666872725553</v>
      </c>
    </row>
    <row r="1157" spans="1:6" ht="15.75" thickTop="1" x14ac:dyDescent="0.25">
      <c r="A1157" s="110" t="str">
        <f t="shared" si="36"/>
        <v>A</v>
      </c>
      <c r="B1157" s="121" t="s">
        <v>258</v>
      </c>
      <c r="C1157" s="46" t="s">
        <v>10</v>
      </c>
      <c r="D1157" s="47">
        <v>324842.39</v>
      </c>
      <c r="E1157" s="47">
        <v>323457.47927999997</v>
      </c>
      <c r="F1157" s="122">
        <f t="shared" si="37"/>
        <v>0.99573666872725553</v>
      </c>
    </row>
    <row r="1158" spans="1:6" x14ac:dyDescent="0.25">
      <c r="A1158" s="110" t="str">
        <f t="shared" si="36"/>
        <v>A</v>
      </c>
      <c r="B1158" s="123" t="s">
        <v>258</v>
      </c>
      <c r="C1158" s="49" t="s">
        <v>12</v>
      </c>
      <c r="D1158" s="50">
        <v>1060</v>
      </c>
      <c r="E1158" s="50">
        <v>988.85077000000001</v>
      </c>
      <c r="F1158" s="124">
        <f t="shared" si="37"/>
        <v>0.93287808490566038</v>
      </c>
    </row>
    <row r="1159" spans="1:6" x14ac:dyDescent="0.25">
      <c r="A1159" s="110" t="str">
        <f t="shared" si="36"/>
        <v>A</v>
      </c>
      <c r="B1159" s="123" t="s">
        <v>258</v>
      </c>
      <c r="C1159" s="49" t="s">
        <v>15</v>
      </c>
      <c r="D1159" s="50">
        <v>323357.39</v>
      </c>
      <c r="E1159" s="50">
        <v>322445.17658999999</v>
      </c>
      <c r="F1159" s="124">
        <f t="shared" si="37"/>
        <v>0.99717893130569857</v>
      </c>
    </row>
    <row r="1160" spans="1:6" x14ac:dyDescent="0.25">
      <c r="A1160" s="110" t="str">
        <f t="shared" si="36"/>
        <v>A</v>
      </c>
      <c r="B1160" s="123" t="s">
        <v>258</v>
      </c>
      <c r="C1160" s="49" t="s">
        <v>16</v>
      </c>
      <c r="D1160" s="50">
        <v>425</v>
      </c>
      <c r="E1160" s="50">
        <v>23.451919999999998</v>
      </c>
      <c r="F1160" s="124">
        <f t="shared" si="37"/>
        <v>5.5180988235294111E-2</v>
      </c>
    </row>
    <row r="1161" spans="1:6" s="55" customFormat="1" ht="18.75" thickBot="1" x14ac:dyDescent="0.3">
      <c r="A1161" s="51" t="str">
        <f t="shared" si="36"/>
        <v>A</v>
      </c>
      <c r="B1161" s="52" t="s">
        <v>707</v>
      </c>
      <c r="C1161" s="125" t="s">
        <v>708</v>
      </c>
      <c r="D1161" s="54">
        <v>324842.39</v>
      </c>
      <c r="E1161" s="54">
        <v>323457.47927999997</v>
      </c>
      <c r="F1161" s="126">
        <f t="shared" si="37"/>
        <v>0.99573666872725553</v>
      </c>
    </row>
    <row r="1162" spans="1:6" s="55" customFormat="1" ht="15.75" thickTop="1" x14ac:dyDescent="0.25">
      <c r="A1162" s="51" t="str">
        <f t="shared" si="36"/>
        <v>A</v>
      </c>
      <c r="B1162" s="127" t="s">
        <v>258</v>
      </c>
      <c r="C1162" s="57" t="s">
        <v>10</v>
      </c>
      <c r="D1162" s="58">
        <v>324842.39</v>
      </c>
      <c r="E1162" s="58">
        <v>323457.47927999997</v>
      </c>
      <c r="F1162" s="128">
        <f t="shared" si="37"/>
        <v>0.99573666872725553</v>
      </c>
    </row>
    <row r="1163" spans="1:6" s="55" customFormat="1" x14ac:dyDescent="0.25">
      <c r="A1163" s="51" t="str">
        <f t="shared" si="36"/>
        <v>A</v>
      </c>
      <c r="B1163" s="129" t="s">
        <v>258</v>
      </c>
      <c r="C1163" s="60" t="s">
        <v>12</v>
      </c>
      <c r="D1163" s="61">
        <v>1060</v>
      </c>
      <c r="E1163" s="61">
        <v>988.85077000000001</v>
      </c>
      <c r="F1163" s="130">
        <f t="shared" si="37"/>
        <v>0.93287808490566038</v>
      </c>
    </row>
    <row r="1164" spans="1:6" s="55" customFormat="1" x14ac:dyDescent="0.25">
      <c r="A1164" s="51" t="str">
        <f t="shared" si="36"/>
        <v>A</v>
      </c>
      <c r="B1164" s="129" t="s">
        <v>258</v>
      </c>
      <c r="C1164" s="60" t="s">
        <v>15</v>
      </c>
      <c r="D1164" s="61">
        <v>323357.39</v>
      </c>
      <c r="E1164" s="61">
        <v>322445.17658999999</v>
      </c>
      <c r="F1164" s="130">
        <f t="shared" si="37"/>
        <v>0.99717893130569857</v>
      </c>
    </row>
    <row r="1165" spans="1:6" s="55" customFormat="1" x14ac:dyDescent="0.25">
      <c r="A1165" s="51" t="str">
        <f t="shared" si="36"/>
        <v>A</v>
      </c>
      <c r="B1165" s="129" t="s">
        <v>258</v>
      </c>
      <c r="C1165" s="60" t="s">
        <v>16</v>
      </c>
      <c r="D1165" s="61">
        <v>425</v>
      </c>
      <c r="E1165" s="61">
        <v>23.451919999999998</v>
      </c>
      <c r="F1165" s="130">
        <f t="shared" si="37"/>
        <v>5.5180988235294111E-2</v>
      </c>
    </row>
    <row r="1166" spans="1:6" ht="18.75" thickBot="1" x14ac:dyDescent="0.3">
      <c r="A1166" s="110" t="str">
        <f t="shared" si="36"/>
        <v>A</v>
      </c>
      <c r="B1166" s="42" t="s">
        <v>709</v>
      </c>
      <c r="C1166" s="120" t="s">
        <v>710</v>
      </c>
      <c r="D1166" s="44">
        <v>15761</v>
      </c>
      <c r="E1166" s="44">
        <v>14772.170219999998</v>
      </c>
      <c r="F1166" s="113">
        <f t="shared" si="37"/>
        <v>0.93726097455745183</v>
      </c>
    </row>
    <row r="1167" spans="1:6" ht="15.75" thickTop="1" x14ac:dyDescent="0.25">
      <c r="A1167" s="110" t="str">
        <f t="shared" si="36"/>
        <v>A</v>
      </c>
      <c r="B1167" s="121" t="s">
        <v>258</v>
      </c>
      <c r="C1167" s="46" t="s">
        <v>10</v>
      </c>
      <c r="D1167" s="47">
        <v>15761</v>
      </c>
      <c r="E1167" s="47">
        <v>14772.170219999998</v>
      </c>
      <c r="F1167" s="122">
        <f t="shared" si="37"/>
        <v>0.93726097455745183</v>
      </c>
    </row>
    <row r="1168" spans="1:6" x14ac:dyDescent="0.25">
      <c r="A1168" s="110" t="str">
        <f t="shared" si="36"/>
        <v>A</v>
      </c>
      <c r="B1168" s="123" t="s">
        <v>258</v>
      </c>
      <c r="C1168" s="49" t="s">
        <v>12</v>
      </c>
      <c r="D1168" s="50">
        <v>590</v>
      </c>
      <c r="E1168" s="50">
        <v>556.06919999999991</v>
      </c>
      <c r="F1168" s="124">
        <f t="shared" si="37"/>
        <v>0.94249016949152531</v>
      </c>
    </row>
    <row r="1169" spans="1:6" x14ac:dyDescent="0.25">
      <c r="A1169" s="110" t="str">
        <f t="shared" si="36"/>
        <v>A</v>
      </c>
      <c r="B1169" s="123" t="s">
        <v>258</v>
      </c>
      <c r="C1169" s="49" t="s">
        <v>15</v>
      </c>
      <c r="D1169" s="50">
        <v>13911</v>
      </c>
      <c r="E1169" s="50">
        <v>12960.167519999999</v>
      </c>
      <c r="F1169" s="124">
        <f t="shared" si="37"/>
        <v>0.9316488764287254</v>
      </c>
    </row>
    <row r="1170" spans="1:6" x14ac:dyDescent="0.25">
      <c r="A1170" s="110" t="str">
        <f t="shared" si="36"/>
        <v>A</v>
      </c>
      <c r="B1170" s="123" t="s">
        <v>258</v>
      </c>
      <c r="C1170" s="49" t="s">
        <v>16</v>
      </c>
      <c r="D1170" s="50">
        <v>1260</v>
      </c>
      <c r="E1170" s="50">
        <v>1255.9335000000001</v>
      </c>
      <c r="F1170" s="124">
        <f t="shared" si="37"/>
        <v>0.99677261904761916</v>
      </c>
    </row>
    <row r="1171" spans="1:6" s="55" customFormat="1" ht="18.75" thickBot="1" x14ac:dyDescent="0.3">
      <c r="A1171" s="51" t="str">
        <f t="shared" si="36"/>
        <v>A</v>
      </c>
      <c r="B1171" s="52" t="s">
        <v>711</v>
      </c>
      <c r="C1171" s="125" t="s">
        <v>712</v>
      </c>
      <c r="D1171" s="54">
        <v>3764</v>
      </c>
      <c r="E1171" s="54">
        <v>3324.4692999999997</v>
      </c>
      <c r="F1171" s="126">
        <f t="shared" si="37"/>
        <v>0.88322776301806583</v>
      </c>
    </row>
    <row r="1172" spans="1:6" s="55" customFormat="1" ht="15.75" thickTop="1" x14ac:dyDescent="0.25">
      <c r="A1172" s="51" t="str">
        <f t="shared" si="36"/>
        <v>A</v>
      </c>
      <c r="B1172" s="127" t="s">
        <v>258</v>
      </c>
      <c r="C1172" s="57" t="s">
        <v>10</v>
      </c>
      <c r="D1172" s="58">
        <v>3764</v>
      </c>
      <c r="E1172" s="58">
        <v>3324.4692999999997</v>
      </c>
      <c r="F1172" s="128">
        <f t="shared" si="37"/>
        <v>0.88322776301806583</v>
      </c>
    </row>
    <row r="1173" spans="1:6" s="55" customFormat="1" x14ac:dyDescent="0.25">
      <c r="A1173" s="51" t="str">
        <f t="shared" si="36"/>
        <v>A</v>
      </c>
      <c r="B1173" s="129" t="s">
        <v>258</v>
      </c>
      <c r="C1173" s="60" t="s">
        <v>15</v>
      </c>
      <c r="D1173" s="61">
        <v>2504</v>
      </c>
      <c r="E1173" s="61">
        <v>2068.5358000000001</v>
      </c>
      <c r="F1173" s="130">
        <f t="shared" si="37"/>
        <v>0.82609257188498408</v>
      </c>
    </row>
    <row r="1174" spans="1:6" s="55" customFormat="1" x14ac:dyDescent="0.25">
      <c r="A1174" s="51" t="str">
        <f t="shared" si="36"/>
        <v>A</v>
      </c>
      <c r="B1174" s="129" t="s">
        <v>258</v>
      </c>
      <c r="C1174" s="60" t="s">
        <v>16</v>
      </c>
      <c r="D1174" s="61">
        <v>1260</v>
      </c>
      <c r="E1174" s="61">
        <v>1255.9335000000001</v>
      </c>
      <c r="F1174" s="130">
        <f t="shared" si="37"/>
        <v>0.99677261904761916</v>
      </c>
    </row>
    <row r="1175" spans="1:6" s="55" customFormat="1" ht="36.75" thickBot="1" x14ac:dyDescent="0.3">
      <c r="A1175" s="51" t="str">
        <f t="shared" si="36"/>
        <v>A</v>
      </c>
      <c r="B1175" s="52" t="s">
        <v>713</v>
      </c>
      <c r="C1175" s="125" t="s">
        <v>714</v>
      </c>
      <c r="D1175" s="54">
        <v>737</v>
      </c>
      <c r="E1175" s="54">
        <v>732.79600000000005</v>
      </c>
      <c r="F1175" s="126">
        <f t="shared" si="37"/>
        <v>0.99429579375848043</v>
      </c>
    </row>
    <row r="1176" spans="1:6" s="55" customFormat="1" ht="15.75" thickTop="1" x14ac:dyDescent="0.25">
      <c r="A1176" s="51" t="str">
        <f t="shared" si="36"/>
        <v>A</v>
      </c>
      <c r="B1176" s="127" t="s">
        <v>258</v>
      </c>
      <c r="C1176" s="57" t="s">
        <v>10</v>
      </c>
      <c r="D1176" s="58">
        <v>737</v>
      </c>
      <c r="E1176" s="58">
        <v>732.79600000000005</v>
      </c>
      <c r="F1176" s="128">
        <f t="shared" si="37"/>
        <v>0.99429579375848043</v>
      </c>
    </row>
    <row r="1177" spans="1:6" s="55" customFormat="1" x14ac:dyDescent="0.25">
      <c r="A1177" s="51" t="str">
        <f t="shared" si="36"/>
        <v>A</v>
      </c>
      <c r="B1177" s="129" t="s">
        <v>258</v>
      </c>
      <c r="C1177" s="60" t="s">
        <v>15</v>
      </c>
      <c r="D1177" s="61">
        <v>737</v>
      </c>
      <c r="E1177" s="61">
        <v>732.79600000000005</v>
      </c>
      <c r="F1177" s="130">
        <f t="shared" si="37"/>
        <v>0.99429579375848043</v>
      </c>
    </row>
    <row r="1178" spans="1:6" s="55" customFormat="1" ht="36.75" thickBot="1" x14ac:dyDescent="0.3">
      <c r="A1178" s="51" t="str">
        <f t="shared" si="36"/>
        <v>A</v>
      </c>
      <c r="B1178" s="52" t="s">
        <v>715</v>
      </c>
      <c r="C1178" s="125" t="s">
        <v>716</v>
      </c>
      <c r="D1178" s="54">
        <v>1260</v>
      </c>
      <c r="E1178" s="54">
        <v>1255.9335000000001</v>
      </c>
      <c r="F1178" s="126">
        <f t="shared" si="37"/>
        <v>0.99677261904761916</v>
      </c>
    </row>
    <row r="1179" spans="1:6" s="55" customFormat="1" ht="15.75" thickTop="1" x14ac:dyDescent="0.25">
      <c r="A1179" s="51" t="str">
        <f t="shared" si="36"/>
        <v>A</v>
      </c>
      <c r="B1179" s="127" t="s">
        <v>258</v>
      </c>
      <c r="C1179" s="57" t="s">
        <v>10</v>
      </c>
      <c r="D1179" s="58">
        <v>1260</v>
      </c>
      <c r="E1179" s="58">
        <v>1255.9335000000001</v>
      </c>
      <c r="F1179" s="128">
        <f t="shared" si="37"/>
        <v>0.99677261904761916</v>
      </c>
    </row>
    <row r="1180" spans="1:6" s="55" customFormat="1" x14ac:dyDescent="0.25">
      <c r="A1180" s="51" t="str">
        <f t="shared" si="36"/>
        <v>A</v>
      </c>
      <c r="B1180" s="129" t="s">
        <v>258</v>
      </c>
      <c r="C1180" s="60" t="s">
        <v>16</v>
      </c>
      <c r="D1180" s="61">
        <v>1260</v>
      </c>
      <c r="E1180" s="61">
        <v>1255.9335000000001</v>
      </c>
      <c r="F1180" s="130">
        <f t="shared" si="37"/>
        <v>0.99677261904761916</v>
      </c>
    </row>
    <row r="1181" spans="1:6" s="55" customFormat="1" ht="36.75" thickBot="1" x14ac:dyDescent="0.3">
      <c r="A1181" s="51" t="str">
        <f t="shared" si="36"/>
        <v>A</v>
      </c>
      <c r="B1181" s="52" t="s">
        <v>717</v>
      </c>
      <c r="C1181" s="125" t="s">
        <v>718</v>
      </c>
      <c r="D1181" s="54">
        <v>15</v>
      </c>
      <c r="E1181" s="54">
        <v>15</v>
      </c>
      <c r="F1181" s="126">
        <f t="shared" si="37"/>
        <v>1</v>
      </c>
    </row>
    <row r="1182" spans="1:6" s="55" customFormat="1" ht="15.75" thickTop="1" x14ac:dyDescent="0.25">
      <c r="A1182" s="51" t="str">
        <f t="shared" si="36"/>
        <v>A</v>
      </c>
      <c r="B1182" s="127" t="s">
        <v>258</v>
      </c>
      <c r="C1182" s="57" t="s">
        <v>10</v>
      </c>
      <c r="D1182" s="58">
        <v>15</v>
      </c>
      <c r="E1182" s="58">
        <v>15</v>
      </c>
      <c r="F1182" s="128">
        <f t="shared" si="37"/>
        <v>1</v>
      </c>
    </row>
    <row r="1183" spans="1:6" s="55" customFormat="1" x14ac:dyDescent="0.25">
      <c r="A1183" s="51" t="str">
        <f t="shared" si="36"/>
        <v>A</v>
      </c>
      <c r="B1183" s="129" t="s">
        <v>258</v>
      </c>
      <c r="C1183" s="60" t="s">
        <v>15</v>
      </c>
      <c r="D1183" s="61">
        <v>15</v>
      </c>
      <c r="E1183" s="61">
        <v>15</v>
      </c>
      <c r="F1183" s="130">
        <f t="shared" si="37"/>
        <v>1</v>
      </c>
    </row>
    <row r="1184" spans="1:6" s="55" customFormat="1" ht="36.75" thickBot="1" x14ac:dyDescent="0.3">
      <c r="A1184" s="51" t="str">
        <f t="shared" si="36"/>
        <v>A</v>
      </c>
      <c r="B1184" s="52" t="s">
        <v>719</v>
      </c>
      <c r="C1184" s="125" t="s">
        <v>720</v>
      </c>
      <c r="D1184" s="54">
        <v>1542</v>
      </c>
      <c r="E1184" s="54">
        <v>1314.7578000000001</v>
      </c>
      <c r="F1184" s="126">
        <f t="shared" si="37"/>
        <v>0.85263151750972765</v>
      </c>
    </row>
    <row r="1185" spans="1:6" s="55" customFormat="1" ht="15.75" thickTop="1" x14ac:dyDescent="0.25">
      <c r="A1185" s="51" t="str">
        <f t="shared" si="36"/>
        <v>A</v>
      </c>
      <c r="B1185" s="127" t="s">
        <v>258</v>
      </c>
      <c r="C1185" s="57" t="s">
        <v>10</v>
      </c>
      <c r="D1185" s="58">
        <v>1542</v>
      </c>
      <c r="E1185" s="58">
        <v>1314.7578000000001</v>
      </c>
      <c r="F1185" s="128">
        <f t="shared" si="37"/>
        <v>0.85263151750972765</v>
      </c>
    </row>
    <row r="1186" spans="1:6" s="55" customFormat="1" x14ac:dyDescent="0.25">
      <c r="A1186" s="51" t="str">
        <f t="shared" si="36"/>
        <v>A</v>
      </c>
      <c r="B1186" s="129" t="s">
        <v>258</v>
      </c>
      <c r="C1186" s="60" t="s">
        <v>15</v>
      </c>
      <c r="D1186" s="61">
        <v>1542</v>
      </c>
      <c r="E1186" s="61">
        <v>1314.7578000000001</v>
      </c>
      <c r="F1186" s="130">
        <f t="shared" si="37"/>
        <v>0.85263151750972765</v>
      </c>
    </row>
    <row r="1187" spans="1:6" s="55" customFormat="1" ht="36.75" thickBot="1" x14ac:dyDescent="0.3">
      <c r="A1187" s="51" t="str">
        <f t="shared" si="36"/>
        <v>A</v>
      </c>
      <c r="B1187" s="52" t="s">
        <v>721</v>
      </c>
      <c r="C1187" s="125" t="s">
        <v>722</v>
      </c>
      <c r="D1187" s="54">
        <v>10</v>
      </c>
      <c r="E1187" s="54">
        <v>5.9820000000000002</v>
      </c>
      <c r="F1187" s="126">
        <f t="shared" si="37"/>
        <v>0.59820000000000007</v>
      </c>
    </row>
    <row r="1188" spans="1:6" s="55" customFormat="1" ht="15.75" thickTop="1" x14ac:dyDescent="0.25">
      <c r="A1188" s="51" t="str">
        <f t="shared" si="36"/>
        <v>A</v>
      </c>
      <c r="B1188" s="127" t="s">
        <v>258</v>
      </c>
      <c r="C1188" s="57" t="s">
        <v>10</v>
      </c>
      <c r="D1188" s="58">
        <v>10</v>
      </c>
      <c r="E1188" s="58">
        <v>5.9820000000000002</v>
      </c>
      <c r="F1188" s="128">
        <f t="shared" si="37"/>
        <v>0.59820000000000007</v>
      </c>
    </row>
    <row r="1189" spans="1:6" s="55" customFormat="1" x14ac:dyDescent="0.25">
      <c r="A1189" s="51" t="str">
        <f t="shared" si="36"/>
        <v>A</v>
      </c>
      <c r="B1189" s="129" t="s">
        <v>258</v>
      </c>
      <c r="C1189" s="60" t="s">
        <v>15</v>
      </c>
      <c r="D1189" s="61">
        <v>10</v>
      </c>
      <c r="E1189" s="61">
        <v>5.9820000000000002</v>
      </c>
      <c r="F1189" s="130">
        <f t="shared" si="37"/>
        <v>0.59820000000000007</v>
      </c>
    </row>
    <row r="1190" spans="1:6" s="55" customFormat="1" ht="36.75" thickBot="1" x14ac:dyDescent="0.3">
      <c r="A1190" s="51" t="str">
        <f t="shared" si="36"/>
        <v>A</v>
      </c>
      <c r="B1190" s="52" t="s">
        <v>2496</v>
      </c>
      <c r="C1190" s="125" t="s">
        <v>2497</v>
      </c>
      <c r="D1190" s="54">
        <v>100</v>
      </c>
      <c r="E1190" s="54">
        <v>0</v>
      </c>
      <c r="F1190" s="126">
        <f t="shared" si="37"/>
        <v>0</v>
      </c>
    </row>
    <row r="1191" spans="1:6" s="55" customFormat="1" ht="15.75" thickTop="1" x14ac:dyDescent="0.25">
      <c r="A1191" s="51" t="str">
        <f t="shared" si="36"/>
        <v>A</v>
      </c>
      <c r="B1191" s="127" t="s">
        <v>258</v>
      </c>
      <c r="C1191" s="57" t="s">
        <v>10</v>
      </c>
      <c r="D1191" s="58">
        <v>100</v>
      </c>
      <c r="E1191" s="58">
        <v>0</v>
      </c>
      <c r="F1191" s="128">
        <f t="shared" si="37"/>
        <v>0</v>
      </c>
    </row>
    <row r="1192" spans="1:6" s="55" customFormat="1" x14ac:dyDescent="0.25">
      <c r="A1192" s="51" t="str">
        <f t="shared" si="36"/>
        <v>A</v>
      </c>
      <c r="B1192" s="129" t="s">
        <v>258</v>
      </c>
      <c r="C1192" s="60" t="s">
        <v>15</v>
      </c>
      <c r="D1192" s="61">
        <v>100</v>
      </c>
      <c r="E1192" s="61">
        <v>0</v>
      </c>
      <c r="F1192" s="130">
        <f t="shared" si="37"/>
        <v>0</v>
      </c>
    </row>
    <row r="1193" spans="1:6" s="55" customFormat="1" ht="36.75" thickBot="1" x14ac:dyDescent="0.3">
      <c r="A1193" s="51" t="str">
        <f t="shared" si="36"/>
        <v>A</v>
      </c>
      <c r="B1193" s="52" t="s">
        <v>2498</v>
      </c>
      <c r="C1193" s="125" t="s">
        <v>2499</v>
      </c>
      <c r="D1193" s="54">
        <v>100</v>
      </c>
      <c r="E1193" s="54">
        <v>0</v>
      </c>
      <c r="F1193" s="126">
        <f t="shared" si="37"/>
        <v>0</v>
      </c>
    </row>
    <row r="1194" spans="1:6" s="55" customFormat="1" ht="15.75" thickTop="1" x14ac:dyDescent="0.25">
      <c r="A1194" s="51" t="str">
        <f t="shared" si="36"/>
        <v>A</v>
      </c>
      <c r="B1194" s="127" t="s">
        <v>258</v>
      </c>
      <c r="C1194" s="57" t="s">
        <v>10</v>
      </c>
      <c r="D1194" s="58">
        <v>100</v>
      </c>
      <c r="E1194" s="58">
        <v>0</v>
      </c>
      <c r="F1194" s="128">
        <f t="shared" si="37"/>
        <v>0</v>
      </c>
    </row>
    <row r="1195" spans="1:6" s="55" customFormat="1" x14ac:dyDescent="0.25">
      <c r="A1195" s="51" t="str">
        <f t="shared" si="36"/>
        <v>A</v>
      </c>
      <c r="B1195" s="129" t="s">
        <v>258</v>
      </c>
      <c r="C1195" s="60" t="s">
        <v>15</v>
      </c>
      <c r="D1195" s="61">
        <v>100</v>
      </c>
      <c r="E1195" s="61">
        <v>0</v>
      </c>
      <c r="F1195" s="130">
        <f t="shared" si="37"/>
        <v>0</v>
      </c>
    </row>
    <row r="1196" spans="1:6" s="55" customFormat="1" ht="18.75" thickBot="1" x14ac:dyDescent="0.3">
      <c r="A1196" s="51" t="str">
        <f t="shared" si="36"/>
        <v>A</v>
      </c>
      <c r="B1196" s="52" t="s">
        <v>723</v>
      </c>
      <c r="C1196" s="125" t="s">
        <v>724</v>
      </c>
      <c r="D1196" s="54">
        <v>11997</v>
      </c>
      <c r="E1196" s="54">
        <v>11447.700919999999</v>
      </c>
      <c r="F1196" s="126">
        <f t="shared" si="37"/>
        <v>0.95421363007418514</v>
      </c>
    </row>
    <row r="1197" spans="1:6" s="55" customFormat="1" ht="15.75" thickTop="1" x14ac:dyDescent="0.25">
      <c r="A1197" s="51" t="str">
        <f t="shared" si="36"/>
        <v>A</v>
      </c>
      <c r="B1197" s="127" t="s">
        <v>258</v>
      </c>
      <c r="C1197" s="57" t="s">
        <v>10</v>
      </c>
      <c r="D1197" s="58">
        <v>11997</v>
      </c>
      <c r="E1197" s="58">
        <v>11447.700919999999</v>
      </c>
      <c r="F1197" s="128">
        <f t="shared" si="37"/>
        <v>0.95421363007418514</v>
      </c>
    </row>
    <row r="1198" spans="1:6" s="55" customFormat="1" x14ac:dyDescent="0.25">
      <c r="A1198" s="51" t="str">
        <f t="shared" si="36"/>
        <v>A</v>
      </c>
      <c r="B1198" s="129" t="s">
        <v>258</v>
      </c>
      <c r="C1198" s="60" t="s">
        <v>12</v>
      </c>
      <c r="D1198" s="61">
        <v>590</v>
      </c>
      <c r="E1198" s="61">
        <v>556.06919999999991</v>
      </c>
      <c r="F1198" s="130">
        <f t="shared" si="37"/>
        <v>0.94249016949152531</v>
      </c>
    </row>
    <row r="1199" spans="1:6" s="55" customFormat="1" x14ac:dyDescent="0.25">
      <c r="A1199" s="51" t="str">
        <f t="shared" si="36"/>
        <v>A</v>
      </c>
      <c r="B1199" s="129" t="s">
        <v>258</v>
      </c>
      <c r="C1199" s="60" t="s">
        <v>15</v>
      </c>
      <c r="D1199" s="61">
        <v>11407</v>
      </c>
      <c r="E1199" s="61">
        <v>10891.631719999999</v>
      </c>
      <c r="F1199" s="130">
        <f t="shared" si="37"/>
        <v>0.95481999824669062</v>
      </c>
    </row>
    <row r="1200" spans="1:6" s="55" customFormat="1" ht="36.75" thickBot="1" x14ac:dyDescent="0.3">
      <c r="A1200" s="51" t="str">
        <f t="shared" si="36"/>
        <v>A</v>
      </c>
      <c r="B1200" s="52" t="s">
        <v>725</v>
      </c>
      <c r="C1200" s="125" t="s">
        <v>726</v>
      </c>
      <c r="D1200" s="54">
        <v>1000</v>
      </c>
      <c r="E1200" s="54">
        <v>903.3503199999999</v>
      </c>
      <c r="F1200" s="126">
        <f t="shared" si="37"/>
        <v>0.90335031999999993</v>
      </c>
    </row>
    <row r="1201" spans="1:6" s="55" customFormat="1" ht="15.75" thickTop="1" x14ac:dyDescent="0.25">
      <c r="A1201" s="51" t="str">
        <f t="shared" si="36"/>
        <v>A</v>
      </c>
      <c r="B1201" s="127" t="s">
        <v>258</v>
      </c>
      <c r="C1201" s="57" t="s">
        <v>10</v>
      </c>
      <c r="D1201" s="58">
        <v>1000</v>
      </c>
      <c r="E1201" s="58">
        <v>903.3503199999999</v>
      </c>
      <c r="F1201" s="128">
        <f t="shared" si="37"/>
        <v>0.90335031999999993</v>
      </c>
    </row>
    <row r="1202" spans="1:6" s="55" customFormat="1" x14ac:dyDescent="0.25">
      <c r="A1202" s="51" t="str">
        <f t="shared" si="36"/>
        <v>A</v>
      </c>
      <c r="B1202" s="129" t="s">
        <v>258</v>
      </c>
      <c r="C1202" s="60" t="s">
        <v>15</v>
      </c>
      <c r="D1202" s="61">
        <v>1000</v>
      </c>
      <c r="E1202" s="61">
        <v>903.3503199999999</v>
      </c>
      <c r="F1202" s="130">
        <f t="shared" si="37"/>
        <v>0.90335031999999993</v>
      </c>
    </row>
    <row r="1203" spans="1:6" s="55" customFormat="1" ht="36.75" thickBot="1" x14ac:dyDescent="0.3">
      <c r="A1203" s="51" t="str">
        <f t="shared" si="36"/>
        <v>A</v>
      </c>
      <c r="B1203" s="52" t="s">
        <v>727</v>
      </c>
      <c r="C1203" s="125" t="s">
        <v>728</v>
      </c>
      <c r="D1203" s="54">
        <v>1722</v>
      </c>
      <c r="E1203" s="54">
        <v>1720.3386</v>
      </c>
      <c r="F1203" s="126">
        <f t="shared" si="37"/>
        <v>0.99903519163763066</v>
      </c>
    </row>
    <row r="1204" spans="1:6" s="55" customFormat="1" ht="15.75" thickTop="1" x14ac:dyDescent="0.25">
      <c r="A1204" s="51" t="str">
        <f t="shared" si="36"/>
        <v>A</v>
      </c>
      <c r="B1204" s="127" t="s">
        <v>258</v>
      </c>
      <c r="C1204" s="57" t="s">
        <v>10</v>
      </c>
      <c r="D1204" s="58">
        <v>1722</v>
      </c>
      <c r="E1204" s="58">
        <v>1720.3386</v>
      </c>
      <c r="F1204" s="128">
        <f t="shared" si="37"/>
        <v>0.99903519163763066</v>
      </c>
    </row>
    <row r="1205" spans="1:6" s="55" customFormat="1" x14ac:dyDescent="0.25">
      <c r="A1205" s="51" t="str">
        <f t="shared" si="36"/>
        <v>A</v>
      </c>
      <c r="B1205" s="129" t="s">
        <v>258</v>
      </c>
      <c r="C1205" s="60" t="s">
        <v>15</v>
      </c>
      <c r="D1205" s="61">
        <v>1722</v>
      </c>
      <c r="E1205" s="61">
        <v>1720.3386</v>
      </c>
      <c r="F1205" s="130">
        <f t="shared" si="37"/>
        <v>0.99903519163763066</v>
      </c>
    </row>
    <row r="1206" spans="1:6" s="55" customFormat="1" ht="36.75" thickBot="1" x14ac:dyDescent="0.3">
      <c r="A1206" s="51" t="str">
        <f t="shared" si="36"/>
        <v>A</v>
      </c>
      <c r="B1206" s="52" t="s">
        <v>729</v>
      </c>
      <c r="C1206" s="125" t="s">
        <v>730</v>
      </c>
      <c r="D1206" s="54">
        <v>2500</v>
      </c>
      <c r="E1206" s="54">
        <v>2498.5749999999998</v>
      </c>
      <c r="F1206" s="126">
        <f t="shared" si="37"/>
        <v>0.99942999999999993</v>
      </c>
    </row>
    <row r="1207" spans="1:6" s="55" customFormat="1" ht="15.75" thickTop="1" x14ac:dyDescent="0.25">
      <c r="A1207" s="51" t="str">
        <f t="shared" si="36"/>
        <v>A</v>
      </c>
      <c r="B1207" s="127" t="s">
        <v>258</v>
      </c>
      <c r="C1207" s="57" t="s">
        <v>10</v>
      </c>
      <c r="D1207" s="58">
        <v>2500</v>
      </c>
      <c r="E1207" s="58">
        <v>2498.5749999999998</v>
      </c>
      <c r="F1207" s="128">
        <f t="shared" si="37"/>
        <v>0.99942999999999993</v>
      </c>
    </row>
    <row r="1208" spans="1:6" s="55" customFormat="1" x14ac:dyDescent="0.25">
      <c r="A1208" s="51" t="str">
        <f t="shared" si="36"/>
        <v>A</v>
      </c>
      <c r="B1208" s="129" t="s">
        <v>258</v>
      </c>
      <c r="C1208" s="60" t="s">
        <v>15</v>
      </c>
      <c r="D1208" s="61">
        <v>2500</v>
      </c>
      <c r="E1208" s="61">
        <v>2498.5749999999998</v>
      </c>
      <c r="F1208" s="130">
        <f t="shared" si="37"/>
        <v>0.99942999999999993</v>
      </c>
    </row>
    <row r="1209" spans="1:6" s="55" customFormat="1" ht="36.75" thickBot="1" x14ac:dyDescent="0.3">
      <c r="A1209" s="51" t="str">
        <f t="shared" si="36"/>
        <v>A</v>
      </c>
      <c r="B1209" s="52" t="s">
        <v>731</v>
      </c>
      <c r="C1209" s="125" t="s">
        <v>732</v>
      </c>
      <c r="D1209" s="54">
        <v>1250</v>
      </c>
      <c r="E1209" s="54">
        <v>1223.4059999999999</v>
      </c>
      <c r="F1209" s="126">
        <f t="shared" si="37"/>
        <v>0.97872479999999995</v>
      </c>
    </row>
    <row r="1210" spans="1:6" s="55" customFormat="1" ht="15.75" thickTop="1" x14ac:dyDescent="0.25">
      <c r="A1210" s="51" t="str">
        <f t="shared" si="36"/>
        <v>A</v>
      </c>
      <c r="B1210" s="127" t="s">
        <v>258</v>
      </c>
      <c r="C1210" s="57" t="s">
        <v>10</v>
      </c>
      <c r="D1210" s="58">
        <v>1250</v>
      </c>
      <c r="E1210" s="58">
        <v>1223.4059999999999</v>
      </c>
      <c r="F1210" s="128">
        <f t="shared" si="37"/>
        <v>0.97872479999999995</v>
      </c>
    </row>
    <row r="1211" spans="1:6" s="55" customFormat="1" x14ac:dyDescent="0.25">
      <c r="A1211" s="51" t="str">
        <f t="shared" si="36"/>
        <v>A</v>
      </c>
      <c r="B1211" s="129" t="s">
        <v>258</v>
      </c>
      <c r="C1211" s="60" t="s">
        <v>15</v>
      </c>
      <c r="D1211" s="61">
        <v>1250</v>
      </c>
      <c r="E1211" s="61">
        <v>1223.4059999999999</v>
      </c>
      <c r="F1211" s="130">
        <f t="shared" si="37"/>
        <v>0.97872479999999995</v>
      </c>
    </row>
    <row r="1212" spans="1:6" s="55" customFormat="1" ht="36.75" thickBot="1" x14ac:dyDescent="0.3">
      <c r="A1212" s="51" t="str">
        <f t="shared" si="36"/>
        <v>A</v>
      </c>
      <c r="B1212" s="52" t="s">
        <v>733</v>
      </c>
      <c r="C1212" s="125" t="s">
        <v>734</v>
      </c>
      <c r="D1212" s="54">
        <v>235</v>
      </c>
      <c r="E1212" s="54">
        <v>187.553</v>
      </c>
      <c r="F1212" s="126">
        <f t="shared" si="37"/>
        <v>0.79809787234042551</v>
      </c>
    </row>
    <row r="1213" spans="1:6" s="55" customFormat="1" ht="15.75" thickTop="1" x14ac:dyDescent="0.25">
      <c r="A1213" s="51" t="str">
        <f t="shared" si="36"/>
        <v>A</v>
      </c>
      <c r="B1213" s="127" t="s">
        <v>258</v>
      </c>
      <c r="C1213" s="57" t="s">
        <v>10</v>
      </c>
      <c r="D1213" s="58">
        <v>235</v>
      </c>
      <c r="E1213" s="58">
        <v>187.553</v>
      </c>
      <c r="F1213" s="128">
        <f t="shared" si="37"/>
        <v>0.79809787234042551</v>
      </c>
    </row>
    <row r="1214" spans="1:6" s="55" customFormat="1" x14ac:dyDescent="0.25">
      <c r="A1214" s="51" t="str">
        <f t="shared" si="36"/>
        <v>A</v>
      </c>
      <c r="B1214" s="129" t="s">
        <v>258</v>
      </c>
      <c r="C1214" s="60" t="s">
        <v>15</v>
      </c>
      <c r="D1214" s="61">
        <v>235</v>
      </c>
      <c r="E1214" s="61">
        <v>187.553</v>
      </c>
      <c r="F1214" s="130">
        <f t="shared" si="37"/>
        <v>0.79809787234042551</v>
      </c>
    </row>
    <row r="1215" spans="1:6" s="55" customFormat="1" ht="36.75" thickBot="1" x14ac:dyDescent="0.3">
      <c r="A1215" s="51" t="str">
        <f t="shared" si="36"/>
        <v>A</v>
      </c>
      <c r="B1215" s="52" t="s">
        <v>735</v>
      </c>
      <c r="C1215" s="125" t="s">
        <v>736</v>
      </c>
      <c r="D1215" s="54">
        <v>3305</v>
      </c>
      <c r="E1215" s="54">
        <v>3185.2875600000002</v>
      </c>
      <c r="F1215" s="126">
        <f t="shared" si="37"/>
        <v>0.96377838426626328</v>
      </c>
    </row>
    <row r="1216" spans="1:6" s="55" customFormat="1" ht="15.75" thickTop="1" x14ac:dyDescent="0.25">
      <c r="A1216" s="51" t="str">
        <f t="shared" si="36"/>
        <v>A</v>
      </c>
      <c r="B1216" s="127" t="s">
        <v>258</v>
      </c>
      <c r="C1216" s="57" t="s">
        <v>10</v>
      </c>
      <c r="D1216" s="58">
        <v>3305</v>
      </c>
      <c r="E1216" s="58">
        <v>3185.2875600000002</v>
      </c>
      <c r="F1216" s="128">
        <f t="shared" si="37"/>
        <v>0.96377838426626328</v>
      </c>
    </row>
    <row r="1217" spans="1:6" s="55" customFormat="1" x14ac:dyDescent="0.25">
      <c r="A1217" s="51" t="str">
        <f t="shared" si="36"/>
        <v>A</v>
      </c>
      <c r="B1217" s="129" t="s">
        <v>258</v>
      </c>
      <c r="C1217" s="60" t="s">
        <v>12</v>
      </c>
      <c r="D1217" s="61">
        <v>215</v>
      </c>
      <c r="E1217" s="61">
        <v>207.22420000000002</v>
      </c>
      <c r="F1217" s="130">
        <f t="shared" si="37"/>
        <v>0.96383348837209315</v>
      </c>
    </row>
    <row r="1218" spans="1:6" s="55" customFormat="1" x14ac:dyDescent="0.25">
      <c r="A1218" s="51" t="str">
        <f t="shared" si="36"/>
        <v>A</v>
      </c>
      <c r="B1218" s="129" t="s">
        <v>258</v>
      </c>
      <c r="C1218" s="60" t="s">
        <v>15</v>
      </c>
      <c r="D1218" s="61">
        <v>3090</v>
      </c>
      <c r="E1218" s="61">
        <v>2978.0633599999996</v>
      </c>
      <c r="F1218" s="130">
        <f t="shared" si="37"/>
        <v>0.96377455016181224</v>
      </c>
    </row>
    <row r="1219" spans="1:6" s="55" customFormat="1" ht="36.75" thickBot="1" x14ac:dyDescent="0.3">
      <c r="A1219" s="51" t="str">
        <f t="shared" si="36"/>
        <v>A</v>
      </c>
      <c r="B1219" s="52" t="s">
        <v>737</v>
      </c>
      <c r="C1219" s="125" t="s">
        <v>738</v>
      </c>
      <c r="D1219" s="54">
        <v>700</v>
      </c>
      <c r="E1219" s="54">
        <v>641.72500000000002</v>
      </c>
      <c r="F1219" s="126">
        <f t="shared" si="37"/>
        <v>0.91675000000000006</v>
      </c>
    </row>
    <row r="1220" spans="1:6" s="55" customFormat="1" ht="15.75" thickTop="1" x14ac:dyDescent="0.25">
      <c r="A1220" s="51" t="str">
        <f t="shared" ref="A1220:A1283" si="38">IF(OR(D1220&lt;&gt;0,E1220&lt;&gt;0),"A","B")</f>
        <v>A</v>
      </c>
      <c r="B1220" s="127" t="s">
        <v>258</v>
      </c>
      <c r="C1220" s="57" t="s">
        <v>10</v>
      </c>
      <c r="D1220" s="58">
        <v>700</v>
      </c>
      <c r="E1220" s="58">
        <v>641.72500000000002</v>
      </c>
      <c r="F1220" s="128">
        <f t="shared" ref="F1220:F1283" si="39">E1220/D1220</f>
        <v>0.91675000000000006</v>
      </c>
    </row>
    <row r="1221" spans="1:6" s="55" customFormat="1" x14ac:dyDescent="0.25">
      <c r="A1221" s="51" t="str">
        <f t="shared" si="38"/>
        <v>A</v>
      </c>
      <c r="B1221" s="129" t="s">
        <v>258</v>
      </c>
      <c r="C1221" s="60" t="s">
        <v>15</v>
      </c>
      <c r="D1221" s="61">
        <v>700</v>
      </c>
      <c r="E1221" s="61">
        <v>641.72500000000002</v>
      </c>
      <c r="F1221" s="130">
        <f t="shared" si="39"/>
        <v>0.91675000000000006</v>
      </c>
    </row>
    <row r="1222" spans="1:6" s="55" customFormat="1" ht="36.75" thickBot="1" x14ac:dyDescent="0.3">
      <c r="A1222" s="51" t="str">
        <f t="shared" si="38"/>
        <v>A</v>
      </c>
      <c r="B1222" s="52" t="s">
        <v>739</v>
      </c>
      <c r="C1222" s="125" t="s">
        <v>740</v>
      </c>
      <c r="D1222" s="54">
        <v>375</v>
      </c>
      <c r="E1222" s="54">
        <v>348.84500000000003</v>
      </c>
      <c r="F1222" s="126">
        <f t="shared" si="39"/>
        <v>0.93025333333333338</v>
      </c>
    </row>
    <row r="1223" spans="1:6" s="55" customFormat="1" ht="15.75" thickTop="1" x14ac:dyDescent="0.25">
      <c r="A1223" s="51" t="str">
        <f t="shared" si="38"/>
        <v>A</v>
      </c>
      <c r="B1223" s="127" t="s">
        <v>258</v>
      </c>
      <c r="C1223" s="57" t="s">
        <v>10</v>
      </c>
      <c r="D1223" s="58">
        <v>375</v>
      </c>
      <c r="E1223" s="58">
        <v>348.84500000000003</v>
      </c>
      <c r="F1223" s="128">
        <f t="shared" si="39"/>
        <v>0.93025333333333338</v>
      </c>
    </row>
    <row r="1224" spans="1:6" s="55" customFormat="1" x14ac:dyDescent="0.25">
      <c r="A1224" s="51" t="str">
        <f t="shared" si="38"/>
        <v>A</v>
      </c>
      <c r="B1224" s="129" t="s">
        <v>258</v>
      </c>
      <c r="C1224" s="60" t="s">
        <v>12</v>
      </c>
      <c r="D1224" s="61">
        <v>375</v>
      </c>
      <c r="E1224" s="61">
        <v>348.84500000000003</v>
      </c>
      <c r="F1224" s="130">
        <f t="shared" si="39"/>
        <v>0.93025333333333338</v>
      </c>
    </row>
    <row r="1225" spans="1:6" s="55" customFormat="1" ht="36.75" thickBot="1" x14ac:dyDescent="0.3">
      <c r="A1225" s="51" t="str">
        <f t="shared" si="38"/>
        <v>A</v>
      </c>
      <c r="B1225" s="52" t="s">
        <v>741</v>
      </c>
      <c r="C1225" s="125" t="s">
        <v>742</v>
      </c>
      <c r="D1225" s="54">
        <v>390</v>
      </c>
      <c r="E1225" s="54">
        <v>358.26044000000002</v>
      </c>
      <c r="F1225" s="126">
        <f t="shared" si="39"/>
        <v>0.91861651282051282</v>
      </c>
    </row>
    <row r="1226" spans="1:6" s="55" customFormat="1" ht="15.75" thickTop="1" x14ac:dyDescent="0.25">
      <c r="A1226" s="51" t="str">
        <f t="shared" si="38"/>
        <v>A</v>
      </c>
      <c r="B1226" s="127" t="s">
        <v>258</v>
      </c>
      <c r="C1226" s="57" t="s">
        <v>10</v>
      </c>
      <c r="D1226" s="58">
        <v>390</v>
      </c>
      <c r="E1226" s="58">
        <v>358.26044000000002</v>
      </c>
      <c r="F1226" s="128">
        <f t="shared" si="39"/>
        <v>0.91861651282051282</v>
      </c>
    </row>
    <row r="1227" spans="1:6" s="55" customFormat="1" x14ac:dyDescent="0.25">
      <c r="A1227" s="51" t="str">
        <f t="shared" si="38"/>
        <v>A</v>
      </c>
      <c r="B1227" s="129" t="s">
        <v>258</v>
      </c>
      <c r="C1227" s="60" t="s">
        <v>15</v>
      </c>
      <c r="D1227" s="61">
        <v>390</v>
      </c>
      <c r="E1227" s="61">
        <v>358.26044000000002</v>
      </c>
      <c r="F1227" s="130">
        <f t="shared" si="39"/>
        <v>0.91861651282051282</v>
      </c>
    </row>
    <row r="1228" spans="1:6" s="55" customFormat="1" ht="54.75" thickBot="1" x14ac:dyDescent="0.3">
      <c r="A1228" s="51" t="str">
        <f t="shared" si="38"/>
        <v>A</v>
      </c>
      <c r="B1228" s="52" t="s">
        <v>743</v>
      </c>
      <c r="C1228" s="125" t="s">
        <v>744</v>
      </c>
      <c r="D1228" s="54">
        <v>225</v>
      </c>
      <c r="E1228" s="54">
        <v>175.14</v>
      </c>
      <c r="F1228" s="126">
        <f t="shared" si="39"/>
        <v>0.77839999999999998</v>
      </c>
    </row>
    <row r="1229" spans="1:6" s="55" customFormat="1" ht="15.75" thickTop="1" x14ac:dyDescent="0.25">
      <c r="A1229" s="51" t="str">
        <f t="shared" si="38"/>
        <v>A</v>
      </c>
      <c r="B1229" s="127" t="s">
        <v>258</v>
      </c>
      <c r="C1229" s="57" t="s">
        <v>10</v>
      </c>
      <c r="D1229" s="58">
        <v>225</v>
      </c>
      <c r="E1229" s="58">
        <v>175.14</v>
      </c>
      <c r="F1229" s="128">
        <f t="shared" si="39"/>
        <v>0.77839999999999998</v>
      </c>
    </row>
    <row r="1230" spans="1:6" s="55" customFormat="1" x14ac:dyDescent="0.25">
      <c r="A1230" s="51" t="str">
        <f t="shared" si="38"/>
        <v>A</v>
      </c>
      <c r="B1230" s="129" t="s">
        <v>258</v>
      </c>
      <c r="C1230" s="60" t="s">
        <v>15</v>
      </c>
      <c r="D1230" s="61">
        <v>225</v>
      </c>
      <c r="E1230" s="61">
        <v>175.14</v>
      </c>
      <c r="F1230" s="130">
        <f t="shared" si="39"/>
        <v>0.77839999999999998</v>
      </c>
    </row>
    <row r="1231" spans="1:6" s="55" customFormat="1" ht="36.75" thickBot="1" x14ac:dyDescent="0.3">
      <c r="A1231" s="51" t="str">
        <f t="shared" si="38"/>
        <v>A</v>
      </c>
      <c r="B1231" s="52" t="s">
        <v>745</v>
      </c>
      <c r="C1231" s="125" t="s">
        <v>746</v>
      </c>
      <c r="D1231" s="54">
        <v>232</v>
      </c>
      <c r="E1231" s="54">
        <v>162.94</v>
      </c>
      <c r="F1231" s="126">
        <f t="shared" si="39"/>
        <v>0.7023275862068965</v>
      </c>
    </row>
    <row r="1232" spans="1:6" s="55" customFormat="1" ht="15.75" thickTop="1" x14ac:dyDescent="0.25">
      <c r="A1232" s="51" t="str">
        <f t="shared" si="38"/>
        <v>A</v>
      </c>
      <c r="B1232" s="127" t="s">
        <v>258</v>
      </c>
      <c r="C1232" s="57" t="s">
        <v>10</v>
      </c>
      <c r="D1232" s="58">
        <v>232</v>
      </c>
      <c r="E1232" s="58">
        <v>162.94</v>
      </c>
      <c r="F1232" s="128">
        <f t="shared" si="39"/>
        <v>0.7023275862068965</v>
      </c>
    </row>
    <row r="1233" spans="1:6" s="55" customFormat="1" x14ac:dyDescent="0.25">
      <c r="A1233" s="51" t="str">
        <f t="shared" si="38"/>
        <v>A</v>
      </c>
      <c r="B1233" s="129" t="s">
        <v>258</v>
      </c>
      <c r="C1233" s="60" t="s">
        <v>15</v>
      </c>
      <c r="D1233" s="61">
        <v>232</v>
      </c>
      <c r="E1233" s="61">
        <v>162.94</v>
      </c>
      <c r="F1233" s="130">
        <f t="shared" si="39"/>
        <v>0.7023275862068965</v>
      </c>
    </row>
    <row r="1234" spans="1:6" s="55" customFormat="1" ht="36.75" thickBot="1" x14ac:dyDescent="0.3">
      <c r="A1234" s="51" t="str">
        <f t="shared" si="38"/>
        <v>A</v>
      </c>
      <c r="B1234" s="52" t="s">
        <v>747</v>
      </c>
      <c r="C1234" s="125" t="s">
        <v>748</v>
      </c>
      <c r="D1234" s="54">
        <v>53</v>
      </c>
      <c r="E1234" s="54">
        <v>42.28</v>
      </c>
      <c r="F1234" s="126">
        <f t="shared" si="39"/>
        <v>0.79773584905660377</v>
      </c>
    </row>
    <row r="1235" spans="1:6" s="55" customFormat="1" ht="15.75" thickTop="1" x14ac:dyDescent="0.25">
      <c r="A1235" s="51" t="str">
        <f t="shared" si="38"/>
        <v>A</v>
      </c>
      <c r="B1235" s="127" t="s">
        <v>258</v>
      </c>
      <c r="C1235" s="57" t="s">
        <v>10</v>
      </c>
      <c r="D1235" s="58">
        <v>53</v>
      </c>
      <c r="E1235" s="58">
        <v>42.28</v>
      </c>
      <c r="F1235" s="128">
        <f t="shared" si="39"/>
        <v>0.79773584905660377</v>
      </c>
    </row>
    <row r="1236" spans="1:6" s="55" customFormat="1" x14ac:dyDescent="0.25">
      <c r="A1236" s="51" t="str">
        <f t="shared" si="38"/>
        <v>A</v>
      </c>
      <c r="B1236" s="129" t="s">
        <v>258</v>
      </c>
      <c r="C1236" s="60" t="s">
        <v>15</v>
      </c>
      <c r="D1236" s="61">
        <v>53</v>
      </c>
      <c r="E1236" s="61">
        <v>42.28</v>
      </c>
      <c r="F1236" s="130">
        <f t="shared" si="39"/>
        <v>0.79773584905660377</v>
      </c>
    </row>
    <row r="1237" spans="1:6" s="55" customFormat="1" ht="54.75" thickBot="1" x14ac:dyDescent="0.3">
      <c r="A1237" s="51" t="str">
        <f t="shared" si="38"/>
        <v>A</v>
      </c>
      <c r="B1237" s="52" t="s">
        <v>2500</v>
      </c>
      <c r="C1237" s="125" t="s">
        <v>2501</v>
      </c>
      <c r="D1237" s="54">
        <v>10</v>
      </c>
      <c r="E1237" s="54">
        <v>0</v>
      </c>
      <c r="F1237" s="126">
        <f t="shared" si="39"/>
        <v>0</v>
      </c>
    </row>
    <row r="1238" spans="1:6" s="55" customFormat="1" ht="15.75" thickTop="1" x14ac:dyDescent="0.25">
      <c r="A1238" s="51" t="str">
        <f t="shared" si="38"/>
        <v>A</v>
      </c>
      <c r="B1238" s="127" t="s">
        <v>258</v>
      </c>
      <c r="C1238" s="57" t="s">
        <v>10</v>
      </c>
      <c r="D1238" s="58">
        <v>10</v>
      </c>
      <c r="E1238" s="58">
        <v>0</v>
      </c>
      <c r="F1238" s="128">
        <f t="shared" si="39"/>
        <v>0</v>
      </c>
    </row>
    <row r="1239" spans="1:6" s="55" customFormat="1" x14ac:dyDescent="0.25">
      <c r="A1239" s="51" t="str">
        <f t="shared" si="38"/>
        <v>A</v>
      </c>
      <c r="B1239" s="129" t="s">
        <v>258</v>
      </c>
      <c r="C1239" s="60" t="s">
        <v>15</v>
      </c>
      <c r="D1239" s="61">
        <v>10</v>
      </c>
      <c r="E1239" s="61">
        <v>0</v>
      </c>
      <c r="F1239" s="130">
        <f t="shared" si="39"/>
        <v>0</v>
      </c>
    </row>
    <row r="1240" spans="1:6" ht="18.75" thickBot="1" x14ac:dyDescent="0.3">
      <c r="A1240" s="110" t="str">
        <f t="shared" si="38"/>
        <v>A</v>
      </c>
      <c r="B1240" s="42" t="s">
        <v>749</v>
      </c>
      <c r="C1240" s="120" t="s">
        <v>750</v>
      </c>
      <c r="D1240" s="44">
        <v>23430</v>
      </c>
      <c r="E1240" s="44">
        <v>23300.860199999999</v>
      </c>
      <c r="F1240" s="113">
        <f t="shared" si="39"/>
        <v>0.99448827144686291</v>
      </c>
    </row>
    <row r="1241" spans="1:6" ht="15.75" thickTop="1" x14ac:dyDescent="0.25">
      <c r="A1241" s="110" t="str">
        <f t="shared" si="38"/>
        <v>A</v>
      </c>
      <c r="B1241" s="121" t="s">
        <v>258</v>
      </c>
      <c r="C1241" s="46" t="s">
        <v>10</v>
      </c>
      <c r="D1241" s="47">
        <v>23430</v>
      </c>
      <c r="E1241" s="47">
        <v>23300.860199999999</v>
      </c>
      <c r="F1241" s="122">
        <f t="shared" si="39"/>
        <v>0.99448827144686291</v>
      </c>
    </row>
    <row r="1242" spans="1:6" x14ac:dyDescent="0.25">
      <c r="A1242" s="110" t="str">
        <f t="shared" si="38"/>
        <v>A</v>
      </c>
      <c r="B1242" s="123" t="s">
        <v>258</v>
      </c>
      <c r="C1242" s="49" t="s">
        <v>15</v>
      </c>
      <c r="D1242" s="50">
        <v>23430</v>
      </c>
      <c r="E1242" s="50">
        <v>23300.860199999999</v>
      </c>
      <c r="F1242" s="124">
        <f t="shared" si="39"/>
        <v>0.99448827144686291</v>
      </c>
    </row>
    <row r="1243" spans="1:6" s="55" customFormat="1" ht="36.75" thickBot="1" x14ac:dyDescent="0.3">
      <c r="A1243" s="51" t="str">
        <f t="shared" si="38"/>
        <v>A</v>
      </c>
      <c r="B1243" s="52" t="s">
        <v>751</v>
      </c>
      <c r="C1243" s="125" t="s">
        <v>752</v>
      </c>
      <c r="D1243" s="54">
        <v>16190</v>
      </c>
      <c r="E1243" s="54">
        <v>16185.367</v>
      </c>
      <c r="F1243" s="126">
        <f t="shared" si="39"/>
        <v>0.99971383570104999</v>
      </c>
    </row>
    <row r="1244" spans="1:6" s="55" customFormat="1" ht="15.75" thickTop="1" x14ac:dyDescent="0.25">
      <c r="A1244" s="51" t="str">
        <f t="shared" si="38"/>
        <v>A</v>
      </c>
      <c r="B1244" s="127" t="s">
        <v>258</v>
      </c>
      <c r="C1244" s="57" t="s">
        <v>10</v>
      </c>
      <c r="D1244" s="58">
        <v>16190</v>
      </c>
      <c r="E1244" s="58">
        <v>16185.367</v>
      </c>
      <c r="F1244" s="128">
        <f t="shared" si="39"/>
        <v>0.99971383570104999</v>
      </c>
    </row>
    <row r="1245" spans="1:6" s="55" customFormat="1" x14ac:dyDescent="0.25">
      <c r="A1245" s="51" t="str">
        <f t="shared" si="38"/>
        <v>A</v>
      </c>
      <c r="B1245" s="129" t="s">
        <v>258</v>
      </c>
      <c r="C1245" s="60" t="s">
        <v>15</v>
      </c>
      <c r="D1245" s="61">
        <v>16190</v>
      </c>
      <c r="E1245" s="61">
        <v>16185.367</v>
      </c>
      <c r="F1245" s="130">
        <f t="shared" si="39"/>
        <v>0.99971383570104999</v>
      </c>
    </row>
    <row r="1246" spans="1:6" s="55" customFormat="1" ht="36.75" thickBot="1" x14ac:dyDescent="0.3">
      <c r="A1246" s="51" t="str">
        <f t="shared" si="38"/>
        <v>A</v>
      </c>
      <c r="B1246" s="52" t="s">
        <v>753</v>
      </c>
      <c r="C1246" s="125" t="s">
        <v>754</v>
      </c>
      <c r="D1246" s="54">
        <v>1817</v>
      </c>
      <c r="E1246" s="54">
        <v>1816.9696999999999</v>
      </c>
      <c r="F1246" s="126">
        <f t="shared" si="39"/>
        <v>0.99998332416070435</v>
      </c>
    </row>
    <row r="1247" spans="1:6" s="55" customFormat="1" ht="15.75" thickTop="1" x14ac:dyDescent="0.25">
      <c r="A1247" s="51" t="str">
        <f t="shared" si="38"/>
        <v>A</v>
      </c>
      <c r="B1247" s="127" t="s">
        <v>258</v>
      </c>
      <c r="C1247" s="57" t="s">
        <v>10</v>
      </c>
      <c r="D1247" s="58">
        <v>1817</v>
      </c>
      <c r="E1247" s="58">
        <v>1816.9696999999999</v>
      </c>
      <c r="F1247" s="128">
        <f t="shared" si="39"/>
        <v>0.99998332416070435</v>
      </c>
    </row>
    <row r="1248" spans="1:6" s="55" customFormat="1" x14ac:dyDescent="0.25">
      <c r="A1248" s="51" t="str">
        <f t="shared" si="38"/>
        <v>A</v>
      </c>
      <c r="B1248" s="129" t="s">
        <v>258</v>
      </c>
      <c r="C1248" s="60" t="s">
        <v>15</v>
      </c>
      <c r="D1248" s="61">
        <v>1817</v>
      </c>
      <c r="E1248" s="61">
        <v>1816.9696999999999</v>
      </c>
      <c r="F1248" s="130">
        <f t="shared" si="39"/>
        <v>0.99998332416070435</v>
      </c>
    </row>
    <row r="1249" spans="1:6" s="55" customFormat="1" ht="36.75" thickBot="1" x14ac:dyDescent="0.3">
      <c r="A1249" s="51" t="str">
        <f t="shared" si="38"/>
        <v>A</v>
      </c>
      <c r="B1249" s="52" t="s">
        <v>755</v>
      </c>
      <c r="C1249" s="125" t="s">
        <v>756</v>
      </c>
      <c r="D1249" s="54">
        <v>2023</v>
      </c>
      <c r="E1249" s="54">
        <v>2020.0474999999999</v>
      </c>
      <c r="F1249" s="126">
        <f t="shared" si="39"/>
        <v>0.99854053386060304</v>
      </c>
    </row>
    <row r="1250" spans="1:6" s="55" customFormat="1" ht="15.75" thickTop="1" x14ac:dyDescent="0.25">
      <c r="A1250" s="51" t="str">
        <f t="shared" si="38"/>
        <v>A</v>
      </c>
      <c r="B1250" s="127" t="s">
        <v>258</v>
      </c>
      <c r="C1250" s="57" t="s">
        <v>10</v>
      </c>
      <c r="D1250" s="58">
        <v>2023</v>
      </c>
      <c r="E1250" s="58">
        <v>2020.0474999999999</v>
      </c>
      <c r="F1250" s="128">
        <f t="shared" si="39"/>
        <v>0.99854053386060304</v>
      </c>
    </row>
    <row r="1251" spans="1:6" s="55" customFormat="1" x14ac:dyDescent="0.25">
      <c r="A1251" s="51" t="str">
        <f t="shared" si="38"/>
        <v>A</v>
      </c>
      <c r="B1251" s="129" t="s">
        <v>258</v>
      </c>
      <c r="C1251" s="60" t="s">
        <v>15</v>
      </c>
      <c r="D1251" s="61">
        <v>2023</v>
      </c>
      <c r="E1251" s="61">
        <v>2020.0474999999999</v>
      </c>
      <c r="F1251" s="130">
        <f t="shared" si="39"/>
        <v>0.99854053386060304</v>
      </c>
    </row>
    <row r="1252" spans="1:6" s="55" customFormat="1" ht="36.75" thickBot="1" x14ac:dyDescent="0.3">
      <c r="A1252" s="51" t="str">
        <f t="shared" si="38"/>
        <v>A</v>
      </c>
      <c r="B1252" s="52" t="s">
        <v>757</v>
      </c>
      <c r="C1252" s="125" t="s">
        <v>758</v>
      </c>
      <c r="D1252" s="54">
        <v>3400</v>
      </c>
      <c r="E1252" s="54">
        <v>3278.4760000000001</v>
      </c>
      <c r="F1252" s="126">
        <f t="shared" si="39"/>
        <v>0.96425764705882355</v>
      </c>
    </row>
    <row r="1253" spans="1:6" s="55" customFormat="1" ht="15.75" thickTop="1" x14ac:dyDescent="0.25">
      <c r="A1253" s="51" t="str">
        <f t="shared" si="38"/>
        <v>A</v>
      </c>
      <c r="B1253" s="127" t="s">
        <v>258</v>
      </c>
      <c r="C1253" s="57" t="s">
        <v>10</v>
      </c>
      <c r="D1253" s="58">
        <v>3400</v>
      </c>
      <c r="E1253" s="58">
        <v>3278.4760000000001</v>
      </c>
      <c r="F1253" s="128">
        <f t="shared" si="39"/>
        <v>0.96425764705882355</v>
      </c>
    </row>
    <row r="1254" spans="1:6" s="55" customFormat="1" x14ac:dyDescent="0.25">
      <c r="A1254" s="51" t="str">
        <f t="shared" si="38"/>
        <v>A</v>
      </c>
      <c r="B1254" s="129" t="s">
        <v>258</v>
      </c>
      <c r="C1254" s="60" t="s">
        <v>15</v>
      </c>
      <c r="D1254" s="61">
        <v>3400</v>
      </c>
      <c r="E1254" s="61">
        <v>3278.4760000000001</v>
      </c>
      <c r="F1254" s="130">
        <f t="shared" si="39"/>
        <v>0.96425764705882355</v>
      </c>
    </row>
    <row r="1255" spans="1:6" ht="54.75" thickBot="1" x14ac:dyDescent="0.3">
      <c r="A1255" s="110" t="str">
        <f t="shared" si="38"/>
        <v>A</v>
      </c>
      <c r="B1255" s="42" t="s">
        <v>759</v>
      </c>
      <c r="C1255" s="120" t="s">
        <v>760</v>
      </c>
      <c r="D1255" s="44">
        <v>1932</v>
      </c>
      <c r="E1255" s="44">
        <v>1752.6196700000003</v>
      </c>
      <c r="F1255" s="113">
        <f t="shared" si="39"/>
        <v>0.90715303830227756</v>
      </c>
    </row>
    <row r="1256" spans="1:6" ht="15.75" thickTop="1" x14ac:dyDescent="0.25">
      <c r="A1256" s="110" t="str">
        <f t="shared" si="38"/>
        <v>A</v>
      </c>
      <c r="B1256" s="121" t="s">
        <v>258</v>
      </c>
      <c r="C1256" s="46" t="s">
        <v>10</v>
      </c>
      <c r="D1256" s="47">
        <v>1919</v>
      </c>
      <c r="E1256" s="47">
        <v>1752.2196700000002</v>
      </c>
      <c r="F1256" s="122">
        <f t="shared" si="39"/>
        <v>0.91308997915581036</v>
      </c>
    </row>
    <row r="1257" spans="1:6" x14ac:dyDescent="0.25">
      <c r="A1257" s="110" t="str">
        <f t="shared" si="38"/>
        <v>A</v>
      </c>
      <c r="B1257" s="123" t="s">
        <v>258</v>
      </c>
      <c r="C1257" s="49" t="s">
        <v>12</v>
      </c>
      <c r="D1257" s="50">
        <v>1900</v>
      </c>
      <c r="E1257" s="50">
        <v>1737.7175099999999</v>
      </c>
      <c r="F1257" s="124">
        <f t="shared" si="39"/>
        <v>0.91458816315789471</v>
      </c>
    </row>
    <row r="1258" spans="1:6" x14ac:dyDescent="0.25">
      <c r="A1258" s="110" t="str">
        <f t="shared" si="38"/>
        <v>A</v>
      </c>
      <c r="B1258" s="123" t="s">
        <v>258</v>
      </c>
      <c r="C1258" s="49" t="s">
        <v>15</v>
      </c>
      <c r="D1258" s="50">
        <v>15</v>
      </c>
      <c r="E1258" s="50">
        <v>12.65287</v>
      </c>
      <c r="F1258" s="124">
        <f t="shared" si="39"/>
        <v>0.8435246666666667</v>
      </c>
    </row>
    <row r="1259" spans="1:6" x14ac:dyDescent="0.25">
      <c r="A1259" s="110" t="str">
        <f t="shared" si="38"/>
        <v>A</v>
      </c>
      <c r="B1259" s="123" t="s">
        <v>258</v>
      </c>
      <c r="C1259" s="49" t="s">
        <v>16</v>
      </c>
      <c r="D1259" s="50">
        <v>4</v>
      </c>
      <c r="E1259" s="50">
        <v>1.8492899999999999</v>
      </c>
      <c r="F1259" s="124">
        <f t="shared" si="39"/>
        <v>0.46232249999999997</v>
      </c>
    </row>
    <row r="1260" spans="1:6" x14ac:dyDescent="0.25">
      <c r="A1260" s="110" t="str">
        <f t="shared" si="38"/>
        <v>A</v>
      </c>
      <c r="B1260" s="121" t="s">
        <v>258</v>
      </c>
      <c r="C1260" s="46" t="s">
        <v>17</v>
      </c>
      <c r="D1260" s="47">
        <v>13</v>
      </c>
      <c r="E1260" s="47">
        <v>0.4</v>
      </c>
      <c r="F1260" s="122">
        <f t="shared" si="39"/>
        <v>3.0769230769230771E-2</v>
      </c>
    </row>
    <row r="1261" spans="1:6" ht="18.75" thickBot="1" x14ac:dyDescent="0.3">
      <c r="A1261" s="110" t="str">
        <f t="shared" si="38"/>
        <v>A</v>
      </c>
      <c r="B1261" s="42" t="s">
        <v>761</v>
      </c>
      <c r="C1261" s="120" t="s">
        <v>762</v>
      </c>
      <c r="D1261" s="44">
        <v>304794.69</v>
      </c>
      <c r="E1261" s="44">
        <v>305170.37219999998</v>
      </c>
      <c r="F1261" s="113">
        <f t="shared" si="39"/>
        <v>1.001232574622609</v>
      </c>
    </row>
    <row r="1262" spans="1:6" ht="15.75" thickTop="1" x14ac:dyDescent="0.25">
      <c r="A1262" s="110" t="str">
        <f t="shared" si="38"/>
        <v>A</v>
      </c>
      <c r="B1262" s="121" t="s">
        <v>258</v>
      </c>
      <c r="C1262" s="46" t="s">
        <v>10</v>
      </c>
      <c r="D1262" s="47">
        <v>302374.69</v>
      </c>
      <c r="E1262" s="47">
        <v>302254.43763999996</v>
      </c>
      <c r="F1262" s="122">
        <f t="shared" si="39"/>
        <v>0.99960230679360085</v>
      </c>
    </row>
    <row r="1263" spans="1:6" x14ac:dyDescent="0.25">
      <c r="A1263" s="110" t="str">
        <f t="shared" si="38"/>
        <v>A</v>
      </c>
      <c r="B1263" s="123" t="s">
        <v>258</v>
      </c>
      <c r="C1263" s="49" t="s">
        <v>11</v>
      </c>
      <c r="D1263" s="50">
        <v>0</v>
      </c>
      <c r="E1263" s="50">
        <v>35.637</v>
      </c>
      <c r="F1263" s="124" t="e">
        <f t="shared" si="39"/>
        <v>#DIV/0!</v>
      </c>
    </row>
    <row r="1264" spans="1:6" x14ac:dyDescent="0.25">
      <c r="A1264" s="110" t="str">
        <f t="shared" si="38"/>
        <v>A</v>
      </c>
      <c r="B1264" s="123" t="s">
        <v>258</v>
      </c>
      <c r="C1264" s="49" t="s">
        <v>12</v>
      </c>
      <c r="D1264" s="50">
        <v>37822.254000000001</v>
      </c>
      <c r="E1264" s="50">
        <v>37054.378050000007</v>
      </c>
      <c r="F1264" s="124">
        <f t="shared" si="39"/>
        <v>0.97969777396132995</v>
      </c>
    </row>
    <row r="1265" spans="1:6" x14ac:dyDescent="0.25">
      <c r="A1265" s="110" t="str">
        <f t="shared" si="38"/>
        <v>A</v>
      </c>
      <c r="B1265" s="123" t="s">
        <v>258</v>
      </c>
      <c r="C1265" s="49" t="s">
        <v>14</v>
      </c>
      <c r="D1265" s="50">
        <v>0</v>
      </c>
      <c r="E1265" s="50">
        <v>72.883789999999991</v>
      </c>
      <c r="F1265" s="124" t="e">
        <f t="shared" si="39"/>
        <v>#DIV/0!</v>
      </c>
    </row>
    <row r="1266" spans="1:6" x14ac:dyDescent="0.25">
      <c r="A1266" s="110" t="str">
        <f t="shared" si="38"/>
        <v>A</v>
      </c>
      <c r="B1266" s="123" t="s">
        <v>258</v>
      </c>
      <c r="C1266" s="49" t="s">
        <v>2</v>
      </c>
      <c r="D1266" s="50">
        <v>0</v>
      </c>
      <c r="E1266" s="50">
        <v>278.39</v>
      </c>
      <c r="F1266" s="124" t="e">
        <f t="shared" si="39"/>
        <v>#DIV/0!</v>
      </c>
    </row>
    <row r="1267" spans="1:6" x14ac:dyDescent="0.25">
      <c r="A1267" s="110" t="str">
        <f t="shared" si="38"/>
        <v>A</v>
      </c>
      <c r="B1267" s="123" t="s">
        <v>258</v>
      </c>
      <c r="C1267" s="49" t="s">
        <v>15</v>
      </c>
      <c r="D1267" s="50">
        <v>260068.40599999999</v>
      </c>
      <c r="E1267" s="50">
        <v>259832.22107000003</v>
      </c>
      <c r="F1267" s="124">
        <f t="shared" si="39"/>
        <v>0.9990918353611935</v>
      </c>
    </row>
    <row r="1268" spans="1:6" x14ac:dyDescent="0.25">
      <c r="A1268" s="110" t="str">
        <f t="shared" si="38"/>
        <v>A</v>
      </c>
      <c r="B1268" s="123" t="s">
        <v>258</v>
      </c>
      <c r="C1268" s="49" t="s">
        <v>16</v>
      </c>
      <c r="D1268" s="50">
        <v>4484.03</v>
      </c>
      <c r="E1268" s="50">
        <v>4980.9277300000003</v>
      </c>
      <c r="F1268" s="124">
        <f t="shared" si="39"/>
        <v>1.1108149878569056</v>
      </c>
    </row>
    <row r="1269" spans="1:6" x14ac:dyDescent="0.25">
      <c r="A1269" s="110" t="str">
        <f t="shared" si="38"/>
        <v>A</v>
      </c>
      <c r="B1269" s="121" t="s">
        <v>258</v>
      </c>
      <c r="C1269" s="46" t="s">
        <v>17</v>
      </c>
      <c r="D1269" s="47">
        <v>2420</v>
      </c>
      <c r="E1269" s="47">
        <v>2915.9345599999997</v>
      </c>
      <c r="F1269" s="122">
        <f t="shared" si="39"/>
        <v>1.2049316363636362</v>
      </c>
    </row>
    <row r="1270" spans="1:6" ht="18.75" thickBot="1" x14ac:dyDescent="0.3">
      <c r="A1270" s="110" t="str">
        <f t="shared" si="38"/>
        <v>A</v>
      </c>
      <c r="B1270" s="42" t="s">
        <v>763</v>
      </c>
      <c r="C1270" s="120" t="s">
        <v>764</v>
      </c>
      <c r="D1270" s="44">
        <v>195635.08</v>
      </c>
      <c r="E1270" s="44">
        <v>195620.87927999999</v>
      </c>
      <c r="F1270" s="113">
        <f t="shared" si="39"/>
        <v>0.9999274122003069</v>
      </c>
    </row>
    <row r="1271" spans="1:6" ht="15.75" thickTop="1" x14ac:dyDescent="0.25">
      <c r="A1271" s="110" t="str">
        <f t="shared" si="38"/>
        <v>A</v>
      </c>
      <c r="B1271" s="121" t="s">
        <v>258</v>
      </c>
      <c r="C1271" s="46" t="s">
        <v>10</v>
      </c>
      <c r="D1271" s="47">
        <v>193635.08</v>
      </c>
      <c r="E1271" s="47">
        <v>193620.87927999999</v>
      </c>
      <c r="F1271" s="122">
        <f t="shared" si="39"/>
        <v>0.99992666246219442</v>
      </c>
    </row>
    <row r="1272" spans="1:6" x14ac:dyDescent="0.25">
      <c r="A1272" s="110" t="str">
        <f t="shared" si="38"/>
        <v>A</v>
      </c>
      <c r="B1272" s="123" t="s">
        <v>258</v>
      </c>
      <c r="C1272" s="49" t="s">
        <v>12</v>
      </c>
      <c r="D1272" s="50">
        <v>971.93</v>
      </c>
      <c r="E1272" s="50">
        <v>963.48536999999999</v>
      </c>
      <c r="F1272" s="124">
        <f t="shared" si="39"/>
        <v>0.99131148333727737</v>
      </c>
    </row>
    <row r="1273" spans="1:6" x14ac:dyDescent="0.25">
      <c r="A1273" s="110" t="str">
        <f t="shared" si="38"/>
        <v>A</v>
      </c>
      <c r="B1273" s="123" t="s">
        <v>258</v>
      </c>
      <c r="C1273" s="49" t="s">
        <v>15</v>
      </c>
      <c r="D1273" s="50">
        <v>192631.42</v>
      </c>
      <c r="E1273" s="50">
        <v>192626.57365999999</v>
      </c>
      <c r="F1273" s="124">
        <f t="shared" si="39"/>
        <v>0.99997484138361215</v>
      </c>
    </row>
    <row r="1274" spans="1:6" x14ac:dyDescent="0.25">
      <c r="A1274" s="110" t="str">
        <f t="shared" si="38"/>
        <v>A</v>
      </c>
      <c r="B1274" s="123" t="s">
        <v>258</v>
      </c>
      <c r="C1274" s="49" t="s">
        <v>16</v>
      </c>
      <c r="D1274" s="50">
        <v>31.73</v>
      </c>
      <c r="E1274" s="50">
        <v>30.820250000000001</v>
      </c>
      <c r="F1274" s="124">
        <f t="shared" si="39"/>
        <v>0.97132839583989916</v>
      </c>
    </row>
    <row r="1275" spans="1:6" x14ac:dyDescent="0.25">
      <c r="A1275" s="110" t="str">
        <f t="shared" si="38"/>
        <v>A</v>
      </c>
      <c r="B1275" s="121" t="s">
        <v>258</v>
      </c>
      <c r="C1275" s="46" t="s">
        <v>17</v>
      </c>
      <c r="D1275" s="47">
        <v>2000</v>
      </c>
      <c r="E1275" s="47">
        <v>2000</v>
      </c>
      <c r="F1275" s="122">
        <f t="shared" si="39"/>
        <v>1</v>
      </c>
    </row>
    <row r="1276" spans="1:6" ht="18.75" thickBot="1" x14ac:dyDescent="0.3">
      <c r="A1276" s="110" t="str">
        <f t="shared" si="38"/>
        <v>A</v>
      </c>
      <c r="B1276" s="42" t="s">
        <v>765</v>
      </c>
      <c r="C1276" s="120" t="s">
        <v>766</v>
      </c>
      <c r="D1276" s="44">
        <v>15068.39</v>
      </c>
      <c r="E1276" s="44">
        <v>17993.384449999998</v>
      </c>
      <c r="F1276" s="113">
        <f t="shared" si="39"/>
        <v>1.1941145968481037</v>
      </c>
    </row>
    <row r="1277" spans="1:6" ht="15.75" thickTop="1" x14ac:dyDescent="0.25">
      <c r="A1277" s="110" t="str">
        <f t="shared" si="38"/>
        <v>A</v>
      </c>
      <c r="B1277" s="121" t="s">
        <v>258</v>
      </c>
      <c r="C1277" s="46" t="s">
        <v>10</v>
      </c>
      <c r="D1277" s="47">
        <v>15068.39</v>
      </c>
      <c r="E1277" s="47">
        <v>17544.869190000001</v>
      </c>
      <c r="F1277" s="122">
        <f t="shared" si="39"/>
        <v>1.1643492894728635</v>
      </c>
    </row>
    <row r="1278" spans="1:6" x14ac:dyDescent="0.25">
      <c r="A1278" s="110" t="str">
        <f t="shared" si="38"/>
        <v>A</v>
      </c>
      <c r="B1278" s="123" t="s">
        <v>258</v>
      </c>
      <c r="C1278" s="49" t="s">
        <v>11</v>
      </c>
      <c r="D1278" s="50">
        <v>0</v>
      </c>
      <c r="E1278" s="50">
        <v>35.637</v>
      </c>
      <c r="F1278" s="124" t="e">
        <f t="shared" si="39"/>
        <v>#DIV/0!</v>
      </c>
    </row>
    <row r="1279" spans="1:6" x14ac:dyDescent="0.25">
      <c r="A1279" s="110" t="str">
        <f t="shared" si="38"/>
        <v>A</v>
      </c>
      <c r="B1279" s="123" t="s">
        <v>258</v>
      </c>
      <c r="C1279" s="49" t="s">
        <v>12</v>
      </c>
      <c r="D1279" s="50">
        <v>3326.95</v>
      </c>
      <c r="E1279" s="50">
        <v>5118.5006399999993</v>
      </c>
      <c r="F1279" s="124">
        <f t="shared" si="39"/>
        <v>1.5384964126301868</v>
      </c>
    </row>
    <row r="1280" spans="1:6" x14ac:dyDescent="0.25">
      <c r="A1280" s="110" t="str">
        <f t="shared" si="38"/>
        <v>A</v>
      </c>
      <c r="B1280" s="123" t="s">
        <v>258</v>
      </c>
      <c r="C1280" s="49" t="s">
        <v>15</v>
      </c>
      <c r="D1280" s="50">
        <v>8671.44</v>
      </c>
      <c r="E1280" s="50">
        <v>8554.0037599999996</v>
      </c>
      <c r="F1280" s="124">
        <f t="shared" si="39"/>
        <v>0.98645712361499349</v>
      </c>
    </row>
    <row r="1281" spans="1:6" x14ac:dyDescent="0.25">
      <c r="A1281" s="110" t="str">
        <f t="shared" si="38"/>
        <v>A</v>
      </c>
      <c r="B1281" s="123" t="s">
        <v>258</v>
      </c>
      <c r="C1281" s="49" t="s">
        <v>16</v>
      </c>
      <c r="D1281" s="50">
        <v>3070</v>
      </c>
      <c r="E1281" s="50">
        <v>3836.7277899999999</v>
      </c>
      <c r="F1281" s="124">
        <f t="shared" si="39"/>
        <v>1.2497484657980455</v>
      </c>
    </row>
    <row r="1282" spans="1:6" x14ac:dyDescent="0.25">
      <c r="A1282" s="110" t="str">
        <f t="shared" si="38"/>
        <v>A</v>
      </c>
      <c r="B1282" s="121" t="s">
        <v>258</v>
      </c>
      <c r="C1282" s="46" t="s">
        <v>17</v>
      </c>
      <c r="D1282" s="47">
        <v>0</v>
      </c>
      <c r="E1282" s="47">
        <v>448.51526000000001</v>
      </c>
      <c r="F1282" s="122" t="e">
        <f t="shared" si="39"/>
        <v>#DIV/0!</v>
      </c>
    </row>
    <row r="1283" spans="1:6" ht="18.75" thickBot="1" x14ac:dyDescent="0.3">
      <c r="A1283" s="110" t="str">
        <f t="shared" si="38"/>
        <v>A</v>
      </c>
      <c r="B1283" s="42" t="s">
        <v>767</v>
      </c>
      <c r="C1283" s="120" t="s">
        <v>768</v>
      </c>
      <c r="D1283" s="44">
        <v>730</v>
      </c>
      <c r="E1283" s="44">
        <v>578.8248000000001</v>
      </c>
      <c r="F1283" s="113">
        <f t="shared" si="39"/>
        <v>0.79291068493150696</v>
      </c>
    </row>
    <row r="1284" spans="1:6" ht="15.75" thickTop="1" x14ac:dyDescent="0.25">
      <c r="A1284" s="110" t="str">
        <f t="shared" ref="A1284:A1347" si="40">IF(OR(D1284&lt;&gt;0,E1284&lt;&gt;0),"A","B")</f>
        <v>A</v>
      </c>
      <c r="B1284" s="121" t="s">
        <v>258</v>
      </c>
      <c r="C1284" s="46" t="s">
        <v>10</v>
      </c>
      <c r="D1284" s="47">
        <v>730</v>
      </c>
      <c r="E1284" s="47">
        <v>578.8248000000001</v>
      </c>
      <c r="F1284" s="122">
        <f t="shared" ref="F1284:F1347" si="41">E1284/D1284</f>
        <v>0.79291068493150696</v>
      </c>
    </row>
    <row r="1285" spans="1:6" x14ac:dyDescent="0.25">
      <c r="A1285" s="110" t="str">
        <f t="shared" si="40"/>
        <v>A</v>
      </c>
      <c r="B1285" s="123" t="s">
        <v>258</v>
      </c>
      <c r="C1285" s="49" t="s">
        <v>12</v>
      </c>
      <c r="D1285" s="50">
        <v>730</v>
      </c>
      <c r="E1285" s="50">
        <v>578.8248000000001</v>
      </c>
      <c r="F1285" s="124">
        <f t="shared" si="41"/>
        <v>0.79291068493150696</v>
      </c>
    </row>
    <row r="1286" spans="1:6" ht="18.75" thickBot="1" x14ac:dyDescent="0.3">
      <c r="A1286" s="110" t="str">
        <f t="shared" si="40"/>
        <v>A</v>
      </c>
      <c r="B1286" s="42" t="s">
        <v>769</v>
      </c>
      <c r="C1286" s="120" t="s">
        <v>770</v>
      </c>
      <c r="D1286" s="44">
        <v>2460</v>
      </c>
      <c r="E1286" s="44">
        <v>2050.9657400000001</v>
      </c>
      <c r="F1286" s="113">
        <f t="shared" si="41"/>
        <v>0.83372591056910572</v>
      </c>
    </row>
    <row r="1287" spans="1:6" ht="15.75" thickTop="1" x14ac:dyDescent="0.25">
      <c r="A1287" s="110" t="str">
        <f t="shared" si="40"/>
        <v>A</v>
      </c>
      <c r="B1287" s="121" t="s">
        <v>258</v>
      </c>
      <c r="C1287" s="46" t="s">
        <v>10</v>
      </c>
      <c r="D1287" s="47">
        <v>2460</v>
      </c>
      <c r="E1287" s="47">
        <v>2050.9657400000001</v>
      </c>
      <c r="F1287" s="122">
        <f t="shared" si="41"/>
        <v>0.83372591056910572</v>
      </c>
    </row>
    <row r="1288" spans="1:6" x14ac:dyDescent="0.25">
      <c r="A1288" s="110" t="str">
        <f t="shared" si="40"/>
        <v>A</v>
      </c>
      <c r="B1288" s="123" t="s">
        <v>258</v>
      </c>
      <c r="C1288" s="49" t="s">
        <v>15</v>
      </c>
      <c r="D1288" s="50">
        <v>150</v>
      </c>
      <c r="E1288" s="50">
        <v>64.406000000000006</v>
      </c>
      <c r="F1288" s="124">
        <f t="shared" si="41"/>
        <v>0.42937333333333338</v>
      </c>
    </row>
    <row r="1289" spans="1:6" x14ac:dyDescent="0.25">
      <c r="A1289" s="110" t="str">
        <f t="shared" si="40"/>
        <v>A</v>
      </c>
      <c r="B1289" s="123" t="s">
        <v>258</v>
      </c>
      <c r="C1289" s="49" t="s">
        <v>16</v>
      </c>
      <c r="D1289" s="50">
        <v>2310</v>
      </c>
      <c r="E1289" s="50">
        <v>1986.5597399999999</v>
      </c>
      <c r="F1289" s="124">
        <f t="shared" si="41"/>
        <v>0.85998257142857137</v>
      </c>
    </row>
    <row r="1290" spans="1:6" s="55" customFormat="1" ht="36.75" thickBot="1" x14ac:dyDescent="0.3">
      <c r="A1290" s="51" t="str">
        <f t="shared" si="40"/>
        <v>A</v>
      </c>
      <c r="B1290" s="52" t="s">
        <v>771</v>
      </c>
      <c r="C1290" s="125" t="s">
        <v>770</v>
      </c>
      <c r="D1290" s="54">
        <v>2360</v>
      </c>
      <c r="E1290" s="54">
        <v>2018.8107399999999</v>
      </c>
      <c r="F1290" s="126">
        <f t="shared" si="41"/>
        <v>0.85542827966101687</v>
      </c>
    </row>
    <row r="1291" spans="1:6" s="55" customFormat="1" ht="15.75" thickTop="1" x14ac:dyDescent="0.25">
      <c r="A1291" s="51" t="str">
        <f t="shared" si="40"/>
        <v>A</v>
      </c>
      <c r="B1291" s="127" t="s">
        <v>258</v>
      </c>
      <c r="C1291" s="57" t="s">
        <v>10</v>
      </c>
      <c r="D1291" s="58">
        <v>2360</v>
      </c>
      <c r="E1291" s="58">
        <v>2018.8107399999999</v>
      </c>
      <c r="F1291" s="128">
        <f t="shared" si="41"/>
        <v>0.85542827966101687</v>
      </c>
    </row>
    <row r="1292" spans="1:6" s="55" customFormat="1" x14ac:dyDescent="0.25">
      <c r="A1292" s="51" t="str">
        <f t="shared" si="40"/>
        <v>A</v>
      </c>
      <c r="B1292" s="129" t="s">
        <v>258</v>
      </c>
      <c r="C1292" s="60" t="s">
        <v>15</v>
      </c>
      <c r="D1292" s="61">
        <v>50</v>
      </c>
      <c r="E1292" s="61">
        <v>32.250999999999998</v>
      </c>
      <c r="F1292" s="130">
        <f t="shared" si="41"/>
        <v>0.64501999999999993</v>
      </c>
    </row>
    <row r="1293" spans="1:6" s="55" customFormat="1" x14ac:dyDescent="0.25">
      <c r="A1293" s="51" t="str">
        <f t="shared" si="40"/>
        <v>A</v>
      </c>
      <c r="B1293" s="129" t="s">
        <v>258</v>
      </c>
      <c r="C1293" s="60" t="s">
        <v>16</v>
      </c>
      <c r="D1293" s="61">
        <v>2310</v>
      </c>
      <c r="E1293" s="61">
        <v>1986.5597399999999</v>
      </c>
      <c r="F1293" s="130">
        <f t="shared" si="41"/>
        <v>0.85998257142857137</v>
      </c>
    </row>
    <row r="1294" spans="1:6" s="55" customFormat="1" ht="54.75" thickBot="1" x14ac:dyDescent="0.3">
      <c r="A1294" s="51" t="str">
        <f t="shared" si="40"/>
        <v>A</v>
      </c>
      <c r="B1294" s="52" t="s">
        <v>772</v>
      </c>
      <c r="C1294" s="125" t="s">
        <v>773</v>
      </c>
      <c r="D1294" s="54">
        <v>100</v>
      </c>
      <c r="E1294" s="54">
        <v>32.155000000000001</v>
      </c>
      <c r="F1294" s="126">
        <f t="shared" si="41"/>
        <v>0.32155</v>
      </c>
    </row>
    <row r="1295" spans="1:6" s="55" customFormat="1" ht="15.75" thickTop="1" x14ac:dyDescent="0.25">
      <c r="A1295" s="51" t="str">
        <f t="shared" si="40"/>
        <v>A</v>
      </c>
      <c r="B1295" s="127" t="s">
        <v>258</v>
      </c>
      <c r="C1295" s="57" t="s">
        <v>10</v>
      </c>
      <c r="D1295" s="58">
        <v>100</v>
      </c>
      <c r="E1295" s="58">
        <v>32.155000000000001</v>
      </c>
      <c r="F1295" s="128">
        <f t="shared" si="41"/>
        <v>0.32155</v>
      </c>
    </row>
    <row r="1296" spans="1:6" s="55" customFormat="1" x14ac:dyDescent="0.25">
      <c r="A1296" s="51" t="str">
        <f t="shared" si="40"/>
        <v>A</v>
      </c>
      <c r="B1296" s="129" t="s">
        <v>258</v>
      </c>
      <c r="C1296" s="60" t="s">
        <v>15</v>
      </c>
      <c r="D1296" s="61">
        <v>100</v>
      </c>
      <c r="E1296" s="61">
        <v>32.155000000000001</v>
      </c>
      <c r="F1296" s="130">
        <f t="shared" si="41"/>
        <v>0.32155</v>
      </c>
    </row>
    <row r="1297" spans="1:6" ht="18.75" thickBot="1" x14ac:dyDescent="0.3">
      <c r="A1297" s="110" t="str">
        <f t="shared" si="40"/>
        <v>A</v>
      </c>
      <c r="B1297" s="42" t="s">
        <v>774</v>
      </c>
      <c r="C1297" s="120" t="s">
        <v>775</v>
      </c>
      <c r="D1297" s="44">
        <v>350</v>
      </c>
      <c r="E1297" s="44">
        <v>287.01274000000001</v>
      </c>
      <c r="F1297" s="113">
        <f t="shared" si="41"/>
        <v>0.8200364</v>
      </c>
    </row>
    <row r="1298" spans="1:6" ht="15.75" thickTop="1" x14ac:dyDescent="0.25">
      <c r="A1298" s="110" t="str">
        <f t="shared" si="40"/>
        <v>A</v>
      </c>
      <c r="B1298" s="121" t="s">
        <v>258</v>
      </c>
      <c r="C1298" s="46" t="s">
        <v>10</v>
      </c>
      <c r="D1298" s="47">
        <v>350</v>
      </c>
      <c r="E1298" s="47">
        <v>287.01274000000001</v>
      </c>
      <c r="F1298" s="122">
        <f t="shared" si="41"/>
        <v>0.8200364</v>
      </c>
    </row>
    <row r="1299" spans="1:6" x14ac:dyDescent="0.25">
      <c r="A1299" s="110" t="str">
        <f t="shared" si="40"/>
        <v>A</v>
      </c>
      <c r="B1299" s="123" t="s">
        <v>258</v>
      </c>
      <c r="C1299" s="49" t="s">
        <v>12</v>
      </c>
      <c r="D1299" s="50">
        <v>350</v>
      </c>
      <c r="E1299" s="50">
        <v>287.01274000000001</v>
      </c>
      <c r="F1299" s="124">
        <f t="shared" si="41"/>
        <v>0.8200364</v>
      </c>
    </row>
    <row r="1300" spans="1:6" ht="18.75" thickBot="1" x14ac:dyDescent="0.3">
      <c r="A1300" s="110" t="str">
        <f t="shared" si="40"/>
        <v>A</v>
      </c>
      <c r="B1300" s="42" t="s">
        <v>776</v>
      </c>
      <c r="C1300" s="120" t="s">
        <v>777</v>
      </c>
      <c r="D1300" s="44">
        <v>1500</v>
      </c>
      <c r="E1300" s="44">
        <v>1232.74289</v>
      </c>
      <c r="F1300" s="113">
        <f t="shared" si="41"/>
        <v>0.82182859333333336</v>
      </c>
    </row>
    <row r="1301" spans="1:6" ht="15.75" thickTop="1" x14ac:dyDescent="0.25">
      <c r="A1301" s="110" t="str">
        <f t="shared" si="40"/>
        <v>A</v>
      </c>
      <c r="B1301" s="121" t="s">
        <v>258</v>
      </c>
      <c r="C1301" s="46" t="s">
        <v>10</v>
      </c>
      <c r="D1301" s="47">
        <v>1500</v>
      </c>
      <c r="E1301" s="47">
        <v>1232.74289</v>
      </c>
      <c r="F1301" s="122">
        <f t="shared" si="41"/>
        <v>0.82182859333333336</v>
      </c>
    </row>
    <row r="1302" spans="1:6" x14ac:dyDescent="0.25">
      <c r="A1302" s="110" t="str">
        <f t="shared" si="40"/>
        <v>A</v>
      </c>
      <c r="B1302" s="123" t="s">
        <v>258</v>
      </c>
      <c r="C1302" s="49" t="s">
        <v>12</v>
      </c>
      <c r="D1302" s="50">
        <v>1500</v>
      </c>
      <c r="E1302" s="50">
        <v>1232.74289</v>
      </c>
      <c r="F1302" s="124">
        <f t="shared" si="41"/>
        <v>0.82182859333333336</v>
      </c>
    </row>
    <row r="1303" spans="1:6" ht="54.75" thickBot="1" x14ac:dyDescent="0.3">
      <c r="A1303" s="110" t="str">
        <f t="shared" si="40"/>
        <v>A</v>
      </c>
      <c r="B1303" s="42" t="s">
        <v>778</v>
      </c>
      <c r="C1303" s="120" t="s">
        <v>779</v>
      </c>
      <c r="D1303" s="44">
        <v>65</v>
      </c>
      <c r="E1303" s="44">
        <v>55.321429999999999</v>
      </c>
      <c r="F1303" s="113">
        <f t="shared" si="41"/>
        <v>0.85109892307692303</v>
      </c>
    </row>
    <row r="1304" spans="1:6" ht="15.75" thickTop="1" x14ac:dyDescent="0.25">
      <c r="A1304" s="110" t="str">
        <f t="shared" si="40"/>
        <v>A</v>
      </c>
      <c r="B1304" s="121" t="s">
        <v>258</v>
      </c>
      <c r="C1304" s="46" t="s">
        <v>10</v>
      </c>
      <c r="D1304" s="47">
        <v>65</v>
      </c>
      <c r="E1304" s="47">
        <v>55.321429999999999</v>
      </c>
      <c r="F1304" s="122">
        <f t="shared" si="41"/>
        <v>0.85109892307692303</v>
      </c>
    </row>
    <row r="1305" spans="1:6" x14ac:dyDescent="0.25">
      <c r="A1305" s="110" t="str">
        <f t="shared" si="40"/>
        <v>A</v>
      </c>
      <c r="B1305" s="123" t="s">
        <v>258</v>
      </c>
      <c r="C1305" s="49" t="s">
        <v>12</v>
      </c>
      <c r="D1305" s="50">
        <v>65</v>
      </c>
      <c r="E1305" s="50">
        <v>55.321429999999999</v>
      </c>
      <c r="F1305" s="124">
        <f t="shared" si="41"/>
        <v>0.85109892307692303</v>
      </c>
    </row>
    <row r="1306" spans="1:6" ht="18.75" thickBot="1" x14ac:dyDescent="0.3">
      <c r="A1306" s="110" t="str">
        <f t="shared" si="40"/>
        <v>A</v>
      </c>
      <c r="B1306" s="42" t="s">
        <v>780</v>
      </c>
      <c r="C1306" s="120" t="s">
        <v>781</v>
      </c>
      <c r="D1306" s="44">
        <v>2363.6999999999998</v>
      </c>
      <c r="E1306" s="44">
        <v>4604.3177599999999</v>
      </c>
      <c r="F1306" s="113">
        <f t="shared" si="41"/>
        <v>1.9479281465499008</v>
      </c>
    </row>
    <row r="1307" spans="1:6" ht="15.75" thickTop="1" x14ac:dyDescent="0.25">
      <c r="A1307" s="110" t="str">
        <f t="shared" si="40"/>
        <v>A</v>
      </c>
      <c r="B1307" s="121" t="s">
        <v>258</v>
      </c>
      <c r="C1307" s="46" t="s">
        <v>10</v>
      </c>
      <c r="D1307" s="47">
        <v>2363.6999999999998</v>
      </c>
      <c r="E1307" s="47">
        <v>4155.8024999999998</v>
      </c>
      <c r="F1307" s="122">
        <f t="shared" si="41"/>
        <v>1.7581767990861785</v>
      </c>
    </row>
    <row r="1308" spans="1:6" x14ac:dyDescent="0.25">
      <c r="A1308" s="110" t="str">
        <f t="shared" si="40"/>
        <v>A</v>
      </c>
      <c r="B1308" s="123" t="s">
        <v>258</v>
      </c>
      <c r="C1308" s="49" t="s">
        <v>11</v>
      </c>
      <c r="D1308" s="50">
        <v>0</v>
      </c>
      <c r="E1308" s="50">
        <v>13.461</v>
      </c>
      <c r="F1308" s="124" t="e">
        <f t="shared" si="41"/>
        <v>#DIV/0!</v>
      </c>
    </row>
    <row r="1309" spans="1:6" x14ac:dyDescent="0.25">
      <c r="A1309" s="110" t="str">
        <f t="shared" si="40"/>
        <v>A</v>
      </c>
      <c r="B1309" s="123" t="s">
        <v>258</v>
      </c>
      <c r="C1309" s="49" t="s">
        <v>12</v>
      </c>
      <c r="D1309" s="50">
        <v>228.7</v>
      </c>
      <c r="E1309" s="50">
        <v>1520.4398999999999</v>
      </c>
      <c r="F1309" s="124">
        <f t="shared" si="41"/>
        <v>6.6481849584608659</v>
      </c>
    </row>
    <row r="1310" spans="1:6" x14ac:dyDescent="0.25">
      <c r="A1310" s="110" t="str">
        <f t="shared" si="40"/>
        <v>A</v>
      </c>
      <c r="B1310" s="123" t="s">
        <v>258</v>
      </c>
      <c r="C1310" s="49" t="s">
        <v>15</v>
      </c>
      <c r="D1310" s="50">
        <v>2125</v>
      </c>
      <c r="E1310" s="50">
        <v>2091.6873999999998</v>
      </c>
      <c r="F1310" s="124">
        <f t="shared" si="41"/>
        <v>0.98432348235294109</v>
      </c>
    </row>
    <row r="1311" spans="1:6" x14ac:dyDescent="0.25">
      <c r="A1311" s="110" t="str">
        <f t="shared" si="40"/>
        <v>A</v>
      </c>
      <c r="B1311" s="123" t="s">
        <v>258</v>
      </c>
      <c r="C1311" s="49" t="s">
        <v>16</v>
      </c>
      <c r="D1311" s="50">
        <v>10</v>
      </c>
      <c r="E1311" s="50">
        <v>530.21420000000001</v>
      </c>
      <c r="F1311" s="124">
        <f t="shared" si="41"/>
        <v>53.021419999999999</v>
      </c>
    </row>
    <row r="1312" spans="1:6" x14ac:dyDescent="0.25">
      <c r="A1312" s="110" t="str">
        <f t="shared" si="40"/>
        <v>A</v>
      </c>
      <c r="B1312" s="121" t="s">
        <v>258</v>
      </c>
      <c r="C1312" s="46" t="s">
        <v>17</v>
      </c>
      <c r="D1312" s="47">
        <v>0</v>
      </c>
      <c r="E1312" s="47">
        <v>448.51526000000001</v>
      </c>
      <c r="F1312" s="122" t="e">
        <f t="shared" si="41"/>
        <v>#DIV/0!</v>
      </c>
    </row>
    <row r="1313" spans="1:6" s="55" customFormat="1" ht="36.75" thickBot="1" x14ac:dyDescent="0.3">
      <c r="A1313" s="51" t="str">
        <f t="shared" si="40"/>
        <v>A</v>
      </c>
      <c r="B1313" s="52" t="s">
        <v>782</v>
      </c>
      <c r="C1313" s="125" t="s">
        <v>781</v>
      </c>
      <c r="D1313" s="54">
        <v>2023.7</v>
      </c>
      <c r="E1313" s="54">
        <v>2023.6649299999999</v>
      </c>
      <c r="F1313" s="126">
        <f t="shared" si="41"/>
        <v>0.99998267035627808</v>
      </c>
    </row>
    <row r="1314" spans="1:6" s="55" customFormat="1" ht="15.75" thickTop="1" x14ac:dyDescent="0.25">
      <c r="A1314" s="51" t="str">
        <f t="shared" si="40"/>
        <v>A</v>
      </c>
      <c r="B1314" s="127" t="s">
        <v>258</v>
      </c>
      <c r="C1314" s="57" t="s">
        <v>10</v>
      </c>
      <c r="D1314" s="58">
        <v>2023.7</v>
      </c>
      <c r="E1314" s="58">
        <v>2023.6649299999999</v>
      </c>
      <c r="F1314" s="128">
        <f t="shared" si="41"/>
        <v>0.99998267035627808</v>
      </c>
    </row>
    <row r="1315" spans="1:6" s="55" customFormat="1" x14ac:dyDescent="0.25">
      <c r="A1315" s="51" t="str">
        <f t="shared" si="40"/>
        <v>A</v>
      </c>
      <c r="B1315" s="129" t="s">
        <v>258</v>
      </c>
      <c r="C1315" s="60" t="s">
        <v>15</v>
      </c>
      <c r="D1315" s="61">
        <v>2023.7</v>
      </c>
      <c r="E1315" s="61">
        <v>2023.6649299999999</v>
      </c>
      <c r="F1315" s="130">
        <f t="shared" si="41"/>
        <v>0.99998267035627808</v>
      </c>
    </row>
    <row r="1316" spans="1:6" s="55" customFormat="1" ht="54.75" thickBot="1" x14ac:dyDescent="0.3">
      <c r="A1316" s="51" t="str">
        <f t="shared" si="40"/>
        <v>A</v>
      </c>
      <c r="B1316" s="52" t="s">
        <v>783</v>
      </c>
      <c r="C1316" s="125" t="s">
        <v>784</v>
      </c>
      <c r="D1316" s="54">
        <v>240</v>
      </c>
      <c r="E1316" s="54">
        <v>217.59100000000001</v>
      </c>
      <c r="F1316" s="126">
        <f t="shared" si="41"/>
        <v>0.90662916666666671</v>
      </c>
    </row>
    <row r="1317" spans="1:6" s="55" customFormat="1" ht="15.75" thickTop="1" x14ac:dyDescent="0.25">
      <c r="A1317" s="51" t="str">
        <f t="shared" si="40"/>
        <v>A</v>
      </c>
      <c r="B1317" s="127" t="s">
        <v>258</v>
      </c>
      <c r="C1317" s="57" t="s">
        <v>10</v>
      </c>
      <c r="D1317" s="58">
        <v>240</v>
      </c>
      <c r="E1317" s="58">
        <v>217.59100000000001</v>
      </c>
      <c r="F1317" s="128">
        <f t="shared" si="41"/>
        <v>0.90662916666666671</v>
      </c>
    </row>
    <row r="1318" spans="1:6" s="55" customFormat="1" x14ac:dyDescent="0.25">
      <c r="A1318" s="51" t="str">
        <f t="shared" si="40"/>
        <v>A</v>
      </c>
      <c r="B1318" s="129" t="s">
        <v>258</v>
      </c>
      <c r="C1318" s="60" t="s">
        <v>12</v>
      </c>
      <c r="D1318" s="61">
        <v>228.7</v>
      </c>
      <c r="E1318" s="61">
        <v>216.291</v>
      </c>
      <c r="F1318" s="130">
        <f t="shared" si="41"/>
        <v>0.94574114560559686</v>
      </c>
    </row>
    <row r="1319" spans="1:6" s="55" customFormat="1" x14ac:dyDescent="0.25">
      <c r="A1319" s="51" t="str">
        <f t="shared" si="40"/>
        <v>A</v>
      </c>
      <c r="B1319" s="129" t="s">
        <v>258</v>
      </c>
      <c r="C1319" s="60" t="s">
        <v>15</v>
      </c>
      <c r="D1319" s="61">
        <v>1.3</v>
      </c>
      <c r="E1319" s="61">
        <v>1.3</v>
      </c>
      <c r="F1319" s="130">
        <f t="shared" si="41"/>
        <v>1</v>
      </c>
    </row>
    <row r="1320" spans="1:6" s="55" customFormat="1" x14ac:dyDescent="0.25">
      <c r="A1320" s="51" t="str">
        <f t="shared" si="40"/>
        <v>A</v>
      </c>
      <c r="B1320" s="129" t="s">
        <v>258</v>
      </c>
      <c r="C1320" s="60" t="s">
        <v>16</v>
      </c>
      <c r="D1320" s="61">
        <v>10</v>
      </c>
      <c r="E1320" s="61">
        <v>0</v>
      </c>
      <c r="F1320" s="130">
        <f t="shared" si="41"/>
        <v>0</v>
      </c>
    </row>
    <row r="1321" spans="1:6" s="55" customFormat="1" ht="72.75" thickBot="1" x14ac:dyDescent="0.3">
      <c r="A1321" s="51" t="str">
        <f t="shared" si="40"/>
        <v>A</v>
      </c>
      <c r="B1321" s="52" t="s">
        <v>785</v>
      </c>
      <c r="C1321" s="125" t="s">
        <v>786</v>
      </c>
      <c r="D1321" s="54">
        <v>100</v>
      </c>
      <c r="E1321" s="54">
        <v>2363.0618300000001</v>
      </c>
      <c r="F1321" s="126">
        <f t="shared" si="41"/>
        <v>23.630618300000002</v>
      </c>
    </row>
    <row r="1322" spans="1:6" s="55" customFormat="1" ht="15.75" thickTop="1" x14ac:dyDescent="0.25">
      <c r="A1322" s="51" t="str">
        <f t="shared" si="40"/>
        <v>A</v>
      </c>
      <c r="B1322" s="127" t="s">
        <v>258</v>
      </c>
      <c r="C1322" s="57" t="s">
        <v>10</v>
      </c>
      <c r="D1322" s="58">
        <v>100</v>
      </c>
      <c r="E1322" s="58">
        <v>1914.5465699999997</v>
      </c>
      <c r="F1322" s="128">
        <f t="shared" si="41"/>
        <v>19.145465699999999</v>
      </c>
    </row>
    <row r="1323" spans="1:6" s="55" customFormat="1" x14ac:dyDescent="0.25">
      <c r="A1323" s="51" t="str">
        <f t="shared" si="40"/>
        <v>A</v>
      </c>
      <c r="B1323" s="129" t="s">
        <v>258</v>
      </c>
      <c r="C1323" s="60" t="s">
        <v>11</v>
      </c>
      <c r="D1323" s="61">
        <v>0</v>
      </c>
      <c r="E1323" s="61">
        <v>13.461</v>
      </c>
      <c r="F1323" s="130" t="e">
        <f t="shared" si="41"/>
        <v>#DIV/0!</v>
      </c>
    </row>
    <row r="1324" spans="1:6" s="55" customFormat="1" x14ac:dyDescent="0.25">
      <c r="A1324" s="51" t="str">
        <f t="shared" si="40"/>
        <v>A</v>
      </c>
      <c r="B1324" s="129" t="s">
        <v>258</v>
      </c>
      <c r="C1324" s="60" t="s">
        <v>12</v>
      </c>
      <c r="D1324" s="61">
        <v>0</v>
      </c>
      <c r="E1324" s="61">
        <v>1304.1488999999999</v>
      </c>
      <c r="F1324" s="130" t="e">
        <f t="shared" si="41"/>
        <v>#DIV/0!</v>
      </c>
    </row>
    <row r="1325" spans="1:6" s="55" customFormat="1" x14ac:dyDescent="0.25">
      <c r="A1325" s="51" t="str">
        <f t="shared" si="40"/>
        <v>A</v>
      </c>
      <c r="B1325" s="129" t="s">
        <v>258</v>
      </c>
      <c r="C1325" s="60" t="s">
        <v>15</v>
      </c>
      <c r="D1325" s="61">
        <v>100</v>
      </c>
      <c r="E1325" s="61">
        <v>66.722470000000001</v>
      </c>
      <c r="F1325" s="130">
        <f t="shared" si="41"/>
        <v>0.6672247</v>
      </c>
    </row>
    <row r="1326" spans="1:6" s="55" customFormat="1" x14ac:dyDescent="0.25">
      <c r="A1326" s="51" t="str">
        <f t="shared" si="40"/>
        <v>A</v>
      </c>
      <c r="B1326" s="129" t="s">
        <v>258</v>
      </c>
      <c r="C1326" s="60" t="s">
        <v>16</v>
      </c>
      <c r="D1326" s="61">
        <v>0</v>
      </c>
      <c r="E1326" s="61">
        <v>530.21420000000001</v>
      </c>
      <c r="F1326" s="130" t="e">
        <f t="shared" si="41"/>
        <v>#DIV/0!</v>
      </c>
    </row>
    <row r="1327" spans="1:6" s="55" customFormat="1" x14ac:dyDescent="0.25">
      <c r="A1327" s="51" t="str">
        <f t="shared" si="40"/>
        <v>A</v>
      </c>
      <c r="B1327" s="127" t="s">
        <v>258</v>
      </c>
      <c r="C1327" s="57" t="s">
        <v>17</v>
      </c>
      <c r="D1327" s="58">
        <v>0</v>
      </c>
      <c r="E1327" s="58">
        <v>448.51526000000001</v>
      </c>
      <c r="F1327" s="128" t="e">
        <f t="shared" si="41"/>
        <v>#DIV/0!</v>
      </c>
    </row>
    <row r="1328" spans="1:6" ht="18.75" thickBot="1" x14ac:dyDescent="0.3">
      <c r="A1328" s="110" t="str">
        <f t="shared" si="40"/>
        <v>A</v>
      </c>
      <c r="B1328" s="42" t="s">
        <v>787</v>
      </c>
      <c r="C1328" s="120" t="s">
        <v>788</v>
      </c>
      <c r="D1328" s="44">
        <v>2808.99</v>
      </c>
      <c r="E1328" s="44">
        <v>4566.7140199999994</v>
      </c>
      <c r="F1328" s="113">
        <f t="shared" si="41"/>
        <v>1.6257494757902307</v>
      </c>
    </row>
    <row r="1329" spans="1:6" ht="15.75" thickTop="1" x14ac:dyDescent="0.25">
      <c r="A1329" s="110" t="str">
        <f t="shared" si="40"/>
        <v>A</v>
      </c>
      <c r="B1329" s="121" t="s">
        <v>258</v>
      </c>
      <c r="C1329" s="46" t="s">
        <v>10</v>
      </c>
      <c r="D1329" s="47">
        <v>2808.99</v>
      </c>
      <c r="E1329" s="47">
        <v>4566.7140199999994</v>
      </c>
      <c r="F1329" s="122">
        <f t="shared" si="41"/>
        <v>1.6257494757902307</v>
      </c>
    </row>
    <row r="1330" spans="1:6" x14ac:dyDescent="0.25">
      <c r="A1330" s="110" t="str">
        <f t="shared" si="40"/>
        <v>A</v>
      </c>
      <c r="B1330" s="123" t="s">
        <v>258</v>
      </c>
      <c r="C1330" s="49" t="s">
        <v>11</v>
      </c>
      <c r="D1330" s="50">
        <v>0</v>
      </c>
      <c r="E1330" s="50">
        <v>22.175999999999998</v>
      </c>
      <c r="F1330" s="124" t="e">
        <f t="shared" si="41"/>
        <v>#DIV/0!</v>
      </c>
    </row>
    <row r="1331" spans="1:6" x14ac:dyDescent="0.25">
      <c r="A1331" s="110" t="str">
        <f t="shared" si="40"/>
        <v>A</v>
      </c>
      <c r="B1331" s="123" t="s">
        <v>258</v>
      </c>
      <c r="C1331" s="49" t="s">
        <v>12</v>
      </c>
      <c r="D1331" s="50">
        <v>0</v>
      </c>
      <c r="E1331" s="50">
        <v>1113.5556100000001</v>
      </c>
      <c r="F1331" s="124" t="e">
        <f t="shared" si="41"/>
        <v>#DIV/0!</v>
      </c>
    </row>
    <row r="1332" spans="1:6" x14ac:dyDescent="0.25">
      <c r="A1332" s="110" t="str">
        <f t="shared" si="40"/>
        <v>A</v>
      </c>
      <c r="B1332" s="123" t="s">
        <v>258</v>
      </c>
      <c r="C1332" s="49" t="s">
        <v>15</v>
      </c>
      <c r="D1332" s="50">
        <v>2108.9899999999998</v>
      </c>
      <c r="E1332" s="50">
        <v>2111.0285600000002</v>
      </c>
      <c r="F1332" s="124">
        <f t="shared" si="41"/>
        <v>1.000966604867733</v>
      </c>
    </row>
    <row r="1333" spans="1:6" x14ac:dyDescent="0.25">
      <c r="A1333" s="110" t="str">
        <f t="shared" si="40"/>
        <v>A</v>
      </c>
      <c r="B1333" s="123" t="s">
        <v>258</v>
      </c>
      <c r="C1333" s="49" t="s">
        <v>16</v>
      </c>
      <c r="D1333" s="50">
        <v>700</v>
      </c>
      <c r="E1333" s="50">
        <v>1319.9538500000001</v>
      </c>
      <c r="F1333" s="124">
        <f t="shared" si="41"/>
        <v>1.8856483571428573</v>
      </c>
    </row>
    <row r="1334" spans="1:6" s="55" customFormat="1" ht="36.75" thickBot="1" x14ac:dyDescent="0.3">
      <c r="A1334" s="51" t="str">
        <f t="shared" si="40"/>
        <v>A</v>
      </c>
      <c r="B1334" s="52" t="s">
        <v>789</v>
      </c>
      <c r="C1334" s="125" t="s">
        <v>790</v>
      </c>
      <c r="D1334" s="54">
        <v>2108.9899999999998</v>
      </c>
      <c r="E1334" s="54">
        <v>2108.9890399999999</v>
      </c>
      <c r="F1334" s="126">
        <f t="shared" si="41"/>
        <v>0.99999954480580755</v>
      </c>
    </row>
    <row r="1335" spans="1:6" s="55" customFormat="1" ht="15.75" thickTop="1" x14ac:dyDescent="0.25">
      <c r="A1335" s="51" t="str">
        <f t="shared" si="40"/>
        <v>A</v>
      </c>
      <c r="B1335" s="127" t="s">
        <v>258</v>
      </c>
      <c r="C1335" s="57" t="s">
        <v>10</v>
      </c>
      <c r="D1335" s="58">
        <v>2108.9899999999998</v>
      </c>
      <c r="E1335" s="58">
        <v>2108.9890399999999</v>
      </c>
      <c r="F1335" s="128">
        <f t="shared" si="41"/>
        <v>0.99999954480580755</v>
      </c>
    </row>
    <row r="1336" spans="1:6" s="55" customFormat="1" x14ac:dyDescent="0.25">
      <c r="A1336" s="51" t="str">
        <f t="shared" si="40"/>
        <v>A</v>
      </c>
      <c r="B1336" s="129" t="s">
        <v>258</v>
      </c>
      <c r="C1336" s="60" t="s">
        <v>15</v>
      </c>
      <c r="D1336" s="61">
        <v>2108.9899999999998</v>
      </c>
      <c r="E1336" s="61">
        <v>2108.9890399999999</v>
      </c>
      <c r="F1336" s="130">
        <f t="shared" si="41"/>
        <v>0.99999954480580755</v>
      </c>
    </row>
    <row r="1337" spans="1:6" s="55" customFormat="1" ht="54.75" thickBot="1" x14ac:dyDescent="0.3">
      <c r="A1337" s="51" t="str">
        <f t="shared" si="40"/>
        <v>A</v>
      </c>
      <c r="B1337" s="52" t="s">
        <v>791</v>
      </c>
      <c r="C1337" s="125" t="s">
        <v>792</v>
      </c>
      <c r="D1337" s="54">
        <v>700</v>
      </c>
      <c r="E1337" s="54">
        <v>370.64587999999998</v>
      </c>
      <c r="F1337" s="126">
        <f t="shared" si="41"/>
        <v>0.52949411428571425</v>
      </c>
    </row>
    <row r="1338" spans="1:6" s="55" customFormat="1" ht="15.75" thickTop="1" x14ac:dyDescent="0.25">
      <c r="A1338" s="51" t="str">
        <f t="shared" si="40"/>
        <v>A</v>
      </c>
      <c r="B1338" s="127" t="s">
        <v>258</v>
      </c>
      <c r="C1338" s="57" t="s">
        <v>10</v>
      </c>
      <c r="D1338" s="58">
        <v>700</v>
      </c>
      <c r="E1338" s="58">
        <v>370.64587999999998</v>
      </c>
      <c r="F1338" s="128">
        <f t="shared" si="41"/>
        <v>0.52949411428571425</v>
      </c>
    </row>
    <row r="1339" spans="1:6" s="55" customFormat="1" x14ac:dyDescent="0.25">
      <c r="A1339" s="51" t="str">
        <f t="shared" si="40"/>
        <v>A</v>
      </c>
      <c r="B1339" s="129" t="s">
        <v>258</v>
      </c>
      <c r="C1339" s="60" t="s">
        <v>16</v>
      </c>
      <c r="D1339" s="61">
        <v>700</v>
      </c>
      <c r="E1339" s="61">
        <v>370.64587999999998</v>
      </c>
      <c r="F1339" s="130">
        <f t="shared" si="41"/>
        <v>0.52949411428571425</v>
      </c>
    </row>
    <row r="1340" spans="1:6" s="55" customFormat="1" ht="72.75" thickBot="1" x14ac:dyDescent="0.3">
      <c r="A1340" s="51" t="str">
        <f t="shared" si="40"/>
        <v>A</v>
      </c>
      <c r="B1340" s="52" t="s">
        <v>793</v>
      </c>
      <c r="C1340" s="125" t="s">
        <v>794</v>
      </c>
      <c r="D1340" s="54">
        <v>0</v>
      </c>
      <c r="E1340" s="54">
        <v>2087.0790999999999</v>
      </c>
      <c r="F1340" s="126" t="e">
        <f t="shared" si="41"/>
        <v>#DIV/0!</v>
      </c>
    </row>
    <row r="1341" spans="1:6" s="55" customFormat="1" ht="15.75" thickTop="1" x14ac:dyDescent="0.25">
      <c r="A1341" s="51" t="str">
        <f t="shared" si="40"/>
        <v>A</v>
      </c>
      <c r="B1341" s="127" t="s">
        <v>258</v>
      </c>
      <c r="C1341" s="57" t="s">
        <v>10</v>
      </c>
      <c r="D1341" s="58">
        <v>0</v>
      </c>
      <c r="E1341" s="58">
        <v>2087.0790999999999</v>
      </c>
      <c r="F1341" s="128" t="e">
        <f t="shared" si="41"/>
        <v>#DIV/0!</v>
      </c>
    </row>
    <row r="1342" spans="1:6" s="55" customFormat="1" x14ac:dyDescent="0.25">
      <c r="A1342" s="51" t="str">
        <f t="shared" si="40"/>
        <v>A</v>
      </c>
      <c r="B1342" s="129" t="s">
        <v>258</v>
      </c>
      <c r="C1342" s="60" t="s">
        <v>11</v>
      </c>
      <c r="D1342" s="61">
        <v>0</v>
      </c>
      <c r="E1342" s="61">
        <v>22.175999999999998</v>
      </c>
      <c r="F1342" s="130" t="e">
        <f t="shared" si="41"/>
        <v>#DIV/0!</v>
      </c>
    </row>
    <row r="1343" spans="1:6" s="55" customFormat="1" x14ac:dyDescent="0.25">
      <c r="A1343" s="51" t="str">
        <f t="shared" si="40"/>
        <v>A</v>
      </c>
      <c r="B1343" s="129" t="s">
        <v>258</v>
      </c>
      <c r="C1343" s="60" t="s">
        <v>12</v>
      </c>
      <c r="D1343" s="61">
        <v>0</v>
      </c>
      <c r="E1343" s="61">
        <v>1113.5556100000001</v>
      </c>
      <c r="F1343" s="130" t="e">
        <f t="shared" si="41"/>
        <v>#DIV/0!</v>
      </c>
    </row>
    <row r="1344" spans="1:6" s="55" customFormat="1" x14ac:dyDescent="0.25">
      <c r="A1344" s="51" t="str">
        <f t="shared" si="40"/>
        <v>A</v>
      </c>
      <c r="B1344" s="129" t="s">
        <v>258</v>
      </c>
      <c r="C1344" s="60" t="s">
        <v>15</v>
      </c>
      <c r="D1344" s="61">
        <v>0</v>
      </c>
      <c r="E1344" s="61">
        <v>2.03952</v>
      </c>
      <c r="F1344" s="130" t="e">
        <f t="shared" si="41"/>
        <v>#DIV/0!</v>
      </c>
    </row>
    <row r="1345" spans="1:6" s="55" customFormat="1" x14ac:dyDescent="0.25">
      <c r="A1345" s="51" t="str">
        <f t="shared" si="40"/>
        <v>A</v>
      </c>
      <c r="B1345" s="129" t="s">
        <v>258</v>
      </c>
      <c r="C1345" s="60" t="s">
        <v>16</v>
      </c>
      <c r="D1345" s="61">
        <v>0</v>
      </c>
      <c r="E1345" s="61">
        <v>949.30796999999995</v>
      </c>
      <c r="F1345" s="130" t="e">
        <f t="shared" si="41"/>
        <v>#DIV/0!</v>
      </c>
    </row>
    <row r="1346" spans="1:6" ht="18.75" thickBot="1" x14ac:dyDescent="0.3">
      <c r="A1346" s="110" t="str">
        <f t="shared" si="40"/>
        <v>A</v>
      </c>
      <c r="B1346" s="42" t="s">
        <v>795</v>
      </c>
      <c r="C1346" s="120" t="s">
        <v>796</v>
      </c>
      <c r="D1346" s="44">
        <v>1640.05</v>
      </c>
      <c r="E1346" s="44">
        <v>1582.7901499999998</v>
      </c>
      <c r="F1346" s="113">
        <f t="shared" si="41"/>
        <v>0.96508652175238552</v>
      </c>
    </row>
    <row r="1347" spans="1:6" ht="15.75" thickTop="1" x14ac:dyDescent="0.25">
      <c r="A1347" s="110" t="str">
        <f t="shared" si="40"/>
        <v>A</v>
      </c>
      <c r="B1347" s="121" t="s">
        <v>258</v>
      </c>
      <c r="C1347" s="46" t="s">
        <v>10</v>
      </c>
      <c r="D1347" s="47">
        <v>1640.05</v>
      </c>
      <c r="E1347" s="47">
        <v>1582.7901499999998</v>
      </c>
      <c r="F1347" s="122">
        <f t="shared" si="41"/>
        <v>0.96508652175238552</v>
      </c>
    </row>
    <row r="1348" spans="1:6" x14ac:dyDescent="0.25">
      <c r="A1348" s="110" t="str">
        <f t="shared" ref="A1348:A1411" si="42">IF(OR(D1348&lt;&gt;0,E1348&lt;&gt;0),"A","B")</f>
        <v>A</v>
      </c>
      <c r="B1348" s="123" t="s">
        <v>258</v>
      </c>
      <c r="C1348" s="49" t="s">
        <v>12</v>
      </c>
      <c r="D1348" s="50">
        <v>32.75</v>
      </c>
      <c r="E1348" s="50">
        <v>25.501999999999999</v>
      </c>
      <c r="F1348" s="124">
        <f t="shared" ref="F1348:F1411" si="43">E1348/D1348</f>
        <v>0.7786870229007633</v>
      </c>
    </row>
    <row r="1349" spans="1:6" x14ac:dyDescent="0.25">
      <c r="A1349" s="110" t="str">
        <f t="shared" si="42"/>
        <v>A</v>
      </c>
      <c r="B1349" s="123" t="s">
        <v>258</v>
      </c>
      <c r="C1349" s="49" t="s">
        <v>15</v>
      </c>
      <c r="D1349" s="50">
        <v>1557.3</v>
      </c>
      <c r="E1349" s="50">
        <v>1557.2881499999999</v>
      </c>
      <c r="F1349" s="124">
        <f t="shared" si="43"/>
        <v>0.99999239067617018</v>
      </c>
    </row>
    <row r="1350" spans="1:6" x14ac:dyDescent="0.25">
      <c r="A1350" s="110" t="str">
        <f t="shared" si="42"/>
        <v>A</v>
      </c>
      <c r="B1350" s="123" t="s">
        <v>258</v>
      </c>
      <c r="C1350" s="49" t="s">
        <v>16</v>
      </c>
      <c r="D1350" s="50">
        <v>50</v>
      </c>
      <c r="E1350" s="50">
        <v>0</v>
      </c>
      <c r="F1350" s="124">
        <f t="shared" si="43"/>
        <v>0</v>
      </c>
    </row>
    <row r="1351" spans="1:6" s="55" customFormat="1" ht="36.75" thickBot="1" x14ac:dyDescent="0.3">
      <c r="A1351" s="51" t="str">
        <f t="shared" si="42"/>
        <v>A</v>
      </c>
      <c r="B1351" s="52" t="s">
        <v>797</v>
      </c>
      <c r="C1351" s="125" t="s">
        <v>796</v>
      </c>
      <c r="D1351" s="54">
        <v>1577.55</v>
      </c>
      <c r="E1351" s="54">
        <v>1577.5381499999999</v>
      </c>
      <c r="F1351" s="126">
        <f t="shared" si="43"/>
        <v>0.99999248835219168</v>
      </c>
    </row>
    <row r="1352" spans="1:6" s="55" customFormat="1" ht="15.75" thickTop="1" x14ac:dyDescent="0.25">
      <c r="A1352" s="51" t="str">
        <f t="shared" si="42"/>
        <v>A</v>
      </c>
      <c r="B1352" s="127" t="s">
        <v>258</v>
      </c>
      <c r="C1352" s="57" t="s">
        <v>10</v>
      </c>
      <c r="D1352" s="58">
        <v>1577.55</v>
      </c>
      <c r="E1352" s="58">
        <v>1577.5381499999999</v>
      </c>
      <c r="F1352" s="128">
        <f t="shared" si="43"/>
        <v>0.99999248835219168</v>
      </c>
    </row>
    <row r="1353" spans="1:6" s="55" customFormat="1" x14ac:dyDescent="0.25">
      <c r="A1353" s="51" t="str">
        <f t="shared" si="42"/>
        <v>A</v>
      </c>
      <c r="B1353" s="129" t="s">
        <v>258</v>
      </c>
      <c r="C1353" s="60" t="s">
        <v>12</v>
      </c>
      <c r="D1353" s="61">
        <v>20.25</v>
      </c>
      <c r="E1353" s="61">
        <v>20.25</v>
      </c>
      <c r="F1353" s="130">
        <f t="shared" si="43"/>
        <v>1</v>
      </c>
    </row>
    <row r="1354" spans="1:6" s="55" customFormat="1" x14ac:dyDescent="0.25">
      <c r="A1354" s="51" t="str">
        <f t="shared" si="42"/>
        <v>A</v>
      </c>
      <c r="B1354" s="129" t="s">
        <v>258</v>
      </c>
      <c r="C1354" s="60" t="s">
        <v>15</v>
      </c>
      <c r="D1354" s="61">
        <v>1557.3</v>
      </c>
      <c r="E1354" s="61">
        <v>1557.2881499999999</v>
      </c>
      <c r="F1354" s="130">
        <f t="shared" si="43"/>
        <v>0.99999239067617018</v>
      </c>
    </row>
    <row r="1355" spans="1:6" s="55" customFormat="1" ht="72.75" thickBot="1" x14ac:dyDescent="0.3">
      <c r="A1355" s="51" t="str">
        <f t="shared" si="42"/>
        <v>A</v>
      </c>
      <c r="B1355" s="52" t="s">
        <v>798</v>
      </c>
      <c r="C1355" s="125" t="s">
        <v>799</v>
      </c>
      <c r="D1355" s="54">
        <v>62.5</v>
      </c>
      <c r="E1355" s="54">
        <v>5.2519999999999998</v>
      </c>
      <c r="F1355" s="126">
        <f t="shared" si="43"/>
        <v>8.4031999999999996E-2</v>
      </c>
    </row>
    <row r="1356" spans="1:6" s="55" customFormat="1" ht="15.75" thickTop="1" x14ac:dyDescent="0.25">
      <c r="A1356" s="51" t="str">
        <f t="shared" si="42"/>
        <v>A</v>
      </c>
      <c r="B1356" s="127" t="s">
        <v>258</v>
      </c>
      <c r="C1356" s="57" t="s">
        <v>10</v>
      </c>
      <c r="D1356" s="58">
        <v>62.5</v>
      </c>
      <c r="E1356" s="58">
        <v>5.2519999999999998</v>
      </c>
      <c r="F1356" s="128">
        <f t="shared" si="43"/>
        <v>8.4031999999999996E-2</v>
      </c>
    </row>
    <row r="1357" spans="1:6" s="55" customFormat="1" x14ac:dyDescent="0.25">
      <c r="A1357" s="51" t="str">
        <f t="shared" si="42"/>
        <v>A</v>
      </c>
      <c r="B1357" s="129" t="s">
        <v>258</v>
      </c>
      <c r="C1357" s="60" t="s">
        <v>12</v>
      </c>
      <c r="D1357" s="61">
        <v>12.5</v>
      </c>
      <c r="E1357" s="61">
        <v>5.2519999999999998</v>
      </c>
      <c r="F1357" s="130">
        <f t="shared" si="43"/>
        <v>0.42015999999999998</v>
      </c>
    </row>
    <row r="1358" spans="1:6" s="55" customFormat="1" x14ac:dyDescent="0.25">
      <c r="A1358" s="51" t="str">
        <f t="shared" si="42"/>
        <v>A</v>
      </c>
      <c r="B1358" s="129" t="s">
        <v>258</v>
      </c>
      <c r="C1358" s="60" t="s">
        <v>16</v>
      </c>
      <c r="D1358" s="61">
        <v>50</v>
      </c>
      <c r="E1358" s="61">
        <v>0</v>
      </c>
      <c r="F1358" s="130">
        <f t="shared" si="43"/>
        <v>0</v>
      </c>
    </row>
    <row r="1359" spans="1:6" ht="18.75" thickBot="1" x14ac:dyDescent="0.3">
      <c r="A1359" s="110" t="str">
        <f t="shared" si="42"/>
        <v>A</v>
      </c>
      <c r="B1359" s="42" t="s">
        <v>800</v>
      </c>
      <c r="C1359" s="120" t="s">
        <v>801</v>
      </c>
      <c r="D1359" s="44">
        <v>2452.06</v>
      </c>
      <c r="E1359" s="44">
        <v>2452.0587700000001</v>
      </c>
      <c r="F1359" s="113">
        <f t="shared" si="43"/>
        <v>0.99999949838095326</v>
      </c>
    </row>
    <row r="1360" spans="1:6" ht="15.75" thickTop="1" x14ac:dyDescent="0.25">
      <c r="A1360" s="110" t="str">
        <f t="shared" si="42"/>
        <v>A</v>
      </c>
      <c r="B1360" s="121" t="s">
        <v>258</v>
      </c>
      <c r="C1360" s="46" t="s">
        <v>10</v>
      </c>
      <c r="D1360" s="47">
        <v>2452.06</v>
      </c>
      <c r="E1360" s="47">
        <v>2452.0587700000001</v>
      </c>
      <c r="F1360" s="122">
        <f t="shared" si="43"/>
        <v>0.99999949838095326</v>
      </c>
    </row>
    <row r="1361" spans="1:6" x14ac:dyDescent="0.25">
      <c r="A1361" s="110" t="str">
        <f t="shared" si="42"/>
        <v>A</v>
      </c>
      <c r="B1361" s="123" t="s">
        <v>258</v>
      </c>
      <c r="C1361" s="49" t="s">
        <v>12</v>
      </c>
      <c r="D1361" s="50">
        <v>25</v>
      </c>
      <c r="E1361" s="50">
        <v>25</v>
      </c>
      <c r="F1361" s="124">
        <f t="shared" si="43"/>
        <v>1</v>
      </c>
    </row>
    <row r="1362" spans="1:6" x14ac:dyDescent="0.25">
      <c r="A1362" s="110" t="str">
        <f t="shared" si="42"/>
        <v>A</v>
      </c>
      <c r="B1362" s="123" t="s">
        <v>258</v>
      </c>
      <c r="C1362" s="49" t="s">
        <v>15</v>
      </c>
      <c r="D1362" s="50">
        <v>2427.06</v>
      </c>
      <c r="E1362" s="50">
        <v>2427.0587700000001</v>
      </c>
      <c r="F1362" s="124">
        <f t="shared" si="43"/>
        <v>0.99999949321401205</v>
      </c>
    </row>
    <row r="1363" spans="1:6" ht="18.75" thickBot="1" x14ac:dyDescent="0.3">
      <c r="A1363" s="110" t="str">
        <f t="shared" si="42"/>
        <v>A</v>
      </c>
      <c r="B1363" s="42" t="s">
        <v>802</v>
      </c>
      <c r="C1363" s="120" t="s">
        <v>803</v>
      </c>
      <c r="D1363" s="44">
        <v>200</v>
      </c>
      <c r="E1363" s="44">
        <v>129.98185000000001</v>
      </c>
      <c r="F1363" s="113">
        <f t="shared" si="43"/>
        <v>0.64990924999999999</v>
      </c>
    </row>
    <row r="1364" spans="1:6" ht="15.75" thickTop="1" x14ac:dyDescent="0.25">
      <c r="A1364" s="110" t="str">
        <f t="shared" si="42"/>
        <v>A</v>
      </c>
      <c r="B1364" s="121" t="s">
        <v>258</v>
      </c>
      <c r="C1364" s="46" t="s">
        <v>10</v>
      </c>
      <c r="D1364" s="47">
        <v>200</v>
      </c>
      <c r="E1364" s="47">
        <v>129.98185000000001</v>
      </c>
      <c r="F1364" s="122">
        <f t="shared" si="43"/>
        <v>0.64990924999999999</v>
      </c>
    </row>
    <row r="1365" spans="1:6" x14ac:dyDescent="0.25">
      <c r="A1365" s="110" t="str">
        <f t="shared" si="42"/>
        <v>A</v>
      </c>
      <c r="B1365" s="123" t="s">
        <v>258</v>
      </c>
      <c r="C1365" s="49" t="s">
        <v>12</v>
      </c>
      <c r="D1365" s="50">
        <v>200</v>
      </c>
      <c r="E1365" s="50">
        <v>129.98185000000001</v>
      </c>
      <c r="F1365" s="124">
        <f t="shared" si="43"/>
        <v>0.64990924999999999</v>
      </c>
    </row>
    <row r="1366" spans="1:6" ht="18.75" thickBot="1" x14ac:dyDescent="0.3">
      <c r="A1366" s="110" t="str">
        <f t="shared" si="42"/>
        <v>A</v>
      </c>
      <c r="B1366" s="42" t="s">
        <v>804</v>
      </c>
      <c r="C1366" s="120" t="s">
        <v>805</v>
      </c>
      <c r="D1366" s="44">
        <v>498.59</v>
      </c>
      <c r="E1366" s="44">
        <v>452.65429999999998</v>
      </c>
      <c r="F1366" s="113">
        <f t="shared" si="43"/>
        <v>0.90786878998776555</v>
      </c>
    </row>
    <row r="1367" spans="1:6" ht="15.75" thickTop="1" x14ac:dyDescent="0.25">
      <c r="A1367" s="110" t="str">
        <f t="shared" si="42"/>
        <v>A</v>
      </c>
      <c r="B1367" s="121" t="s">
        <v>258</v>
      </c>
      <c r="C1367" s="46" t="s">
        <v>10</v>
      </c>
      <c r="D1367" s="47">
        <v>498.59</v>
      </c>
      <c r="E1367" s="47">
        <v>452.65429999999998</v>
      </c>
      <c r="F1367" s="122">
        <f t="shared" si="43"/>
        <v>0.90786878998776555</v>
      </c>
    </row>
    <row r="1368" spans="1:6" x14ac:dyDescent="0.25">
      <c r="A1368" s="110" t="str">
        <f t="shared" si="42"/>
        <v>A</v>
      </c>
      <c r="B1368" s="123" t="s">
        <v>258</v>
      </c>
      <c r="C1368" s="49" t="s">
        <v>12</v>
      </c>
      <c r="D1368" s="50">
        <v>195.5</v>
      </c>
      <c r="E1368" s="50">
        <v>150.11942000000002</v>
      </c>
      <c r="F1368" s="124">
        <f t="shared" si="43"/>
        <v>0.76787427109974438</v>
      </c>
    </row>
    <row r="1369" spans="1:6" x14ac:dyDescent="0.25">
      <c r="A1369" s="110" t="str">
        <f t="shared" si="42"/>
        <v>A</v>
      </c>
      <c r="B1369" s="123" t="s">
        <v>258</v>
      </c>
      <c r="C1369" s="49" t="s">
        <v>15</v>
      </c>
      <c r="D1369" s="50">
        <v>303.08999999999997</v>
      </c>
      <c r="E1369" s="50">
        <v>302.53487999999999</v>
      </c>
      <c r="F1369" s="124">
        <f t="shared" si="43"/>
        <v>0.99816846481243204</v>
      </c>
    </row>
    <row r="1370" spans="1:6" s="55" customFormat="1" ht="36.75" thickBot="1" x14ac:dyDescent="0.3">
      <c r="A1370" s="51" t="str">
        <f t="shared" si="42"/>
        <v>A</v>
      </c>
      <c r="B1370" s="52" t="s">
        <v>806</v>
      </c>
      <c r="C1370" s="125" t="s">
        <v>805</v>
      </c>
      <c r="D1370" s="54">
        <v>348.59</v>
      </c>
      <c r="E1370" s="54">
        <v>346.596</v>
      </c>
      <c r="F1370" s="126">
        <f t="shared" si="43"/>
        <v>0.99427981296078494</v>
      </c>
    </row>
    <row r="1371" spans="1:6" s="55" customFormat="1" ht="15.75" thickTop="1" x14ac:dyDescent="0.25">
      <c r="A1371" s="51" t="str">
        <f t="shared" si="42"/>
        <v>A</v>
      </c>
      <c r="B1371" s="127" t="s">
        <v>258</v>
      </c>
      <c r="C1371" s="57" t="s">
        <v>10</v>
      </c>
      <c r="D1371" s="58">
        <v>348.59</v>
      </c>
      <c r="E1371" s="58">
        <v>346.596</v>
      </c>
      <c r="F1371" s="128">
        <f t="shared" si="43"/>
        <v>0.99427981296078494</v>
      </c>
    </row>
    <row r="1372" spans="1:6" s="55" customFormat="1" x14ac:dyDescent="0.25">
      <c r="A1372" s="51" t="str">
        <f t="shared" si="42"/>
        <v>A</v>
      </c>
      <c r="B1372" s="129" t="s">
        <v>258</v>
      </c>
      <c r="C1372" s="60" t="s">
        <v>12</v>
      </c>
      <c r="D1372" s="61">
        <v>45.5</v>
      </c>
      <c r="E1372" s="61">
        <v>44.061120000000003</v>
      </c>
      <c r="F1372" s="130">
        <f t="shared" si="43"/>
        <v>0.96837626373626384</v>
      </c>
    </row>
    <row r="1373" spans="1:6" s="55" customFormat="1" x14ac:dyDescent="0.25">
      <c r="A1373" s="51" t="str">
        <f t="shared" si="42"/>
        <v>A</v>
      </c>
      <c r="B1373" s="129" t="s">
        <v>258</v>
      </c>
      <c r="C1373" s="60" t="s">
        <v>15</v>
      </c>
      <c r="D1373" s="61">
        <v>303.08999999999997</v>
      </c>
      <c r="E1373" s="61">
        <v>302.53487999999999</v>
      </c>
      <c r="F1373" s="130">
        <f t="shared" si="43"/>
        <v>0.99816846481243204</v>
      </c>
    </row>
    <row r="1374" spans="1:6" s="55" customFormat="1" ht="54.75" thickBot="1" x14ac:dyDescent="0.3">
      <c r="A1374" s="51" t="str">
        <f t="shared" si="42"/>
        <v>A</v>
      </c>
      <c r="B1374" s="52" t="s">
        <v>807</v>
      </c>
      <c r="C1374" s="125" t="s">
        <v>808</v>
      </c>
      <c r="D1374" s="54">
        <v>150</v>
      </c>
      <c r="E1374" s="54">
        <v>106.0583</v>
      </c>
      <c r="F1374" s="126">
        <f t="shared" si="43"/>
        <v>0.70705533333333337</v>
      </c>
    </row>
    <row r="1375" spans="1:6" s="55" customFormat="1" ht="15.75" thickTop="1" x14ac:dyDescent="0.25">
      <c r="A1375" s="51" t="str">
        <f t="shared" si="42"/>
        <v>A</v>
      </c>
      <c r="B1375" s="127" t="s">
        <v>258</v>
      </c>
      <c r="C1375" s="57" t="s">
        <v>10</v>
      </c>
      <c r="D1375" s="58">
        <v>150</v>
      </c>
      <c r="E1375" s="58">
        <v>106.0583</v>
      </c>
      <c r="F1375" s="128">
        <f t="shared" si="43"/>
        <v>0.70705533333333337</v>
      </c>
    </row>
    <row r="1376" spans="1:6" s="55" customFormat="1" x14ac:dyDescent="0.25">
      <c r="A1376" s="51" t="str">
        <f t="shared" si="42"/>
        <v>A</v>
      </c>
      <c r="B1376" s="129" t="s">
        <v>258</v>
      </c>
      <c r="C1376" s="60" t="s">
        <v>12</v>
      </c>
      <c r="D1376" s="61">
        <v>150</v>
      </c>
      <c r="E1376" s="61">
        <v>106.0583</v>
      </c>
      <c r="F1376" s="130">
        <f t="shared" si="43"/>
        <v>0.70705533333333337</v>
      </c>
    </row>
    <row r="1377" spans="1:6" ht="36.75" thickBot="1" x14ac:dyDescent="0.3">
      <c r="A1377" s="110" t="str">
        <f t="shared" si="42"/>
        <v>A</v>
      </c>
      <c r="B1377" s="42" t="s">
        <v>809</v>
      </c>
      <c r="C1377" s="120" t="s">
        <v>810</v>
      </c>
      <c r="D1377" s="44">
        <v>94071.22</v>
      </c>
      <c r="E1377" s="44">
        <v>91556.108470000006</v>
      </c>
      <c r="F1377" s="113">
        <f t="shared" si="43"/>
        <v>0.97326375133648746</v>
      </c>
    </row>
    <row r="1378" spans="1:6" ht="15.75" thickTop="1" x14ac:dyDescent="0.25">
      <c r="A1378" s="110" t="str">
        <f t="shared" si="42"/>
        <v>A</v>
      </c>
      <c r="B1378" s="121" t="s">
        <v>258</v>
      </c>
      <c r="C1378" s="46" t="s">
        <v>10</v>
      </c>
      <c r="D1378" s="47">
        <v>93651.22</v>
      </c>
      <c r="E1378" s="47">
        <v>91088.689169999998</v>
      </c>
      <c r="F1378" s="122">
        <f t="shared" si="43"/>
        <v>0.97263750723161957</v>
      </c>
    </row>
    <row r="1379" spans="1:6" x14ac:dyDescent="0.25">
      <c r="A1379" s="110" t="str">
        <f t="shared" si="42"/>
        <v>A</v>
      </c>
      <c r="B1379" s="123" t="s">
        <v>258</v>
      </c>
      <c r="C1379" s="49" t="s">
        <v>12</v>
      </c>
      <c r="D1379" s="50">
        <v>33523.374000000003</v>
      </c>
      <c r="E1379" s="50">
        <v>30972.392039999995</v>
      </c>
      <c r="F1379" s="124">
        <f t="shared" si="43"/>
        <v>0.92390437907592449</v>
      </c>
    </row>
    <row r="1380" spans="1:6" x14ac:dyDescent="0.25">
      <c r="A1380" s="110" t="str">
        <f t="shared" si="42"/>
        <v>A</v>
      </c>
      <c r="B1380" s="123" t="s">
        <v>258</v>
      </c>
      <c r="C1380" s="49" t="s">
        <v>14</v>
      </c>
      <c r="D1380" s="50">
        <v>0</v>
      </c>
      <c r="E1380" s="50">
        <v>72.883789999999991</v>
      </c>
      <c r="F1380" s="124" t="e">
        <f t="shared" si="43"/>
        <v>#DIV/0!</v>
      </c>
    </row>
    <row r="1381" spans="1:6" x14ac:dyDescent="0.25">
      <c r="A1381" s="110" t="str">
        <f t="shared" si="42"/>
        <v>A</v>
      </c>
      <c r="B1381" s="123" t="s">
        <v>258</v>
      </c>
      <c r="C1381" s="49" t="s">
        <v>2</v>
      </c>
      <c r="D1381" s="50">
        <v>0</v>
      </c>
      <c r="E1381" s="50">
        <v>278.39</v>
      </c>
      <c r="F1381" s="124" t="e">
        <f t="shared" si="43"/>
        <v>#DIV/0!</v>
      </c>
    </row>
    <row r="1382" spans="1:6" x14ac:dyDescent="0.25">
      <c r="A1382" s="110" t="str">
        <f t="shared" si="42"/>
        <v>A</v>
      </c>
      <c r="B1382" s="123" t="s">
        <v>258</v>
      </c>
      <c r="C1382" s="49" t="s">
        <v>15</v>
      </c>
      <c r="D1382" s="50">
        <v>58765.546000000002</v>
      </c>
      <c r="E1382" s="50">
        <v>58651.643649999991</v>
      </c>
      <c r="F1382" s="124">
        <f t="shared" si="43"/>
        <v>0.99806174948157533</v>
      </c>
    </row>
    <row r="1383" spans="1:6" x14ac:dyDescent="0.25">
      <c r="A1383" s="110" t="str">
        <f t="shared" si="42"/>
        <v>A</v>
      </c>
      <c r="B1383" s="123" t="s">
        <v>258</v>
      </c>
      <c r="C1383" s="49" t="s">
        <v>16</v>
      </c>
      <c r="D1383" s="50">
        <v>1362.3</v>
      </c>
      <c r="E1383" s="50">
        <v>1113.37969</v>
      </c>
      <c r="F1383" s="124">
        <f t="shared" si="43"/>
        <v>0.8172793731189899</v>
      </c>
    </row>
    <row r="1384" spans="1:6" x14ac:dyDescent="0.25">
      <c r="A1384" s="110" t="str">
        <f t="shared" si="42"/>
        <v>A</v>
      </c>
      <c r="B1384" s="121" t="s">
        <v>258</v>
      </c>
      <c r="C1384" s="46" t="s">
        <v>17</v>
      </c>
      <c r="D1384" s="47">
        <v>420</v>
      </c>
      <c r="E1384" s="47">
        <v>467.41929999999996</v>
      </c>
      <c r="F1384" s="122">
        <f t="shared" si="43"/>
        <v>1.1129030952380952</v>
      </c>
    </row>
    <row r="1385" spans="1:6" ht="18.75" thickBot="1" x14ac:dyDescent="0.3">
      <c r="A1385" s="110" t="str">
        <f t="shared" si="42"/>
        <v>A</v>
      </c>
      <c r="B1385" s="42" t="s">
        <v>811</v>
      </c>
      <c r="C1385" s="120" t="s">
        <v>812</v>
      </c>
      <c r="D1385" s="44">
        <v>9342.09</v>
      </c>
      <c r="E1385" s="44">
        <v>9342.0820000000003</v>
      </c>
      <c r="F1385" s="113">
        <f t="shared" si="43"/>
        <v>0.99999914366057274</v>
      </c>
    </row>
    <row r="1386" spans="1:6" ht="15.75" thickTop="1" x14ac:dyDescent="0.25">
      <c r="A1386" s="110" t="str">
        <f t="shared" si="42"/>
        <v>A</v>
      </c>
      <c r="B1386" s="121" t="s">
        <v>258</v>
      </c>
      <c r="C1386" s="46" t="s">
        <v>10</v>
      </c>
      <c r="D1386" s="47">
        <v>9342.09</v>
      </c>
      <c r="E1386" s="47">
        <v>9342.0820000000003</v>
      </c>
      <c r="F1386" s="122">
        <f t="shared" si="43"/>
        <v>0.99999914366057274</v>
      </c>
    </row>
    <row r="1387" spans="1:6" x14ac:dyDescent="0.25">
      <c r="A1387" s="110" t="str">
        <f t="shared" si="42"/>
        <v>A</v>
      </c>
      <c r="B1387" s="123" t="s">
        <v>258</v>
      </c>
      <c r="C1387" s="49" t="s">
        <v>15</v>
      </c>
      <c r="D1387" s="50">
        <v>9342.09</v>
      </c>
      <c r="E1387" s="50">
        <v>9342.0820000000003</v>
      </c>
      <c r="F1387" s="124">
        <f t="shared" si="43"/>
        <v>0.99999914366057274</v>
      </c>
    </row>
    <row r="1388" spans="1:6" ht="18.75" thickBot="1" x14ac:dyDescent="0.3">
      <c r="A1388" s="110" t="str">
        <f t="shared" si="42"/>
        <v>A</v>
      </c>
      <c r="B1388" s="42" t="s">
        <v>813</v>
      </c>
      <c r="C1388" s="120" t="s">
        <v>814</v>
      </c>
      <c r="D1388" s="44">
        <v>1543.63</v>
      </c>
      <c r="E1388" s="44">
        <v>1543.41362</v>
      </c>
      <c r="F1388" s="113">
        <f t="shared" si="43"/>
        <v>0.99985982392153561</v>
      </c>
    </row>
    <row r="1389" spans="1:6" ht="15.75" thickTop="1" x14ac:dyDescent="0.25">
      <c r="A1389" s="110" t="str">
        <f t="shared" si="42"/>
        <v>A</v>
      </c>
      <c r="B1389" s="121" t="s">
        <v>258</v>
      </c>
      <c r="C1389" s="46" t="s">
        <v>10</v>
      </c>
      <c r="D1389" s="47">
        <v>1543.63</v>
      </c>
      <c r="E1389" s="47">
        <v>1543.41362</v>
      </c>
      <c r="F1389" s="122">
        <f t="shared" si="43"/>
        <v>0.99985982392153561</v>
      </c>
    </row>
    <row r="1390" spans="1:6" x14ac:dyDescent="0.25">
      <c r="A1390" s="110" t="str">
        <f t="shared" si="42"/>
        <v>A</v>
      </c>
      <c r="B1390" s="123" t="s">
        <v>258</v>
      </c>
      <c r="C1390" s="49" t="s">
        <v>12</v>
      </c>
      <c r="D1390" s="50">
        <v>96</v>
      </c>
      <c r="E1390" s="50">
        <v>96</v>
      </c>
      <c r="F1390" s="124">
        <f t="shared" si="43"/>
        <v>1</v>
      </c>
    </row>
    <row r="1391" spans="1:6" x14ac:dyDescent="0.25">
      <c r="A1391" s="110" t="str">
        <f t="shared" si="42"/>
        <v>A</v>
      </c>
      <c r="B1391" s="123" t="s">
        <v>258</v>
      </c>
      <c r="C1391" s="49" t="s">
        <v>15</v>
      </c>
      <c r="D1391" s="50">
        <v>871.33</v>
      </c>
      <c r="E1391" s="50">
        <v>871.11725000000001</v>
      </c>
      <c r="F1391" s="124">
        <f t="shared" si="43"/>
        <v>0.99975583303685167</v>
      </c>
    </row>
    <row r="1392" spans="1:6" x14ac:dyDescent="0.25">
      <c r="A1392" s="110" t="str">
        <f t="shared" si="42"/>
        <v>A</v>
      </c>
      <c r="B1392" s="123" t="s">
        <v>258</v>
      </c>
      <c r="C1392" s="49" t="s">
        <v>16</v>
      </c>
      <c r="D1392" s="50">
        <v>576.29999999999995</v>
      </c>
      <c r="E1392" s="50">
        <v>576.29637000000002</v>
      </c>
      <c r="F1392" s="124">
        <f t="shared" si="43"/>
        <v>0.99999370119729325</v>
      </c>
    </row>
    <row r="1393" spans="1:6" ht="18.75" thickBot="1" x14ac:dyDescent="0.3">
      <c r="A1393" s="110" t="str">
        <f t="shared" si="42"/>
        <v>A</v>
      </c>
      <c r="B1393" s="42" t="s">
        <v>815</v>
      </c>
      <c r="C1393" s="120" t="s">
        <v>816</v>
      </c>
      <c r="D1393" s="44">
        <v>625</v>
      </c>
      <c r="E1393" s="44">
        <v>624.99900000000002</v>
      </c>
      <c r="F1393" s="113">
        <f t="shared" si="43"/>
        <v>0.99999840000000007</v>
      </c>
    </row>
    <row r="1394" spans="1:6" ht="15.75" thickTop="1" x14ac:dyDescent="0.25">
      <c r="A1394" s="110" t="str">
        <f t="shared" si="42"/>
        <v>A</v>
      </c>
      <c r="B1394" s="121" t="s">
        <v>258</v>
      </c>
      <c r="C1394" s="46" t="s">
        <v>10</v>
      </c>
      <c r="D1394" s="47">
        <v>625</v>
      </c>
      <c r="E1394" s="47">
        <v>624.99900000000002</v>
      </c>
      <c r="F1394" s="122">
        <f t="shared" si="43"/>
        <v>0.99999840000000007</v>
      </c>
    </row>
    <row r="1395" spans="1:6" x14ac:dyDescent="0.25">
      <c r="A1395" s="110" t="str">
        <f t="shared" si="42"/>
        <v>A</v>
      </c>
      <c r="B1395" s="123" t="s">
        <v>258</v>
      </c>
      <c r="C1395" s="49" t="s">
        <v>15</v>
      </c>
      <c r="D1395" s="50">
        <v>625</v>
      </c>
      <c r="E1395" s="50">
        <v>624.99900000000002</v>
      </c>
      <c r="F1395" s="124">
        <f t="shared" si="43"/>
        <v>0.99999840000000007</v>
      </c>
    </row>
    <row r="1396" spans="1:6" ht="18.75" thickBot="1" x14ac:dyDescent="0.3">
      <c r="A1396" s="110" t="str">
        <f t="shared" si="42"/>
        <v>A</v>
      </c>
      <c r="B1396" s="42" t="s">
        <v>817</v>
      </c>
      <c r="C1396" s="120" t="s">
        <v>818</v>
      </c>
      <c r="D1396" s="44">
        <v>4840.1099999999997</v>
      </c>
      <c r="E1396" s="44">
        <v>4835.9411900000005</v>
      </c>
      <c r="F1396" s="113">
        <f t="shared" si="43"/>
        <v>0.99913869519494403</v>
      </c>
    </row>
    <row r="1397" spans="1:6" ht="15.75" thickTop="1" x14ac:dyDescent="0.25">
      <c r="A1397" s="110" t="str">
        <f t="shared" si="42"/>
        <v>A</v>
      </c>
      <c r="B1397" s="121" t="s">
        <v>258</v>
      </c>
      <c r="C1397" s="46" t="s">
        <v>10</v>
      </c>
      <c r="D1397" s="47">
        <v>4840.1099999999997</v>
      </c>
      <c r="E1397" s="47">
        <v>4835.9411900000005</v>
      </c>
      <c r="F1397" s="122">
        <f t="shared" si="43"/>
        <v>0.99913869519494403</v>
      </c>
    </row>
    <row r="1398" spans="1:6" x14ac:dyDescent="0.25">
      <c r="A1398" s="110" t="str">
        <f t="shared" si="42"/>
        <v>A</v>
      </c>
      <c r="B1398" s="123" t="s">
        <v>258</v>
      </c>
      <c r="C1398" s="49" t="s">
        <v>12</v>
      </c>
      <c r="D1398" s="50">
        <v>20.8</v>
      </c>
      <c r="E1398" s="50">
        <v>16.633330000000001</v>
      </c>
      <c r="F1398" s="124">
        <f t="shared" si="43"/>
        <v>0.79967932692307697</v>
      </c>
    </row>
    <row r="1399" spans="1:6" x14ac:dyDescent="0.25">
      <c r="A1399" s="110" t="str">
        <f t="shared" si="42"/>
        <v>A</v>
      </c>
      <c r="B1399" s="123" t="s">
        <v>258</v>
      </c>
      <c r="C1399" s="49" t="s">
        <v>15</v>
      </c>
      <c r="D1399" s="50">
        <v>4819.3100000000004</v>
      </c>
      <c r="E1399" s="50">
        <v>4819.3078599999999</v>
      </c>
      <c r="F1399" s="124">
        <f t="shared" si="43"/>
        <v>0.99999955595303047</v>
      </c>
    </row>
    <row r="1400" spans="1:6" ht="18.75" thickBot="1" x14ac:dyDescent="0.3">
      <c r="A1400" s="110" t="str">
        <f t="shared" si="42"/>
        <v>A</v>
      </c>
      <c r="B1400" s="42" t="s">
        <v>819</v>
      </c>
      <c r="C1400" s="120" t="s">
        <v>820</v>
      </c>
      <c r="D1400" s="44">
        <v>1382.29</v>
      </c>
      <c r="E1400" s="44">
        <v>1382.28493</v>
      </c>
      <c r="F1400" s="113">
        <f t="shared" si="43"/>
        <v>0.99999633217342243</v>
      </c>
    </row>
    <row r="1401" spans="1:6" ht="15.75" thickTop="1" x14ac:dyDescent="0.25">
      <c r="A1401" s="110" t="str">
        <f t="shared" si="42"/>
        <v>A</v>
      </c>
      <c r="B1401" s="121" t="s">
        <v>258</v>
      </c>
      <c r="C1401" s="46" t="s">
        <v>10</v>
      </c>
      <c r="D1401" s="47">
        <v>1382.29</v>
      </c>
      <c r="E1401" s="47">
        <v>1382.28493</v>
      </c>
      <c r="F1401" s="122">
        <f t="shared" si="43"/>
        <v>0.99999633217342243</v>
      </c>
    </row>
    <row r="1402" spans="1:6" x14ac:dyDescent="0.25">
      <c r="A1402" s="110" t="str">
        <f t="shared" si="42"/>
        <v>A</v>
      </c>
      <c r="B1402" s="123" t="s">
        <v>258</v>
      </c>
      <c r="C1402" s="49" t="s">
        <v>12</v>
      </c>
      <c r="D1402" s="50">
        <v>79.92</v>
      </c>
      <c r="E1402" s="50">
        <v>79.915000000000006</v>
      </c>
      <c r="F1402" s="124">
        <f t="shared" si="43"/>
        <v>0.99993743743743746</v>
      </c>
    </row>
    <row r="1403" spans="1:6" x14ac:dyDescent="0.25">
      <c r="A1403" s="110" t="str">
        <f t="shared" si="42"/>
        <v>A</v>
      </c>
      <c r="B1403" s="123" t="s">
        <v>258</v>
      </c>
      <c r="C1403" s="49" t="s">
        <v>15</v>
      </c>
      <c r="D1403" s="50">
        <v>1302.3699999999999</v>
      </c>
      <c r="E1403" s="50">
        <v>1302.3699299999998</v>
      </c>
      <c r="F1403" s="124">
        <f t="shared" si="43"/>
        <v>0.99999994625183319</v>
      </c>
    </row>
    <row r="1404" spans="1:6" ht="54.75" thickBot="1" x14ac:dyDescent="0.3">
      <c r="A1404" s="110" t="str">
        <f t="shared" si="42"/>
        <v>A</v>
      </c>
      <c r="B1404" s="42" t="s">
        <v>821</v>
      </c>
      <c r="C1404" s="120" t="s">
        <v>822</v>
      </c>
      <c r="D1404" s="44">
        <v>13290.34</v>
      </c>
      <c r="E1404" s="44">
        <v>13290.32978</v>
      </c>
      <c r="F1404" s="113">
        <f t="shared" si="43"/>
        <v>0.99999923102042532</v>
      </c>
    </row>
    <row r="1405" spans="1:6" ht="15.75" thickTop="1" x14ac:dyDescent="0.25">
      <c r="A1405" s="110" t="str">
        <f t="shared" si="42"/>
        <v>A</v>
      </c>
      <c r="B1405" s="121" t="s">
        <v>258</v>
      </c>
      <c r="C1405" s="46" t="s">
        <v>10</v>
      </c>
      <c r="D1405" s="47">
        <v>13290.34</v>
      </c>
      <c r="E1405" s="47">
        <v>13290.32978</v>
      </c>
      <c r="F1405" s="122">
        <f t="shared" si="43"/>
        <v>0.99999923102042532</v>
      </c>
    </row>
    <row r="1406" spans="1:6" x14ac:dyDescent="0.25">
      <c r="A1406" s="110" t="str">
        <f t="shared" si="42"/>
        <v>A</v>
      </c>
      <c r="B1406" s="123" t="s">
        <v>258</v>
      </c>
      <c r="C1406" s="49" t="s">
        <v>12</v>
      </c>
      <c r="D1406" s="50">
        <v>190.25</v>
      </c>
      <c r="E1406" s="50">
        <v>190.245</v>
      </c>
      <c r="F1406" s="124">
        <f t="shared" si="43"/>
        <v>0.99997371879106445</v>
      </c>
    </row>
    <row r="1407" spans="1:6" x14ac:dyDescent="0.25">
      <c r="A1407" s="110" t="str">
        <f t="shared" si="42"/>
        <v>A</v>
      </c>
      <c r="B1407" s="123" t="s">
        <v>258</v>
      </c>
      <c r="C1407" s="49" t="s">
        <v>15</v>
      </c>
      <c r="D1407" s="50">
        <v>13100.09</v>
      </c>
      <c r="E1407" s="50">
        <v>13100.084779999999</v>
      </c>
      <c r="F1407" s="124">
        <f t="shared" si="43"/>
        <v>0.99999960152945511</v>
      </c>
    </row>
    <row r="1408" spans="1:6" ht="36.75" thickBot="1" x14ac:dyDescent="0.3">
      <c r="A1408" s="110" t="str">
        <f t="shared" si="42"/>
        <v>A</v>
      </c>
      <c r="B1408" s="42" t="s">
        <v>823</v>
      </c>
      <c r="C1408" s="120" t="s">
        <v>824</v>
      </c>
      <c r="D1408" s="44">
        <v>32360.99</v>
      </c>
      <c r="E1408" s="44">
        <v>31162.839960000001</v>
      </c>
      <c r="F1408" s="113">
        <f t="shared" si="43"/>
        <v>0.96297548251768561</v>
      </c>
    </row>
    <row r="1409" spans="1:6" ht="15.75" thickTop="1" x14ac:dyDescent="0.25">
      <c r="A1409" s="110" t="str">
        <f t="shared" si="42"/>
        <v>A</v>
      </c>
      <c r="B1409" s="121" t="s">
        <v>258</v>
      </c>
      <c r="C1409" s="46" t="s">
        <v>10</v>
      </c>
      <c r="D1409" s="47">
        <v>32040.99</v>
      </c>
      <c r="E1409" s="47">
        <v>30889.810960000003</v>
      </c>
      <c r="F1409" s="122">
        <f t="shared" si="43"/>
        <v>0.96407167693632445</v>
      </c>
    </row>
    <row r="1410" spans="1:6" x14ac:dyDescent="0.25">
      <c r="A1410" s="110" t="str">
        <f t="shared" si="42"/>
        <v>A</v>
      </c>
      <c r="B1410" s="123" t="s">
        <v>258</v>
      </c>
      <c r="C1410" s="49" t="s">
        <v>12</v>
      </c>
      <c r="D1410" s="50">
        <v>28242.29</v>
      </c>
      <c r="E1410" s="50">
        <v>27511.347309999997</v>
      </c>
      <c r="F1410" s="124">
        <f t="shared" si="43"/>
        <v>0.97411885898770945</v>
      </c>
    </row>
    <row r="1411" spans="1:6" x14ac:dyDescent="0.25">
      <c r="A1411" s="110" t="str">
        <f t="shared" si="42"/>
        <v>A</v>
      </c>
      <c r="B1411" s="123" t="s">
        <v>258</v>
      </c>
      <c r="C1411" s="49" t="s">
        <v>15</v>
      </c>
      <c r="D1411" s="50">
        <v>3012.7</v>
      </c>
      <c r="E1411" s="50">
        <v>2900.1703299999999</v>
      </c>
      <c r="F1411" s="124">
        <f t="shared" si="43"/>
        <v>0.96264823248249087</v>
      </c>
    </row>
    <row r="1412" spans="1:6" x14ac:dyDescent="0.25">
      <c r="A1412" s="110" t="str">
        <f t="shared" ref="A1412:A1475" si="44">IF(OR(D1412&lt;&gt;0,E1412&lt;&gt;0),"A","B")</f>
        <v>A</v>
      </c>
      <c r="B1412" s="123" t="s">
        <v>258</v>
      </c>
      <c r="C1412" s="49" t="s">
        <v>16</v>
      </c>
      <c r="D1412" s="50">
        <v>786</v>
      </c>
      <c r="E1412" s="50">
        <v>478.29331999999994</v>
      </c>
      <c r="F1412" s="124">
        <f t="shared" ref="F1412:F1475" si="45">E1412/D1412</f>
        <v>0.60851567430025433</v>
      </c>
    </row>
    <row r="1413" spans="1:6" x14ac:dyDescent="0.25">
      <c r="A1413" s="110" t="str">
        <f t="shared" si="44"/>
        <v>A</v>
      </c>
      <c r="B1413" s="121" t="s">
        <v>258</v>
      </c>
      <c r="C1413" s="46" t="s">
        <v>17</v>
      </c>
      <c r="D1413" s="47">
        <v>320</v>
      </c>
      <c r="E1413" s="47">
        <v>273.029</v>
      </c>
      <c r="F1413" s="122">
        <f t="shared" si="45"/>
        <v>0.85321562500000003</v>
      </c>
    </row>
    <row r="1414" spans="1:6" s="55" customFormat="1" ht="36.75" thickBot="1" x14ac:dyDescent="0.3">
      <c r="A1414" s="51" t="str">
        <f t="shared" si="44"/>
        <v>A</v>
      </c>
      <c r="B1414" s="52" t="s">
        <v>825</v>
      </c>
      <c r="C1414" s="125" t="s">
        <v>826</v>
      </c>
      <c r="D1414" s="54">
        <v>20494.29</v>
      </c>
      <c r="E1414" s="54">
        <v>19971.222809999999</v>
      </c>
      <c r="F1414" s="126">
        <f t="shared" si="45"/>
        <v>0.97447741834432899</v>
      </c>
    </row>
    <row r="1415" spans="1:6" s="55" customFormat="1" ht="15.75" thickTop="1" x14ac:dyDescent="0.25">
      <c r="A1415" s="51" t="str">
        <f t="shared" si="44"/>
        <v>A</v>
      </c>
      <c r="B1415" s="127" t="s">
        <v>258</v>
      </c>
      <c r="C1415" s="57" t="s">
        <v>10</v>
      </c>
      <c r="D1415" s="58">
        <v>20224.29</v>
      </c>
      <c r="E1415" s="58">
        <v>19702.022809999999</v>
      </c>
      <c r="F1415" s="128">
        <f t="shared" si="45"/>
        <v>0.97417624104480294</v>
      </c>
    </row>
    <row r="1416" spans="1:6" s="55" customFormat="1" x14ac:dyDescent="0.25">
      <c r="A1416" s="51" t="str">
        <f t="shared" si="44"/>
        <v>A</v>
      </c>
      <c r="B1416" s="129" t="s">
        <v>258</v>
      </c>
      <c r="C1416" s="60" t="s">
        <v>12</v>
      </c>
      <c r="D1416" s="61">
        <v>18718.29</v>
      </c>
      <c r="E1416" s="61">
        <v>18586.43363</v>
      </c>
      <c r="F1416" s="130">
        <f t="shared" si="45"/>
        <v>0.99295574702603706</v>
      </c>
    </row>
    <row r="1417" spans="1:6" s="55" customFormat="1" x14ac:dyDescent="0.25">
      <c r="A1417" s="51" t="str">
        <f t="shared" si="44"/>
        <v>A</v>
      </c>
      <c r="B1417" s="129" t="s">
        <v>258</v>
      </c>
      <c r="C1417" s="60" t="s">
        <v>15</v>
      </c>
      <c r="D1417" s="61">
        <v>725</v>
      </c>
      <c r="E1417" s="61">
        <v>637.46827000000008</v>
      </c>
      <c r="F1417" s="130">
        <f t="shared" si="45"/>
        <v>0.87926657931034491</v>
      </c>
    </row>
    <row r="1418" spans="1:6" s="55" customFormat="1" x14ac:dyDescent="0.25">
      <c r="A1418" s="51" t="str">
        <f t="shared" si="44"/>
        <v>A</v>
      </c>
      <c r="B1418" s="129" t="s">
        <v>258</v>
      </c>
      <c r="C1418" s="60" t="s">
        <v>16</v>
      </c>
      <c r="D1418" s="61">
        <v>781</v>
      </c>
      <c r="E1418" s="61">
        <v>478.12090999999998</v>
      </c>
      <c r="F1418" s="130">
        <f t="shared" si="45"/>
        <v>0.61219066581306014</v>
      </c>
    </row>
    <row r="1419" spans="1:6" s="55" customFormat="1" x14ac:dyDescent="0.25">
      <c r="A1419" s="51" t="str">
        <f t="shared" si="44"/>
        <v>A</v>
      </c>
      <c r="B1419" s="127" t="s">
        <v>258</v>
      </c>
      <c r="C1419" s="57" t="s">
        <v>17</v>
      </c>
      <c r="D1419" s="58">
        <v>270</v>
      </c>
      <c r="E1419" s="58">
        <v>269.2</v>
      </c>
      <c r="F1419" s="128">
        <f t="shared" si="45"/>
        <v>0.99703703703703694</v>
      </c>
    </row>
    <row r="1420" spans="1:6" s="55" customFormat="1" ht="72.75" thickBot="1" x14ac:dyDescent="0.3">
      <c r="A1420" s="51" t="str">
        <f t="shared" si="44"/>
        <v>A</v>
      </c>
      <c r="B1420" s="52" t="s">
        <v>827</v>
      </c>
      <c r="C1420" s="125" t="s">
        <v>828</v>
      </c>
      <c r="D1420" s="54">
        <v>2253.6999999999998</v>
      </c>
      <c r="E1420" s="54">
        <v>2253.5379400000002</v>
      </c>
      <c r="F1420" s="126">
        <f t="shared" si="45"/>
        <v>0.99992809158273077</v>
      </c>
    </row>
    <row r="1421" spans="1:6" s="55" customFormat="1" ht="15.75" thickTop="1" x14ac:dyDescent="0.25">
      <c r="A1421" s="51" t="str">
        <f t="shared" si="44"/>
        <v>A</v>
      </c>
      <c r="B1421" s="127" t="s">
        <v>258</v>
      </c>
      <c r="C1421" s="57" t="s">
        <v>10</v>
      </c>
      <c r="D1421" s="58">
        <v>2253.6999999999998</v>
      </c>
      <c r="E1421" s="58">
        <v>2253.5379400000002</v>
      </c>
      <c r="F1421" s="128">
        <f t="shared" si="45"/>
        <v>0.99992809158273077</v>
      </c>
    </row>
    <row r="1422" spans="1:6" s="55" customFormat="1" x14ac:dyDescent="0.25">
      <c r="A1422" s="51" t="str">
        <f t="shared" si="44"/>
        <v>A</v>
      </c>
      <c r="B1422" s="129" t="s">
        <v>258</v>
      </c>
      <c r="C1422" s="60" t="s">
        <v>15</v>
      </c>
      <c r="D1422" s="61">
        <v>2253.6999999999998</v>
      </c>
      <c r="E1422" s="61">
        <v>2253.5379400000002</v>
      </c>
      <c r="F1422" s="130">
        <f t="shared" si="45"/>
        <v>0.99992809158273077</v>
      </c>
    </row>
    <row r="1423" spans="1:6" s="55" customFormat="1" ht="36.75" thickBot="1" x14ac:dyDescent="0.3">
      <c r="A1423" s="51" t="str">
        <f t="shared" si="44"/>
        <v>A</v>
      </c>
      <c r="B1423" s="52" t="s">
        <v>829</v>
      </c>
      <c r="C1423" s="125" t="s">
        <v>830</v>
      </c>
      <c r="D1423" s="54">
        <v>9613</v>
      </c>
      <c r="E1423" s="54">
        <v>8938.0792099999999</v>
      </c>
      <c r="F1423" s="126">
        <f t="shared" si="45"/>
        <v>0.92979082596483931</v>
      </c>
    </row>
    <row r="1424" spans="1:6" s="55" customFormat="1" ht="15.75" thickTop="1" x14ac:dyDescent="0.25">
      <c r="A1424" s="51" t="str">
        <f t="shared" si="44"/>
        <v>A</v>
      </c>
      <c r="B1424" s="127" t="s">
        <v>258</v>
      </c>
      <c r="C1424" s="57" t="s">
        <v>10</v>
      </c>
      <c r="D1424" s="58">
        <v>9563</v>
      </c>
      <c r="E1424" s="58">
        <v>8934.2502099999983</v>
      </c>
      <c r="F1424" s="128">
        <f t="shared" si="45"/>
        <v>0.93425182578688681</v>
      </c>
    </row>
    <row r="1425" spans="1:6" s="55" customFormat="1" x14ac:dyDescent="0.25">
      <c r="A1425" s="51" t="str">
        <f t="shared" si="44"/>
        <v>A</v>
      </c>
      <c r="B1425" s="129" t="s">
        <v>258</v>
      </c>
      <c r="C1425" s="60" t="s">
        <v>12</v>
      </c>
      <c r="D1425" s="61">
        <v>9524</v>
      </c>
      <c r="E1425" s="61">
        <v>8924.9136799999997</v>
      </c>
      <c r="F1425" s="130">
        <f t="shared" si="45"/>
        <v>0.93709719445611084</v>
      </c>
    </row>
    <row r="1426" spans="1:6" s="55" customFormat="1" x14ac:dyDescent="0.25">
      <c r="A1426" s="51" t="str">
        <f t="shared" si="44"/>
        <v>A</v>
      </c>
      <c r="B1426" s="129" t="s">
        <v>258</v>
      </c>
      <c r="C1426" s="60" t="s">
        <v>15</v>
      </c>
      <c r="D1426" s="61">
        <v>34</v>
      </c>
      <c r="E1426" s="61">
        <v>9.1641200000000005</v>
      </c>
      <c r="F1426" s="130">
        <f t="shared" si="45"/>
        <v>0.26953294117647059</v>
      </c>
    </row>
    <row r="1427" spans="1:6" s="55" customFormat="1" x14ac:dyDescent="0.25">
      <c r="A1427" s="51" t="str">
        <f t="shared" si="44"/>
        <v>A</v>
      </c>
      <c r="B1427" s="129" t="s">
        <v>258</v>
      </c>
      <c r="C1427" s="60" t="s">
        <v>16</v>
      </c>
      <c r="D1427" s="61">
        <v>5</v>
      </c>
      <c r="E1427" s="61">
        <v>0.17241000000000001</v>
      </c>
      <c r="F1427" s="130">
        <f t="shared" si="45"/>
        <v>3.4481999999999999E-2</v>
      </c>
    </row>
    <row r="1428" spans="1:6" s="55" customFormat="1" x14ac:dyDescent="0.25">
      <c r="A1428" s="51" t="str">
        <f t="shared" si="44"/>
        <v>A</v>
      </c>
      <c r="B1428" s="127" t="s">
        <v>258</v>
      </c>
      <c r="C1428" s="57" t="s">
        <v>17</v>
      </c>
      <c r="D1428" s="58">
        <v>50</v>
      </c>
      <c r="E1428" s="58">
        <v>3.8290000000000002</v>
      </c>
      <c r="F1428" s="128">
        <f t="shared" si="45"/>
        <v>7.6580000000000009E-2</v>
      </c>
    </row>
    <row r="1429" spans="1:6" ht="18.75" thickBot="1" x14ac:dyDescent="0.3">
      <c r="A1429" s="110" t="str">
        <f t="shared" si="44"/>
        <v>A</v>
      </c>
      <c r="B1429" s="42" t="s">
        <v>831</v>
      </c>
      <c r="C1429" s="120" t="s">
        <v>832</v>
      </c>
      <c r="D1429" s="44">
        <v>15484.05</v>
      </c>
      <c r="E1429" s="44">
        <v>15471.78134</v>
      </c>
      <c r="F1429" s="113">
        <f t="shared" si="45"/>
        <v>0.99920765820311874</v>
      </c>
    </row>
    <row r="1430" spans="1:6" ht="15.75" thickTop="1" x14ac:dyDescent="0.25">
      <c r="A1430" s="110" t="str">
        <f t="shared" si="44"/>
        <v>A</v>
      </c>
      <c r="B1430" s="121" t="s">
        <v>258</v>
      </c>
      <c r="C1430" s="46" t="s">
        <v>10</v>
      </c>
      <c r="D1430" s="47">
        <v>15484.05</v>
      </c>
      <c r="E1430" s="47">
        <v>15471.78134</v>
      </c>
      <c r="F1430" s="122">
        <f t="shared" si="45"/>
        <v>0.99920765820311874</v>
      </c>
    </row>
    <row r="1431" spans="1:6" x14ac:dyDescent="0.25">
      <c r="A1431" s="110" t="str">
        <f t="shared" si="44"/>
        <v>A</v>
      </c>
      <c r="B1431" s="123" t="s">
        <v>258</v>
      </c>
      <c r="C1431" s="49" t="s">
        <v>12</v>
      </c>
      <c r="D1431" s="50">
        <v>31.684000000000001</v>
      </c>
      <c r="E1431" s="50">
        <v>19.632249999999999</v>
      </c>
      <c r="F1431" s="124">
        <f t="shared" si="45"/>
        <v>0.61962662542608249</v>
      </c>
    </row>
    <row r="1432" spans="1:6" x14ac:dyDescent="0.25">
      <c r="A1432" s="110" t="str">
        <f t="shared" si="44"/>
        <v>A</v>
      </c>
      <c r="B1432" s="123" t="s">
        <v>258</v>
      </c>
      <c r="C1432" s="49" t="s">
        <v>15</v>
      </c>
      <c r="D1432" s="50">
        <v>15452.366</v>
      </c>
      <c r="E1432" s="50">
        <v>15452.149089999999</v>
      </c>
      <c r="F1432" s="124">
        <f t="shared" si="45"/>
        <v>0.99998596266746453</v>
      </c>
    </row>
    <row r="1433" spans="1:6" s="55" customFormat="1" ht="36.75" thickBot="1" x14ac:dyDescent="0.3">
      <c r="A1433" s="51" t="str">
        <f t="shared" si="44"/>
        <v>A</v>
      </c>
      <c r="B1433" s="52" t="s">
        <v>833</v>
      </c>
      <c r="C1433" s="125" t="s">
        <v>834</v>
      </c>
      <c r="D1433" s="54">
        <v>15000</v>
      </c>
      <c r="E1433" s="54">
        <v>14987.73134</v>
      </c>
      <c r="F1433" s="126">
        <f t="shared" si="45"/>
        <v>0.9991820893333333</v>
      </c>
    </row>
    <row r="1434" spans="1:6" s="55" customFormat="1" ht="15.75" thickTop="1" x14ac:dyDescent="0.25">
      <c r="A1434" s="51" t="str">
        <f t="shared" si="44"/>
        <v>A</v>
      </c>
      <c r="B1434" s="127" t="s">
        <v>258</v>
      </c>
      <c r="C1434" s="57" t="s">
        <v>10</v>
      </c>
      <c r="D1434" s="58">
        <v>15000</v>
      </c>
      <c r="E1434" s="58">
        <v>14987.73134</v>
      </c>
      <c r="F1434" s="128">
        <f t="shared" si="45"/>
        <v>0.9991820893333333</v>
      </c>
    </row>
    <row r="1435" spans="1:6" s="55" customFormat="1" x14ac:dyDescent="0.25">
      <c r="A1435" s="51" t="str">
        <f t="shared" si="44"/>
        <v>A</v>
      </c>
      <c r="B1435" s="129" t="s">
        <v>258</v>
      </c>
      <c r="C1435" s="60" t="s">
        <v>12</v>
      </c>
      <c r="D1435" s="61">
        <v>31.684000000000001</v>
      </c>
      <c r="E1435" s="61">
        <v>19.632249999999999</v>
      </c>
      <c r="F1435" s="130">
        <f t="shared" si="45"/>
        <v>0.61962662542608249</v>
      </c>
    </row>
    <row r="1436" spans="1:6" s="55" customFormat="1" x14ac:dyDescent="0.25">
      <c r="A1436" s="51" t="str">
        <f t="shared" si="44"/>
        <v>A</v>
      </c>
      <c r="B1436" s="129" t="s">
        <v>258</v>
      </c>
      <c r="C1436" s="60" t="s">
        <v>15</v>
      </c>
      <c r="D1436" s="61">
        <v>14968.316000000001</v>
      </c>
      <c r="E1436" s="61">
        <v>14968.09909</v>
      </c>
      <c r="F1436" s="130">
        <f t="shared" si="45"/>
        <v>0.9999855087238938</v>
      </c>
    </row>
    <row r="1437" spans="1:6" s="55" customFormat="1" ht="36.75" thickBot="1" x14ac:dyDescent="0.3">
      <c r="A1437" s="51" t="str">
        <f t="shared" si="44"/>
        <v>A</v>
      </c>
      <c r="B1437" s="52" t="s">
        <v>835</v>
      </c>
      <c r="C1437" s="125" t="s">
        <v>836</v>
      </c>
      <c r="D1437" s="54">
        <v>484.05</v>
      </c>
      <c r="E1437" s="54">
        <v>484.05</v>
      </c>
      <c r="F1437" s="126">
        <f t="shared" si="45"/>
        <v>1</v>
      </c>
    </row>
    <row r="1438" spans="1:6" s="55" customFormat="1" ht="15.75" thickTop="1" x14ac:dyDescent="0.25">
      <c r="A1438" s="51" t="str">
        <f t="shared" si="44"/>
        <v>A</v>
      </c>
      <c r="B1438" s="127" t="s">
        <v>258</v>
      </c>
      <c r="C1438" s="57" t="s">
        <v>10</v>
      </c>
      <c r="D1438" s="58">
        <v>484.05</v>
      </c>
      <c r="E1438" s="58">
        <v>484.05</v>
      </c>
      <c r="F1438" s="128">
        <f t="shared" si="45"/>
        <v>1</v>
      </c>
    </row>
    <row r="1439" spans="1:6" s="55" customFormat="1" x14ac:dyDescent="0.25">
      <c r="A1439" s="51" t="str">
        <f t="shared" si="44"/>
        <v>A</v>
      </c>
      <c r="B1439" s="129" t="s">
        <v>258</v>
      </c>
      <c r="C1439" s="60" t="s">
        <v>15</v>
      </c>
      <c r="D1439" s="61">
        <v>484.05</v>
      </c>
      <c r="E1439" s="61">
        <v>484.05</v>
      </c>
      <c r="F1439" s="130">
        <f t="shared" si="45"/>
        <v>1</v>
      </c>
    </row>
    <row r="1440" spans="1:6" ht="36.75" thickBot="1" x14ac:dyDescent="0.3">
      <c r="A1440" s="110" t="str">
        <f t="shared" si="44"/>
        <v>A</v>
      </c>
      <c r="B1440" s="42" t="s">
        <v>837</v>
      </c>
      <c r="C1440" s="120" t="s">
        <v>838</v>
      </c>
      <c r="D1440" s="44">
        <v>59.43</v>
      </c>
      <c r="E1440" s="44">
        <v>59.42165</v>
      </c>
      <c r="F1440" s="113">
        <f t="shared" si="45"/>
        <v>0.99985949856974587</v>
      </c>
    </row>
    <row r="1441" spans="1:6" ht="15.75" thickTop="1" x14ac:dyDescent="0.25">
      <c r="A1441" s="110" t="str">
        <f t="shared" si="44"/>
        <v>A</v>
      </c>
      <c r="B1441" s="121" t="s">
        <v>258</v>
      </c>
      <c r="C1441" s="46" t="s">
        <v>10</v>
      </c>
      <c r="D1441" s="47">
        <v>59.43</v>
      </c>
      <c r="E1441" s="47">
        <v>59.42165</v>
      </c>
      <c r="F1441" s="122">
        <f t="shared" si="45"/>
        <v>0.99985949856974587</v>
      </c>
    </row>
    <row r="1442" spans="1:6" x14ac:dyDescent="0.25">
      <c r="A1442" s="110" t="str">
        <f t="shared" si="44"/>
        <v>A</v>
      </c>
      <c r="B1442" s="123" t="s">
        <v>258</v>
      </c>
      <c r="C1442" s="49" t="s">
        <v>12</v>
      </c>
      <c r="D1442" s="50">
        <v>59.43</v>
      </c>
      <c r="E1442" s="50">
        <v>59.42165</v>
      </c>
      <c r="F1442" s="124">
        <f t="shared" si="45"/>
        <v>0.99985949856974587</v>
      </c>
    </row>
    <row r="1443" spans="1:6" ht="36.75" thickBot="1" x14ac:dyDescent="0.3">
      <c r="A1443" s="110" t="str">
        <f t="shared" si="44"/>
        <v>A</v>
      </c>
      <c r="B1443" s="42" t="s">
        <v>839</v>
      </c>
      <c r="C1443" s="120" t="s">
        <v>840</v>
      </c>
      <c r="D1443" s="44">
        <v>13618</v>
      </c>
      <c r="E1443" s="44">
        <v>12317.733669999998</v>
      </c>
      <c r="F1443" s="113">
        <f t="shared" si="45"/>
        <v>0.90451855411954751</v>
      </c>
    </row>
    <row r="1444" spans="1:6" ht="15.75" thickTop="1" x14ac:dyDescent="0.25">
      <c r="A1444" s="110" t="str">
        <f t="shared" si="44"/>
        <v>A</v>
      </c>
      <c r="B1444" s="121" t="s">
        <v>258</v>
      </c>
      <c r="C1444" s="46" t="s">
        <v>10</v>
      </c>
      <c r="D1444" s="47">
        <v>13518</v>
      </c>
      <c r="E1444" s="47">
        <v>12123.343369999997</v>
      </c>
      <c r="F1444" s="122">
        <f t="shared" si="45"/>
        <v>0.89682966193223823</v>
      </c>
    </row>
    <row r="1445" spans="1:6" x14ac:dyDescent="0.25">
      <c r="A1445" s="110" t="str">
        <f t="shared" si="44"/>
        <v>A</v>
      </c>
      <c r="B1445" s="123" t="s">
        <v>258</v>
      </c>
      <c r="C1445" s="49" t="s">
        <v>12</v>
      </c>
      <c r="D1445" s="50">
        <v>4803</v>
      </c>
      <c r="E1445" s="50">
        <v>2999.1975000000002</v>
      </c>
      <c r="F1445" s="124">
        <f t="shared" si="45"/>
        <v>0.62444253591505317</v>
      </c>
    </row>
    <row r="1446" spans="1:6" x14ac:dyDescent="0.25">
      <c r="A1446" s="110" t="str">
        <f t="shared" si="44"/>
        <v>A</v>
      </c>
      <c r="B1446" s="123" t="s">
        <v>258</v>
      </c>
      <c r="C1446" s="49" t="s">
        <v>14</v>
      </c>
      <c r="D1446" s="50">
        <v>0</v>
      </c>
      <c r="E1446" s="50">
        <v>72.883789999999991</v>
      </c>
      <c r="F1446" s="124" t="e">
        <f t="shared" si="45"/>
        <v>#DIV/0!</v>
      </c>
    </row>
    <row r="1447" spans="1:6" x14ac:dyDescent="0.25">
      <c r="A1447" s="110" t="str">
        <f t="shared" si="44"/>
        <v>A</v>
      </c>
      <c r="B1447" s="123" t="s">
        <v>258</v>
      </c>
      <c r="C1447" s="49" t="s">
        <v>2</v>
      </c>
      <c r="D1447" s="50">
        <v>0</v>
      </c>
      <c r="E1447" s="50">
        <v>278.39</v>
      </c>
      <c r="F1447" s="124" t="e">
        <f t="shared" si="45"/>
        <v>#DIV/0!</v>
      </c>
    </row>
    <row r="1448" spans="1:6" x14ac:dyDescent="0.25">
      <c r="A1448" s="110" t="str">
        <f t="shared" si="44"/>
        <v>A</v>
      </c>
      <c r="B1448" s="123" t="s">
        <v>258</v>
      </c>
      <c r="C1448" s="49" t="s">
        <v>15</v>
      </c>
      <c r="D1448" s="50">
        <v>8715</v>
      </c>
      <c r="E1448" s="50">
        <v>8714.0820800000001</v>
      </c>
      <c r="F1448" s="124">
        <f t="shared" si="45"/>
        <v>0.99989467355134831</v>
      </c>
    </row>
    <row r="1449" spans="1:6" x14ac:dyDescent="0.25">
      <c r="A1449" s="110" t="str">
        <f t="shared" si="44"/>
        <v>A</v>
      </c>
      <c r="B1449" s="123" t="s">
        <v>258</v>
      </c>
      <c r="C1449" s="49" t="s">
        <v>16</v>
      </c>
      <c r="D1449" s="50">
        <v>0</v>
      </c>
      <c r="E1449" s="50">
        <v>58.79</v>
      </c>
      <c r="F1449" s="124" t="e">
        <f t="shared" si="45"/>
        <v>#DIV/0!</v>
      </c>
    </row>
    <row r="1450" spans="1:6" x14ac:dyDescent="0.25">
      <c r="A1450" s="110" t="str">
        <f t="shared" si="44"/>
        <v>A</v>
      </c>
      <c r="B1450" s="121" t="s">
        <v>258</v>
      </c>
      <c r="C1450" s="46" t="s">
        <v>17</v>
      </c>
      <c r="D1450" s="47">
        <v>100</v>
      </c>
      <c r="E1450" s="47">
        <v>194.3903</v>
      </c>
      <c r="F1450" s="122">
        <f t="shared" si="45"/>
        <v>1.9439029999999999</v>
      </c>
    </row>
    <row r="1451" spans="1:6" s="55" customFormat="1" ht="36.75" thickBot="1" x14ac:dyDescent="0.3">
      <c r="A1451" s="51" t="str">
        <f t="shared" si="44"/>
        <v>A</v>
      </c>
      <c r="B1451" s="52" t="s">
        <v>841</v>
      </c>
      <c r="C1451" s="125" t="s">
        <v>842</v>
      </c>
      <c r="D1451" s="54">
        <v>11558</v>
      </c>
      <c r="E1451" s="54">
        <v>12050.915129999999</v>
      </c>
      <c r="F1451" s="126">
        <f t="shared" si="45"/>
        <v>1.0426470955182556</v>
      </c>
    </row>
    <row r="1452" spans="1:6" s="55" customFormat="1" ht="15.75" thickTop="1" x14ac:dyDescent="0.25">
      <c r="A1452" s="51" t="str">
        <f t="shared" si="44"/>
        <v>A</v>
      </c>
      <c r="B1452" s="127" t="s">
        <v>258</v>
      </c>
      <c r="C1452" s="57" t="s">
        <v>10</v>
      </c>
      <c r="D1452" s="58">
        <v>11508</v>
      </c>
      <c r="E1452" s="58">
        <v>11863.469829999998</v>
      </c>
      <c r="F1452" s="128">
        <f t="shared" si="45"/>
        <v>1.0308889320472714</v>
      </c>
    </row>
    <row r="1453" spans="1:6" s="55" customFormat="1" x14ac:dyDescent="0.25">
      <c r="A1453" s="51" t="str">
        <f t="shared" si="44"/>
        <v>A</v>
      </c>
      <c r="B1453" s="129" t="s">
        <v>258</v>
      </c>
      <c r="C1453" s="60" t="s">
        <v>12</v>
      </c>
      <c r="D1453" s="61">
        <v>2793</v>
      </c>
      <c r="E1453" s="61">
        <v>2812.20775</v>
      </c>
      <c r="F1453" s="130">
        <f t="shared" si="45"/>
        <v>1.0068771034729682</v>
      </c>
    </row>
    <row r="1454" spans="1:6" s="55" customFormat="1" x14ac:dyDescent="0.25">
      <c r="A1454" s="51" t="str">
        <f t="shared" si="44"/>
        <v>A</v>
      </c>
      <c r="B1454" s="129" t="s">
        <v>258</v>
      </c>
      <c r="C1454" s="60" t="s">
        <v>2</v>
      </c>
      <c r="D1454" s="61">
        <v>0</v>
      </c>
      <c r="E1454" s="61">
        <v>278.39</v>
      </c>
      <c r="F1454" s="130" t="e">
        <f t="shared" si="45"/>
        <v>#DIV/0!</v>
      </c>
    </row>
    <row r="1455" spans="1:6" s="55" customFormat="1" x14ac:dyDescent="0.25">
      <c r="A1455" s="51" t="str">
        <f t="shared" si="44"/>
        <v>A</v>
      </c>
      <c r="B1455" s="129" t="s">
        <v>258</v>
      </c>
      <c r="C1455" s="60" t="s">
        <v>15</v>
      </c>
      <c r="D1455" s="61">
        <v>8715</v>
      </c>
      <c r="E1455" s="61">
        <v>8714.0820800000001</v>
      </c>
      <c r="F1455" s="130">
        <f t="shared" si="45"/>
        <v>0.99989467355134831</v>
      </c>
    </row>
    <row r="1456" spans="1:6" s="55" customFormat="1" x14ac:dyDescent="0.25">
      <c r="A1456" s="51" t="str">
        <f t="shared" si="44"/>
        <v>A</v>
      </c>
      <c r="B1456" s="129" t="s">
        <v>258</v>
      </c>
      <c r="C1456" s="60" t="s">
        <v>16</v>
      </c>
      <c r="D1456" s="61">
        <v>0</v>
      </c>
      <c r="E1456" s="61">
        <v>58.79</v>
      </c>
      <c r="F1456" s="130" t="e">
        <f t="shared" si="45"/>
        <v>#DIV/0!</v>
      </c>
    </row>
    <row r="1457" spans="1:6" s="55" customFormat="1" x14ac:dyDescent="0.25">
      <c r="A1457" s="51" t="str">
        <f t="shared" si="44"/>
        <v>A</v>
      </c>
      <c r="B1457" s="127" t="s">
        <v>258</v>
      </c>
      <c r="C1457" s="57" t="s">
        <v>17</v>
      </c>
      <c r="D1457" s="58">
        <v>50</v>
      </c>
      <c r="E1457" s="58">
        <v>187.44529999999997</v>
      </c>
      <c r="F1457" s="128">
        <f t="shared" si="45"/>
        <v>3.7489059999999994</v>
      </c>
    </row>
    <row r="1458" spans="1:6" s="55" customFormat="1" ht="54.75" thickBot="1" x14ac:dyDescent="0.3">
      <c r="A1458" s="51" t="str">
        <f t="shared" si="44"/>
        <v>A</v>
      </c>
      <c r="B1458" s="52" t="s">
        <v>843</v>
      </c>
      <c r="C1458" s="125" t="s">
        <v>844</v>
      </c>
      <c r="D1458" s="54">
        <v>8758</v>
      </c>
      <c r="E1458" s="54">
        <v>8754.2651800000003</v>
      </c>
      <c r="F1458" s="126">
        <f t="shared" si="45"/>
        <v>0.9995735533226765</v>
      </c>
    </row>
    <row r="1459" spans="1:6" s="55" customFormat="1" ht="15.75" thickTop="1" x14ac:dyDescent="0.25">
      <c r="A1459" s="51" t="str">
        <f t="shared" si="44"/>
        <v>A</v>
      </c>
      <c r="B1459" s="127" t="s">
        <v>258</v>
      </c>
      <c r="C1459" s="57" t="s">
        <v>10</v>
      </c>
      <c r="D1459" s="58">
        <v>8758</v>
      </c>
      <c r="E1459" s="58">
        <v>8754.2651800000003</v>
      </c>
      <c r="F1459" s="128">
        <f t="shared" si="45"/>
        <v>0.9995735533226765</v>
      </c>
    </row>
    <row r="1460" spans="1:6" s="55" customFormat="1" x14ac:dyDescent="0.25">
      <c r="A1460" s="51" t="str">
        <f t="shared" si="44"/>
        <v>A</v>
      </c>
      <c r="B1460" s="129" t="s">
        <v>258</v>
      </c>
      <c r="C1460" s="60" t="s">
        <v>12</v>
      </c>
      <c r="D1460" s="61">
        <v>43</v>
      </c>
      <c r="E1460" s="61">
        <v>40.183099999999996</v>
      </c>
      <c r="F1460" s="130">
        <f t="shared" si="45"/>
        <v>0.9344906976744185</v>
      </c>
    </row>
    <row r="1461" spans="1:6" s="55" customFormat="1" x14ac:dyDescent="0.25">
      <c r="A1461" s="51" t="str">
        <f t="shared" si="44"/>
        <v>A</v>
      </c>
      <c r="B1461" s="129" t="s">
        <v>258</v>
      </c>
      <c r="C1461" s="60" t="s">
        <v>15</v>
      </c>
      <c r="D1461" s="61">
        <v>8715</v>
      </c>
      <c r="E1461" s="61">
        <v>8714.0820800000001</v>
      </c>
      <c r="F1461" s="130">
        <f t="shared" si="45"/>
        <v>0.99989467355134831</v>
      </c>
    </row>
    <row r="1462" spans="1:6" s="55" customFormat="1" ht="36.75" thickBot="1" x14ac:dyDescent="0.3">
      <c r="A1462" s="51" t="str">
        <f t="shared" si="44"/>
        <v>A</v>
      </c>
      <c r="B1462" s="52" t="s">
        <v>845</v>
      </c>
      <c r="C1462" s="125" t="s">
        <v>846</v>
      </c>
      <c r="D1462" s="54">
        <v>160</v>
      </c>
      <c r="E1462" s="54">
        <v>62.927759999999999</v>
      </c>
      <c r="F1462" s="126">
        <f t="shared" si="45"/>
        <v>0.3932985</v>
      </c>
    </row>
    <row r="1463" spans="1:6" s="55" customFormat="1" ht="15.75" thickTop="1" x14ac:dyDescent="0.25">
      <c r="A1463" s="51" t="str">
        <f t="shared" si="44"/>
        <v>A</v>
      </c>
      <c r="B1463" s="127" t="s">
        <v>258</v>
      </c>
      <c r="C1463" s="57" t="s">
        <v>10</v>
      </c>
      <c r="D1463" s="58">
        <v>160</v>
      </c>
      <c r="E1463" s="58">
        <v>62.927759999999999</v>
      </c>
      <c r="F1463" s="128">
        <f t="shared" si="45"/>
        <v>0.3932985</v>
      </c>
    </row>
    <row r="1464" spans="1:6" s="55" customFormat="1" x14ac:dyDescent="0.25">
      <c r="A1464" s="51" t="str">
        <f t="shared" si="44"/>
        <v>A</v>
      </c>
      <c r="B1464" s="129" t="s">
        <v>258</v>
      </c>
      <c r="C1464" s="60" t="s">
        <v>12</v>
      </c>
      <c r="D1464" s="61">
        <v>160</v>
      </c>
      <c r="E1464" s="61">
        <v>62.927759999999999</v>
      </c>
      <c r="F1464" s="130">
        <f t="shared" si="45"/>
        <v>0.3932985</v>
      </c>
    </row>
    <row r="1465" spans="1:6" s="55" customFormat="1" ht="54.75" thickBot="1" x14ac:dyDescent="0.3">
      <c r="A1465" s="51" t="str">
        <f t="shared" si="44"/>
        <v>A</v>
      </c>
      <c r="B1465" s="52" t="s">
        <v>847</v>
      </c>
      <c r="C1465" s="125" t="s">
        <v>848</v>
      </c>
      <c r="D1465" s="54">
        <v>640</v>
      </c>
      <c r="E1465" s="54">
        <v>404.11471999999998</v>
      </c>
      <c r="F1465" s="126">
        <f t="shared" si="45"/>
        <v>0.63142924999999994</v>
      </c>
    </row>
    <row r="1466" spans="1:6" s="55" customFormat="1" ht="15.75" thickTop="1" x14ac:dyDescent="0.25">
      <c r="A1466" s="51" t="str">
        <f t="shared" si="44"/>
        <v>A</v>
      </c>
      <c r="B1466" s="127" t="s">
        <v>258</v>
      </c>
      <c r="C1466" s="57" t="s">
        <v>10</v>
      </c>
      <c r="D1466" s="58">
        <v>590</v>
      </c>
      <c r="E1466" s="58">
        <v>216.66942</v>
      </c>
      <c r="F1466" s="128">
        <f t="shared" si="45"/>
        <v>0.36723630508474575</v>
      </c>
    </row>
    <row r="1467" spans="1:6" s="55" customFormat="1" x14ac:dyDescent="0.25">
      <c r="A1467" s="51" t="str">
        <f t="shared" si="44"/>
        <v>A</v>
      </c>
      <c r="B1467" s="129" t="s">
        <v>258</v>
      </c>
      <c r="C1467" s="60" t="s">
        <v>12</v>
      </c>
      <c r="D1467" s="61">
        <v>590</v>
      </c>
      <c r="E1467" s="61">
        <v>216.66942</v>
      </c>
      <c r="F1467" s="130">
        <f t="shared" si="45"/>
        <v>0.36723630508474575</v>
      </c>
    </row>
    <row r="1468" spans="1:6" s="55" customFormat="1" x14ac:dyDescent="0.25">
      <c r="A1468" s="51" t="str">
        <f t="shared" si="44"/>
        <v>A</v>
      </c>
      <c r="B1468" s="127" t="s">
        <v>258</v>
      </c>
      <c r="C1468" s="57" t="s">
        <v>17</v>
      </c>
      <c r="D1468" s="58">
        <v>50</v>
      </c>
      <c r="E1468" s="58">
        <v>187.44529999999997</v>
      </c>
      <c r="F1468" s="128">
        <f t="shared" si="45"/>
        <v>3.7489059999999994</v>
      </c>
    </row>
    <row r="1469" spans="1:6" s="55" customFormat="1" ht="36.75" thickBot="1" x14ac:dyDescent="0.3">
      <c r="A1469" s="51" t="str">
        <f t="shared" si="44"/>
        <v>A</v>
      </c>
      <c r="B1469" s="52" t="s">
        <v>849</v>
      </c>
      <c r="C1469" s="125" t="s">
        <v>850</v>
      </c>
      <c r="D1469" s="54">
        <v>0</v>
      </c>
      <c r="E1469" s="54">
        <v>337.18</v>
      </c>
      <c r="F1469" s="126" t="e">
        <f t="shared" si="45"/>
        <v>#DIV/0!</v>
      </c>
    </row>
    <row r="1470" spans="1:6" s="55" customFormat="1" ht="15.75" thickTop="1" x14ac:dyDescent="0.25">
      <c r="A1470" s="51" t="str">
        <f t="shared" si="44"/>
        <v>A</v>
      </c>
      <c r="B1470" s="127" t="s">
        <v>258</v>
      </c>
      <c r="C1470" s="57" t="s">
        <v>10</v>
      </c>
      <c r="D1470" s="58">
        <v>0</v>
      </c>
      <c r="E1470" s="58">
        <v>337.18</v>
      </c>
      <c r="F1470" s="128" t="e">
        <f t="shared" si="45"/>
        <v>#DIV/0!</v>
      </c>
    </row>
    <row r="1471" spans="1:6" s="55" customFormat="1" x14ac:dyDescent="0.25">
      <c r="A1471" s="51" t="str">
        <f t="shared" si="44"/>
        <v>A</v>
      </c>
      <c r="B1471" s="129" t="s">
        <v>258</v>
      </c>
      <c r="C1471" s="60" t="s">
        <v>2</v>
      </c>
      <c r="D1471" s="61">
        <v>0</v>
      </c>
      <c r="E1471" s="61">
        <v>278.39</v>
      </c>
      <c r="F1471" s="130" t="e">
        <f t="shared" si="45"/>
        <v>#DIV/0!</v>
      </c>
    </row>
    <row r="1472" spans="1:6" s="55" customFormat="1" x14ac:dyDescent="0.25">
      <c r="A1472" s="51" t="str">
        <f t="shared" si="44"/>
        <v>A</v>
      </c>
      <c r="B1472" s="129" t="s">
        <v>258</v>
      </c>
      <c r="C1472" s="60" t="s">
        <v>16</v>
      </c>
      <c r="D1472" s="61">
        <v>0</v>
      </c>
      <c r="E1472" s="61">
        <v>58.79</v>
      </c>
      <c r="F1472" s="130" t="e">
        <f t="shared" si="45"/>
        <v>#DIV/0!</v>
      </c>
    </row>
    <row r="1473" spans="1:6" s="55" customFormat="1" ht="36.75" thickBot="1" x14ac:dyDescent="0.3">
      <c r="A1473" s="51" t="str">
        <f t="shared" si="44"/>
        <v>A</v>
      </c>
      <c r="B1473" s="52" t="s">
        <v>851</v>
      </c>
      <c r="C1473" s="125" t="s">
        <v>850</v>
      </c>
      <c r="D1473" s="54">
        <v>0</v>
      </c>
      <c r="E1473" s="54">
        <v>337.18</v>
      </c>
      <c r="F1473" s="126" t="e">
        <f t="shared" si="45"/>
        <v>#DIV/0!</v>
      </c>
    </row>
    <row r="1474" spans="1:6" s="55" customFormat="1" ht="15.75" thickTop="1" x14ac:dyDescent="0.25">
      <c r="A1474" s="51" t="str">
        <f t="shared" si="44"/>
        <v>A</v>
      </c>
      <c r="B1474" s="127" t="s">
        <v>258</v>
      </c>
      <c r="C1474" s="57" t="s">
        <v>10</v>
      </c>
      <c r="D1474" s="58">
        <v>0</v>
      </c>
      <c r="E1474" s="58">
        <v>337.18</v>
      </c>
      <c r="F1474" s="128" t="e">
        <f t="shared" si="45"/>
        <v>#DIV/0!</v>
      </c>
    </row>
    <row r="1475" spans="1:6" s="55" customFormat="1" x14ac:dyDescent="0.25">
      <c r="A1475" s="51" t="str">
        <f t="shared" si="44"/>
        <v>A</v>
      </c>
      <c r="B1475" s="129" t="s">
        <v>258</v>
      </c>
      <c r="C1475" s="60" t="s">
        <v>2</v>
      </c>
      <c r="D1475" s="61">
        <v>0</v>
      </c>
      <c r="E1475" s="61">
        <v>278.39</v>
      </c>
      <c r="F1475" s="130" t="e">
        <f t="shared" si="45"/>
        <v>#DIV/0!</v>
      </c>
    </row>
    <row r="1476" spans="1:6" s="55" customFormat="1" x14ac:dyDescent="0.25">
      <c r="A1476" s="51" t="str">
        <f t="shared" ref="A1476:A1539" si="46">IF(OR(D1476&lt;&gt;0,E1476&lt;&gt;0),"A","B")</f>
        <v>A</v>
      </c>
      <c r="B1476" s="129" t="s">
        <v>258</v>
      </c>
      <c r="C1476" s="60" t="s">
        <v>16</v>
      </c>
      <c r="D1476" s="61">
        <v>0</v>
      </c>
      <c r="E1476" s="61">
        <v>58.79</v>
      </c>
      <c r="F1476" s="130" t="e">
        <f t="shared" ref="F1476:F1539" si="47">E1476/D1476</f>
        <v>#DIV/0!</v>
      </c>
    </row>
    <row r="1477" spans="1:6" s="55" customFormat="1" ht="54.75" thickBot="1" x14ac:dyDescent="0.3">
      <c r="A1477" s="51" t="str">
        <f t="shared" si="46"/>
        <v>A</v>
      </c>
      <c r="B1477" s="52" t="s">
        <v>852</v>
      </c>
      <c r="C1477" s="125" t="s">
        <v>853</v>
      </c>
      <c r="D1477" s="54">
        <v>2000</v>
      </c>
      <c r="E1477" s="54">
        <v>1616.05153</v>
      </c>
      <c r="F1477" s="126">
        <f t="shared" si="47"/>
        <v>0.80802576500000001</v>
      </c>
    </row>
    <row r="1478" spans="1:6" s="55" customFormat="1" ht="15.75" thickTop="1" x14ac:dyDescent="0.25">
      <c r="A1478" s="51" t="str">
        <f t="shared" si="46"/>
        <v>A</v>
      </c>
      <c r="B1478" s="127" t="s">
        <v>258</v>
      </c>
      <c r="C1478" s="57" t="s">
        <v>10</v>
      </c>
      <c r="D1478" s="58">
        <v>2000</v>
      </c>
      <c r="E1478" s="58">
        <v>1616.05153</v>
      </c>
      <c r="F1478" s="128">
        <f t="shared" si="47"/>
        <v>0.80802576500000001</v>
      </c>
    </row>
    <row r="1479" spans="1:6" s="55" customFormat="1" x14ac:dyDescent="0.25">
      <c r="A1479" s="51" t="str">
        <f t="shared" si="46"/>
        <v>A</v>
      </c>
      <c r="B1479" s="129" t="s">
        <v>258</v>
      </c>
      <c r="C1479" s="60" t="s">
        <v>12</v>
      </c>
      <c r="D1479" s="61">
        <v>2000</v>
      </c>
      <c r="E1479" s="61">
        <v>1616.05153</v>
      </c>
      <c r="F1479" s="130">
        <f t="shared" si="47"/>
        <v>0.80802576500000001</v>
      </c>
    </row>
    <row r="1480" spans="1:6" s="55" customFormat="1" ht="72.75" thickBot="1" x14ac:dyDescent="0.3">
      <c r="A1480" s="51" t="str">
        <f t="shared" si="46"/>
        <v>A</v>
      </c>
      <c r="B1480" s="52" t="s">
        <v>854</v>
      </c>
      <c r="C1480" s="125" t="s">
        <v>855</v>
      </c>
      <c r="D1480" s="54">
        <v>0</v>
      </c>
      <c r="E1480" s="54">
        <v>876.3759399999999</v>
      </c>
      <c r="F1480" s="126" t="e">
        <f t="shared" si="47"/>
        <v>#DIV/0!</v>
      </c>
    </row>
    <row r="1481" spans="1:6" s="55" customFormat="1" ht="15.75" thickTop="1" x14ac:dyDescent="0.25">
      <c r="A1481" s="51" t="str">
        <f t="shared" si="46"/>
        <v>A</v>
      </c>
      <c r="B1481" s="127" t="s">
        <v>258</v>
      </c>
      <c r="C1481" s="57" t="s">
        <v>10</v>
      </c>
      <c r="D1481" s="58">
        <v>0</v>
      </c>
      <c r="E1481" s="58">
        <v>876.3759399999999</v>
      </c>
      <c r="F1481" s="128" t="e">
        <f t="shared" si="47"/>
        <v>#DIV/0!</v>
      </c>
    </row>
    <row r="1482" spans="1:6" s="55" customFormat="1" x14ac:dyDescent="0.25">
      <c r="A1482" s="51" t="str">
        <f t="shared" si="46"/>
        <v>A</v>
      </c>
      <c r="B1482" s="129" t="s">
        <v>258</v>
      </c>
      <c r="C1482" s="60" t="s">
        <v>12</v>
      </c>
      <c r="D1482" s="61">
        <v>0</v>
      </c>
      <c r="E1482" s="61">
        <v>876.3759399999999</v>
      </c>
      <c r="F1482" s="130" t="e">
        <f t="shared" si="47"/>
        <v>#DIV/0!</v>
      </c>
    </row>
    <row r="1483" spans="1:6" s="55" customFormat="1" ht="36.75" thickBot="1" x14ac:dyDescent="0.3">
      <c r="A1483" s="51" t="str">
        <f t="shared" si="46"/>
        <v>A</v>
      </c>
      <c r="B1483" s="52" t="s">
        <v>856</v>
      </c>
      <c r="C1483" s="125" t="s">
        <v>857</v>
      </c>
      <c r="D1483" s="54">
        <v>1875</v>
      </c>
      <c r="E1483" s="54">
        <v>149.02491000000001</v>
      </c>
      <c r="F1483" s="126">
        <f t="shared" si="47"/>
        <v>7.9479952000000006E-2</v>
      </c>
    </row>
    <row r="1484" spans="1:6" s="55" customFormat="1" ht="15.75" thickTop="1" x14ac:dyDescent="0.25">
      <c r="A1484" s="51" t="str">
        <f t="shared" si="46"/>
        <v>A</v>
      </c>
      <c r="B1484" s="127" t="s">
        <v>258</v>
      </c>
      <c r="C1484" s="57" t="s">
        <v>10</v>
      </c>
      <c r="D1484" s="58">
        <v>1825</v>
      </c>
      <c r="E1484" s="58">
        <v>142.07991000000001</v>
      </c>
      <c r="F1484" s="128">
        <f t="shared" si="47"/>
        <v>7.7852005479452063E-2</v>
      </c>
    </row>
    <row r="1485" spans="1:6" s="55" customFormat="1" x14ac:dyDescent="0.25">
      <c r="A1485" s="51" t="str">
        <f t="shared" si="46"/>
        <v>A</v>
      </c>
      <c r="B1485" s="129" t="s">
        <v>258</v>
      </c>
      <c r="C1485" s="60" t="s">
        <v>12</v>
      </c>
      <c r="D1485" s="61">
        <v>1825</v>
      </c>
      <c r="E1485" s="61">
        <v>142.07991000000001</v>
      </c>
      <c r="F1485" s="130">
        <f t="shared" si="47"/>
        <v>7.7852005479452063E-2</v>
      </c>
    </row>
    <row r="1486" spans="1:6" s="55" customFormat="1" x14ac:dyDescent="0.25">
      <c r="A1486" s="51" t="str">
        <f t="shared" si="46"/>
        <v>A</v>
      </c>
      <c r="B1486" s="127" t="s">
        <v>258</v>
      </c>
      <c r="C1486" s="57" t="s">
        <v>17</v>
      </c>
      <c r="D1486" s="58">
        <v>50</v>
      </c>
      <c r="E1486" s="58">
        <v>6.9450000000000003</v>
      </c>
      <c r="F1486" s="128">
        <f t="shared" si="47"/>
        <v>0.1389</v>
      </c>
    </row>
    <row r="1487" spans="1:6" s="55" customFormat="1" ht="54.75" thickBot="1" x14ac:dyDescent="0.3">
      <c r="A1487" s="51" t="str">
        <f t="shared" si="46"/>
        <v>A</v>
      </c>
      <c r="B1487" s="52" t="s">
        <v>858</v>
      </c>
      <c r="C1487" s="125" t="s">
        <v>859</v>
      </c>
      <c r="D1487" s="54">
        <v>185</v>
      </c>
      <c r="E1487" s="54">
        <v>117.79362999999999</v>
      </c>
      <c r="F1487" s="126">
        <f t="shared" si="47"/>
        <v>0.6367223243243243</v>
      </c>
    </row>
    <row r="1488" spans="1:6" s="55" customFormat="1" ht="15.75" thickTop="1" x14ac:dyDescent="0.25">
      <c r="A1488" s="51" t="str">
        <f t="shared" si="46"/>
        <v>A</v>
      </c>
      <c r="B1488" s="127" t="s">
        <v>258</v>
      </c>
      <c r="C1488" s="57" t="s">
        <v>10</v>
      </c>
      <c r="D1488" s="58">
        <v>185</v>
      </c>
      <c r="E1488" s="58">
        <v>117.79362999999999</v>
      </c>
      <c r="F1488" s="128">
        <f t="shared" si="47"/>
        <v>0.6367223243243243</v>
      </c>
    </row>
    <row r="1489" spans="1:6" s="55" customFormat="1" x14ac:dyDescent="0.25">
      <c r="A1489" s="51" t="str">
        <f t="shared" si="46"/>
        <v>A</v>
      </c>
      <c r="B1489" s="129" t="s">
        <v>258</v>
      </c>
      <c r="C1489" s="60" t="s">
        <v>12</v>
      </c>
      <c r="D1489" s="61">
        <v>185</v>
      </c>
      <c r="E1489" s="61">
        <v>44.909840000000003</v>
      </c>
      <c r="F1489" s="130">
        <f t="shared" si="47"/>
        <v>0.2427558918918919</v>
      </c>
    </row>
    <row r="1490" spans="1:6" s="55" customFormat="1" x14ac:dyDescent="0.25">
      <c r="A1490" s="51" t="str">
        <f t="shared" si="46"/>
        <v>A</v>
      </c>
      <c r="B1490" s="129" t="s">
        <v>258</v>
      </c>
      <c r="C1490" s="60" t="s">
        <v>14</v>
      </c>
      <c r="D1490" s="61">
        <v>0</v>
      </c>
      <c r="E1490" s="61">
        <v>72.883789999999991</v>
      </c>
      <c r="F1490" s="130" t="e">
        <f t="shared" si="47"/>
        <v>#DIV/0!</v>
      </c>
    </row>
    <row r="1491" spans="1:6" s="55" customFormat="1" ht="54.75" thickBot="1" x14ac:dyDescent="0.3">
      <c r="A1491" s="51" t="str">
        <f t="shared" si="46"/>
        <v>A</v>
      </c>
      <c r="B1491" s="52" t="s">
        <v>860</v>
      </c>
      <c r="C1491" s="125" t="s">
        <v>861</v>
      </c>
      <c r="D1491" s="54">
        <v>0</v>
      </c>
      <c r="E1491" s="54">
        <v>70.425339999999991</v>
      </c>
      <c r="F1491" s="126" t="e">
        <f t="shared" si="47"/>
        <v>#DIV/0!</v>
      </c>
    </row>
    <row r="1492" spans="1:6" s="55" customFormat="1" ht="15.75" thickTop="1" x14ac:dyDescent="0.25">
      <c r="A1492" s="51" t="str">
        <f t="shared" si="46"/>
        <v>A</v>
      </c>
      <c r="B1492" s="127" t="s">
        <v>258</v>
      </c>
      <c r="C1492" s="57" t="s">
        <v>10</v>
      </c>
      <c r="D1492" s="58">
        <v>0</v>
      </c>
      <c r="E1492" s="58">
        <v>70.425339999999991</v>
      </c>
      <c r="F1492" s="128" t="e">
        <f t="shared" si="47"/>
        <v>#DIV/0!</v>
      </c>
    </row>
    <row r="1493" spans="1:6" s="55" customFormat="1" x14ac:dyDescent="0.25">
      <c r="A1493" s="51" t="str">
        <f t="shared" si="46"/>
        <v>A</v>
      </c>
      <c r="B1493" s="129" t="s">
        <v>258</v>
      </c>
      <c r="C1493" s="60" t="s">
        <v>14</v>
      </c>
      <c r="D1493" s="61">
        <v>0</v>
      </c>
      <c r="E1493" s="61">
        <v>70.425339999999991</v>
      </c>
      <c r="F1493" s="130" t="e">
        <f t="shared" si="47"/>
        <v>#DIV/0!</v>
      </c>
    </row>
    <row r="1494" spans="1:6" s="55" customFormat="1" ht="72.75" thickBot="1" x14ac:dyDescent="0.3">
      <c r="A1494" s="51" t="str">
        <f t="shared" si="46"/>
        <v>A</v>
      </c>
      <c r="B1494" s="52" t="s">
        <v>862</v>
      </c>
      <c r="C1494" s="125" t="s">
        <v>863</v>
      </c>
      <c r="D1494" s="54">
        <v>185</v>
      </c>
      <c r="E1494" s="54">
        <v>47.368290000000002</v>
      </c>
      <c r="F1494" s="126">
        <f t="shared" si="47"/>
        <v>0.25604481081081082</v>
      </c>
    </row>
    <row r="1495" spans="1:6" s="55" customFormat="1" ht="15.75" thickTop="1" x14ac:dyDescent="0.25">
      <c r="A1495" s="51" t="str">
        <f t="shared" si="46"/>
        <v>A</v>
      </c>
      <c r="B1495" s="127" t="s">
        <v>258</v>
      </c>
      <c r="C1495" s="57" t="s">
        <v>10</v>
      </c>
      <c r="D1495" s="58">
        <v>185</v>
      </c>
      <c r="E1495" s="58">
        <v>47.368290000000002</v>
      </c>
      <c r="F1495" s="128">
        <f t="shared" si="47"/>
        <v>0.25604481081081082</v>
      </c>
    </row>
    <row r="1496" spans="1:6" s="55" customFormat="1" x14ac:dyDescent="0.25">
      <c r="A1496" s="51" t="str">
        <f t="shared" si="46"/>
        <v>A</v>
      </c>
      <c r="B1496" s="129" t="s">
        <v>258</v>
      </c>
      <c r="C1496" s="60" t="s">
        <v>12</v>
      </c>
      <c r="D1496" s="61">
        <v>185</v>
      </c>
      <c r="E1496" s="61">
        <v>44.909840000000003</v>
      </c>
      <c r="F1496" s="130">
        <f t="shared" si="47"/>
        <v>0.2427558918918919</v>
      </c>
    </row>
    <row r="1497" spans="1:6" s="55" customFormat="1" x14ac:dyDescent="0.25">
      <c r="A1497" s="51" t="str">
        <f t="shared" si="46"/>
        <v>A</v>
      </c>
      <c r="B1497" s="129" t="s">
        <v>258</v>
      </c>
      <c r="C1497" s="60" t="s">
        <v>14</v>
      </c>
      <c r="D1497" s="61">
        <v>0</v>
      </c>
      <c r="E1497" s="61">
        <v>2.45845</v>
      </c>
      <c r="F1497" s="130" t="e">
        <f t="shared" si="47"/>
        <v>#DIV/0!</v>
      </c>
    </row>
    <row r="1498" spans="1:6" ht="18.75" thickBot="1" x14ac:dyDescent="0.3">
      <c r="A1498" s="110" t="str">
        <f t="shared" si="46"/>
        <v>A</v>
      </c>
      <c r="B1498" s="42" t="s">
        <v>864</v>
      </c>
      <c r="C1498" s="120" t="s">
        <v>865</v>
      </c>
      <c r="D1498" s="44">
        <v>1525.29</v>
      </c>
      <c r="E1498" s="44">
        <v>1525.28133</v>
      </c>
      <c r="F1498" s="113">
        <f t="shared" si="47"/>
        <v>0.99999431583502163</v>
      </c>
    </row>
    <row r="1499" spans="1:6" ht="15.75" thickTop="1" x14ac:dyDescent="0.25">
      <c r="A1499" s="110" t="str">
        <f t="shared" si="46"/>
        <v>A</v>
      </c>
      <c r="B1499" s="121" t="s">
        <v>258</v>
      </c>
      <c r="C1499" s="46" t="s">
        <v>10</v>
      </c>
      <c r="D1499" s="47">
        <v>1525.29</v>
      </c>
      <c r="E1499" s="47">
        <v>1525.28133</v>
      </c>
      <c r="F1499" s="122">
        <f t="shared" si="47"/>
        <v>0.99999431583502163</v>
      </c>
    </row>
    <row r="1500" spans="1:6" x14ac:dyDescent="0.25">
      <c r="A1500" s="110" t="str">
        <f t="shared" si="46"/>
        <v>A</v>
      </c>
      <c r="B1500" s="123" t="s">
        <v>258</v>
      </c>
      <c r="C1500" s="49" t="s">
        <v>15</v>
      </c>
      <c r="D1500" s="50">
        <v>1525.29</v>
      </c>
      <c r="E1500" s="50">
        <v>1525.28133</v>
      </c>
      <c r="F1500" s="124">
        <f t="shared" si="47"/>
        <v>0.99999431583502163</v>
      </c>
    </row>
    <row r="1501" spans="1:6" ht="18.75" thickBot="1" x14ac:dyDescent="0.3">
      <c r="A1501" s="110" t="str">
        <f t="shared" si="46"/>
        <v>A</v>
      </c>
      <c r="B1501" s="42" t="s">
        <v>2502</v>
      </c>
      <c r="C1501" s="120" t="s">
        <v>2503</v>
      </c>
      <c r="D1501" s="44">
        <v>20</v>
      </c>
      <c r="E1501" s="44">
        <v>0</v>
      </c>
      <c r="F1501" s="113">
        <f t="shared" si="47"/>
        <v>0</v>
      </c>
    </row>
    <row r="1502" spans="1:6" ht="15.75" thickTop="1" x14ac:dyDescent="0.25">
      <c r="A1502" s="110" t="str">
        <f t="shared" si="46"/>
        <v>A</v>
      </c>
      <c r="B1502" s="121" t="s">
        <v>258</v>
      </c>
      <c r="C1502" s="46" t="s">
        <v>10</v>
      </c>
      <c r="D1502" s="47">
        <v>20</v>
      </c>
      <c r="E1502" s="47">
        <v>0</v>
      </c>
      <c r="F1502" s="122">
        <f t="shared" si="47"/>
        <v>0</v>
      </c>
    </row>
    <row r="1503" spans="1:6" x14ac:dyDescent="0.25">
      <c r="A1503" s="110" t="str">
        <f t="shared" si="46"/>
        <v>A</v>
      </c>
      <c r="B1503" s="123" t="s">
        <v>258</v>
      </c>
      <c r="C1503" s="49" t="s">
        <v>16</v>
      </c>
      <c r="D1503" s="50">
        <v>20</v>
      </c>
      <c r="E1503" s="50">
        <v>0</v>
      </c>
      <c r="F1503" s="124">
        <f t="shared" si="47"/>
        <v>0</v>
      </c>
    </row>
    <row r="1504" spans="1:6" ht="36.75" thickBot="1" x14ac:dyDescent="0.3">
      <c r="A1504" s="110" t="str">
        <f t="shared" si="46"/>
        <v>A</v>
      </c>
      <c r="B1504" s="42" t="s">
        <v>870</v>
      </c>
      <c r="C1504" s="120" t="s">
        <v>871</v>
      </c>
      <c r="D1504" s="44">
        <v>15127</v>
      </c>
      <c r="E1504" s="44">
        <v>1365.0566499999998</v>
      </c>
      <c r="F1504" s="113">
        <f t="shared" si="47"/>
        <v>9.0239746810339111E-2</v>
      </c>
    </row>
    <row r="1505" spans="1:6" ht="15.75" thickTop="1" x14ac:dyDescent="0.25">
      <c r="A1505" s="110" t="str">
        <f t="shared" si="46"/>
        <v>A</v>
      </c>
      <c r="B1505" s="121" t="s">
        <v>258</v>
      </c>
      <c r="C1505" s="46" t="s">
        <v>10</v>
      </c>
      <c r="D1505" s="47">
        <v>450</v>
      </c>
      <c r="E1505" s="47">
        <v>151.74558000000002</v>
      </c>
      <c r="F1505" s="122">
        <f t="shared" si="47"/>
        <v>0.33721240000000002</v>
      </c>
    </row>
    <row r="1506" spans="1:6" x14ac:dyDescent="0.25">
      <c r="A1506" s="110" t="str">
        <f t="shared" si="46"/>
        <v>A</v>
      </c>
      <c r="B1506" s="123" t="s">
        <v>258</v>
      </c>
      <c r="C1506" s="49" t="s">
        <v>12</v>
      </c>
      <c r="D1506" s="50">
        <v>399</v>
      </c>
      <c r="E1506" s="50">
        <v>150.85183000000001</v>
      </c>
      <c r="F1506" s="124">
        <f t="shared" si="47"/>
        <v>0.37807476190476191</v>
      </c>
    </row>
    <row r="1507" spans="1:6" x14ac:dyDescent="0.25">
      <c r="A1507" s="110" t="str">
        <f t="shared" si="46"/>
        <v>A</v>
      </c>
      <c r="B1507" s="123" t="s">
        <v>258</v>
      </c>
      <c r="C1507" s="49" t="s">
        <v>15</v>
      </c>
      <c r="D1507" s="50">
        <v>1</v>
      </c>
      <c r="E1507" s="50">
        <v>0.89375000000000004</v>
      </c>
      <c r="F1507" s="124">
        <f t="shared" si="47"/>
        <v>0.89375000000000004</v>
      </c>
    </row>
    <row r="1508" spans="1:6" x14ac:dyDescent="0.25">
      <c r="A1508" s="110" t="str">
        <f t="shared" si="46"/>
        <v>A</v>
      </c>
      <c r="B1508" s="123" t="s">
        <v>258</v>
      </c>
      <c r="C1508" s="49" t="s">
        <v>16</v>
      </c>
      <c r="D1508" s="50">
        <v>50</v>
      </c>
      <c r="E1508" s="50">
        <v>0</v>
      </c>
      <c r="F1508" s="124">
        <f t="shared" si="47"/>
        <v>0</v>
      </c>
    </row>
    <row r="1509" spans="1:6" x14ac:dyDescent="0.25">
      <c r="A1509" s="110" t="str">
        <f t="shared" si="46"/>
        <v>A</v>
      </c>
      <c r="B1509" s="121" t="s">
        <v>258</v>
      </c>
      <c r="C1509" s="46" t="s">
        <v>17</v>
      </c>
      <c r="D1509" s="47">
        <v>14677</v>
      </c>
      <c r="E1509" s="47">
        <v>1213.3110699999997</v>
      </c>
      <c r="F1509" s="122">
        <f t="shared" si="47"/>
        <v>8.2667511753083039E-2</v>
      </c>
    </row>
    <row r="1510" spans="1:6" s="55" customFormat="1" ht="36.75" thickBot="1" x14ac:dyDescent="0.3">
      <c r="A1510" s="51" t="str">
        <f t="shared" si="46"/>
        <v>A</v>
      </c>
      <c r="B1510" s="52" t="s">
        <v>872</v>
      </c>
      <c r="C1510" s="125" t="s">
        <v>873</v>
      </c>
      <c r="D1510" s="54">
        <v>1027</v>
      </c>
      <c r="E1510" s="54">
        <v>833.91495999999995</v>
      </c>
      <c r="F1510" s="126">
        <f t="shared" si="47"/>
        <v>0.81199119766309635</v>
      </c>
    </row>
    <row r="1511" spans="1:6" s="55" customFormat="1" ht="15.75" thickTop="1" x14ac:dyDescent="0.25">
      <c r="A1511" s="51" t="str">
        <f t="shared" si="46"/>
        <v>A</v>
      </c>
      <c r="B1511" s="127" t="s">
        <v>258</v>
      </c>
      <c r="C1511" s="57" t="s">
        <v>10</v>
      </c>
      <c r="D1511" s="58">
        <v>150</v>
      </c>
      <c r="E1511" s="58">
        <v>49.18</v>
      </c>
      <c r="F1511" s="128">
        <f t="shared" si="47"/>
        <v>0.32786666666666664</v>
      </c>
    </row>
    <row r="1512" spans="1:6" s="55" customFormat="1" x14ac:dyDescent="0.25">
      <c r="A1512" s="51" t="str">
        <f t="shared" si="46"/>
        <v>A</v>
      </c>
      <c r="B1512" s="129" t="s">
        <v>258</v>
      </c>
      <c r="C1512" s="60" t="s">
        <v>12</v>
      </c>
      <c r="D1512" s="61">
        <v>99</v>
      </c>
      <c r="E1512" s="61">
        <v>48.286250000000003</v>
      </c>
      <c r="F1512" s="130">
        <f t="shared" si="47"/>
        <v>0.487739898989899</v>
      </c>
    </row>
    <row r="1513" spans="1:6" s="55" customFormat="1" x14ac:dyDescent="0.25">
      <c r="A1513" s="51" t="str">
        <f t="shared" si="46"/>
        <v>A</v>
      </c>
      <c r="B1513" s="129" t="s">
        <v>258</v>
      </c>
      <c r="C1513" s="60" t="s">
        <v>15</v>
      </c>
      <c r="D1513" s="61">
        <v>1</v>
      </c>
      <c r="E1513" s="61">
        <v>0.89375000000000004</v>
      </c>
      <c r="F1513" s="130">
        <f t="shared" si="47"/>
        <v>0.89375000000000004</v>
      </c>
    </row>
    <row r="1514" spans="1:6" s="55" customFormat="1" x14ac:dyDescent="0.25">
      <c r="A1514" s="51" t="str">
        <f t="shared" si="46"/>
        <v>A</v>
      </c>
      <c r="B1514" s="129" t="s">
        <v>258</v>
      </c>
      <c r="C1514" s="60" t="s">
        <v>16</v>
      </c>
      <c r="D1514" s="61">
        <v>50</v>
      </c>
      <c r="E1514" s="61">
        <v>0</v>
      </c>
      <c r="F1514" s="130">
        <f t="shared" si="47"/>
        <v>0</v>
      </c>
    </row>
    <row r="1515" spans="1:6" s="55" customFormat="1" x14ac:dyDescent="0.25">
      <c r="A1515" s="51" t="str">
        <f t="shared" si="46"/>
        <v>A</v>
      </c>
      <c r="B1515" s="127" t="s">
        <v>258</v>
      </c>
      <c r="C1515" s="57" t="s">
        <v>17</v>
      </c>
      <c r="D1515" s="58">
        <v>877</v>
      </c>
      <c r="E1515" s="58">
        <v>784.73496</v>
      </c>
      <c r="F1515" s="128">
        <f t="shared" si="47"/>
        <v>0.89479470923603188</v>
      </c>
    </row>
    <row r="1516" spans="1:6" s="55" customFormat="1" ht="54.75" thickBot="1" x14ac:dyDescent="0.3">
      <c r="A1516" s="51" t="str">
        <f t="shared" si="46"/>
        <v>A</v>
      </c>
      <c r="B1516" s="52" t="s">
        <v>874</v>
      </c>
      <c r="C1516" s="125" t="s">
        <v>875</v>
      </c>
      <c r="D1516" s="54">
        <v>850</v>
      </c>
      <c r="E1516" s="54">
        <v>428.57610999999997</v>
      </c>
      <c r="F1516" s="126">
        <f t="shared" si="47"/>
        <v>0.50420718823529409</v>
      </c>
    </row>
    <row r="1517" spans="1:6" s="55" customFormat="1" ht="15.75" thickTop="1" x14ac:dyDescent="0.25">
      <c r="A1517" s="51" t="str">
        <f t="shared" si="46"/>
        <v>A</v>
      </c>
      <c r="B1517" s="127" t="s">
        <v>258</v>
      </c>
      <c r="C1517" s="57" t="s">
        <v>10</v>
      </c>
      <c r="D1517" s="58">
        <v>50</v>
      </c>
      <c r="E1517" s="58">
        <v>0</v>
      </c>
      <c r="F1517" s="128">
        <f t="shared" si="47"/>
        <v>0</v>
      </c>
    </row>
    <row r="1518" spans="1:6" s="55" customFormat="1" x14ac:dyDescent="0.25">
      <c r="A1518" s="51" t="str">
        <f t="shared" si="46"/>
        <v>A</v>
      </c>
      <c r="B1518" s="129" t="s">
        <v>258</v>
      </c>
      <c r="C1518" s="60" t="s">
        <v>12</v>
      </c>
      <c r="D1518" s="61">
        <v>50</v>
      </c>
      <c r="E1518" s="61">
        <v>0</v>
      </c>
      <c r="F1518" s="130">
        <f t="shared" si="47"/>
        <v>0</v>
      </c>
    </row>
    <row r="1519" spans="1:6" s="55" customFormat="1" x14ac:dyDescent="0.25">
      <c r="A1519" s="51" t="str">
        <f t="shared" si="46"/>
        <v>A</v>
      </c>
      <c r="B1519" s="127" t="s">
        <v>258</v>
      </c>
      <c r="C1519" s="57" t="s">
        <v>17</v>
      </c>
      <c r="D1519" s="58">
        <v>800</v>
      </c>
      <c r="E1519" s="58">
        <v>428.57610999999997</v>
      </c>
      <c r="F1519" s="128">
        <f t="shared" si="47"/>
        <v>0.53572013749999992</v>
      </c>
    </row>
    <row r="1520" spans="1:6" s="55" customFormat="1" ht="36.75" thickBot="1" x14ac:dyDescent="0.3">
      <c r="A1520" s="51" t="str">
        <f t="shared" si="46"/>
        <v>A</v>
      </c>
      <c r="B1520" s="52" t="s">
        <v>876</v>
      </c>
      <c r="C1520" s="125" t="s">
        <v>877</v>
      </c>
      <c r="D1520" s="54">
        <v>13250</v>
      </c>
      <c r="E1520" s="54">
        <v>102.56558</v>
      </c>
      <c r="F1520" s="126">
        <f t="shared" si="47"/>
        <v>7.7407984905660376E-3</v>
      </c>
    </row>
    <row r="1521" spans="1:6" s="55" customFormat="1" ht="15.75" thickTop="1" x14ac:dyDescent="0.25">
      <c r="A1521" s="51" t="str">
        <f t="shared" si="46"/>
        <v>A</v>
      </c>
      <c r="B1521" s="127" t="s">
        <v>258</v>
      </c>
      <c r="C1521" s="57" t="s">
        <v>10</v>
      </c>
      <c r="D1521" s="58">
        <v>250</v>
      </c>
      <c r="E1521" s="58">
        <v>102.56558</v>
      </c>
      <c r="F1521" s="128">
        <f t="shared" si="47"/>
        <v>0.41026232000000001</v>
      </c>
    </row>
    <row r="1522" spans="1:6" s="55" customFormat="1" x14ac:dyDescent="0.25">
      <c r="A1522" s="51" t="str">
        <f t="shared" si="46"/>
        <v>A</v>
      </c>
      <c r="B1522" s="129" t="s">
        <v>258</v>
      </c>
      <c r="C1522" s="60" t="s">
        <v>12</v>
      </c>
      <c r="D1522" s="61">
        <v>250</v>
      </c>
      <c r="E1522" s="61">
        <v>102.56558</v>
      </c>
      <c r="F1522" s="130">
        <f t="shared" si="47"/>
        <v>0.41026232000000001</v>
      </c>
    </row>
    <row r="1523" spans="1:6" s="55" customFormat="1" x14ac:dyDescent="0.25">
      <c r="A1523" s="51" t="str">
        <f t="shared" si="46"/>
        <v>A</v>
      </c>
      <c r="B1523" s="127" t="s">
        <v>258</v>
      </c>
      <c r="C1523" s="57" t="s">
        <v>17</v>
      </c>
      <c r="D1523" s="58">
        <v>13000</v>
      </c>
      <c r="E1523" s="58">
        <v>0</v>
      </c>
      <c r="F1523" s="128">
        <f t="shared" si="47"/>
        <v>0</v>
      </c>
    </row>
    <row r="1524" spans="1:6" ht="18.75" thickBot="1" x14ac:dyDescent="0.3">
      <c r="A1524" s="110" t="str">
        <f t="shared" si="46"/>
        <v>A</v>
      </c>
      <c r="B1524" s="42" t="s">
        <v>878</v>
      </c>
      <c r="C1524" s="120" t="s">
        <v>879</v>
      </c>
      <c r="D1524" s="44">
        <v>24460.720000000001</v>
      </c>
      <c r="E1524" s="44">
        <v>23757.474269999999</v>
      </c>
      <c r="F1524" s="113">
        <f t="shared" si="47"/>
        <v>0.97124999877354379</v>
      </c>
    </row>
    <row r="1525" spans="1:6" ht="15.75" thickTop="1" x14ac:dyDescent="0.25">
      <c r="A1525" s="110" t="str">
        <f t="shared" si="46"/>
        <v>A</v>
      </c>
      <c r="B1525" s="121" t="s">
        <v>258</v>
      </c>
      <c r="C1525" s="46" t="s">
        <v>10</v>
      </c>
      <c r="D1525" s="47">
        <v>24443.72</v>
      </c>
      <c r="E1525" s="47">
        <v>23757.474269999999</v>
      </c>
      <c r="F1525" s="122">
        <f t="shared" si="47"/>
        <v>0.97192547901874171</v>
      </c>
    </row>
    <row r="1526" spans="1:6" x14ac:dyDescent="0.25">
      <c r="A1526" s="110" t="str">
        <f t="shared" si="46"/>
        <v>A</v>
      </c>
      <c r="B1526" s="123" t="s">
        <v>258</v>
      </c>
      <c r="C1526" s="49" t="s">
        <v>11</v>
      </c>
      <c r="D1526" s="50">
        <v>1313</v>
      </c>
      <c r="E1526" s="50">
        <v>1030.6725200000001</v>
      </c>
      <c r="F1526" s="124">
        <f t="shared" si="47"/>
        <v>0.78497526275704499</v>
      </c>
    </row>
    <row r="1527" spans="1:6" x14ac:dyDescent="0.25">
      <c r="A1527" s="110" t="str">
        <f t="shared" si="46"/>
        <v>A</v>
      </c>
      <c r="B1527" s="123" t="s">
        <v>258</v>
      </c>
      <c r="C1527" s="49" t="s">
        <v>12</v>
      </c>
      <c r="D1527" s="50">
        <v>1353.2</v>
      </c>
      <c r="E1527" s="50">
        <v>1136.8138100000001</v>
      </c>
      <c r="F1527" s="124">
        <f t="shared" si="47"/>
        <v>0.84009297221401125</v>
      </c>
    </row>
    <row r="1528" spans="1:6" x14ac:dyDescent="0.25">
      <c r="A1528" s="110" t="str">
        <f t="shared" si="46"/>
        <v>A</v>
      </c>
      <c r="B1528" s="123" t="s">
        <v>258</v>
      </c>
      <c r="C1528" s="49" t="s">
        <v>15</v>
      </c>
      <c r="D1528" s="50">
        <v>20844.52</v>
      </c>
      <c r="E1528" s="50">
        <v>20707.37198</v>
      </c>
      <c r="F1528" s="124">
        <f t="shared" si="47"/>
        <v>0.99342042800697739</v>
      </c>
    </row>
    <row r="1529" spans="1:6" x14ac:dyDescent="0.25">
      <c r="A1529" s="110" t="str">
        <f t="shared" si="46"/>
        <v>A</v>
      </c>
      <c r="B1529" s="123" t="s">
        <v>258</v>
      </c>
      <c r="C1529" s="49" t="s">
        <v>16</v>
      </c>
      <c r="D1529" s="50">
        <v>933</v>
      </c>
      <c r="E1529" s="50">
        <v>882.61596000000009</v>
      </c>
      <c r="F1529" s="124">
        <f t="shared" si="47"/>
        <v>0.94599781350482326</v>
      </c>
    </row>
    <row r="1530" spans="1:6" x14ac:dyDescent="0.25">
      <c r="A1530" s="110" t="str">
        <f t="shared" si="46"/>
        <v>A</v>
      </c>
      <c r="B1530" s="121" t="s">
        <v>258</v>
      </c>
      <c r="C1530" s="46" t="s">
        <v>17</v>
      </c>
      <c r="D1530" s="47">
        <v>17</v>
      </c>
      <c r="E1530" s="47">
        <v>0</v>
      </c>
      <c r="F1530" s="122">
        <f t="shared" si="47"/>
        <v>0</v>
      </c>
    </row>
    <row r="1531" spans="1:6" s="55" customFormat="1" ht="18.75" thickBot="1" x14ac:dyDescent="0.3">
      <c r="A1531" s="51" t="str">
        <f t="shared" si="46"/>
        <v>A</v>
      </c>
      <c r="B1531" s="52" t="s">
        <v>880</v>
      </c>
      <c r="C1531" s="125" t="s">
        <v>881</v>
      </c>
      <c r="D1531" s="54">
        <v>198</v>
      </c>
      <c r="E1531" s="54">
        <v>181.47910000000002</v>
      </c>
      <c r="F1531" s="126">
        <f t="shared" si="47"/>
        <v>0.91656111111111116</v>
      </c>
    </row>
    <row r="1532" spans="1:6" s="55" customFormat="1" ht="15.75" thickTop="1" x14ac:dyDescent="0.25">
      <c r="A1532" s="51" t="str">
        <f t="shared" si="46"/>
        <v>A</v>
      </c>
      <c r="B1532" s="127" t="s">
        <v>258</v>
      </c>
      <c r="C1532" s="57" t="s">
        <v>10</v>
      </c>
      <c r="D1532" s="58">
        <v>198</v>
      </c>
      <c r="E1532" s="58">
        <v>181.47910000000002</v>
      </c>
      <c r="F1532" s="128">
        <f t="shared" si="47"/>
        <v>0.91656111111111116</v>
      </c>
    </row>
    <row r="1533" spans="1:6" s="55" customFormat="1" x14ac:dyDescent="0.25">
      <c r="A1533" s="51" t="str">
        <f t="shared" si="46"/>
        <v>A</v>
      </c>
      <c r="B1533" s="129" t="s">
        <v>258</v>
      </c>
      <c r="C1533" s="60" t="s">
        <v>12</v>
      </c>
      <c r="D1533" s="61">
        <v>190</v>
      </c>
      <c r="E1533" s="61">
        <v>177.56985</v>
      </c>
      <c r="F1533" s="130">
        <f t="shared" si="47"/>
        <v>0.93457815789473686</v>
      </c>
    </row>
    <row r="1534" spans="1:6" s="55" customFormat="1" x14ac:dyDescent="0.25">
      <c r="A1534" s="51" t="str">
        <f t="shared" si="46"/>
        <v>A</v>
      </c>
      <c r="B1534" s="129" t="s">
        <v>258</v>
      </c>
      <c r="C1534" s="60" t="s">
        <v>15</v>
      </c>
      <c r="D1534" s="61">
        <v>5</v>
      </c>
      <c r="E1534" s="61">
        <v>1.8342499999999999</v>
      </c>
      <c r="F1534" s="130">
        <f t="shared" si="47"/>
        <v>0.36685000000000001</v>
      </c>
    </row>
    <row r="1535" spans="1:6" s="55" customFormat="1" x14ac:dyDescent="0.25">
      <c r="A1535" s="51" t="str">
        <f t="shared" si="46"/>
        <v>A</v>
      </c>
      <c r="B1535" s="129" t="s">
        <v>258</v>
      </c>
      <c r="C1535" s="60" t="s">
        <v>16</v>
      </c>
      <c r="D1535" s="61">
        <v>3</v>
      </c>
      <c r="E1535" s="61">
        <v>2.0750000000000002</v>
      </c>
      <c r="F1535" s="130">
        <f t="shared" si="47"/>
        <v>0.69166666666666676</v>
      </c>
    </row>
    <row r="1536" spans="1:6" s="55" customFormat="1" ht="18.75" thickBot="1" x14ac:dyDescent="0.3">
      <c r="A1536" s="51" t="str">
        <f t="shared" si="46"/>
        <v>A</v>
      </c>
      <c r="B1536" s="52" t="s">
        <v>882</v>
      </c>
      <c r="C1536" s="125" t="s">
        <v>883</v>
      </c>
      <c r="D1536" s="54">
        <v>1785.2</v>
      </c>
      <c r="E1536" s="54">
        <v>1294.3372000000002</v>
      </c>
      <c r="F1536" s="126">
        <f t="shared" si="47"/>
        <v>0.72503764284113836</v>
      </c>
    </row>
    <row r="1537" spans="1:6" s="55" customFormat="1" ht="15.75" thickTop="1" x14ac:dyDescent="0.25">
      <c r="A1537" s="51" t="str">
        <f t="shared" si="46"/>
        <v>A</v>
      </c>
      <c r="B1537" s="127" t="s">
        <v>258</v>
      </c>
      <c r="C1537" s="57" t="s">
        <v>10</v>
      </c>
      <c r="D1537" s="58">
        <v>1768.2</v>
      </c>
      <c r="E1537" s="58">
        <v>1294.3372000000002</v>
      </c>
      <c r="F1537" s="128">
        <f t="shared" si="47"/>
        <v>0.73200837009388087</v>
      </c>
    </row>
    <row r="1538" spans="1:6" s="55" customFormat="1" x14ac:dyDescent="0.25">
      <c r="A1538" s="51" t="str">
        <f t="shared" si="46"/>
        <v>A</v>
      </c>
      <c r="B1538" s="129" t="s">
        <v>258</v>
      </c>
      <c r="C1538" s="60" t="s">
        <v>11</v>
      </c>
      <c r="D1538" s="61">
        <v>1313</v>
      </c>
      <c r="E1538" s="61">
        <v>1030.6725200000001</v>
      </c>
      <c r="F1538" s="130">
        <f t="shared" si="47"/>
        <v>0.78497526275704499</v>
      </c>
    </row>
    <row r="1539" spans="1:6" s="55" customFormat="1" x14ac:dyDescent="0.25">
      <c r="A1539" s="51" t="str">
        <f t="shared" si="46"/>
        <v>A</v>
      </c>
      <c r="B1539" s="129" t="s">
        <v>258</v>
      </c>
      <c r="C1539" s="60" t="s">
        <v>12</v>
      </c>
      <c r="D1539" s="61">
        <v>350.2</v>
      </c>
      <c r="E1539" s="61">
        <v>230.71357999999998</v>
      </c>
      <c r="F1539" s="130">
        <f t="shared" si="47"/>
        <v>0.65880519703026841</v>
      </c>
    </row>
    <row r="1540" spans="1:6" s="55" customFormat="1" x14ac:dyDescent="0.25">
      <c r="A1540" s="51" t="str">
        <f t="shared" ref="A1540:A1603" si="48">IF(OR(D1540&lt;&gt;0,E1540&lt;&gt;0),"A","B")</f>
        <v>A</v>
      </c>
      <c r="B1540" s="129" t="s">
        <v>258</v>
      </c>
      <c r="C1540" s="60" t="s">
        <v>15</v>
      </c>
      <c r="D1540" s="61">
        <v>55</v>
      </c>
      <c r="E1540" s="61">
        <v>18.51932</v>
      </c>
      <c r="F1540" s="130">
        <f t="shared" ref="F1540:F1603" si="49">E1540/D1540</f>
        <v>0.33671490909090912</v>
      </c>
    </row>
    <row r="1541" spans="1:6" s="55" customFormat="1" x14ac:dyDescent="0.25">
      <c r="A1541" s="51" t="str">
        <f t="shared" si="48"/>
        <v>A</v>
      </c>
      <c r="B1541" s="129" t="s">
        <v>258</v>
      </c>
      <c r="C1541" s="60" t="s">
        <v>16</v>
      </c>
      <c r="D1541" s="61">
        <v>50</v>
      </c>
      <c r="E1541" s="61">
        <v>14.43178</v>
      </c>
      <c r="F1541" s="130">
        <f t="shared" si="49"/>
        <v>0.28863559999999999</v>
      </c>
    </row>
    <row r="1542" spans="1:6" s="55" customFormat="1" x14ac:dyDescent="0.25">
      <c r="A1542" s="51" t="str">
        <f t="shared" si="48"/>
        <v>A</v>
      </c>
      <c r="B1542" s="127" t="s">
        <v>258</v>
      </c>
      <c r="C1542" s="57" t="s">
        <v>17</v>
      </c>
      <c r="D1542" s="58">
        <v>17</v>
      </c>
      <c r="E1542" s="58">
        <v>0</v>
      </c>
      <c r="F1542" s="128">
        <f t="shared" si="49"/>
        <v>0</v>
      </c>
    </row>
    <row r="1543" spans="1:6" s="55" customFormat="1" ht="36.75" thickBot="1" x14ac:dyDescent="0.3">
      <c r="A1543" s="51" t="str">
        <f t="shared" si="48"/>
        <v>A</v>
      </c>
      <c r="B1543" s="52" t="s">
        <v>884</v>
      </c>
      <c r="C1543" s="125" t="s">
        <v>885</v>
      </c>
      <c r="D1543" s="54">
        <v>955</v>
      </c>
      <c r="E1543" s="54">
        <v>925.58868000000007</v>
      </c>
      <c r="F1543" s="126">
        <f t="shared" si="49"/>
        <v>0.9692028062827226</v>
      </c>
    </row>
    <row r="1544" spans="1:6" s="55" customFormat="1" ht="15.75" thickTop="1" x14ac:dyDescent="0.25">
      <c r="A1544" s="51" t="str">
        <f t="shared" si="48"/>
        <v>A</v>
      </c>
      <c r="B1544" s="127" t="s">
        <v>258</v>
      </c>
      <c r="C1544" s="57" t="s">
        <v>10</v>
      </c>
      <c r="D1544" s="58">
        <v>955</v>
      </c>
      <c r="E1544" s="58">
        <v>925.58868000000007</v>
      </c>
      <c r="F1544" s="128">
        <f t="shared" si="49"/>
        <v>0.9692028062827226</v>
      </c>
    </row>
    <row r="1545" spans="1:6" s="55" customFormat="1" x14ac:dyDescent="0.25">
      <c r="A1545" s="51" t="str">
        <f t="shared" si="48"/>
        <v>A</v>
      </c>
      <c r="B1545" s="129" t="s">
        <v>258</v>
      </c>
      <c r="C1545" s="60" t="s">
        <v>12</v>
      </c>
      <c r="D1545" s="61">
        <v>73</v>
      </c>
      <c r="E1545" s="61">
        <v>58.432929999999999</v>
      </c>
      <c r="F1545" s="130">
        <f t="shared" si="49"/>
        <v>0.80045109589041097</v>
      </c>
    </row>
    <row r="1546" spans="1:6" s="55" customFormat="1" x14ac:dyDescent="0.25">
      <c r="A1546" s="51" t="str">
        <f t="shared" si="48"/>
        <v>A</v>
      </c>
      <c r="B1546" s="129" t="s">
        <v>258</v>
      </c>
      <c r="C1546" s="60" t="s">
        <v>15</v>
      </c>
      <c r="D1546" s="61">
        <v>2</v>
      </c>
      <c r="E1546" s="61">
        <v>1.04657</v>
      </c>
      <c r="F1546" s="130">
        <f t="shared" si="49"/>
        <v>0.523285</v>
      </c>
    </row>
    <row r="1547" spans="1:6" s="55" customFormat="1" x14ac:dyDescent="0.25">
      <c r="A1547" s="51" t="str">
        <f t="shared" si="48"/>
        <v>A</v>
      </c>
      <c r="B1547" s="129" t="s">
        <v>258</v>
      </c>
      <c r="C1547" s="60" t="s">
        <v>16</v>
      </c>
      <c r="D1547" s="61">
        <v>880</v>
      </c>
      <c r="E1547" s="61">
        <v>866.10918000000004</v>
      </c>
      <c r="F1547" s="130">
        <f t="shared" si="49"/>
        <v>0.98421497727272733</v>
      </c>
    </row>
    <row r="1548" spans="1:6" s="55" customFormat="1" ht="18.75" thickBot="1" x14ac:dyDescent="0.3">
      <c r="A1548" s="51" t="str">
        <f t="shared" si="48"/>
        <v>A</v>
      </c>
      <c r="B1548" s="52" t="s">
        <v>886</v>
      </c>
      <c r="C1548" s="125" t="s">
        <v>887</v>
      </c>
      <c r="D1548" s="54">
        <v>21522.52</v>
      </c>
      <c r="E1548" s="54">
        <v>21356.069289999999</v>
      </c>
      <c r="F1548" s="126">
        <f t="shared" si="49"/>
        <v>0.9922662072099363</v>
      </c>
    </row>
    <row r="1549" spans="1:6" s="55" customFormat="1" ht="15.75" thickTop="1" x14ac:dyDescent="0.25">
      <c r="A1549" s="51" t="str">
        <f t="shared" si="48"/>
        <v>A</v>
      </c>
      <c r="B1549" s="127" t="s">
        <v>258</v>
      </c>
      <c r="C1549" s="57" t="s">
        <v>10</v>
      </c>
      <c r="D1549" s="58">
        <v>21522.52</v>
      </c>
      <c r="E1549" s="58">
        <v>21356.069289999999</v>
      </c>
      <c r="F1549" s="128">
        <f t="shared" si="49"/>
        <v>0.9922662072099363</v>
      </c>
    </row>
    <row r="1550" spans="1:6" s="55" customFormat="1" x14ac:dyDescent="0.25">
      <c r="A1550" s="51" t="str">
        <f t="shared" si="48"/>
        <v>A</v>
      </c>
      <c r="B1550" s="129" t="s">
        <v>258</v>
      </c>
      <c r="C1550" s="60" t="s">
        <v>12</v>
      </c>
      <c r="D1550" s="61">
        <v>740</v>
      </c>
      <c r="E1550" s="61">
        <v>670.09744999999998</v>
      </c>
      <c r="F1550" s="130">
        <f t="shared" si="49"/>
        <v>0.90553709459459453</v>
      </c>
    </row>
    <row r="1551" spans="1:6" s="55" customFormat="1" x14ac:dyDescent="0.25">
      <c r="A1551" s="51" t="str">
        <f t="shared" si="48"/>
        <v>A</v>
      </c>
      <c r="B1551" s="129" t="s">
        <v>258</v>
      </c>
      <c r="C1551" s="60" t="s">
        <v>15</v>
      </c>
      <c r="D1551" s="61">
        <v>20782.52</v>
      </c>
      <c r="E1551" s="61">
        <v>20685.971839999998</v>
      </c>
      <c r="F1551" s="130">
        <f t="shared" si="49"/>
        <v>0.99535435741190181</v>
      </c>
    </row>
    <row r="1552" spans="1:6" s="55" customFormat="1" ht="36.75" thickBot="1" x14ac:dyDescent="0.3">
      <c r="A1552" s="51" t="str">
        <f t="shared" si="48"/>
        <v>A</v>
      </c>
      <c r="B1552" s="52" t="s">
        <v>888</v>
      </c>
      <c r="C1552" s="125" t="s">
        <v>889</v>
      </c>
      <c r="D1552" s="54">
        <v>840</v>
      </c>
      <c r="E1552" s="54">
        <v>673.58628999999996</v>
      </c>
      <c r="F1552" s="126">
        <f t="shared" si="49"/>
        <v>0.80188844047619046</v>
      </c>
    </row>
    <row r="1553" spans="1:6" s="55" customFormat="1" ht="15.75" thickTop="1" x14ac:dyDescent="0.25">
      <c r="A1553" s="51" t="str">
        <f t="shared" si="48"/>
        <v>A</v>
      </c>
      <c r="B1553" s="127" t="s">
        <v>258</v>
      </c>
      <c r="C1553" s="57" t="s">
        <v>10</v>
      </c>
      <c r="D1553" s="58">
        <v>840</v>
      </c>
      <c r="E1553" s="58">
        <v>673.58628999999996</v>
      </c>
      <c r="F1553" s="128">
        <f t="shared" si="49"/>
        <v>0.80188844047619046</v>
      </c>
    </row>
    <row r="1554" spans="1:6" s="55" customFormat="1" x14ac:dyDescent="0.25">
      <c r="A1554" s="51" t="str">
        <f t="shared" si="48"/>
        <v>A</v>
      </c>
      <c r="B1554" s="129" t="s">
        <v>258</v>
      </c>
      <c r="C1554" s="60" t="s">
        <v>12</v>
      </c>
      <c r="D1554" s="61">
        <v>740</v>
      </c>
      <c r="E1554" s="61">
        <v>670.09744999999998</v>
      </c>
      <c r="F1554" s="130">
        <f t="shared" si="49"/>
        <v>0.90553709459459453</v>
      </c>
    </row>
    <row r="1555" spans="1:6" s="55" customFormat="1" x14ac:dyDescent="0.25">
      <c r="A1555" s="51" t="str">
        <f t="shared" si="48"/>
        <v>A</v>
      </c>
      <c r="B1555" s="129" t="s">
        <v>258</v>
      </c>
      <c r="C1555" s="60" t="s">
        <v>15</v>
      </c>
      <c r="D1555" s="61">
        <v>100</v>
      </c>
      <c r="E1555" s="61">
        <v>3.4888400000000002</v>
      </c>
      <c r="F1555" s="130">
        <f t="shared" si="49"/>
        <v>3.48884E-2</v>
      </c>
    </row>
    <row r="1556" spans="1:6" s="55" customFormat="1" ht="36.75" thickBot="1" x14ac:dyDescent="0.3">
      <c r="A1556" s="51" t="str">
        <f t="shared" si="48"/>
        <v>A</v>
      </c>
      <c r="B1556" s="52" t="s">
        <v>890</v>
      </c>
      <c r="C1556" s="125" t="s">
        <v>891</v>
      </c>
      <c r="D1556" s="54">
        <v>20682.52</v>
      </c>
      <c r="E1556" s="54">
        <v>20682.483</v>
      </c>
      <c r="F1556" s="126">
        <f t="shared" si="49"/>
        <v>0.99999821104971731</v>
      </c>
    </row>
    <row r="1557" spans="1:6" s="55" customFormat="1" ht="15.75" thickTop="1" x14ac:dyDescent="0.25">
      <c r="A1557" s="51" t="str">
        <f t="shared" si="48"/>
        <v>A</v>
      </c>
      <c r="B1557" s="127" t="s">
        <v>258</v>
      </c>
      <c r="C1557" s="57" t="s">
        <v>10</v>
      </c>
      <c r="D1557" s="58">
        <v>20682.52</v>
      </c>
      <c r="E1557" s="58">
        <v>20682.483</v>
      </c>
      <c r="F1557" s="128">
        <f t="shared" si="49"/>
        <v>0.99999821104971731</v>
      </c>
    </row>
    <row r="1558" spans="1:6" s="55" customFormat="1" x14ac:dyDescent="0.25">
      <c r="A1558" s="51" t="str">
        <f t="shared" si="48"/>
        <v>A</v>
      </c>
      <c r="B1558" s="129" t="s">
        <v>258</v>
      </c>
      <c r="C1558" s="60" t="s">
        <v>15</v>
      </c>
      <c r="D1558" s="61">
        <v>20682.52</v>
      </c>
      <c r="E1558" s="61">
        <v>20682.483</v>
      </c>
      <c r="F1558" s="130">
        <f t="shared" si="49"/>
        <v>0.99999821104971731</v>
      </c>
    </row>
    <row r="1559" spans="1:6" ht="36.75" thickBot="1" x14ac:dyDescent="0.3">
      <c r="A1559" s="110" t="str">
        <f t="shared" si="48"/>
        <v>A</v>
      </c>
      <c r="B1559" s="42" t="s">
        <v>892</v>
      </c>
      <c r="C1559" s="120" t="s">
        <v>893</v>
      </c>
      <c r="D1559" s="44">
        <v>68420</v>
      </c>
      <c r="E1559" s="44">
        <v>68021.527610000019</v>
      </c>
      <c r="F1559" s="113">
        <f t="shared" si="49"/>
        <v>0.99417608316281814</v>
      </c>
    </row>
    <row r="1560" spans="1:6" ht="15.75" thickTop="1" x14ac:dyDescent="0.25">
      <c r="A1560" s="110" t="str">
        <f t="shared" si="48"/>
        <v>A</v>
      </c>
      <c r="B1560" s="121" t="s">
        <v>258</v>
      </c>
      <c r="C1560" s="46" t="s">
        <v>10</v>
      </c>
      <c r="D1560" s="47">
        <v>17420</v>
      </c>
      <c r="E1560" s="47">
        <v>17021.527610000001</v>
      </c>
      <c r="F1560" s="122">
        <f t="shared" si="49"/>
        <v>0.97712558036739383</v>
      </c>
    </row>
    <row r="1561" spans="1:6" x14ac:dyDescent="0.25">
      <c r="A1561" s="110" t="str">
        <f t="shared" si="48"/>
        <v>A</v>
      </c>
      <c r="B1561" s="123" t="s">
        <v>258</v>
      </c>
      <c r="C1561" s="49" t="s">
        <v>12</v>
      </c>
      <c r="D1561" s="50">
        <v>209</v>
      </c>
      <c r="E1561" s="50">
        <v>180.95186999999999</v>
      </c>
      <c r="F1561" s="124">
        <f t="shared" si="49"/>
        <v>0.86579842105263149</v>
      </c>
    </row>
    <row r="1562" spans="1:6" x14ac:dyDescent="0.25">
      <c r="A1562" s="110" t="str">
        <f t="shared" si="48"/>
        <v>A</v>
      </c>
      <c r="B1562" s="123" t="s">
        <v>258</v>
      </c>
      <c r="C1562" s="49" t="s">
        <v>15</v>
      </c>
      <c r="D1562" s="50">
        <v>633</v>
      </c>
      <c r="E1562" s="50">
        <v>627.71262999999999</v>
      </c>
      <c r="F1562" s="124">
        <f t="shared" si="49"/>
        <v>0.99164712480252759</v>
      </c>
    </row>
    <row r="1563" spans="1:6" x14ac:dyDescent="0.25">
      <c r="A1563" s="110" t="str">
        <f t="shared" si="48"/>
        <v>A</v>
      </c>
      <c r="B1563" s="123" t="s">
        <v>258</v>
      </c>
      <c r="C1563" s="49" t="s">
        <v>16</v>
      </c>
      <c r="D1563" s="50">
        <v>16578</v>
      </c>
      <c r="E1563" s="50">
        <v>16212.863110000002</v>
      </c>
      <c r="F1563" s="124">
        <f t="shared" si="49"/>
        <v>0.97797461153335763</v>
      </c>
    </row>
    <row r="1564" spans="1:6" x14ac:dyDescent="0.25">
      <c r="A1564" s="110" t="str">
        <f t="shared" si="48"/>
        <v>A</v>
      </c>
      <c r="B1564" s="121" t="s">
        <v>258</v>
      </c>
      <c r="C1564" s="46" t="s">
        <v>17</v>
      </c>
      <c r="D1564" s="47">
        <v>51000</v>
      </c>
      <c r="E1564" s="47">
        <v>51000</v>
      </c>
      <c r="F1564" s="122">
        <f t="shared" si="49"/>
        <v>1</v>
      </c>
    </row>
    <row r="1565" spans="1:6" ht="36.75" thickBot="1" x14ac:dyDescent="0.3">
      <c r="A1565" s="110" t="str">
        <f t="shared" si="48"/>
        <v>A</v>
      </c>
      <c r="B1565" s="42" t="s">
        <v>894</v>
      </c>
      <c r="C1565" s="120" t="s">
        <v>895</v>
      </c>
      <c r="D1565" s="44">
        <v>141.5</v>
      </c>
      <c r="E1565" s="44">
        <v>37.535580000000003</v>
      </c>
      <c r="F1565" s="113">
        <f t="shared" si="49"/>
        <v>0.26526911660777386</v>
      </c>
    </row>
    <row r="1566" spans="1:6" ht="15.75" thickTop="1" x14ac:dyDescent="0.25">
      <c r="A1566" s="110" t="str">
        <f t="shared" si="48"/>
        <v>A</v>
      </c>
      <c r="B1566" s="121" t="s">
        <v>258</v>
      </c>
      <c r="C1566" s="46" t="s">
        <v>10</v>
      </c>
      <c r="D1566" s="47">
        <v>141.5</v>
      </c>
      <c r="E1566" s="47">
        <v>37.535580000000003</v>
      </c>
      <c r="F1566" s="122">
        <f t="shared" si="49"/>
        <v>0.26526911660777386</v>
      </c>
    </row>
    <row r="1567" spans="1:6" x14ac:dyDescent="0.25">
      <c r="A1567" s="110" t="str">
        <f t="shared" si="48"/>
        <v>A</v>
      </c>
      <c r="B1567" s="123" t="s">
        <v>258</v>
      </c>
      <c r="C1567" s="49" t="s">
        <v>12</v>
      </c>
      <c r="D1567" s="50">
        <v>20.5</v>
      </c>
      <c r="E1567" s="50">
        <v>13.432</v>
      </c>
      <c r="F1567" s="124">
        <f t="shared" si="49"/>
        <v>0.65521951219512198</v>
      </c>
    </row>
    <row r="1568" spans="1:6" x14ac:dyDescent="0.25">
      <c r="A1568" s="110" t="str">
        <f t="shared" si="48"/>
        <v>A</v>
      </c>
      <c r="B1568" s="123" t="s">
        <v>258</v>
      </c>
      <c r="C1568" s="49" t="s">
        <v>15</v>
      </c>
      <c r="D1568" s="50">
        <v>1</v>
      </c>
      <c r="E1568" s="50">
        <v>0.48399999999999999</v>
      </c>
      <c r="F1568" s="124">
        <f t="shared" si="49"/>
        <v>0.48399999999999999</v>
      </c>
    </row>
    <row r="1569" spans="1:6" x14ac:dyDescent="0.25">
      <c r="A1569" s="110" t="str">
        <f t="shared" si="48"/>
        <v>A</v>
      </c>
      <c r="B1569" s="123" t="s">
        <v>258</v>
      </c>
      <c r="C1569" s="49" t="s">
        <v>16</v>
      </c>
      <c r="D1569" s="50">
        <v>120</v>
      </c>
      <c r="E1569" s="50">
        <v>23.619580000000003</v>
      </c>
      <c r="F1569" s="124">
        <f t="shared" si="49"/>
        <v>0.19682983333333334</v>
      </c>
    </row>
    <row r="1570" spans="1:6" ht="18.75" thickBot="1" x14ac:dyDescent="0.3">
      <c r="A1570" s="110" t="str">
        <f t="shared" si="48"/>
        <v>A</v>
      </c>
      <c r="B1570" s="42" t="s">
        <v>896</v>
      </c>
      <c r="C1570" s="120" t="s">
        <v>897</v>
      </c>
      <c r="D1570" s="44">
        <v>1306</v>
      </c>
      <c r="E1570" s="44">
        <v>1295.98</v>
      </c>
      <c r="F1570" s="113">
        <f t="shared" si="49"/>
        <v>0.99232771822358345</v>
      </c>
    </row>
    <row r="1571" spans="1:6" ht="15.75" thickTop="1" x14ac:dyDescent="0.25">
      <c r="A1571" s="110" t="str">
        <f t="shared" si="48"/>
        <v>A</v>
      </c>
      <c r="B1571" s="121" t="s">
        <v>258</v>
      </c>
      <c r="C1571" s="46" t="s">
        <v>10</v>
      </c>
      <c r="D1571" s="47">
        <v>1306</v>
      </c>
      <c r="E1571" s="47">
        <v>1295.98</v>
      </c>
      <c r="F1571" s="122">
        <f t="shared" si="49"/>
        <v>0.99232771822358345</v>
      </c>
    </row>
    <row r="1572" spans="1:6" x14ac:dyDescent="0.25">
      <c r="A1572" s="110" t="str">
        <f t="shared" si="48"/>
        <v>A</v>
      </c>
      <c r="B1572" s="123" t="s">
        <v>258</v>
      </c>
      <c r="C1572" s="49" t="s">
        <v>12</v>
      </c>
      <c r="D1572" s="50">
        <v>15</v>
      </c>
      <c r="E1572" s="50">
        <v>6.58</v>
      </c>
      <c r="F1572" s="124">
        <f t="shared" si="49"/>
        <v>0.43866666666666665</v>
      </c>
    </row>
    <row r="1573" spans="1:6" x14ac:dyDescent="0.25">
      <c r="A1573" s="110" t="str">
        <f t="shared" si="48"/>
        <v>A</v>
      </c>
      <c r="B1573" s="123" t="s">
        <v>258</v>
      </c>
      <c r="C1573" s="49" t="s">
        <v>15</v>
      </c>
      <c r="D1573" s="50">
        <v>6</v>
      </c>
      <c r="E1573" s="50">
        <v>4.4000000000000004</v>
      </c>
      <c r="F1573" s="124">
        <f t="shared" si="49"/>
        <v>0.73333333333333339</v>
      </c>
    </row>
    <row r="1574" spans="1:6" x14ac:dyDescent="0.25">
      <c r="A1574" s="110" t="str">
        <f t="shared" si="48"/>
        <v>A</v>
      </c>
      <c r="B1574" s="123" t="s">
        <v>258</v>
      </c>
      <c r="C1574" s="49" t="s">
        <v>16</v>
      </c>
      <c r="D1574" s="50">
        <v>1285</v>
      </c>
      <c r="E1574" s="50">
        <v>1285</v>
      </c>
      <c r="F1574" s="124">
        <f t="shared" si="49"/>
        <v>1</v>
      </c>
    </row>
    <row r="1575" spans="1:6" ht="36.75" thickBot="1" x14ac:dyDescent="0.3">
      <c r="A1575" s="110" t="str">
        <f t="shared" si="48"/>
        <v>A</v>
      </c>
      <c r="B1575" s="42" t="s">
        <v>898</v>
      </c>
      <c r="C1575" s="120" t="s">
        <v>899</v>
      </c>
      <c r="D1575" s="44">
        <v>66875</v>
      </c>
      <c r="E1575" s="44">
        <v>66653.562130000006</v>
      </c>
      <c r="F1575" s="113">
        <f t="shared" si="49"/>
        <v>0.9966887795140188</v>
      </c>
    </row>
    <row r="1576" spans="1:6" ht="15.75" thickTop="1" x14ac:dyDescent="0.25">
      <c r="A1576" s="110" t="str">
        <f t="shared" si="48"/>
        <v>A</v>
      </c>
      <c r="B1576" s="121" t="s">
        <v>258</v>
      </c>
      <c r="C1576" s="46" t="s">
        <v>10</v>
      </c>
      <c r="D1576" s="47">
        <v>15875</v>
      </c>
      <c r="E1576" s="47">
        <v>15653.56213</v>
      </c>
      <c r="F1576" s="122">
        <f t="shared" si="49"/>
        <v>0.98605115779527563</v>
      </c>
    </row>
    <row r="1577" spans="1:6" x14ac:dyDescent="0.25">
      <c r="A1577" s="110" t="str">
        <f t="shared" si="48"/>
        <v>A</v>
      </c>
      <c r="B1577" s="123" t="s">
        <v>258</v>
      </c>
      <c r="C1577" s="49" t="s">
        <v>12</v>
      </c>
      <c r="D1577" s="50">
        <v>150</v>
      </c>
      <c r="E1577" s="50">
        <v>145.03486999999998</v>
      </c>
      <c r="F1577" s="124">
        <f t="shared" si="49"/>
        <v>0.96689913333333322</v>
      </c>
    </row>
    <row r="1578" spans="1:6" x14ac:dyDescent="0.25">
      <c r="A1578" s="110" t="str">
        <f t="shared" si="48"/>
        <v>A</v>
      </c>
      <c r="B1578" s="123" t="s">
        <v>258</v>
      </c>
      <c r="C1578" s="49" t="s">
        <v>15</v>
      </c>
      <c r="D1578" s="50">
        <v>625</v>
      </c>
      <c r="E1578" s="50">
        <v>622.82862999999998</v>
      </c>
      <c r="F1578" s="124">
        <f t="shared" si="49"/>
        <v>0.99652580800000001</v>
      </c>
    </row>
    <row r="1579" spans="1:6" x14ac:dyDescent="0.25">
      <c r="A1579" s="110" t="str">
        <f t="shared" si="48"/>
        <v>A</v>
      </c>
      <c r="B1579" s="123" t="s">
        <v>258</v>
      </c>
      <c r="C1579" s="49" t="s">
        <v>16</v>
      </c>
      <c r="D1579" s="50">
        <v>15100</v>
      </c>
      <c r="E1579" s="50">
        <v>14885.698630000001</v>
      </c>
      <c r="F1579" s="124">
        <f t="shared" si="49"/>
        <v>0.98580785629139078</v>
      </c>
    </row>
    <row r="1580" spans="1:6" x14ac:dyDescent="0.25">
      <c r="A1580" s="110" t="str">
        <f t="shared" si="48"/>
        <v>A</v>
      </c>
      <c r="B1580" s="121" t="s">
        <v>258</v>
      </c>
      <c r="C1580" s="46" t="s">
        <v>17</v>
      </c>
      <c r="D1580" s="47">
        <v>51000</v>
      </c>
      <c r="E1580" s="47">
        <v>51000</v>
      </c>
      <c r="F1580" s="122">
        <f t="shared" si="49"/>
        <v>1</v>
      </c>
    </row>
    <row r="1581" spans="1:6" ht="36.75" thickBot="1" x14ac:dyDescent="0.3">
      <c r="A1581" s="110" t="str">
        <f t="shared" si="48"/>
        <v>A</v>
      </c>
      <c r="B1581" s="42" t="s">
        <v>900</v>
      </c>
      <c r="C1581" s="120" t="s">
        <v>901</v>
      </c>
      <c r="D1581" s="44">
        <v>22.5</v>
      </c>
      <c r="E1581" s="44">
        <v>12.705</v>
      </c>
      <c r="F1581" s="113">
        <f t="shared" si="49"/>
        <v>0.56466666666666665</v>
      </c>
    </row>
    <row r="1582" spans="1:6" ht="15.75" thickTop="1" x14ac:dyDescent="0.25">
      <c r="A1582" s="110" t="str">
        <f t="shared" si="48"/>
        <v>A</v>
      </c>
      <c r="B1582" s="121" t="s">
        <v>258</v>
      </c>
      <c r="C1582" s="46" t="s">
        <v>10</v>
      </c>
      <c r="D1582" s="47">
        <v>22.5</v>
      </c>
      <c r="E1582" s="47">
        <v>12.705</v>
      </c>
      <c r="F1582" s="122">
        <f t="shared" si="49"/>
        <v>0.56466666666666665</v>
      </c>
    </row>
    <row r="1583" spans="1:6" x14ac:dyDescent="0.25">
      <c r="A1583" s="110" t="str">
        <f t="shared" si="48"/>
        <v>A</v>
      </c>
      <c r="B1583" s="123" t="s">
        <v>258</v>
      </c>
      <c r="C1583" s="49" t="s">
        <v>12</v>
      </c>
      <c r="D1583" s="50">
        <v>18.5</v>
      </c>
      <c r="E1583" s="50">
        <v>12.705</v>
      </c>
      <c r="F1583" s="124">
        <f t="shared" si="49"/>
        <v>0.68675675675675674</v>
      </c>
    </row>
    <row r="1584" spans="1:6" x14ac:dyDescent="0.25">
      <c r="A1584" s="110" t="str">
        <f t="shared" si="48"/>
        <v>A</v>
      </c>
      <c r="B1584" s="123" t="s">
        <v>258</v>
      </c>
      <c r="C1584" s="49" t="s">
        <v>15</v>
      </c>
      <c r="D1584" s="50">
        <v>1</v>
      </c>
      <c r="E1584" s="50">
        <v>0</v>
      </c>
      <c r="F1584" s="124">
        <f t="shared" si="49"/>
        <v>0</v>
      </c>
    </row>
    <row r="1585" spans="1:6" x14ac:dyDescent="0.25">
      <c r="A1585" s="110" t="str">
        <f t="shared" si="48"/>
        <v>A</v>
      </c>
      <c r="B1585" s="123" t="s">
        <v>258</v>
      </c>
      <c r="C1585" s="49" t="s">
        <v>16</v>
      </c>
      <c r="D1585" s="50">
        <v>3</v>
      </c>
      <c r="E1585" s="50">
        <v>0</v>
      </c>
      <c r="F1585" s="124">
        <f t="shared" si="49"/>
        <v>0</v>
      </c>
    </row>
    <row r="1586" spans="1:6" ht="18.75" thickBot="1" x14ac:dyDescent="0.3">
      <c r="A1586" s="110" t="str">
        <f t="shared" si="48"/>
        <v>A</v>
      </c>
      <c r="B1586" s="42" t="s">
        <v>902</v>
      </c>
      <c r="C1586" s="120" t="s">
        <v>903</v>
      </c>
      <c r="D1586" s="44">
        <v>75</v>
      </c>
      <c r="E1586" s="44">
        <v>21.744900000000001</v>
      </c>
      <c r="F1586" s="113">
        <f t="shared" si="49"/>
        <v>0.28993200000000002</v>
      </c>
    </row>
    <row r="1587" spans="1:6" ht="15.75" thickTop="1" x14ac:dyDescent="0.25">
      <c r="A1587" s="110" t="str">
        <f t="shared" si="48"/>
        <v>A</v>
      </c>
      <c r="B1587" s="121" t="s">
        <v>258</v>
      </c>
      <c r="C1587" s="46" t="s">
        <v>10</v>
      </c>
      <c r="D1587" s="47">
        <v>75</v>
      </c>
      <c r="E1587" s="47">
        <v>21.744900000000001</v>
      </c>
      <c r="F1587" s="122">
        <f t="shared" si="49"/>
        <v>0.28993200000000002</v>
      </c>
    </row>
    <row r="1588" spans="1:6" x14ac:dyDescent="0.25">
      <c r="A1588" s="110" t="str">
        <f t="shared" si="48"/>
        <v>A</v>
      </c>
      <c r="B1588" s="123" t="s">
        <v>258</v>
      </c>
      <c r="C1588" s="49" t="s">
        <v>12</v>
      </c>
      <c r="D1588" s="50">
        <v>5</v>
      </c>
      <c r="E1588" s="50">
        <v>3.2</v>
      </c>
      <c r="F1588" s="124">
        <f t="shared" si="49"/>
        <v>0.64</v>
      </c>
    </row>
    <row r="1589" spans="1:6" x14ac:dyDescent="0.25">
      <c r="A1589" s="110" t="str">
        <f t="shared" si="48"/>
        <v>A</v>
      </c>
      <c r="B1589" s="123" t="s">
        <v>258</v>
      </c>
      <c r="C1589" s="49" t="s">
        <v>16</v>
      </c>
      <c r="D1589" s="50">
        <v>70</v>
      </c>
      <c r="E1589" s="50">
        <v>18.544900000000002</v>
      </c>
      <c r="F1589" s="124">
        <f t="shared" si="49"/>
        <v>0.26492714285714286</v>
      </c>
    </row>
    <row r="1590" spans="1:6" ht="18.75" thickBot="1" x14ac:dyDescent="0.3">
      <c r="A1590" s="110" t="str">
        <f t="shared" si="48"/>
        <v>A</v>
      </c>
      <c r="B1590" s="42" t="s">
        <v>904</v>
      </c>
      <c r="C1590" s="120" t="s">
        <v>905</v>
      </c>
      <c r="D1590" s="44">
        <v>53030.396000000001</v>
      </c>
      <c r="E1590" s="44">
        <v>43509.005969999998</v>
      </c>
      <c r="F1590" s="113">
        <f t="shared" si="49"/>
        <v>0.82045410277532149</v>
      </c>
    </row>
    <row r="1591" spans="1:6" ht="15.75" thickTop="1" x14ac:dyDescent="0.25">
      <c r="A1591" s="110" t="str">
        <f t="shared" si="48"/>
        <v>A</v>
      </c>
      <c r="B1591" s="121" t="s">
        <v>258</v>
      </c>
      <c r="C1591" s="46" t="s">
        <v>10</v>
      </c>
      <c r="D1591" s="47">
        <v>52564.921000000002</v>
      </c>
      <c r="E1591" s="47">
        <v>43399.185899999997</v>
      </c>
      <c r="F1591" s="122">
        <f t="shared" si="49"/>
        <v>0.82563019356578116</v>
      </c>
    </row>
    <row r="1592" spans="1:6" x14ac:dyDescent="0.25">
      <c r="A1592" s="110" t="str">
        <f t="shared" si="48"/>
        <v>A</v>
      </c>
      <c r="B1592" s="123" t="s">
        <v>258</v>
      </c>
      <c r="C1592" s="49" t="s">
        <v>11</v>
      </c>
      <c r="D1592" s="50">
        <v>4128</v>
      </c>
      <c r="E1592" s="50">
        <v>3699.7417099999998</v>
      </c>
      <c r="F1592" s="124">
        <f t="shared" si="49"/>
        <v>0.89625525920542626</v>
      </c>
    </row>
    <row r="1593" spans="1:6" x14ac:dyDescent="0.25">
      <c r="A1593" s="110" t="str">
        <f t="shared" si="48"/>
        <v>A</v>
      </c>
      <c r="B1593" s="123" t="s">
        <v>258</v>
      </c>
      <c r="C1593" s="49" t="s">
        <v>12</v>
      </c>
      <c r="D1593" s="50">
        <v>43210.021000000001</v>
      </c>
      <c r="E1593" s="50">
        <v>35786.223149999998</v>
      </c>
      <c r="F1593" s="124">
        <f t="shared" si="49"/>
        <v>0.82819268127641033</v>
      </c>
    </row>
    <row r="1594" spans="1:6" x14ac:dyDescent="0.25">
      <c r="A1594" s="110" t="str">
        <f t="shared" si="48"/>
        <v>A</v>
      </c>
      <c r="B1594" s="123" t="s">
        <v>258</v>
      </c>
      <c r="C1594" s="49" t="s">
        <v>2</v>
      </c>
      <c r="D1594" s="50">
        <v>4101</v>
      </c>
      <c r="E1594" s="50">
        <v>3782.23747</v>
      </c>
      <c r="F1594" s="124">
        <f t="shared" si="49"/>
        <v>0.92227199951231409</v>
      </c>
    </row>
    <row r="1595" spans="1:6" x14ac:dyDescent="0.25">
      <c r="A1595" s="110" t="str">
        <f t="shared" si="48"/>
        <v>A</v>
      </c>
      <c r="B1595" s="123" t="s">
        <v>258</v>
      </c>
      <c r="C1595" s="49" t="s">
        <v>15</v>
      </c>
      <c r="D1595" s="50">
        <v>94</v>
      </c>
      <c r="E1595" s="50">
        <v>49.587470000000003</v>
      </c>
      <c r="F1595" s="124">
        <f t="shared" si="49"/>
        <v>0.52752627659574469</v>
      </c>
    </row>
    <row r="1596" spans="1:6" x14ac:dyDescent="0.25">
      <c r="A1596" s="110" t="str">
        <f t="shared" si="48"/>
        <v>A</v>
      </c>
      <c r="B1596" s="123" t="s">
        <v>258</v>
      </c>
      <c r="C1596" s="49" t="s">
        <v>16</v>
      </c>
      <c r="D1596" s="50">
        <v>1031.9000000000001</v>
      </c>
      <c r="E1596" s="50">
        <v>81.396100000000004</v>
      </c>
      <c r="F1596" s="124">
        <f t="shared" si="49"/>
        <v>7.8879833317181888E-2</v>
      </c>
    </row>
    <row r="1597" spans="1:6" x14ac:dyDescent="0.25">
      <c r="A1597" s="110" t="str">
        <f t="shared" si="48"/>
        <v>A</v>
      </c>
      <c r="B1597" s="121" t="s">
        <v>258</v>
      </c>
      <c r="C1597" s="46" t="s">
        <v>17</v>
      </c>
      <c r="D1597" s="47">
        <v>465.47500000000002</v>
      </c>
      <c r="E1597" s="47">
        <v>109.82007</v>
      </c>
      <c r="F1597" s="122">
        <f t="shared" si="49"/>
        <v>0.23593118857081474</v>
      </c>
    </row>
    <row r="1598" spans="1:6" ht="18.75" thickBot="1" x14ac:dyDescent="0.3">
      <c r="A1598" s="110" t="str">
        <f t="shared" si="48"/>
        <v>A</v>
      </c>
      <c r="B1598" s="42" t="s">
        <v>906</v>
      </c>
      <c r="C1598" s="120" t="s">
        <v>907</v>
      </c>
      <c r="D1598" s="44">
        <v>52792.396000000001</v>
      </c>
      <c r="E1598" s="44">
        <v>43293.52822</v>
      </c>
      <c r="F1598" s="113">
        <f t="shared" si="49"/>
        <v>0.82007128867574031</v>
      </c>
    </row>
    <row r="1599" spans="1:6" ht="15.75" thickTop="1" x14ac:dyDescent="0.25">
      <c r="A1599" s="110" t="str">
        <f t="shared" si="48"/>
        <v>A</v>
      </c>
      <c r="B1599" s="121" t="s">
        <v>258</v>
      </c>
      <c r="C1599" s="46" t="s">
        <v>10</v>
      </c>
      <c r="D1599" s="47">
        <v>52328.921000000002</v>
      </c>
      <c r="E1599" s="47">
        <v>43183.708149999999</v>
      </c>
      <c r="F1599" s="122">
        <f t="shared" si="49"/>
        <v>0.82523597515033797</v>
      </c>
    </row>
    <row r="1600" spans="1:6" x14ac:dyDescent="0.25">
      <c r="A1600" s="110" t="str">
        <f t="shared" si="48"/>
        <v>A</v>
      </c>
      <c r="B1600" s="123" t="s">
        <v>258</v>
      </c>
      <c r="C1600" s="49" t="s">
        <v>11</v>
      </c>
      <c r="D1600" s="50">
        <v>4086</v>
      </c>
      <c r="E1600" s="50">
        <v>3670.58311</v>
      </c>
      <c r="F1600" s="124">
        <f t="shared" si="49"/>
        <v>0.89833164708761626</v>
      </c>
    </row>
    <row r="1601" spans="1:6" x14ac:dyDescent="0.25">
      <c r="A1601" s="110" t="str">
        <f t="shared" si="48"/>
        <v>A</v>
      </c>
      <c r="B1601" s="123" t="s">
        <v>258</v>
      </c>
      <c r="C1601" s="49" t="s">
        <v>12</v>
      </c>
      <c r="D1601" s="50">
        <v>43021.021000000001</v>
      </c>
      <c r="E1601" s="50">
        <v>35599.904000000002</v>
      </c>
      <c r="F1601" s="124">
        <f t="shared" si="49"/>
        <v>0.82750021204750124</v>
      </c>
    </row>
    <row r="1602" spans="1:6" x14ac:dyDescent="0.25">
      <c r="A1602" s="110" t="str">
        <f t="shared" si="48"/>
        <v>A</v>
      </c>
      <c r="B1602" s="123" t="s">
        <v>258</v>
      </c>
      <c r="C1602" s="49" t="s">
        <v>2</v>
      </c>
      <c r="D1602" s="50">
        <v>4101</v>
      </c>
      <c r="E1602" s="50">
        <v>3782.23747</v>
      </c>
      <c r="F1602" s="124">
        <f t="shared" si="49"/>
        <v>0.92227199951231409</v>
      </c>
    </row>
    <row r="1603" spans="1:6" x14ac:dyDescent="0.25">
      <c r="A1603" s="110" t="str">
        <f t="shared" si="48"/>
        <v>A</v>
      </c>
      <c r="B1603" s="123" t="s">
        <v>258</v>
      </c>
      <c r="C1603" s="49" t="s">
        <v>15</v>
      </c>
      <c r="D1603" s="50">
        <v>90</v>
      </c>
      <c r="E1603" s="50">
        <v>49.587470000000003</v>
      </c>
      <c r="F1603" s="124">
        <f t="shared" si="49"/>
        <v>0.55097188888888893</v>
      </c>
    </row>
    <row r="1604" spans="1:6" x14ac:dyDescent="0.25">
      <c r="A1604" s="110" t="str">
        <f t="shared" ref="A1604:A1667" si="50">IF(OR(D1604&lt;&gt;0,E1604&lt;&gt;0),"A","B")</f>
        <v>A</v>
      </c>
      <c r="B1604" s="123" t="s">
        <v>258</v>
      </c>
      <c r="C1604" s="49" t="s">
        <v>16</v>
      </c>
      <c r="D1604" s="50">
        <v>1030.9000000000001</v>
      </c>
      <c r="E1604" s="50">
        <v>81.396100000000004</v>
      </c>
      <c r="F1604" s="124">
        <f t="shared" ref="F1604:F1667" si="51">E1604/D1604</f>
        <v>7.8956348821418179E-2</v>
      </c>
    </row>
    <row r="1605" spans="1:6" x14ac:dyDescent="0.25">
      <c r="A1605" s="110" t="str">
        <f t="shared" si="50"/>
        <v>A</v>
      </c>
      <c r="B1605" s="121" t="s">
        <v>258</v>
      </c>
      <c r="C1605" s="46" t="s">
        <v>17</v>
      </c>
      <c r="D1605" s="47">
        <v>463.47500000000002</v>
      </c>
      <c r="E1605" s="47">
        <v>109.82007</v>
      </c>
      <c r="F1605" s="122">
        <f t="shared" si="51"/>
        <v>0.23694928529046874</v>
      </c>
    </row>
    <row r="1606" spans="1:6" ht="18.75" thickBot="1" x14ac:dyDescent="0.3">
      <c r="A1606" s="110" t="str">
        <f t="shared" si="50"/>
        <v>A</v>
      </c>
      <c r="B1606" s="42" t="s">
        <v>908</v>
      </c>
      <c r="C1606" s="120" t="s">
        <v>909</v>
      </c>
      <c r="D1606" s="44">
        <v>47328.095999999998</v>
      </c>
      <c r="E1606" s="44">
        <v>39019.016280000003</v>
      </c>
      <c r="F1606" s="113">
        <f t="shared" si="51"/>
        <v>0.82443663653826271</v>
      </c>
    </row>
    <row r="1607" spans="1:6" ht="15.75" thickTop="1" x14ac:dyDescent="0.25">
      <c r="A1607" s="110" t="str">
        <f t="shared" si="50"/>
        <v>A</v>
      </c>
      <c r="B1607" s="121" t="s">
        <v>258</v>
      </c>
      <c r="C1607" s="46" t="s">
        <v>10</v>
      </c>
      <c r="D1607" s="47">
        <v>46894.095999999998</v>
      </c>
      <c r="E1607" s="47">
        <v>38910.351210000001</v>
      </c>
      <c r="F1607" s="122">
        <f t="shared" si="51"/>
        <v>0.82974946803537919</v>
      </c>
    </row>
    <row r="1608" spans="1:6" x14ac:dyDescent="0.25">
      <c r="A1608" s="110" t="str">
        <f t="shared" si="50"/>
        <v>A</v>
      </c>
      <c r="B1608" s="123" t="s">
        <v>258</v>
      </c>
      <c r="C1608" s="49" t="s">
        <v>11</v>
      </c>
      <c r="D1608" s="50">
        <v>3925</v>
      </c>
      <c r="E1608" s="50">
        <v>3546.07411</v>
      </c>
      <c r="F1608" s="124">
        <f t="shared" si="51"/>
        <v>0.90345837197452228</v>
      </c>
    </row>
    <row r="1609" spans="1:6" x14ac:dyDescent="0.25">
      <c r="A1609" s="110" t="str">
        <f t="shared" si="50"/>
        <v>A</v>
      </c>
      <c r="B1609" s="123" t="s">
        <v>258</v>
      </c>
      <c r="C1609" s="49" t="s">
        <v>12</v>
      </c>
      <c r="D1609" s="50">
        <v>42663.196000000004</v>
      </c>
      <c r="E1609" s="50">
        <v>35266.473050000008</v>
      </c>
      <c r="F1609" s="124">
        <f t="shared" si="51"/>
        <v>0.82662520290322372</v>
      </c>
    </row>
    <row r="1610" spans="1:6" x14ac:dyDescent="0.25">
      <c r="A1610" s="110" t="str">
        <f t="shared" si="50"/>
        <v>A</v>
      </c>
      <c r="B1610" s="123" t="s">
        <v>258</v>
      </c>
      <c r="C1610" s="49" t="s">
        <v>15</v>
      </c>
      <c r="D1610" s="50">
        <v>80</v>
      </c>
      <c r="E1610" s="50">
        <v>49.587470000000003</v>
      </c>
      <c r="F1610" s="124">
        <f t="shared" si="51"/>
        <v>0.61984337500000009</v>
      </c>
    </row>
    <row r="1611" spans="1:6" x14ac:dyDescent="0.25">
      <c r="A1611" s="110" t="str">
        <f t="shared" si="50"/>
        <v>A</v>
      </c>
      <c r="B1611" s="123" t="s">
        <v>258</v>
      </c>
      <c r="C1611" s="49" t="s">
        <v>16</v>
      </c>
      <c r="D1611" s="50">
        <v>225.9</v>
      </c>
      <c r="E1611" s="50">
        <v>48.21658</v>
      </c>
      <c r="F1611" s="124">
        <f t="shared" si="51"/>
        <v>0.21344214254094732</v>
      </c>
    </row>
    <row r="1612" spans="1:6" x14ac:dyDescent="0.25">
      <c r="A1612" s="110" t="str">
        <f t="shared" si="50"/>
        <v>A</v>
      </c>
      <c r="B1612" s="121" t="s">
        <v>258</v>
      </c>
      <c r="C1612" s="46" t="s">
        <v>17</v>
      </c>
      <c r="D1612" s="47">
        <v>434</v>
      </c>
      <c r="E1612" s="47">
        <v>108.66507</v>
      </c>
      <c r="F1612" s="122">
        <f t="shared" si="51"/>
        <v>0.2503803456221198</v>
      </c>
    </row>
    <row r="1613" spans="1:6" s="55" customFormat="1" ht="18.75" thickBot="1" x14ac:dyDescent="0.3">
      <c r="A1613" s="51" t="str">
        <f t="shared" si="50"/>
        <v>A</v>
      </c>
      <c r="B1613" s="52" t="s">
        <v>910</v>
      </c>
      <c r="C1613" s="125" t="s">
        <v>911</v>
      </c>
      <c r="D1613" s="54">
        <v>7163.4</v>
      </c>
      <c r="E1613" s="54">
        <v>5884.2811900000006</v>
      </c>
      <c r="F1613" s="126">
        <f t="shared" si="51"/>
        <v>0.82143691403523478</v>
      </c>
    </row>
    <row r="1614" spans="1:6" s="55" customFormat="1" ht="15.75" thickTop="1" x14ac:dyDescent="0.25">
      <c r="A1614" s="51" t="str">
        <f t="shared" si="50"/>
        <v>A</v>
      </c>
      <c r="B1614" s="127" t="s">
        <v>258</v>
      </c>
      <c r="C1614" s="57" t="s">
        <v>10</v>
      </c>
      <c r="D1614" s="58">
        <v>6729.4</v>
      </c>
      <c r="E1614" s="58">
        <v>5775.6161199999997</v>
      </c>
      <c r="F1614" s="128">
        <f t="shared" si="51"/>
        <v>0.85826613368205185</v>
      </c>
    </row>
    <row r="1615" spans="1:6" s="55" customFormat="1" x14ac:dyDescent="0.25">
      <c r="A1615" s="51" t="str">
        <f t="shared" si="50"/>
        <v>A</v>
      </c>
      <c r="B1615" s="129" t="s">
        <v>258</v>
      </c>
      <c r="C1615" s="60" t="s">
        <v>11</v>
      </c>
      <c r="D1615" s="61">
        <v>3925</v>
      </c>
      <c r="E1615" s="61">
        <v>3546.07411</v>
      </c>
      <c r="F1615" s="130">
        <f t="shared" si="51"/>
        <v>0.90345837197452228</v>
      </c>
    </row>
    <row r="1616" spans="1:6" s="55" customFormat="1" x14ac:dyDescent="0.25">
      <c r="A1616" s="51" t="str">
        <f t="shared" si="50"/>
        <v>A</v>
      </c>
      <c r="B1616" s="129" t="s">
        <v>258</v>
      </c>
      <c r="C1616" s="60" t="s">
        <v>12</v>
      </c>
      <c r="D1616" s="61">
        <v>2498.5</v>
      </c>
      <c r="E1616" s="61">
        <v>2131.7379599999999</v>
      </c>
      <c r="F1616" s="130">
        <f t="shared" si="51"/>
        <v>0.85320710826495894</v>
      </c>
    </row>
    <row r="1617" spans="1:6" s="55" customFormat="1" x14ac:dyDescent="0.25">
      <c r="A1617" s="51" t="str">
        <f t="shared" si="50"/>
        <v>A</v>
      </c>
      <c r="B1617" s="129" t="s">
        <v>258</v>
      </c>
      <c r="C1617" s="60" t="s">
        <v>15</v>
      </c>
      <c r="D1617" s="61">
        <v>80</v>
      </c>
      <c r="E1617" s="61">
        <v>49.587470000000003</v>
      </c>
      <c r="F1617" s="130">
        <f t="shared" si="51"/>
        <v>0.61984337500000009</v>
      </c>
    </row>
    <row r="1618" spans="1:6" s="55" customFormat="1" x14ac:dyDescent="0.25">
      <c r="A1618" s="51" t="str">
        <f t="shared" si="50"/>
        <v>A</v>
      </c>
      <c r="B1618" s="129" t="s">
        <v>258</v>
      </c>
      <c r="C1618" s="60" t="s">
        <v>16</v>
      </c>
      <c r="D1618" s="61">
        <v>225.9</v>
      </c>
      <c r="E1618" s="61">
        <v>48.21658</v>
      </c>
      <c r="F1618" s="130">
        <f t="shared" si="51"/>
        <v>0.21344214254094732</v>
      </c>
    </row>
    <row r="1619" spans="1:6" s="55" customFormat="1" x14ac:dyDescent="0.25">
      <c r="A1619" s="51" t="str">
        <f t="shared" si="50"/>
        <v>A</v>
      </c>
      <c r="B1619" s="127" t="s">
        <v>258</v>
      </c>
      <c r="C1619" s="57" t="s">
        <v>17</v>
      </c>
      <c r="D1619" s="58">
        <v>434</v>
      </c>
      <c r="E1619" s="58">
        <v>108.66507</v>
      </c>
      <c r="F1619" s="128">
        <f t="shared" si="51"/>
        <v>0.2503803456221198</v>
      </c>
    </row>
    <row r="1620" spans="1:6" s="55" customFormat="1" ht="36.75" thickBot="1" x14ac:dyDescent="0.3">
      <c r="A1620" s="51" t="str">
        <f t="shared" si="50"/>
        <v>A</v>
      </c>
      <c r="B1620" s="52" t="s">
        <v>912</v>
      </c>
      <c r="C1620" s="125" t="s">
        <v>913</v>
      </c>
      <c r="D1620" s="54">
        <v>40164.696000000004</v>
      </c>
      <c r="E1620" s="54">
        <v>33134.735090000002</v>
      </c>
      <c r="F1620" s="126">
        <f t="shared" si="51"/>
        <v>0.82497163902348469</v>
      </c>
    </row>
    <row r="1621" spans="1:6" s="55" customFormat="1" ht="15.75" thickTop="1" x14ac:dyDescent="0.25">
      <c r="A1621" s="51" t="str">
        <f t="shared" si="50"/>
        <v>A</v>
      </c>
      <c r="B1621" s="127" t="s">
        <v>258</v>
      </c>
      <c r="C1621" s="57" t="s">
        <v>10</v>
      </c>
      <c r="D1621" s="58">
        <v>40164.696000000004</v>
      </c>
      <c r="E1621" s="58">
        <v>33134.735090000002</v>
      </c>
      <c r="F1621" s="128">
        <f t="shared" si="51"/>
        <v>0.82497163902348469</v>
      </c>
    </row>
    <row r="1622" spans="1:6" s="55" customFormat="1" x14ac:dyDescent="0.25">
      <c r="A1622" s="51" t="str">
        <f t="shared" si="50"/>
        <v>A</v>
      </c>
      <c r="B1622" s="129" t="s">
        <v>258</v>
      </c>
      <c r="C1622" s="60" t="s">
        <v>12</v>
      </c>
      <c r="D1622" s="61">
        <v>40164.696000000004</v>
      </c>
      <c r="E1622" s="61">
        <v>33134.735090000002</v>
      </c>
      <c r="F1622" s="130">
        <f t="shared" si="51"/>
        <v>0.82497163902348469</v>
      </c>
    </row>
    <row r="1623" spans="1:6" s="55" customFormat="1" ht="54.75" thickBot="1" x14ac:dyDescent="0.3">
      <c r="A1623" s="51" t="str">
        <f t="shared" si="50"/>
        <v>A</v>
      </c>
      <c r="B1623" s="52" t="s">
        <v>2504</v>
      </c>
      <c r="C1623" s="125" t="s">
        <v>2505</v>
      </c>
      <c r="D1623" s="54">
        <v>1325.8340000000001</v>
      </c>
      <c r="E1623" s="54">
        <v>0</v>
      </c>
      <c r="F1623" s="126">
        <f t="shared" si="51"/>
        <v>0</v>
      </c>
    </row>
    <row r="1624" spans="1:6" s="55" customFormat="1" ht="15.75" thickTop="1" x14ac:dyDescent="0.25">
      <c r="A1624" s="51" t="str">
        <f t="shared" si="50"/>
        <v>A</v>
      </c>
      <c r="B1624" s="127" t="s">
        <v>258</v>
      </c>
      <c r="C1624" s="57" t="s">
        <v>10</v>
      </c>
      <c r="D1624" s="58">
        <v>1325.8340000000001</v>
      </c>
      <c r="E1624" s="58">
        <v>0</v>
      </c>
      <c r="F1624" s="128">
        <f t="shared" si="51"/>
        <v>0</v>
      </c>
    </row>
    <row r="1625" spans="1:6" s="55" customFormat="1" x14ac:dyDescent="0.25">
      <c r="A1625" s="51" t="str">
        <f t="shared" si="50"/>
        <v>A</v>
      </c>
      <c r="B1625" s="129" t="s">
        <v>258</v>
      </c>
      <c r="C1625" s="60" t="s">
        <v>12</v>
      </c>
      <c r="D1625" s="61">
        <v>1325.8340000000001</v>
      </c>
      <c r="E1625" s="61">
        <v>0</v>
      </c>
      <c r="F1625" s="130">
        <f t="shared" si="51"/>
        <v>0</v>
      </c>
    </row>
    <row r="1626" spans="1:6" s="55" customFormat="1" ht="90.75" thickBot="1" x14ac:dyDescent="0.3">
      <c r="A1626" s="51" t="str">
        <f t="shared" si="50"/>
        <v>A</v>
      </c>
      <c r="B1626" s="52" t="s">
        <v>914</v>
      </c>
      <c r="C1626" s="125" t="s">
        <v>915</v>
      </c>
      <c r="D1626" s="54">
        <v>676.84500000000003</v>
      </c>
      <c r="E1626" s="54">
        <v>592.24294999999995</v>
      </c>
      <c r="F1626" s="126">
        <f t="shared" si="51"/>
        <v>0.87500528185921433</v>
      </c>
    </row>
    <row r="1627" spans="1:6" s="55" customFormat="1" ht="15.75" thickTop="1" x14ac:dyDescent="0.25">
      <c r="A1627" s="51" t="str">
        <f t="shared" si="50"/>
        <v>A</v>
      </c>
      <c r="B1627" s="127" t="s">
        <v>258</v>
      </c>
      <c r="C1627" s="57" t="s">
        <v>10</v>
      </c>
      <c r="D1627" s="58">
        <v>676.84500000000003</v>
      </c>
      <c r="E1627" s="58">
        <v>592.24294999999995</v>
      </c>
      <c r="F1627" s="128">
        <f t="shared" si="51"/>
        <v>0.87500528185921433</v>
      </c>
    </row>
    <row r="1628" spans="1:6" s="55" customFormat="1" x14ac:dyDescent="0.25">
      <c r="A1628" s="51" t="str">
        <f t="shared" si="50"/>
        <v>A</v>
      </c>
      <c r="B1628" s="129" t="s">
        <v>258</v>
      </c>
      <c r="C1628" s="60" t="s">
        <v>12</v>
      </c>
      <c r="D1628" s="61">
        <v>676.84500000000003</v>
      </c>
      <c r="E1628" s="61">
        <v>592.24294999999995</v>
      </c>
      <c r="F1628" s="130">
        <f t="shared" si="51"/>
        <v>0.87500528185921433</v>
      </c>
    </row>
    <row r="1629" spans="1:6" s="55" customFormat="1" ht="36.75" thickBot="1" x14ac:dyDescent="0.3">
      <c r="A1629" s="51" t="str">
        <f t="shared" si="50"/>
        <v>A</v>
      </c>
      <c r="B1629" s="52" t="s">
        <v>916</v>
      </c>
      <c r="C1629" s="125" t="s">
        <v>917</v>
      </c>
      <c r="D1629" s="54">
        <v>966.36300000000006</v>
      </c>
      <c r="E1629" s="54">
        <v>955.93379000000004</v>
      </c>
      <c r="F1629" s="126">
        <f t="shared" si="51"/>
        <v>0.98920777182073405</v>
      </c>
    </row>
    <row r="1630" spans="1:6" s="55" customFormat="1" ht="15.75" thickTop="1" x14ac:dyDescent="0.25">
      <c r="A1630" s="51" t="str">
        <f t="shared" si="50"/>
        <v>A</v>
      </c>
      <c r="B1630" s="127" t="s">
        <v>258</v>
      </c>
      <c r="C1630" s="57" t="s">
        <v>10</v>
      </c>
      <c r="D1630" s="58">
        <v>966.36300000000006</v>
      </c>
      <c r="E1630" s="58">
        <v>955.93379000000004</v>
      </c>
      <c r="F1630" s="128">
        <f t="shared" si="51"/>
        <v>0.98920777182073405</v>
      </c>
    </row>
    <row r="1631" spans="1:6" s="55" customFormat="1" x14ac:dyDescent="0.25">
      <c r="A1631" s="51" t="str">
        <f t="shared" si="50"/>
        <v>A</v>
      </c>
      <c r="B1631" s="129" t="s">
        <v>258</v>
      </c>
      <c r="C1631" s="60" t="s">
        <v>12</v>
      </c>
      <c r="D1631" s="61">
        <v>966.36300000000006</v>
      </c>
      <c r="E1631" s="61">
        <v>955.93379000000004</v>
      </c>
      <c r="F1631" s="130">
        <f t="shared" si="51"/>
        <v>0.98920777182073405</v>
      </c>
    </row>
    <row r="1632" spans="1:6" s="55" customFormat="1" ht="36.75" thickBot="1" x14ac:dyDescent="0.3">
      <c r="A1632" s="51" t="str">
        <f t="shared" si="50"/>
        <v>A</v>
      </c>
      <c r="B1632" s="52" t="s">
        <v>918</v>
      </c>
      <c r="C1632" s="125" t="s">
        <v>919</v>
      </c>
      <c r="D1632" s="54">
        <v>218.631</v>
      </c>
      <c r="E1632" s="54">
        <v>191.96460000000002</v>
      </c>
      <c r="F1632" s="126">
        <f t="shared" si="51"/>
        <v>0.87803010552026028</v>
      </c>
    </row>
    <row r="1633" spans="1:6" s="55" customFormat="1" ht="15.75" thickTop="1" x14ac:dyDescent="0.25">
      <c r="A1633" s="51" t="str">
        <f t="shared" si="50"/>
        <v>A</v>
      </c>
      <c r="B1633" s="127" t="s">
        <v>258</v>
      </c>
      <c r="C1633" s="57" t="s">
        <v>10</v>
      </c>
      <c r="D1633" s="58">
        <v>218.631</v>
      </c>
      <c r="E1633" s="58">
        <v>191.96460000000002</v>
      </c>
      <c r="F1633" s="128">
        <f t="shared" si="51"/>
        <v>0.87803010552026028</v>
      </c>
    </row>
    <row r="1634" spans="1:6" s="55" customFormat="1" x14ac:dyDescent="0.25">
      <c r="A1634" s="51" t="str">
        <f t="shared" si="50"/>
        <v>A</v>
      </c>
      <c r="B1634" s="129" t="s">
        <v>258</v>
      </c>
      <c r="C1634" s="60" t="s">
        <v>12</v>
      </c>
      <c r="D1634" s="61">
        <v>218.631</v>
      </c>
      <c r="E1634" s="61">
        <v>191.96460000000002</v>
      </c>
      <c r="F1634" s="130">
        <f t="shared" si="51"/>
        <v>0.87803010552026028</v>
      </c>
    </row>
    <row r="1635" spans="1:6" s="55" customFormat="1" ht="36.75" thickBot="1" x14ac:dyDescent="0.3">
      <c r="A1635" s="51" t="str">
        <f t="shared" si="50"/>
        <v>A</v>
      </c>
      <c r="B1635" s="52" t="s">
        <v>920</v>
      </c>
      <c r="C1635" s="125" t="s">
        <v>921</v>
      </c>
      <c r="D1635" s="54">
        <v>828.75099999999998</v>
      </c>
      <c r="E1635" s="54">
        <v>788.51929000000007</v>
      </c>
      <c r="F1635" s="126">
        <f t="shared" si="51"/>
        <v>0.95145500880240275</v>
      </c>
    </row>
    <row r="1636" spans="1:6" s="55" customFormat="1" ht="15.75" thickTop="1" x14ac:dyDescent="0.25">
      <c r="A1636" s="51" t="str">
        <f t="shared" si="50"/>
        <v>A</v>
      </c>
      <c r="B1636" s="127" t="s">
        <v>258</v>
      </c>
      <c r="C1636" s="57" t="s">
        <v>10</v>
      </c>
      <c r="D1636" s="58">
        <v>828.75099999999998</v>
      </c>
      <c r="E1636" s="58">
        <v>788.51929000000007</v>
      </c>
      <c r="F1636" s="128">
        <f t="shared" si="51"/>
        <v>0.95145500880240275</v>
      </c>
    </row>
    <row r="1637" spans="1:6" s="55" customFormat="1" x14ac:dyDescent="0.25">
      <c r="A1637" s="51" t="str">
        <f t="shared" si="50"/>
        <v>A</v>
      </c>
      <c r="B1637" s="129" t="s">
        <v>258</v>
      </c>
      <c r="C1637" s="60" t="s">
        <v>12</v>
      </c>
      <c r="D1637" s="61">
        <v>828.75099999999998</v>
      </c>
      <c r="E1637" s="61">
        <v>788.51929000000007</v>
      </c>
      <c r="F1637" s="130">
        <f t="shared" si="51"/>
        <v>0.95145500880240275</v>
      </c>
    </row>
    <row r="1638" spans="1:6" s="55" customFormat="1" ht="36.75" thickBot="1" x14ac:dyDescent="0.3">
      <c r="A1638" s="51" t="str">
        <f t="shared" si="50"/>
        <v>A</v>
      </c>
      <c r="B1638" s="52" t="s">
        <v>922</v>
      </c>
      <c r="C1638" s="125" t="s">
        <v>923</v>
      </c>
      <c r="D1638" s="54">
        <v>318.447</v>
      </c>
      <c r="E1638" s="54">
        <v>291.39465999999999</v>
      </c>
      <c r="F1638" s="126">
        <f t="shared" si="51"/>
        <v>0.91504916045684204</v>
      </c>
    </row>
    <row r="1639" spans="1:6" s="55" customFormat="1" ht="15.75" thickTop="1" x14ac:dyDescent="0.25">
      <c r="A1639" s="51" t="str">
        <f t="shared" si="50"/>
        <v>A</v>
      </c>
      <c r="B1639" s="127" t="s">
        <v>258</v>
      </c>
      <c r="C1639" s="57" t="s">
        <v>10</v>
      </c>
      <c r="D1639" s="58">
        <v>318.447</v>
      </c>
      <c r="E1639" s="58">
        <v>291.39465999999999</v>
      </c>
      <c r="F1639" s="128">
        <f t="shared" si="51"/>
        <v>0.91504916045684204</v>
      </c>
    </row>
    <row r="1640" spans="1:6" s="55" customFormat="1" x14ac:dyDescent="0.25">
      <c r="A1640" s="51" t="str">
        <f t="shared" si="50"/>
        <v>A</v>
      </c>
      <c r="B1640" s="129" t="s">
        <v>258</v>
      </c>
      <c r="C1640" s="60" t="s">
        <v>12</v>
      </c>
      <c r="D1640" s="61">
        <v>318.447</v>
      </c>
      <c r="E1640" s="61">
        <v>291.39465999999999</v>
      </c>
      <c r="F1640" s="130">
        <f t="shared" si="51"/>
        <v>0.91504916045684204</v>
      </c>
    </row>
    <row r="1641" spans="1:6" s="55" customFormat="1" ht="72.75" thickBot="1" x14ac:dyDescent="0.3">
      <c r="A1641" s="51" t="str">
        <f t="shared" si="50"/>
        <v>A</v>
      </c>
      <c r="B1641" s="52" t="s">
        <v>924</v>
      </c>
      <c r="C1641" s="125" t="s">
        <v>925</v>
      </c>
      <c r="D1641" s="54">
        <v>694.03099999999995</v>
      </c>
      <c r="E1641" s="54">
        <v>613.59815000000003</v>
      </c>
      <c r="F1641" s="126">
        <f t="shared" si="51"/>
        <v>0.88410769835929526</v>
      </c>
    </row>
    <row r="1642" spans="1:6" s="55" customFormat="1" ht="15.75" thickTop="1" x14ac:dyDescent="0.25">
      <c r="A1642" s="51" t="str">
        <f t="shared" si="50"/>
        <v>A</v>
      </c>
      <c r="B1642" s="127" t="s">
        <v>258</v>
      </c>
      <c r="C1642" s="57" t="s">
        <v>10</v>
      </c>
      <c r="D1642" s="58">
        <v>694.03099999999995</v>
      </c>
      <c r="E1642" s="58">
        <v>613.59815000000003</v>
      </c>
      <c r="F1642" s="128">
        <f t="shared" si="51"/>
        <v>0.88410769835929526</v>
      </c>
    </row>
    <row r="1643" spans="1:6" s="55" customFormat="1" x14ac:dyDescent="0.25">
      <c r="A1643" s="51" t="str">
        <f t="shared" si="50"/>
        <v>A</v>
      </c>
      <c r="B1643" s="129" t="s">
        <v>258</v>
      </c>
      <c r="C1643" s="60" t="s">
        <v>12</v>
      </c>
      <c r="D1643" s="61">
        <v>694.03099999999995</v>
      </c>
      <c r="E1643" s="61">
        <v>613.59815000000003</v>
      </c>
      <c r="F1643" s="130">
        <f t="shared" si="51"/>
        <v>0.88410769835929526</v>
      </c>
    </row>
    <row r="1644" spans="1:6" s="55" customFormat="1" ht="36.75" thickBot="1" x14ac:dyDescent="0.3">
      <c r="A1644" s="51" t="str">
        <f t="shared" si="50"/>
        <v>A</v>
      </c>
      <c r="B1644" s="52" t="s">
        <v>926</v>
      </c>
      <c r="C1644" s="125" t="s">
        <v>927</v>
      </c>
      <c r="D1644" s="54">
        <v>300.12299999999999</v>
      </c>
      <c r="E1644" s="54">
        <v>269.20959000000005</v>
      </c>
      <c r="F1644" s="126">
        <f t="shared" si="51"/>
        <v>0.89699753101228519</v>
      </c>
    </row>
    <row r="1645" spans="1:6" s="55" customFormat="1" ht="15.75" thickTop="1" x14ac:dyDescent="0.25">
      <c r="A1645" s="51" t="str">
        <f t="shared" si="50"/>
        <v>A</v>
      </c>
      <c r="B1645" s="127" t="s">
        <v>258</v>
      </c>
      <c r="C1645" s="57" t="s">
        <v>10</v>
      </c>
      <c r="D1645" s="58">
        <v>300.12299999999999</v>
      </c>
      <c r="E1645" s="58">
        <v>269.20959000000005</v>
      </c>
      <c r="F1645" s="128">
        <f t="shared" si="51"/>
        <v>0.89699753101228519</v>
      </c>
    </row>
    <row r="1646" spans="1:6" s="55" customFormat="1" x14ac:dyDescent="0.25">
      <c r="A1646" s="51" t="str">
        <f t="shared" si="50"/>
        <v>A</v>
      </c>
      <c r="B1646" s="129" t="s">
        <v>258</v>
      </c>
      <c r="C1646" s="60" t="s">
        <v>12</v>
      </c>
      <c r="D1646" s="61">
        <v>300.12299999999999</v>
      </c>
      <c r="E1646" s="61">
        <v>269.20959000000005</v>
      </c>
      <c r="F1646" s="130">
        <f t="shared" si="51"/>
        <v>0.89699753101228519</v>
      </c>
    </row>
    <row r="1647" spans="1:6" s="55" customFormat="1" ht="72.75" thickBot="1" x14ac:dyDescent="0.3">
      <c r="A1647" s="51" t="str">
        <f t="shared" si="50"/>
        <v>A</v>
      </c>
      <c r="B1647" s="52" t="s">
        <v>928</v>
      </c>
      <c r="C1647" s="125" t="s">
        <v>929</v>
      </c>
      <c r="D1647" s="54">
        <v>410.66300000000001</v>
      </c>
      <c r="E1647" s="54">
        <v>380.56049999999999</v>
      </c>
      <c r="F1647" s="126">
        <f t="shared" si="51"/>
        <v>0.92669780330830875</v>
      </c>
    </row>
    <row r="1648" spans="1:6" s="55" customFormat="1" ht="15.75" thickTop="1" x14ac:dyDescent="0.25">
      <c r="A1648" s="51" t="str">
        <f t="shared" si="50"/>
        <v>A</v>
      </c>
      <c r="B1648" s="127" t="s">
        <v>258</v>
      </c>
      <c r="C1648" s="57" t="s">
        <v>10</v>
      </c>
      <c r="D1648" s="58">
        <v>410.66300000000001</v>
      </c>
      <c r="E1648" s="58">
        <v>380.56049999999999</v>
      </c>
      <c r="F1648" s="128">
        <f t="shared" si="51"/>
        <v>0.92669780330830875</v>
      </c>
    </row>
    <row r="1649" spans="1:6" s="55" customFormat="1" x14ac:dyDescent="0.25">
      <c r="A1649" s="51" t="str">
        <f t="shared" si="50"/>
        <v>A</v>
      </c>
      <c r="B1649" s="129" t="s">
        <v>258</v>
      </c>
      <c r="C1649" s="60" t="s">
        <v>12</v>
      </c>
      <c r="D1649" s="61">
        <v>410.66300000000001</v>
      </c>
      <c r="E1649" s="61">
        <v>380.56049999999999</v>
      </c>
      <c r="F1649" s="130">
        <f t="shared" si="51"/>
        <v>0.92669780330830875</v>
      </c>
    </row>
    <row r="1650" spans="1:6" s="55" customFormat="1" ht="36.75" thickBot="1" x14ac:dyDescent="0.3">
      <c r="A1650" s="51" t="str">
        <f t="shared" si="50"/>
        <v>A</v>
      </c>
      <c r="B1650" s="52" t="s">
        <v>930</v>
      </c>
      <c r="C1650" s="125" t="s">
        <v>931</v>
      </c>
      <c r="D1650" s="54">
        <v>394.2</v>
      </c>
      <c r="E1650" s="54">
        <v>302.64528000000001</v>
      </c>
      <c r="F1650" s="126">
        <f t="shared" si="51"/>
        <v>0.76774550989345514</v>
      </c>
    </row>
    <row r="1651" spans="1:6" s="55" customFormat="1" ht="15.75" thickTop="1" x14ac:dyDescent="0.25">
      <c r="A1651" s="51" t="str">
        <f t="shared" si="50"/>
        <v>A</v>
      </c>
      <c r="B1651" s="127" t="s">
        <v>258</v>
      </c>
      <c r="C1651" s="57" t="s">
        <v>10</v>
      </c>
      <c r="D1651" s="58">
        <v>394.2</v>
      </c>
      <c r="E1651" s="58">
        <v>302.64528000000001</v>
      </c>
      <c r="F1651" s="128">
        <f t="shared" si="51"/>
        <v>0.76774550989345514</v>
      </c>
    </row>
    <row r="1652" spans="1:6" s="55" customFormat="1" x14ac:dyDescent="0.25">
      <c r="A1652" s="51" t="str">
        <f t="shared" si="50"/>
        <v>A</v>
      </c>
      <c r="B1652" s="129" t="s">
        <v>258</v>
      </c>
      <c r="C1652" s="60" t="s">
        <v>12</v>
      </c>
      <c r="D1652" s="61">
        <v>394.2</v>
      </c>
      <c r="E1652" s="61">
        <v>302.64528000000001</v>
      </c>
      <c r="F1652" s="130">
        <f t="shared" si="51"/>
        <v>0.76774550989345514</v>
      </c>
    </row>
    <row r="1653" spans="1:6" s="55" customFormat="1" ht="36.75" thickBot="1" x14ac:dyDescent="0.3">
      <c r="A1653" s="51" t="str">
        <f t="shared" si="50"/>
        <v>A</v>
      </c>
      <c r="B1653" s="52" t="s">
        <v>932</v>
      </c>
      <c r="C1653" s="125" t="s">
        <v>933</v>
      </c>
      <c r="D1653" s="54">
        <v>392.86</v>
      </c>
      <c r="E1653" s="54">
        <v>338.04752000000002</v>
      </c>
      <c r="F1653" s="126">
        <f t="shared" si="51"/>
        <v>0.86047833833935761</v>
      </c>
    </row>
    <row r="1654" spans="1:6" s="55" customFormat="1" ht="15.75" thickTop="1" x14ac:dyDescent="0.25">
      <c r="A1654" s="51" t="str">
        <f t="shared" si="50"/>
        <v>A</v>
      </c>
      <c r="B1654" s="127" t="s">
        <v>258</v>
      </c>
      <c r="C1654" s="57" t="s">
        <v>10</v>
      </c>
      <c r="D1654" s="58">
        <v>392.86</v>
      </c>
      <c r="E1654" s="58">
        <v>338.04752000000002</v>
      </c>
      <c r="F1654" s="128">
        <f t="shared" si="51"/>
        <v>0.86047833833935761</v>
      </c>
    </row>
    <row r="1655" spans="1:6" s="55" customFormat="1" x14ac:dyDescent="0.25">
      <c r="A1655" s="51" t="str">
        <f t="shared" si="50"/>
        <v>A</v>
      </c>
      <c r="B1655" s="129" t="s">
        <v>258</v>
      </c>
      <c r="C1655" s="60" t="s">
        <v>12</v>
      </c>
      <c r="D1655" s="61">
        <v>392.86</v>
      </c>
      <c r="E1655" s="61">
        <v>338.04752000000002</v>
      </c>
      <c r="F1655" s="130">
        <f t="shared" si="51"/>
        <v>0.86047833833935761</v>
      </c>
    </row>
    <row r="1656" spans="1:6" s="55" customFormat="1" ht="72.75" thickBot="1" x14ac:dyDescent="0.3">
      <c r="A1656" s="51" t="str">
        <f t="shared" si="50"/>
        <v>A</v>
      </c>
      <c r="B1656" s="52" t="s">
        <v>934</v>
      </c>
      <c r="C1656" s="125" t="s">
        <v>935</v>
      </c>
      <c r="D1656" s="54">
        <v>911.25099999999998</v>
      </c>
      <c r="E1656" s="54">
        <v>892.02940999999998</v>
      </c>
      <c r="F1656" s="126">
        <f t="shared" si="51"/>
        <v>0.9789063715705113</v>
      </c>
    </row>
    <row r="1657" spans="1:6" s="55" customFormat="1" ht="15.75" thickTop="1" x14ac:dyDescent="0.25">
      <c r="A1657" s="51" t="str">
        <f t="shared" si="50"/>
        <v>A</v>
      </c>
      <c r="B1657" s="127" t="s">
        <v>258</v>
      </c>
      <c r="C1657" s="57" t="s">
        <v>10</v>
      </c>
      <c r="D1657" s="58">
        <v>911.25099999999998</v>
      </c>
      <c r="E1657" s="58">
        <v>892.02940999999998</v>
      </c>
      <c r="F1657" s="128">
        <f t="shared" si="51"/>
        <v>0.9789063715705113</v>
      </c>
    </row>
    <row r="1658" spans="1:6" s="55" customFormat="1" x14ac:dyDescent="0.25">
      <c r="A1658" s="51" t="str">
        <f t="shared" si="50"/>
        <v>A</v>
      </c>
      <c r="B1658" s="129" t="s">
        <v>258</v>
      </c>
      <c r="C1658" s="60" t="s">
        <v>12</v>
      </c>
      <c r="D1658" s="61">
        <v>911.25099999999998</v>
      </c>
      <c r="E1658" s="61">
        <v>892.02940999999998</v>
      </c>
      <c r="F1658" s="130">
        <f t="shared" si="51"/>
        <v>0.9789063715705113</v>
      </c>
    </row>
    <row r="1659" spans="1:6" s="55" customFormat="1" ht="36.75" thickBot="1" x14ac:dyDescent="0.3">
      <c r="A1659" s="51" t="str">
        <f t="shared" si="50"/>
        <v>A</v>
      </c>
      <c r="B1659" s="52" t="s">
        <v>936</v>
      </c>
      <c r="C1659" s="125" t="s">
        <v>937</v>
      </c>
      <c r="D1659" s="54">
        <v>330.44099999999997</v>
      </c>
      <c r="E1659" s="54">
        <v>263.02098000000001</v>
      </c>
      <c r="F1659" s="126">
        <f t="shared" si="51"/>
        <v>0.79596956794102436</v>
      </c>
    </row>
    <row r="1660" spans="1:6" s="55" customFormat="1" ht="15.75" thickTop="1" x14ac:dyDescent="0.25">
      <c r="A1660" s="51" t="str">
        <f t="shared" si="50"/>
        <v>A</v>
      </c>
      <c r="B1660" s="127" t="s">
        <v>258</v>
      </c>
      <c r="C1660" s="57" t="s">
        <v>10</v>
      </c>
      <c r="D1660" s="58">
        <v>330.44099999999997</v>
      </c>
      <c r="E1660" s="58">
        <v>263.02098000000001</v>
      </c>
      <c r="F1660" s="128">
        <f t="shared" si="51"/>
        <v>0.79596956794102436</v>
      </c>
    </row>
    <row r="1661" spans="1:6" s="55" customFormat="1" x14ac:dyDescent="0.25">
      <c r="A1661" s="51" t="str">
        <f t="shared" si="50"/>
        <v>A</v>
      </c>
      <c r="B1661" s="129" t="s">
        <v>258</v>
      </c>
      <c r="C1661" s="60" t="s">
        <v>12</v>
      </c>
      <c r="D1661" s="61">
        <v>330.44099999999997</v>
      </c>
      <c r="E1661" s="61">
        <v>263.02098000000001</v>
      </c>
      <c r="F1661" s="130">
        <f t="shared" si="51"/>
        <v>0.79596956794102436</v>
      </c>
    </row>
    <row r="1662" spans="1:6" s="55" customFormat="1" ht="36.75" thickBot="1" x14ac:dyDescent="0.3">
      <c r="A1662" s="51" t="str">
        <f t="shared" si="50"/>
        <v>A</v>
      </c>
      <c r="B1662" s="52" t="s">
        <v>938</v>
      </c>
      <c r="C1662" s="125" t="s">
        <v>939</v>
      </c>
      <c r="D1662" s="54">
        <v>213.63300000000001</v>
      </c>
      <c r="E1662" s="54">
        <v>205.27217999999999</v>
      </c>
      <c r="F1662" s="126">
        <f t="shared" si="51"/>
        <v>0.96086363061886493</v>
      </c>
    </row>
    <row r="1663" spans="1:6" s="55" customFormat="1" ht="15.75" thickTop="1" x14ac:dyDescent="0.25">
      <c r="A1663" s="51" t="str">
        <f t="shared" si="50"/>
        <v>A</v>
      </c>
      <c r="B1663" s="127" t="s">
        <v>258</v>
      </c>
      <c r="C1663" s="57" t="s">
        <v>10</v>
      </c>
      <c r="D1663" s="58">
        <v>213.63300000000001</v>
      </c>
      <c r="E1663" s="58">
        <v>205.27217999999999</v>
      </c>
      <c r="F1663" s="128">
        <f t="shared" si="51"/>
        <v>0.96086363061886493</v>
      </c>
    </row>
    <row r="1664" spans="1:6" s="55" customFormat="1" x14ac:dyDescent="0.25">
      <c r="A1664" s="51" t="str">
        <f t="shared" si="50"/>
        <v>A</v>
      </c>
      <c r="B1664" s="129" t="s">
        <v>258</v>
      </c>
      <c r="C1664" s="60" t="s">
        <v>12</v>
      </c>
      <c r="D1664" s="61">
        <v>213.63300000000001</v>
      </c>
      <c r="E1664" s="61">
        <v>205.27217999999999</v>
      </c>
      <c r="F1664" s="130">
        <f t="shared" si="51"/>
        <v>0.96086363061886493</v>
      </c>
    </row>
    <row r="1665" spans="1:6" s="55" customFormat="1" ht="36.75" thickBot="1" x14ac:dyDescent="0.3">
      <c r="A1665" s="51" t="str">
        <f t="shared" si="50"/>
        <v>A</v>
      </c>
      <c r="B1665" s="52" t="s">
        <v>940</v>
      </c>
      <c r="C1665" s="125" t="s">
        <v>941</v>
      </c>
      <c r="D1665" s="54">
        <v>297.87099999999998</v>
      </c>
      <c r="E1665" s="54">
        <v>255.75507000000002</v>
      </c>
      <c r="F1665" s="126">
        <f t="shared" si="51"/>
        <v>0.85861017017433727</v>
      </c>
    </row>
    <row r="1666" spans="1:6" s="55" customFormat="1" ht="15.75" thickTop="1" x14ac:dyDescent="0.25">
      <c r="A1666" s="51" t="str">
        <f t="shared" si="50"/>
        <v>A</v>
      </c>
      <c r="B1666" s="127" t="s">
        <v>258</v>
      </c>
      <c r="C1666" s="57" t="s">
        <v>10</v>
      </c>
      <c r="D1666" s="58">
        <v>297.87099999999998</v>
      </c>
      <c r="E1666" s="58">
        <v>255.75507000000002</v>
      </c>
      <c r="F1666" s="128">
        <f t="shared" si="51"/>
        <v>0.85861017017433727</v>
      </c>
    </row>
    <row r="1667" spans="1:6" s="55" customFormat="1" x14ac:dyDescent="0.25">
      <c r="A1667" s="51" t="str">
        <f t="shared" si="50"/>
        <v>A</v>
      </c>
      <c r="B1667" s="129" t="s">
        <v>258</v>
      </c>
      <c r="C1667" s="60" t="s">
        <v>12</v>
      </c>
      <c r="D1667" s="61">
        <v>297.87099999999998</v>
      </c>
      <c r="E1667" s="61">
        <v>255.75507000000002</v>
      </c>
      <c r="F1667" s="130">
        <f t="shared" si="51"/>
        <v>0.85861017017433727</v>
      </c>
    </row>
    <row r="1668" spans="1:6" s="55" customFormat="1" ht="36.75" thickBot="1" x14ac:dyDescent="0.3">
      <c r="A1668" s="51" t="str">
        <f t="shared" ref="A1668:A1731" si="52">IF(OR(D1668&lt;&gt;0,E1668&lt;&gt;0),"A","B")</f>
        <v>A</v>
      </c>
      <c r="B1668" s="52" t="s">
        <v>942</v>
      </c>
      <c r="C1668" s="125" t="s">
        <v>943</v>
      </c>
      <c r="D1668" s="54">
        <v>444.09300000000002</v>
      </c>
      <c r="E1668" s="54">
        <v>432.61311999999998</v>
      </c>
      <c r="F1668" s="126">
        <f t="shared" ref="F1668:F1731" si="53">E1668/D1668</f>
        <v>0.97414982897726365</v>
      </c>
    </row>
    <row r="1669" spans="1:6" s="55" customFormat="1" ht="15.75" thickTop="1" x14ac:dyDescent="0.25">
      <c r="A1669" s="51" t="str">
        <f t="shared" si="52"/>
        <v>A</v>
      </c>
      <c r="B1669" s="127" t="s">
        <v>258</v>
      </c>
      <c r="C1669" s="57" t="s">
        <v>10</v>
      </c>
      <c r="D1669" s="58">
        <v>444.09300000000002</v>
      </c>
      <c r="E1669" s="58">
        <v>432.61311999999998</v>
      </c>
      <c r="F1669" s="128">
        <f t="shared" si="53"/>
        <v>0.97414982897726365</v>
      </c>
    </row>
    <row r="1670" spans="1:6" s="55" customFormat="1" x14ac:dyDescent="0.25">
      <c r="A1670" s="51" t="str">
        <f t="shared" si="52"/>
        <v>A</v>
      </c>
      <c r="B1670" s="129" t="s">
        <v>258</v>
      </c>
      <c r="C1670" s="60" t="s">
        <v>12</v>
      </c>
      <c r="D1670" s="61">
        <v>444.09300000000002</v>
      </c>
      <c r="E1670" s="61">
        <v>432.61311999999998</v>
      </c>
      <c r="F1670" s="130">
        <f t="shared" si="53"/>
        <v>0.97414982897726365</v>
      </c>
    </row>
    <row r="1671" spans="1:6" s="55" customFormat="1" ht="36.75" thickBot="1" x14ac:dyDescent="0.3">
      <c r="A1671" s="51" t="str">
        <f t="shared" si="52"/>
        <v>A</v>
      </c>
      <c r="B1671" s="52" t="s">
        <v>944</v>
      </c>
      <c r="C1671" s="125" t="s">
        <v>945</v>
      </c>
      <c r="D1671" s="54">
        <v>376.52300000000002</v>
      </c>
      <c r="E1671" s="54">
        <v>346.71158000000003</v>
      </c>
      <c r="F1671" s="126">
        <f t="shared" si="53"/>
        <v>0.92082443834772376</v>
      </c>
    </row>
    <row r="1672" spans="1:6" s="55" customFormat="1" ht="15.75" thickTop="1" x14ac:dyDescent="0.25">
      <c r="A1672" s="51" t="str">
        <f t="shared" si="52"/>
        <v>A</v>
      </c>
      <c r="B1672" s="127" t="s">
        <v>258</v>
      </c>
      <c r="C1672" s="57" t="s">
        <v>10</v>
      </c>
      <c r="D1672" s="58">
        <v>376.52300000000002</v>
      </c>
      <c r="E1672" s="58">
        <v>346.71158000000003</v>
      </c>
      <c r="F1672" s="128">
        <f t="shared" si="53"/>
        <v>0.92082443834772376</v>
      </c>
    </row>
    <row r="1673" spans="1:6" s="55" customFormat="1" x14ac:dyDescent="0.25">
      <c r="A1673" s="51" t="str">
        <f t="shared" si="52"/>
        <v>A</v>
      </c>
      <c r="B1673" s="129" t="s">
        <v>258</v>
      </c>
      <c r="C1673" s="60" t="s">
        <v>12</v>
      </c>
      <c r="D1673" s="61">
        <v>376.52300000000002</v>
      </c>
      <c r="E1673" s="61">
        <v>346.71158000000003</v>
      </c>
      <c r="F1673" s="130">
        <f t="shared" si="53"/>
        <v>0.92082443834772376</v>
      </c>
    </row>
    <row r="1674" spans="1:6" s="55" customFormat="1" ht="36.75" thickBot="1" x14ac:dyDescent="0.3">
      <c r="A1674" s="51" t="str">
        <f t="shared" si="52"/>
        <v>A</v>
      </c>
      <c r="B1674" s="52" t="s">
        <v>946</v>
      </c>
      <c r="C1674" s="125" t="s">
        <v>947</v>
      </c>
      <c r="D1674" s="54">
        <v>669.28399999999999</v>
      </c>
      <c r="E1674" s="54">
        <v>648.76645999999994</v>
      </c>
      <c r="F1674" s="126">
        <f t="shared" si="53"/>
        <v>0.96934404527823759</v>
      </c>
    </row>
    <row r="1675" spans="1:6" s="55" customFormat="1" ht="15.75" thickTop="1" x14ac:dyDescent="0.25">
      <c r="A1675" s="51" t="str">
        <f t="shared" si="52"/>
        <v>A</v>
      </c>
      <c r="B1675" s="127" t="s">
        <v>258</v>
      </c>
      <c r="C1675" s="57" t="s">
        <v>10</v>
      </c>
      <c r="D1675" s="58">
        <v>669.28399999999999</v>
      </c>
      <c r="E1675" s="58">
        <v>648.76645999999994</v>
      </c>
      <c r="F1675" s="128">
        <f t="shared" si="53"/>
        <v>0.96934404527823759</v>
      </c>
    </row>
    <row r="1676" spans="1:6" s="55" customFormat="1" x14ac:dyDescent="0.25">
      <c r="A1676" s="51" t="str">
        <f t="shared" si="52"/>
        <v>A</v>
      </c>
      <c r="B1676" s="129" t="s">
        <v>258</v>
      </c>
      <c r="C1676" s="60" t="s">
        <v>12</v>
      </c>
      <c r="D1676" s="61">
        <v>669.28399999999999</v>
      </c>
      <c r="E1676" s="61">
        <v>648.76645999999994</v>
      </c>
      <c r="F1676" s="130">
        <f t="shared" si="53"/>
        <v>0.96934404527823759</v>
      </c>
    </row>
    <row r="1677" spans="1:6" s="55" customFormat="1" ht="36.75" thickBot="1" x14ac:dyDescent="0.3">
      <c r="A1677" s="51" t="str">
        <f t="shared" si="52"/>
        <v>A</v>
      </c>
      <c r="B1677" s="52" t="s">
        <v>948</v>
      </c>
      <c r="C1677" s="125" t="s">
        <v>949</v>
      </c>
      <c r="D1677" s="54">
        <v>400.83800000000002</v>
      </c>
      <c r="E1677" s="54">
        <v>389.57958000000002</v>
      </c>
      <c r="F1677" s="126">
        <f t="shared" si="53"/>
        <v>0.97191279269929498</v>
      </c>
    </row>
    <row r="1678" spans="1:6" s="55" customFormat="1" ht="15.75" thickTop="1" x14ac:dyDescent="0.25">
      <c r="A1678" s="51" t="str">
        <f t="shared" si="52"/>
        <v>A</v>
      </c>
      <c r="B1678" s="127" t="s">
        <v>258</v>
      </c>
      <c r="C1678" s="57" t="s">
        <v>10</v>
      </c>
      <c r="D1678" s="58">
        <v>400.83800000000002</v>
      </c>
      <c r="E1678" s="58">
        <v>389.57958000000002</v>
      </c>
      <c r="F1678" s="128">
        <f t="shared" si="53"/>
        <v>0.97191279269929498</v>
      </c>
    </row>
    <row r="1679" spans="1:6" s="55" customFormat="1" x14ac:dyDescent="0.25">
      <c r="A1679" s="51" t="str">
        <f t="shared" si="52"/>
        <v>A</v>
      </c>
      <c r="B1679" s="129" t="s">
        <v>258</v>
      </c>
      <c r="C1679" s="60" t="s">
        <v>12</v>
      </c>
      <c r="D1679" s="61">
        <v>400.83800000000002</v>
      </c>
      <c r="E1679" s="61">
        <v>389.57958000000002</v>
      </c>
      <c r="F1679" s="130">
        <f t="shared" si="53"/>
        <v>0.97191279269929498</v>
      </c>
    </row>
    <row r="1680" spans="1:6" s="55" customFormat="1" ht="36.75" thickBot="1" x14ac:dyDescent="0.3">
      <c r="A1680" s="51" t="str">
        <f t="shared" si="52"/>
        <v>A</v>
      </c>
      <c r="B1680" s="52" t="s">
        <v>950</v>
      </c>
      <c r="C1680" s="125" t="s">
        <v>951</v>
      </c>
      <c r="D1680" s="54">
        <v>423.49200000000002</v>
      </c>
      <c r="E1680" s="54">
        <v>407.60154999999997</v>
      </c>
      <c r="F1680" s="126">
        <f t="shared" si="53"/>
        <v>0.96247756746290358</v>
      </c>
    </row>
    <row r="1681" spans="1:6" s="55" customFormat="1" ht="15.75" thickTop="1" x14ac:dyDescent="0.25">
      <c r="A1681" s="51" t="str">
        <f t="shared" si="52"/>
        <v>A</v>
      </c>
      <c r="B1681" s="127" t="s">
        <v>258</v>
      </c>
      <c r="C1681" s="57" t="s">
        <v>10</v>
      </c>
      <c r="D1681" s="58">
        <v>423.49200000000002</v>
      </c>
      <c r="E1681" s="58">
        <v>407.60154999999997</v>
      </c>
      <c r="F1681" s="128">
        <f t="shared" si="53"/>
        <v>0.96247756746290358</v>
      </c>
    </row>
    <row r="1682" spans="1:6" s="55" customFormat="1" x14ac:dyDescent="0.25">
      <c r="A1682" s="51" t="str">
        <f t="shared" si="52"/>
        <v>A</v>
      </c>
      <c r="B1682" s="129" t="s">
        <v>258</v>
      </c>
      <c r="C1682" s="60" t="s">
        <v>12</v>
      </c>
      <c r="D1682" s="61">
        <v>423.49200000000002</v>
      </c>
      <c r="E1682" s="61">
        <v>407.60154999999997</v>
      </c>
      <c r="F1682" s="130">
        <f t="shared" si="53"/>
        <v>0.96247756746290358</v>
      </c>
    </row>
    <row r="1683" spans="1:6" s="55" customFormat="1" ht="36.75" thickBot="1" x14ac:dyDescent="0.3">
      <c r="A1683" s="51" t="str">
        <f t="shared" si="52"/>
        <v>A</v>
      </c>
      <c r="B1683" s="52" t="s">
        <v>952</v>
      </c>
      <c r="C1683" s="125" t="s">
        <v>953</v>
      </c>
      <c r="D1683" s="54">
        <v>911.33600000000001</v>
      </c>
      <c r="E1683" s="54">
        <v>888.42587000000003</v>
      </c>
      <c r="F1683" s="126">
        <f t="shared" si="53"/>
        <v>0.97486094042153504</v>
      </c>
    </row>
    <row r="1684" spans="1:6" s="55" customFormat="1" ht="15.75" thickTop="1" x14ac:dyDescent="0.25">
      <c r="A1684" s="51" t="str">
        <f t="shared" si="52"/>
        <v>A</v>
      </c>
      <c r="B1684" s="127" t="s">
        <v>258</v>
      </c>
      <c r="C1684" s="57" t="s">
        <v>10</v>
      </c>
      <c r="D1684" s="58">
        <v>911.33600000000001</v>
      </c>
      <c r="E1684" s="58">
        <v>888.42587000000003</v>
      </c>
      <c r="F1684" s="128">
        <f t="shared" si="53"/>
        <v>0.97486094042153504</v>
      </c>
    </row>
    <row r="1685" spans="1:6" s="55" customFormat="1" x14ac:dyDescent="0.25">
      <c r="A1685" s="51" t="str">
        <f t="shared" si="52"/>
        <v>A</v>
      </c>
      <c r="B1685" s="129" t="s">
        <v>258</v>
      </c>
      <c r="C1685" s="60" t="s">
        <v>12</v>
      </c>
      <c r="D1685" s="61">
        <v>911.33600000000001</v>
      </c>
      <c r="E1685" s="61">
        <v>888.42587000000003</v>
      </c>
      <c r="F1685" s="130">
        <f t="shared" si="53"/>
        <v>0.97486094042153504</v>
      </c>
    </row>
    <row r="1686" spans="1:6" s="55" customFormat="1" ht="36.75" thickBot="1" x14ac:dyDescent="0.3">
      <c r="A1686" s="51" t="str">
        <f t="shared" si="52"/>
        <v>A</v>
      </c>
      <c r="B1686" s="52" t="s">
        <v>954</v>
      </c>
      <c r="C1686" s="125" t="s">
        <v>955</v>
      </c>
      <c r="D1686" s="54">
        <v>341.90100000000001</v>
      </c>
      <c r="E1686" s="54">
        <v>325.94107000000002</v>
      </c>
      <c r="F1686" s="126">
        <f t="shared" si="53"/>
        <v>0.95332002538746596</v>
      </c>
    </row>
    <row r="1687" spans="1:6" s="55" customFormat="1" ht="15.75" thickTop="1" x14ac:dyDescent="0.25">
      <c r="A1687" s="51" t="str">
        <f t="shared" si="52"/>
        <v>A</v>
      </c>
      <c r="B1687" s="127" t="s">
        <v>258</v>
      </c>
      <c r="C1687" s="57" t="s">
        <v>10</v>
      </c>
      <c r="D1687" s="58">
        <v>341.90100000000001</v>
      </c>
      <c r="E1687" s="58">
        <v>325.94107000000002</v>
      </c>
      <c r="F1687" s="128">
        <f t="shared" si="53"/>
        <v>0.95332002538746596</v>
      </c>
    </row>
    <row r="1688" spans="1:6" s="55" customFormat="1" x14ac:dyDescent="0.25">
      <c r="A1688" s="51" t="str">
        <f t="shared" si="52"/>
        <v>A</v>
      </c>
      <c r="B1688" s="129" t="s">
        <v>258</v>
      </c>
      <c r="C1688" s="60" t="s">
        <v>12</v>
      </c>
      <c r="D1688" s="61">
        <v>341.90100000000001</v>
      </c>
      <c r="E1688" s="61">
        <v>325.94107000000002</v>
      </c>
      <c r="F1688" s="130">
        <f t="shared" si="53"/>
        <v>0.95332002538746596</v>
      </c>
    </row>
    <row r="1689" spans="1:6" s="55" customFormat="1" ht="36.75" thickBot="1" x14ac:dyDescent="0.3">
      <c r="A1689" s="51" t="str">
        <f t="shared" si="52"/>
        <v>A</v>
      </c>
      <c r="B1689" s="52" t="s">
        <v>956</v>
      </c>
      <c r="C1689" s="125" t="s">
        <v>957</v>
      </c>
      <c r="D1689" s="54">
        <v>321.74799999999999</v>
      </c>
      <c r="E1689" s="54">
        <v>274.10326000000003</v>
      </c>
      <c r="F1689" s="126">
        <f t="shared" si="53"/>
        <v>0.85191907952807799</v>
      </c>
    </row>
    <row r="1690" spans="1:6" s="55" customFormat="1" ht="15.75" thickTop="1" x14ac:dyDescent="0.25">
      <c r="A1690" s="51" t="str">
        <f t="shared" si="52"/>
        <v>A</v>
      </c>
      <c r="B1690" s="127" t="s">
        <v>258</v>
      </c>
      <c r="C1690" s="57" t="s">
        <v>10</v>
      </c>
      <c r="D1690" s="58">
        <v>321.74799999999999</v>
      </c>
      <c r="E1690" s="58">
        <v>274.10326000000003</v>
      </c>
      <c r="F1690" s="128">
        <f t="shared" si="53"/>
        <v>0.85191907952807799</v>
      </c>
    </row>
    <row r="1691" spans="1:6" s="55" customFormat="1" x14ac:dyDescent="0.25">
      <c r="A1691" s="51" t="str">
        <f t="shared" si="52"/>
        <v>A</v>
      </c>
      <c r="B1691" s="129" t="s">
        <v>258</v>
      </c>
      <c r="C1691" s="60" t="s">
        <v>12</v>
      </c>
      <c r="D1691" s="61">
        <v>321.74799999999999</v>
      </c>
      <c r="E1691" s="61">
        <v>274.10326000000003</v>
      </c>
      <c r="F1691" s="130">
        <f t="shared" si="53"/>
        <v>0.85191907952807799</v>
      </c>
    </row>
    <row r="1692" spans="1:6" s="55" customFormat="1" ht="36.75" thickBot="1" x14ac:dyDescent="0.3">
      <c r="A1692" s="51" t="str">
        <f t="shared" si="52"/>
        <v>A</v>
      </c>
      <c r="B1692" s="52" t="s">
        <v>958</v>
      </c>
      <c r="C1692" s="125" t="s">
        <v>959</v>
      </c>
      <c r="D1692" s="54">
        <v>614.33699999999999</v>
      </c>
      <c r="E1692" s="54">
        <v>600.21433999999999</v>
      </c>
      <c r="F1692" s="126">
        <f t="shared" si="53"/>
        <v>0.97701154252470546</v>
      </c>
    </row>
    <row r="1693" spans="1:6" s="55" customFormat="1" ht="15.75" thickTop="1" x14ac:dyDescent="0.25">
      <c r="A1693" s="51" t="str">
        <f t="shared" si="52"/>
        <v>A</v>
      </c>
      <c r="B1693" s="127" t="s">
        <v>258</v>
      </c>
      <c r="C1693" s="57" t="s">
        <v>10</v>
      </c>
      <c r="D1693" s="58">
        <v>614.33699999999999</v>
      </c>
      <c r="E1693" s="58">
        <v>600.21433999999999</v>
      </c>
      <c r="F1693" s="128">
        <f t="shared" si="53"/>
        <v>0.97701154252470546</v>
      </c>
    </row>
    <row r="1694" spans="1:6" s="55" customFormat="1" x14ac:dyDescent="0.25">
      <c r="A1694" s="51" t="str">
        <f t="shared" si="52"/>
        <v>A</v>
      </c>
      <c r="B1694" s="129" t="s">
        <v>258</v>
      </c>
      <c r="C1694" s="60" t="s">
        <v>12</v>
      </c>
      <c r="D1694" s="61">
        <v>614.33699999999999</v>
      </c>
      <c r="E1694" s="61">
        <v>600.21433999999999</v>
      </c>
      <c r="F1694" s="130">
        <f t="shared" si="53"/>
        <v>0.97701154252470546</v>
      </c>
    </row>
    <row r="1695" spans="1:6" s="55" customFormat="1" ht="36.75" thickBot="1" x14ac:dyDescent="0.3">
      <c r="A1695" s="51" t="str">
        <f t="shared" si="52"/>
        <v>A</v>
      </c>
      <c r="B1695" s="52" t="s">
        <v>960</v>
      </c>
      <c r="C1695" s="125" t="s">
        <v>961</v>
      </c>
      <c r="D1695" s="54">
        <v>2188.6419999999998</v>
      </c>
      <c r="E1695" s="54">
        <v>2154.0704100000003</v>
      </c>
      <c r="F1695" s="126">
        <f t="shared" si="53"/>
        <v>0.98420409093858219</v>
      </c>
    </row>
    <row r="1696" spans="1:6" s="55" customFormat="1" ht="15.75" thickTop="1" x14ac:dyDescent="0.25">
      <c r="A1696" s="51" t="str">
        <f t="shared" si="52"/>
        <v>A</v>
      </c>
      <c r="B1696" s="127" t="s">
        <v>258</v>
      </c>
      <c r="C1696" s="57" t="s">
        <v>10</v>
      </c>
      <c r="D1696" s="58">
        <v>2188.6419999999998</v>
      </c>
      <c r="E1696" s="58">
        <v>2154.0704100000003</v>
      </c>
      <c r="F1696" s="128">
        <f t="shared" si="53"/>
        <v>0.98420409093858219</v>
      </c>
    </row>
    <row r="1697" spans="1:6" s="55" customFormat="1" x14ac:dyDescent="0.25">
      <c r="A1697" s="51" t="str">
        <f t="shared" si="52"/>
        <v>A</v>
      </c>
      <c r="B1697" s="129" t="s">
        <v>258</v>
      </c>
      <c r="C1697" s="60" t="s">
        <v>12</v>
      </c>
      <c r="D1697" s="61">
        <v>2188.6419999999998</v>
      </c>
      <c r="E1697" s="61">
        <v>2154.0704100000003</v>
      </c>
      <c r="F1697" s="130">
        <f t="shared" si="53"/>
        <v>0.98420409093858219</v>
      </c>
    </row>
    <row r="1698" spans="1:6" s="55" customFormat="1" ht="36.75" thickBot="1" x14ac:dyDescent="0.3">
      <c r="A1698" s="51" t="str">
        <f t="shared" si="52"/>
        <v>A</v>
      </c>
      <c r="B1698" s="52" t="s">
        <v>962</v>
      </c>
      <c r="C1698" s="125" t="s">
        <v>963</v>
      </c>
      <c r="D1698" s="54">
        <v>321.51600000000002</v>
      </c>
      <c r="E1698" s="54">
        <v>304.88821000000002</v>
      </c>
      <c r="F1698" s="126">
        <f t="shared" si="53"/>
        <v>0.94828316475696384</v>
      </c>
    </row>
    <row r="1699" spans="1:6" s="55" customFormat="1" ht="15.75" thickTop="1" x14ac:dyDescent="0.25">
      <c r="A1699" s="51" t="str">
        <f t="shared" si="52"/>
        <v>A</v>
      </c>
      <c r="B1699" s="127" t="s">
        <v>258</v>
      </c>
      <c r="C1699" s="57" t="s">
        <v>10</v>
      </c>
      <c r="D1699" s="58">
        <v>321.51600000000002</v>
      </c>
      <c r="E1699" s="58">
        <v>304.88821000000002</v>
      </c>
      <c r="F1699" s="128">
        <f t="shared" si="53"/>
        <v>0.94828316475696384</v>
      </c>
    </row>
    <row r="1700" spans="1:6" s="55" customFormat="1" x14ac:dyDescent="0.25">
      <c r="A1700" s="51" t="str">
        <f t="shared" si="52"/>
        <v>A</v>
      </c>
      <c r="B1700" s="129" t="s">
        <v>258</v>
      </c>
      <c r="C1700" s="60" t="s">
        <v>12</v>
      </c>
      <c r="D1700" s="61">
        <v>321.51600000000002</v>
      </c>
      <c r="E1700" s="61">
        <v>304.88821000000002</v>
      </c>
      <c r="F1700" s="130">
        <f t="shared" si="53"/>
        <v>0.94828316475696384</v>
      </c>
    </row>
    <row r="1701" spans="1:6" s="55" customFormat="1" ht="36.75" thickBot="1" x14ac:dyDescent="0.3">
      <c r="A1701" s="51" t="str">
        <f t="shared" si="52"/>
        <v>A</v>
      </c>
      <c r="B1701" s="52" t="s">
        <v>964</v>
      </c>
      <c r="C1701" s="125" t="s">
        <v>965</v>
      </c>
      <c r="D1701" s="54">
        <v>197.88300000000001</v>
      </c>
      <c r="E1701" s="54">
        <v>189.24525</v>
      </c>
      <c r="F1701" s="126">
        <f t="shared" si="53"/>
        <v>0.95634920634920628</v>
      </c>
    </row>
    <row r="1702" spans="1:6" s="55" customFormat="1" ht="15.75" thickTop="1" x14ac:dyDescent="0.25">
      <c r="A1702" s="51" t="str">
        <f t="shared" si="52"/>
        <v>A</v>
      </c>
      <c r="B1702" s="127" t="s">
        <v>258</v>
      </c>
      <c r="C1702" s="57" t="s">
        <v>10</v>
      </c>
      <c r="D1702" s="58">
        <v>197.88300000000001</v>
      </c>
      <c r="E1702" s="58">
        <v>189.24525</v>
      </c>
      <c r="F1702" s="128">
        <f t="shared" si="53"/>
        <v>0.95634920634920628</v>
      </c>
    </row>
    <row r="1703" spans="1:6" s="55" customFormat="1" x14ac:dyDescent="0.25">
      <c r="A1703" s="51" t="str">
        <f t="shared" si="52"/>
        <v>A</v>
      </c>
      <c r="B1703" s="129" t="s">
        <v>258</v>
      </c>
      <c r="C1703" s="60" t="s">
        <v>12</v>
      </c>
      <c r="D1703" s="61">
        <v>197.88300000000001</v>
      </c>
      <c r="E1703" s="61">
        <v>189.24525</v>
      </c>
      <c r="F1703" s="130">
        <f t="shared" si="53"/>
        <v>0.95634920634920628</v>
      </c>
    </row>
    <row r="1704" spans="1:6" s="55" customFormat="1" ht="36.75" thickBot="1" x14ac:dyDescent="0.3">
      <c r="A1704" s="51" t="str">
        <f t="shared" si="52"/>
        <v>A</v>
      </c>
      <c r="B1704" s="52" t="s">
        <v>966</v>
      </c>
      <c r="C1704" s="125" t="s">
        <v>967</v>
      </c>
      <c r="D1704" s="54">
        <v>572.38199999999995</v>
      </c>
      <c r="E1704" s="54">
        <v>496.38641999999999</v>
      </c>
      <c r="F1704" s="126">
        <f t="shared" si="53"/>
        <v>0.86722926297472669</v>
      </c>
    </row>
    <row r="1705" spans="1:6" s="55" customFormat="1" ht="15.75" thickTop="1" x14ac:dyDescent="0.25">
      <c r="A1705" s="51" t="str">
        <f t="shared" si="52"/>
        <v>A</v>
      </c>
      <c r="B1705" s="127" t="s">
        <v>258</v>
      </c>
      <c r="C1705" s="57" t="s">
        <v>10</v>
      </c>
      <c r="D1705" s="58">
        <v>572.38199999999995</v>
      </c>
      <c r="E1705" s="58">
        <v>496.38641999999999</v>
      </c>
      <c r="F1705" s="128">
        <f t="shared" si="53"/>
        <v>0.86722926297472669</v>
      </c>
    </row>
    <row r="1706" spans="1:6" s="55" customFormat="1" x14ac:dyDescent="0.25">
      <c r="A1706" s="51" t="str">
        <f t="shared" si="52"/>
        <v>A</v>
      </c>
      <c r="B1706" s="129" t="s">
        <v>258</v>
      </c>
      <c r="C1706" s="60" t="s">
        <v>12</v>
      </c>
      <c r="D1706" s="61">
        <v>572.38199999999995</v>
      </c>
      <c r="E1706" s="61">
        <v>496.38641999999999</v>
      </c>
      <c r="F1706" s="130">
        <f t="shared" si="53"/>
        <v>0.86722926297472669</v>
      </c>
    </row>
    <row r="1707" spans="1:6" s="55" customFormat="1" ht="36.75" thickBot="1" x14ac:dyDescent="0.3">
      <c r="A1707" s="51" t="str">
        <f t="shared" si="52"/>
        <v>A</v>
      </c>
      <c r="B1707" s="52" t="s">
        <v>968</v>
      </c>
      <c r="C1707" s="125" t="s">
        <v>969</v>
      </c>
      <c r="D1707" s="54">
        <v>833.80399999999997</v>
      </c>
      <c r="E1707" s="54">
        <v>810.84150999999997</v>
      </c>
      <c r="F1707" s="126">
        <f t="shared" si="53"/>
        <v>0.97246056627216948</v>
      </c>
    </row>
    <row r="1708" spans="1:6" s="55" customFormat="1" ht="15.75" thickTop="1" x14ac:dyDescent="0.25">
      <c r="A1708" s="51" t="str">
        <f t="shared" si="52"/>
        <v>A</v>
      </c>
      <c r="B1708" s="127" t="s">
        <v>258</v>
      </c>
      <c r="C1708" s="57" t="s">
        <v>10</v>
      </c>
      <c r="D1708" s="58">
        <v>833.80399999999997</v>
      </c>
      <c r="E1708" s="58">
        <v>810.84150999999997</v>
      </c>
      <c r="F1708" s="128">
        <f t="shared" si="53"/>
        <v>0.97246056627216948</v>
      </c>
    </row>
    <row r="1709" spans="1:6" s="55" customFormat="1" x14ac:dyDescent="0.25">
      <c r="A1709" s="51" t="str">
        <f t="shared" si="52"/>
        <v>A</v>
      </c>
      <c r="B1709" s="129" t="s">
        <v>258</v>
      </c>
      <c r="C1709" s="60" t="s">
        <v>12</v>
      </c>
      <c r="D1709" s="61">
        <v>833.80399999999997</v>
      </c>
      <c r="E1709" s="61">
        <v>810.84150999999997</v>
      </c>
      <c r="F1709" s="130">
        <f t="shared" si="53"/>
        <v>0.97246056627216948</v>
      </c>
    </row>
    <row r="1710" spans="1:6" s="55" customFormat="1" ht="36.75" thickBot="1" x14ac:dyDescent="0.3">
      <c r="A1710" s="51" t="str">
        <f t="shared" si="52"/>
        <v>A</v>
      </c>
      <c r="B1710" s="52" t="s">
        <v>970</v>
      </c>
      <c r="C1710" s="125" t="s">
        <v>971</v>
      </c>
      <c r="D1710" s="54">
        <v>435.72699999999998</v>
      </c>
      <c r="E1710" s="54">
        <v>417.80437000000001</v>
      </c>
      <c r="F1710" s="126">
        <f t="shared" si="53"/>
        <v>0.95886729534777515</v>
      </c>
    </row>
    <row r="1711" spans="1:6" s="55" customFormat="1" ht="15.75" thickTop="1" x14ac:dyDescent="0.25">
      <c r="A1711" s="51" t="str">
        <f t="shared" si="52"/>
        <v>A</v>
      </c>
      <c r="B1711" s="127" t="s">
        <v>258</v>
      </c>
      <c r="C1711" s="57" t="s">
        <v>10</v>
      </c>
      <c r="D1711" s="58">
        <v>435.72699999999998</v>
      </c>
      <c r="E1711" s="58">
        <v>417.80437000000001</v>
      </c>
      <c r="F1711" s="128">
        <f t="shared" si="53"/>
        <v>0.95886729534777515</v>
      </c>
    </row>
    <row r="1712" spans="1:6" s="55" customFormat="1" x14ac:dyDescent="0.25">
      <c r="A1712" s="51" t="str">
        <f t="shared" si="52"/>
        <v>A</v>
      </c>
      <c r="B1712" s="129" t="s">
        <v>258</v>
      </c>
      <c r="C1712" s="60" t="s">
        <v>12</v>
      </c>
      <c r="D1712" s="61">
        <v>435.72699999999998</v>
      </c>
      <c r="E1712" s="61">
        <v>417.80437000000001</v>
      </c>
      <c r="F1712" s="130">
        <f t="shared" si="53"/>
        <v>0.95886729534777515</v>
      </c>
    </row>
    <row r="1713" spans="1:6" s="55" customFormat="1" ht="36.75" thickBot="1" x14ac:dyDescent="0.3">
      <c r="A1713" s="51" t="str">
        <f t="shared" si="52"/>
        <v>A</v>
      </c>
      <c r="B1713" s="52" t="s">
        <v>972</v>
      </c>
      <c r="C1713" s="125" t="s">
        <v>973</v>
      </c>
      <c r="D1713" s="54">
        <v>352.596</v>
      </c>
      <c r="E1713" s="54">
        <v>289.33474999999999</v>
      </c>
      <c r="F1713" s="126">
        <f t="shared" si="53"/>
        <v>0.82058432313469232</v>
      </c>
    </row>
    <row r="1714" spans="1:6" s="55" customFormat="1" ht="15.75" thickTop="1" x14ac:dyDescent="0.25">
      <c r="A1714" s="51" t="str">
        <f t="shared" si="52"/>
        <v>A</v>
      </c>
      <c r="B1714" s="127" t="s">
        <v>258</v>
      </c>
      <c r="C1714" s="57" t="s">
        <v>10</v>
      </c>
      <c r="D1714" s="58">
        <v>352.596</v>
      </c>
      <c r="E1714" s="58">
        <v>289.33474999999999</v>
      </c>
      <c r="F1714" s="128">
        <f t="shared" si="53"/>
        <v>0.82058432313469232</v>
      </c>
    </row>
    <row r="1715" spans="1:6" s="55" customFormat="1" x14ac:dyDescent="0.25">
      <c r="A1715" s="51" t="str">
        <f t="shared" si="52"/>
        <v>A</v>
      </c>
      <c r="B1715" s="129" t="s">
        <v>258</v>
      </c>
      <c r="C1715" s="60" t="s">
        <v>12</v>
      </c>
      <c r="D1715" s="61">
        <v>352.596</v>
      </c>
      <c r="E1715" s="61">
        <v>289.33474999999999</v>
      </c>
      <c r="F1715" s="130">
        <f t="shared" si="53"/>
        <v>0.82058432313469232</v>
      </c>
    </row>
    <row r="1716" spans="1:6" s="55" customFormat="1" ht="54.75" thickBot="1" x14ac:dyDescent="0.3">
      <c r="A1716" s="51" t="str">
        <f t="shared" si="52"/>
        <v>A</v>
      </c>
      <c r="B1716" s="52" t="s">
        <v>974</v>
      </c>
      <c r="C1716" s="125" t="s">
        <v>975</v>
      </c>
      <c r="D1716" s="54">
        <v>676.36900000000003</v>
      </c>
      <c r="E1716" s="54">
        <v>661.52431999999999</v>
      </c>
      <c r="F1716" s="126">
        <f t="shared" si="53"/>
        <v>0.97805239447697923</v>
      </c>
    </row>
    <row r="1717" spans="1:6" s="55" customFormat="1" ht="15.75" thickTop="1" x14ac:dyDescent="0.25">
      <c r="A1717" s="51" t="str">
        <f t="shared" si="52"/>
        <v>A</v>
      </c>
      <c r="B1717" s="127" t="s">
        <v>258</v>
      </c>
      <c r="C1717" s="57" t="s">
        <v>10</v>
      </c>
      <c r="D1717" s="58">
        <v>676.36900000000003</v>
      </c>
      <c r="E1717" s="58">
        <v>661.52431999999999</v>
      </c>
      <c r="F1717" s="128">
        <f t="shared" si="53"/>
        <v>0.97805239447697923</v>
      </c>
    </row>
    <row r="1718" spans="1:6" s="55" customFormat="1" x14ac:dyDescent="0.25">
      <c r="A1718" s="51" t="str">
        <f t="shared" si="52"/>
        <v>A</v>
      </c>
      <c r="B1718" s="129" t="s">
        <v>258</v>
      </c>
      <c r="C1718" s="60" t="s">
        <v>12</v>
      </c>
      <c r="D1718" s="61">
        <v>676.36900000000003</v>
      </c>
      <c r="E1718" s="61">
        <v>661.52431999999999</v>
      </c>
      <c r="F1718" s="130">
        <f t="shared" si="53"/>
        <v>0.97805239447697923</v>
      </c>
    </row>
    <row r="1719" spans="1:6" s="55" customFormat="1" ht="36.75" thickBot="1" x14ac:dyDescent="0.3">
      <c r="A1719" s="51" t="str">
        <f t="shared" si="52"/>
        <v>A</v>
      </c>
      <c r="B1719" s="52" t="s">
        <v>976</v>
      </c>
      <c r="C1719" s="125" t="s">
        <v>977</v>
      </c>
      <c r="D1719" s="54">
        <v>220.70099999999999</v>
      </c>
      <c r="E1719" s="54">
        <v>169.4221</v>
      </c>
      <c r="F1719" s="126">
        <f t="shared" si="53"/>
        <v>0.76765442838954068</v>
      </c>
    </row>
    <row r="1720" spans="1:6" s="55" customFormat="1" ht="15.75" thickTop="1" x14ac:dyDescent="0.25">
      <c r="A1720" s="51" t="str">
        <f t="shared" si="52"/>
        <v>A</v>
      </c>
      <c r="B1720" s="127" t="s">
        <v>258</v>
      </c>
      <c r="C1720" s="57" t="s">
        <v>10</v>
      </c>
      <c r="D1720" s="58">
        <v>220.70099999999999</v>
      </c>
      <c r="E1720" s="58">
        <v>169.4221</v>
      </c>
      <c r="F1720" s="128">
        <f t="shared" si="53"/>
        <v>0.76765442838954068</v>
      </c>
    </row>
    <row r="1721" spans="1:6" s="55" customFormat="1" x14ac:dyDescent="0.25">
      <c r="A1721" s="51" t="str">
        <f t="shared" si="52"/>
        <v>A</v>
      </c>
      <c r="B1721" s="129" t="s">
        <v>258</v>
      </c>
      <c r="C1721" s="60" t="s">
        <v>12</v>
      </c>
      <c r="D1721" s="61">
        <v>220.70099999999999</v>
      </c>
      <c r="E1721" s="61">
        <v>169.4221</v>
      </c>
      <c r="F1721" s="130">
        <f t="shared" si="53"/>
        <v>0.76765442838954068</v>
      </c>
    </row>
    <row r="1722" spans="1:6" s="55" customFormat="1" ht="36.75" thickBot="1" x14ac:dyDescent="0.3">
      <c r="A1722" s="51" t="str">
        <f t="shared" si="52"/>
        <v>A</v>
      </c>
      <c r="B1722" s="52" t="s">
        <v>978</v>
      </c>
      <c r="C1722" s="125" t="s">
        <v>979</v>
      </c>
      <c r="D1722" s="54">
        <v>374.41800000000001</v>
      </c>
      <c r="E1722" s="54">
        <v>362.65181000000001</v>
      </c>
      <c r="F1722" s="126">
        <f t="shared" si="53"/>
        <v>0.96857472130079214</v>
      </c>
    </row>
    <row r="1723" spans="1:6" s="55" customFormat="1" ht="15.75" thickTop="1" x14ac:dyDescent="0.25">
      <c r="A1723" s="51" t="str">
        <f t="shared" si="52"/>
        <v>A</v>
      </c>
      <c r="B1723" s="127" t="s">
        <v>258</v>
      </c>
      <c r="C1723" s="57" t="s">
        <v>10</v>
      </c>
      <c r="D1723" s="58">
        <v>374.41800000000001</v>
      </c>
      <c r="E1723" s="58">
        <v>362.65181000000001</v>
      </c>
      <c r="F1723" s="128">
        <f t="shared" si="53"/>
        <v>0.96857472130079214</v>
      </c>
    </row>
    <row r="1724" spans="1:6" s="55" customFormat="1" x14ac:dyDescent="0.25">
      <c r="A1724" s="51" t="str">
        <f t="shared" si="52"/>
        <v>A</v>
      </c>
      <c r="B1724" s="129" t="s">
        <v>258</v>
      </c>
      <c r="C1724" s="60" t="s">
        <v>12</v>
      </c>
      <c r="D1724" s="61">
        <v>374.41800000000001</v>
      </c>
      <c r="E1724" s="61">
        <v>362.65181000000001</v>
      </c>
      <c r="F1724" s="130">
        <f t="shared" si="53"/>
        <v>0.96857472130079214</v>
      </c>
    </row>
    <row r="1725" spans="1:6" s="55" customFormat="1" ht="36.75" thickBot="1" x14ac:dyDescent="0.3">
      <c r="A1725" s="51" t="str">
        <f t="shared" si="52"/>
        <v>A</v>
      </c>
      <c r="B1725" s="52" t="s">
        <v>980</v>
      </c>
      <c r="C1725" s="125" t="s">
        <v>981</v>
      </c>
      <c r="D1725" s="54">
        <v>210.56800000000001</v>
      </c>
      <c r="E1725" s="54">
        <v>200.92307</v>
      </c>
      <c r="F1725" s="126">
        <f t="shared" si="53"/>
        <v>0.95419565176095122</v>
      </c>
    </row>
    <row r="1726" spans="1:6" s="55" customFormat="1" ht="15.75" thickTop="1" x14ac:dyDescent="0.25">
      <c r="A1726" s="51" t="str">
        <f t="shared" si="52"/>
        <v>A</v>
      </c>
      <c r="B1726" s="127" t="s">
        <v>258</v>
      </c>
      <c r="C1726" s="57" t="s">
        <v>10</v>
      </c>
      <c r="D1726" s="58">
        <v>210.56800000000001</v>
      </c>
      <c r="E1726" s="58">
        <v>200.92307</v>
      </c>
      <c r="F1726" s="128">
        <f t="shared" si="53"/>
        <v>0.95419565176095122</v>
      </c>
    </row>
    <row r="1727" spans="1:6" s="55" customFormat="1" x14ac:dyDescent="0.25">
      <c r="A1727" s="51" t="str">
        <f t="shared" si="52"/>
        <v>A</v>
      </c>
      <c r="B1727" s="129" t="s">
        <v>258</v>
      </c>
      <c r="C1727" s="60" t="s">
        <v>12</v>
      </c>
      <c r="D1727" s="61">
        <v>210.56800000000001</v>
      </c>
      <c r="E1727" s="61">
        <v>200.92307</v>
      </c>
      <c r="F1727" s="130">
        <f t="shared" si="53"/>
        <v>0.95419565176095122</v>
      </c>
    </row>
    <row r="1728" spans="1:6" s="55" customFormat="1" ht="36.75" thickBot="1" x14ac:dyDescent="0.3">
      <c r="A1728" s="51" t="str">
        <f t="shared" si="52"/>
        <v>A</v>
      </c>
      <c r="B1728" s="52" t="s">
        <v>982</v>
      </c>
      <c r="C1728" s="125" t="s">
        <v>983</v>
      </c>
      <c r="D1728" s="54">
        <v>280.33499999999998</v>
      </c>
      <c r="E1728" s="54">
        <v>277.12978999999996</v>
      </c>
      <c r="F1728" s="126">
        <f t="shared" si="53"/>
        <v>0.98856650079369313</v>
      </c>
    </row>
    <row r="1729" spans="1:6" s="55" customFormat="1" ht="15.75" thickTop="1" x14ac:dyDescent="0.25">
      <c r="A1729" s="51" t="str">
        <f t="shared" si="52"/>
        <v>A</v>
      </c>
      <c r="B1729" s="127" t="s">
        <v>258</v>
      </c>
      <c r="C1729" s="57" t="s">
        <v>10</v>
      </c>
      <c r="D1729" s="58">
        <v>280.33499999999998</v>
      </c>
      <c r="E1729" s="58">
        <v>277.12978999999996</v>
      </c>
      <c r="F1729" s="128">
        <f t="shared" si="53"/>
        <v>0.98856650079369313</v>
      </c>
    </row>
    <row r="1730" spans="1:6" s="55" customFormat="1" x14ac:dyDescent="0.25">
      <c r="A1730" s="51" t="str">
        <f t="shared" si="52"/>
        <v>A</v>
      </c>
      <c r="B1730" s="129" t="s">
        <v>258</v>
      </c>
      <c r="C1730" s="60" t="s">
        <v>12</v>
      </c>
      <c r="D1730" s="61">
        <v>280.33499999999998</v>
      </c>
      <c r="E1730" s="61">
        <v>277.12978999999996</v>
      </c>
      <c r="F1730" s="130">
        <f t="shared" si="53"/>
        <v>0.98856650079369313</v>
      </c>
    </row>
    <row r="1731" spans="1:6" s="55" customFormat="1" ht="36.75" thickBot="1" x14ac:dyDescent="0.3">
      <c r="A1731" s="51" t="str">
        <f t="shared" si="52"/>
        <v>A</v>
      </c>
      <c r="B1731" s="52" t="s">
        <v>984</v>
      </c>
      <c r="C1731" s="125" t="s">
        <v>985</v>
      </c>
      <c r="D1731" s="54">
        <v>380.60199999999998</v>
      </c>
      <c r="E1731" s="54">
        <v>302.80667999999997</v>
      </c>
      <c r="F1731" s="126">
        <f t="shared" si="53"/>
        <v>0.79559928744462716</v>
      </c>
    </row>
    <row r="1732" spans="1:6" s="55" customFormat="1" ht="15.75" thickTop="1" x14ac:dyDescent="0.25">
      <c r="A1732" s="51" t="str">
        <f t="shared" ref="A1732:A1795" si="54">IF(OR(D1732&lt;&gt;0,E1732&lt;&gt;0),"A","B")</f>
        <v>A</v>
      </c>
      <c r="B1732" s="127" t="s">
        <v>258</v>
      </c>
      <c r="C1732" s="57" t="s">
        <v>10</v>
      </c>
      <c r="D1732" s="58">
        <v>380.60199999999998</v>
      </c>
      <c r="E1732" s="58">
        <v>302.80667999999997</v>
      </c>
      <c r="F1732" s="128">
        <f t="shared" ref="F1732:F1795" si="55">E1732/D1732</f>
        <v>0.79559928744462716</v>
      </c>
    </row>
    <row r="1733" spans="1:6" s="55" customFormat="1" x14ac:dyDescent="0.25">
      <c r="A1733" s="51" t="str">
        <f t="shared" si="54"/>
        <v>A</v>
      </c>
      <c r="B1733" s="129" t="s">
        <v>258</v>
      </c>
      <c r="C1733" s="60" t="s">
        <v>12</v>
      </c>
      <c r="D1733" s="61">
        <v>380.60199999999998</v>
      </c>
      <c r="E1733" s="61">
        <v>302.80667999999997</v>
      </c>
      <c r="F1733" s="130">
        <f t="shared" si="55"/>
        <v>0.79559928744462716</v>
      </c>
    </row>
    <row r="1734" spans="1:6" s="55" customFormat="1" ht="36.75" thickBot="1" x14ac:dyDescent="0.3">
      <c r="A1734" s="51" t="str">
        <f t="shared" si="54"/>
        <v>A</v>
      </c>
      <c r="B1734" s="52" t="s">
        <v>986</v>
      </c>
      <c r="C1734" s="125" t="s">
        <v>987</v>
      </c>
      <c r="D1734" s="54">
        <v>228.65899999999999</v>
      </c>
      <c r="E1734" s="54">
        <v>172.11623</v>
      </c>
      <c r="F1734" s="126">
        <f t="shared" si="55"/>
        <v>0.75272012035388947</v>
      </c>
    </row>
    <row r="1735" spans="1:6" s="55" customFormat="1" ht="15.75" thickTop="1" x14ac:dyDescent="0.25">
      <c r="A1735" s="51" t="str">
        <f t="shared" si="54"/>
        <v>A</v>
      </c>
      <c r="B1735" s="127" t="s">
        <v>258</v>
      </c>
      <c r="C1735" s="57" t="s">
        <v>10</v>
      </c>
      <c r="D1735" s="58">
        <v>228.65899999999999</v>
      </c>
      <c r="E1735" s="58">
        <v>172.11623</v>
      </c>
      <c r="F1735" s="128">
        <f t="shared" si="55"/>
        <v>0.75272012035388947</v>
      </c>
    </row>
    <row r="1736" spans="1:6" s="55" customFormat="1" x14ac:dyDescent="0.25">
      <c r="A1736" s="51" t="str">
        <f t="shared" si="54"/>
        <v>A</v>
      </c>
      <c r="B1736" s="129" t="s">
        <v>258</v>
      </c>
      <c r="C1736" s="60" t="s">
        <v>12</v>
      </c>
      <c r="D1736" s="61">
        <v>228.65899999999999</v>
      </c>
      <c r="E1736" s="61">
        <v>172.11623</v>
      </c>
      <c r="F1736" s="130">
        <f t="shared" si="55"/>
        <v>0.75272012035388947</v>
      </c>
    </row>
    <row r="1737" spans="1:6" s="55" customFormat="1" ht="36.75" thickBot="1" x14ac:dyDescent="0.3">
      <c r="A1737" s="51" t="str">
        <f t="shared" si="54"/>
        <v>A</v>
      </c>
      <c r="B1737" s="52" t="s">
        <v>988</v>
      </c>
      <c r="C1737" s="125" t="s">
        <v>989</v>
      </c>
      <c r="D1737" s="54">
        <v>303.15800000000002</v>
      </c>
      <c r="E1737" s="54">
        <v>291.25842999999998</v>
      </c>
      <c r="F1737" s="126">
        <f t="shared" si="55"/>
        <v>0.96074795980973604</v>
      </c>
    </row>
    <row r="1738" spans="1:6" s="55" customFormat="1" ht="15.75" thickTop="1" x14ac:dyDescent="0.25">
      <c r="A1738" s="51" t="str">
        <f t="shared" si="54"/>
        <v>A</v>
      </c>
      <c r="B1738" s="127" t="s">
        <v>258</v>
      </c>
      <c r="C1738" s="57" t="s">
        <v>10</v>
      </c>
      <c r="D1738" s="58">
        <v>303.15800000000002</v>
      </c>
      <c r="E1738" s="58">
        <v>291.25842999999998</v>
      </c>
      <c r="F1738" s="128">
        <f t="shared" si="55"/>
        <v>0.96074795980973604</v>
      </c>
    </row>
    <row r="1739" spans="1:6" s="55" customFormat="1" x14ac:dyDescent="0.25">
      <c r="A1739" s="51" t="str">
        <f t="shared" si="54"/>
        <v>A</v>
      </c>
      <c r="B1739" s="129" t="s">
        <v>258</v>
      </c>
      <c r="C1739" s="60" t="s">
        <v>12</v>
      </c>
      <c r="D1739" s="61">
        <v>303.15800000000002</v>
      </c>
      <c r="E1739" s="61">
        <v>291.25842999999998</v>
      </c>
      <c r="F1739" s="130">
        <f t="shared" si="55"/>
        <v>0.96074795980973604</v>
      </c>
    </row>
    <row r="1740" spans="1:6" s="55" customFormat="1" ht="36.75" thickBot="1" x14ac:dyDescent="0.3">
      <c r="A1740" s="51" t="str">
        <f t="shared" si="54"/>
        <v>A</v>
      </c>
      <c r="B1740" s="52" t="s">
        <v>990</v>
      </c>
      <c r="C1740" s="125" t="s">
        <v>991</v>
      </c>
      <c r="D1740" s="54">
        <v>635.51199999999994</v>
      </c>
      <c r="E1740" s="54">
        <v>553.27656999999999</v>
      </c>
      <c r="F1740" s="126">
        <f t="shared" si="55"/>
        <v>0.87059972116970263</v>
      </c>
    </row>
    <row r="1741" spans="1:6" s="55" customFormat="1" ht="15.75" thickTop="1" x14ac:dyDescent="0.25">
      <c r="A1741" s="51" t="str">
        <f t="shared" si="54"/>
        <v>A</v>
      </c>
      <c r="B1741" s="127" t="s">
        <v>258</v>
      </c>
      <c r="C1741" s="57" t="s">
        <v>10</v>
      </c>
      <c r="D1741" s="58">
        <v>635.51199999999994</v>
      </c>
      <c r="E1741" s="58">
        <v>553.27656999999999</v>
      </c>
      <c r="F1741" s="128">
        <f t="shared" si="55"/>
        <v>0.87059972116970263</v>
      </c>
    </row>
    <row r="1742" spans="1:6" s="55" customFormat="1" x14ac:dyDescent="0.25">
      <c r="A1742" s="51" t="str">
        <f t="shared" si="54"/>
        <v>A</v>
      </c>
      <c r="B1742" s="129" t="s">
        <v>258</v>
      </c>
      <c r="C1742" s="60" t="s">
        <v>12</v>
      </c>
      <c r="D1742" s="61">
        <v>635.51199999999994</v>
      </c>
      <c r="E1742" s="61">
        <v>553.27656999999999</v>
      </c>
      <c r="F1742" s="130">
        <f t="shared" si="55"/>
        <v>0.87059972116970263</v>
      </c>
    </row>
    <row r="1743" spans="1:6" s="55" customFormat="1" ht="36.75" thickBot="1" x14ac:dyDescent="0.3">
      <c r="A1743" s="51" t="str">
        <f t="shared" si="54"/>
        <v>A</v>
      </c>
      <c r="B1743" s="52" t="s">
        <v>992</v>
      </c>
      <c r="C1743" s="125" t="s">
        <v>993</v>
      </c>
      <c r="D1743" s="54">
        <v>584.84</v>
      </c>
      <c r="E1743" s="54">
        <v>482.10615000000001</v>
      </c>
      <c r="F1743" s="126">
        <f t="shared" si="55"/>
        <v>0.82433853703577042</v>
      </c>
    </row>
    <row r="1744" spans="1:6" s="55" customFormat="1" ht="15.75" thickTop="1" x14ac:dyDescent="0.25">
      <c r="A1744" s="51" t="str">
        <f t="shared" si="54"/>
        <v>A</v>
      </c>
      <c r="B1744" s="127" t="s">
        <v>258</v>
      </c>
      <c r="C1744" s="57" t="s">
        <v>10</v>
      </c>
      <c r="D1744" s="58">
        <v>584.84</v>
      </c>
      <c r="E1744" s="58">
        <v>482.10615000000001</v>
      </c>
      <c r="F1744" s="128">
        <f t="shared" si="55"/>
        <v>0.82433853703577042</v>
      </c>
    </row>
    <row r="1745" spans="1:6" s="55" customFormat="1" x14ac:dyDescent="0.25">
      <c r="A1745" s="51" t="str">
        <f t="shared" si="54"/>
        <v>A</v>
      </c>
      <c r="B1745" s="129" t="s">
        <v>258</v>
      </c>
      <c r="C1745" s="60" t="s">
        <v>12</v>
      </c>
      <c r="D1745" s="61">
        <v>584.84</v>
      </c>
      <c r="E1745" s="61">
        <v>482.10615000000001</v>
      </c>
      <c r="F1745" s="130">
        <f t="shared" si="55"/>
        <v>0.82433853703577042</v>
      </c>
    </row>
    <row r="1746" spans="1:6" s="55" customFormat="1" ht="36.75" thickBot="1" x14ac:dyDescent="0.3">
      <c r="A1746" s="51" t="str">
        <f t="shared" si="54"/>
        <v>A</v>
      </c>
      <c r="B1746" s="52" t="s">
        <v>994</v>
      </c>
      <c r="C1746" s="125" t="s">
        <v>995</v>
      </c>
      <c r="D1746" s="54">
        <v>388.51400000000001</v>
      </c>
      <c r="E1746" s="54">
        <v>380.53289000000001</v>
      </c>
      <c r="F1746" s="126">
        <f t="shared" si="55"/>
        <v>0.97945734259254491</v>
      </c>
    </row>
    <row r="1747" spans="1:6" s="55" customFormat="1" ht="15.75" thickTop="1" x14ac:dyDescent="0.25">
      <c r="A1747" s="51" t="str">
        <f t="shared" si="54"/>
        <v>A</v>
      </c>
      <c r="B1747" s="127" t="s">
        <v>258</v>
      </c>
      <c r="C1747" s="57" t="s">
        <v>10</v>
      </c>
      <c r="D1747" s="58">
        <v>388.51400000000001</v>
      </c>
      <c r="E1747" s="58">
        <v>380.53289000000001</v>
      </c>
      <c r="F1747" s="128">
        <f t="shared" si="55"/>
        <v>0.97945734259254491</v>
      </c>
    </row>
    <row r="1748" spans="1:6" s="55" customFormat="1" x14ac:dyDescent="0.25">
      <c r="A1748" s="51" t="str">
        <f t="shared" si="54"/>
        <v>A</v>
      </c>
      <c r="B1748" s="129" t="s">
        <v>258</v>
      </c>
      <c r="C1748" s="60" t="s">
        <v>12</v>
      </c>
      <c r="D1748" s="61">
        <v>388.51400000000001</v>
      </c>
      <c r="E1748" s="61">
        <v>380.53289000000001</v>
      </c>
      <c r="F1748" s="130">
        <f t="shared" si="55"/>
        <v>0.97945734259254491</v>
      </c>
    </row>
    <row r="1749" spans="1:6" s="55" customFormat="1" ht="36.75" thickBot="1" x14ac:dyDescent="0.3">
      <c r="A1749" s="51" t="str">
        <f t="shared" si="54"/>
        <v>A</v>
      </c>
      <c r="B1749" s="52" t="s">
        <v>996</v>
      </c>
      <c r="C1749" s="125" t="s">
        <v>997</v>
      </c>
      <c r="D1749" s="54">
        <v>374.39</v>
      </c>
      <c r="E1749" s="54">
        <v>301.27128999999996</v>
      </c>
      <c r="F1749" s="126">
        <f t="shared" si="55"/>
        <v>0.80469908384305133</v>
      </c>
    </row>
    <row r="1750" spans="1:6" s="55" customFormat="1" ht="15.75" thickTop="1" x14ac:dyDescent="0.25">
      <c r="A1750" s="51" t="str">
        <f t="shared" si="54"/>
        <v>A</v>
      </c>
      <c r="B1750" s="127" t="s">
        <v>258</v>
      </c>
      <c r="C1750" s="57" t="s">
        <v>10</v>
      </c>
      <c r="D1750" s="58">
        <v>374.39</v>
      </c>
      <c r="E1750" s="58">
        <v>301.27128999999996</v>
      </c>
      <c r="F1750" s="128">
        <f t="shared" si="55"/>
        <v>0.80469908384305133</v>
      </c>
    </row>
    <row r="1751" spans="1:6" s="55" customFormat="1" x14ac:dyDescent="0.25">
      <c r="A1751" s="51" t="str">
        <f t="shared" si="54"/>
        <v>A</v>
      </c>
      <c r="B1751" s="129" t="s">
        <v>258</v>
      </c>
      <c r="C1751" s="60" t="s">
        <v>12</v>
      </c>
      <c r="D1751" s="61">
        <v>374.39</v>
      </c>
      <c r="E1751" s="61">
        <v>301.27128999999996</v>
      </c>
      <c r="F1751" s="130">
        <f t="shared" si="55"/>
        <v>0.80469908384305133</v>
      </c>
    </row>
    <row r="1752" spans="1:6" s="55" customFormat="1" ht="36.75" thickBot="1" x14ac:dyDescent="0.3">
      <c r="A1752" s="51" t="str">
        <f t="shared" si="54"/>
        <v>A</v>
      </c>
      <c r="B1752" s="52" t="s">
        <v>998</v>
      </c>
      <c r="C1752" s="125" t="s">
        <v>999</v>
      </c>
      <c r="D1752" s="54">
        <v>2013.556</v>
      </c>
      <c r="E1752" s="54">
        <v>1664.6489099999999</v>
      </c>
      <c r="F1752" s="126">
        <f t="shared" si="55"/>
        <v>0.82672094046552458</v>
      </c>
    </row>
    <row r="1753" spans="1:6" s="55" customFormat="1" ht="15.75" thickTop="1" x14ac:dyDescent="0.25">
      <c r="A1753" s="51" t="str">
        <f t="shared" si="54"/>
        <v>A</v>
      </c>
      <c r="B1753" s="127" t="s">
        <v>258</v>
      </c>
      <c r="C1753" s="57" t="s">
        <v>10</v>
      </c>
      <c r="D1753" s="58">
        <v>2013.556</v>
      </c>
      <c r="E1753" s="58">
        <v>1664.6489099999999</v>
      </c>
      <c r="F1753" s="128">
        <f t="shared" si="55"/>
        <v>0.82672094046552458</v>
      </c>
    </row>
    <row r="1754" spans="1:6" s="55" customFormat="1" x14ac:dyDescent="0.25">
      <c r="A1754" s="51" t="str">
        <f t="shared" si="54"/>
        <v>A</v>
      </c>
      <c r="B1754" s="129" t="s">
        <v>258</v>
      </c>
      <c r="C1754" s="60" t="s">
        <v>12</v>
      </c>
      <c r="D1754" s="61">
        <v>2013.556</v>
      </c>
      <c r="E1754" s="61">
        <v>1664.6489099999999</v>
      </c>
      <c r="F1754" s="130">
        <f t="shared" si="55"/>
        <v>0.82672094046552458</v>
      </c>
    </row>
    <row r="1755" spans="1:6" s="55" customFormat="1" ht="36.75" thickBot="1" x14ac:dyDescent="0.3">
      <c r="A1755" s="51" t="str">
        <f t="shared" si="54"/>
        <v>A</v>
      </c>
      <c r="B1755" s="52" t="s">
        <v>1000</v>
      </c>
      <c r="C1755" s="125" t="s">
        <v>1001</v>
      </c>
      <c r="D1755" s="54">
        <v>405.846</v>
      </c>
      <c r="E1755" s="54">
        <v>267.82596999999998</v>
      </c>
      <c r="F1755" s="126">
        <f t="shared" si="55"/>
        <v>0.65992019140265024</v>
      </c>
    </row>
    <row r="1756" spans="1:6" s="55" customFormat="1" ht="15.75" thickTop="1" x14ac:dyDescent="0.25">
      <c r="A1756" s="51" t="str">
        <f t="shared" si="54"/>
        <v>A</v>
      </c>
      <c r="B1756" s="127" t="s">
        <v>258</v>
      </c>
      <c r="C1756" s="57" t="s">
        <v>10</v>
      </c>
      <c r="D1756" s="58">
        <v>405.846</v>
      </c>
      <c r="E1756" s="58">
        <v>267.82596999999998</v>
      </c>
      <c r="F1756" s="128">
        <f t="shared" si="55"/>
        <v>0.65992019140265024</v>
      </c>
    </row>
    <row r="1757" spans="1:6" s="55" customFormat="1" x14ac:dyDescent="0.25">
      <c r="A1757" s="51" t="str">
        <f t="shared" si="54"/>
        <v>A</v>
      </c>
      <c r="B1757" s="129" t="s">
        <v>258</v>
      </c>
      <c r="C1757" s="60" t="s">
        <v>12</v>
      </c>
      <c r="D1757" s="61">
        <v>405.846</v>
      </c>
      <c r="E1757" s="61">
        <v>267.82596999999998</v>
      </c>
      <c r="F1757" s="130">
        <f t="shared" si="55"/>
        <v>0.65992019140265024</v>
      </c>
    </row>
    <row r="1758" spans="1:6" s="55" customFormat="1" ht="54.75" thickBot="1" x14ac:dyDescent="0.3">
      <c r="A1758" s="51" t="str">
        <f t="shared" si="54"/>
        <v>A</v>
      </c>
      <c r="B1758" s="52" t="s">
        <v>1002</v>
      </c>
      <c r="C1758" s="125" t="s">
        <v>1003</v>
      </c>
      <c r="D1758" s="54">
        <v>363.029</v>
      </c>
      <c r="E1758" s="54">
        <v>191.04617999999999</v>
      </c>
      <c r="F1758" s="126">
        <f t="shared" si="55"/>
        <v>0.52625597404064139</v>
      </c>
    </row>
    <row r="1759" spans="1:6" s="55" customFormat="1" ht="15.75" thickTop="1" x14ac:dyDescent="0.25">
      <c r="A1759" s="51" t="str">
        <f t="shared" si="54"/>
        <v>A</v>
      </c>
      <c r="B1759" s="127" t="s">
        <v>258</v>
      </c>
      <c r="C1759" s="57" t="s">
        <v>10</v>
      </c>
      <c r="D1759" s="58">
        <v>363.029</v>
      </c>
      <c r="E1759" s="58">
        <v>191.04617999999999</v>
      </c>
      <c r="F1759" s="128">
        <f t="shared" si="55"/>
        <v>0.52625597404064139</v>
      </c>
    </row>
    <row r="1760" spans="1:6" s="55" customFormat="1" x14ac:dyDescent="0.25">
      <c r="A1760" s="51" t="str">
        <f t="shared" si="54"/>
        <v>A</v>
      </c>
      <c r="B1760" s="129" t="s">
        <v>258</v>
      </c>
      <c r="C1760" s="60" t="s">
        <v>12</v>
      </c>
      <c r="D1760" s="61">
        <v>363.029</v>
      </c>
      <c r="E1760" s="61">
        <v>191.04617999999999</v>
      </c>
      <c r="F1760" s="130">
        <f t="shared" si="55"/>
        <v>0.52625597404064139</v>
      </c>
    </row>
    <row r="1761" spans="1:6" s="55" customFormat="1" ht="36.75" thickBot="1" x14ac:dyDescent="0.3">
      <c r="A1761" s="51" t="str">
        <f t="shared" si="54"/>
        <v>A</v>
      </c>
      <c r="B1761" s="52" t="s">
        <v>1004</v>
      </c>
      <c r="C1761" s="125" t="s">
        <v>1005</v>
      </c>
      <c r="D1761" s="54">
        <v>1224.33</v>
      </c>
      <c r="E1761" s="54">
        <v>1080.0556200000001</v>
      </c>
      <c r="F1761" s="126">
        <f t="shared" si="55"/>
        <v>0.88216054495111629</v>
      </c>
    </row>
    <row r="1762" spans="1:6" s="55" customFormat="1" ht="15.75" thickTop="1" x14ac:dyDescent="0.25">
      <c r="A1762" s="51" t="str">
        <f t="shared" si="54"/>
        <v>A</v>
      </c>
      <c r="B1762" s="127" t="s">
        <v>258</v>
      </c>
      <c r="C1762" s="57" t="s">
        <v>10</v>
      </c>
      <c r="D1762" s="58">
        <v>1224.33</v>
      </c>
      <c r="E1762" s="58">
        <v>1080.0556200000001</v>
      </c>
      <c r="F1762" s="128">
        <f t="shared" si="55"/>
        <v>0.88216054495111629</v>
      </c>
    </row>
    <row r="1763" spans="1:6" s="55" customFormat="1" x14ac:dyDescent="0.25">
      <c r="A1763" s="51" t="str">
        <f t="shared" si="54"/>
        <v>A</v>
      </c>
      <c r="B1763" s="129" t="s">
        <v>258</v>
      </c>
      <c r="C1763" s="60" t="s">
        <v>12</v>
      </c>
      <c r="D1763" s="61">
        <v>1224.33</v>
      </c>
      <c r="E1763" s="61">
        <v>1080.0556200000001</v>
      </c>
      <c r="F1763" s="130">
        <f t="shared" si="55"/>
        <v>0.88216054495111629</v>
      </c>
    </row>
    <row r="1764" spans="1:6" s="55" customFormat="1" ht="36.75" thickBot="1" x14ac:dyDescent="0.3">
      <c r="A1764" s="51" t="str">
        <f t="shared" si="54"/>
        <v>A</v>
      </c>
      <c r="B1764" s="52" t="s">
        <v>1006</v>
      </c>
      <c r="C1764" s="125" t="s">
        <v>1007</v>
      </c>
      <c r="D1764" s="54">
        <v>330.64600000000002</v>
      </c>
      <c r="E1764" s="54">
        <v>246.02073999999999</v>
      </c>
      <c r="F1764" s="126">
        <f t="shared" si="55"/>
        <v>0.74406083847982429</v>
      </c>
    </row>
    <row r="1765" spans="1:6" s="55" customFormat="1" ht="15.75" thickTop="1" x14ac:dyDescent="0.25">
      <c r="A1765" s="51" t="str">
        <f t="shared" si="54"/>
        <v>A</v>
      </c>
      <c r="B1765" s="127" t="s">
        <v>258</v>
      </c>
      <c r="C1765" s="57" t="s">
        <v>10</v>
      </c>
      <c r="D1765" s="58">
        <v>330.64600000000002</v>
      </c>
      <c r="E1765" s="58">
        <v>246.02073999999999</v>
      </c>
      <c r="F1765" s="128">
        <f t="shared" si="55"/>
        <v>0.74406083847982429</v>
      </c>
    </row>
    <row r="1766" spans="1:6" s="55" customFormat="1" x14ac:dyDescent="0.25">
      <c r="A1766" s="51" t="str">
        <f t="shared" si="54"/>
        <v>A</v>
      </c>
      <c r="B1766" s="129" t="s">
        <v>258</v>
      </c>
      <c r="C1766" s="60" t="s">
        <v>12</v>
      </c>
      <c r="D1766" s="61">
        <v>330.64600000000002</v>
      </c>
      <c r="E1766" s="61">
        <v>246.02073999999999</v>
      </c>
      <c r="F1766" s="130">
        <f t="shared" si="55"/>
        <v>0.74406083847982429</v>
      </c>
    </row>
    <row r="1767" spans="1:6" s="55" customFormat="1" ht="36.75" thickBot="1" x14ac:dyDescent="0.3">
      <c r="A1767" s="51" t="str">
        <f t="shared" si="54"/>
        <v>A</v>
      </c>
      <c r="B1767" s="52" t="s">
        <v>1008</v>
      </c>
      <c r="C1767" s="125" t="s">
        <v>1009</v>
      </c>
      <c r="D1767" s="54">
        <v>335.10399999999998</v>
      </c>
      <c r="E1767" s="54">
        <v>221.57955999999999</v>
      </c>
      <c r="F1767" s="126">
        <f t="shared" si="55"/>
        <v>0.66122624618029024</v>
      </c>
    </row>
    <row r="1768" spans="1:6" s="55" customFormat="1" ht="15.75" thickTop="1" x14ac:dyDescent="0.25">
      <c r="A1768" s="51" t="str">
        <f t="shared" si="54"/>
        <v>A</v>
      </c>
      <c r="B1768" s="127" t="s">
        <v>258</v>
      </c>
      <c r="C1768" s="57" t="s">
        <v>10</v>
      </c>
      <c r="D1768" s="58">
        <v>335.10399999999998</v>
      </c>
      <c r="E1768" s="58">
        <v>221.57955999999999</v>
      </c>
      <c r="F1768" s="128">
        <f t="shared" si="55"/>
        <v>0.66122624618029024</v>
      </c>
    </row>
    <row r="1769" spans="1:6" s="55" customFormat="1" x14ac:dyDescent="0.25">
      <c r="A1769" s="51" t="str">
        <f t="shared" si="54"/>
        <v>A</v>
      </c>
      <c r="B1769" s="129" t="s">
        <v>258</v>
      </c>
      <c r="C1769" s="60" t="s">
        <v>12</v>
      </c>
      <c r="D1769" s="61">
        <v>335.10399999999998</v>
      </c>
      <c r="E1769" s="61">
        <v>221.57955999999999</v>
      </c>
      <c r="F1769" s="130">
        <f t="shared" si="55"/>
        <v>0.66122624618029024</v>
      </c>
    </row>
    <row r="1770" spans="1:6" s="55" customFormat="1" ht="36.75" thickBot="1" x14ac:dyDescent="0.3">
      <c r="A1770" s="51" t="str">
        <f t="shared" si="54"/>
        <v>A</v>
      </c>
      <c r="B1770" s="52" t="s">
        <v>2506</v>
      </c>
      <c r="C1770" s="125" t="s">
        <v>2507</v>
      </c>
      <c r="D1770" s="54">
        <v>663.08100000000002</v>
      </c>
      <c r="E1770" s="54">
        <v>0</v>
      </c>
      <c r="F1770" s="126">
        <f t="shared" si="55"/>
        <v>0</v>
      </c>
    </row>
    <row r="1771" spans="1:6" s="55" customFormat="1" ht="15.75" thickTop="1" x14ac:dyDescent="0.25">
      <c r="A1771" s="51" t="str">
        <f t="shared" si="54"/>
        <v>A</v>
      </c>
      <c r="B1771" s="127" t="s">
        <v>258</v>
      </c>
      <c r="C1771" s="57" t="s">
        <v>10</v>
      </c>
      <c r="D1771" s="58">
        <v>663.08100000000002</v>
      </c>
      <c r="E1771" s="58">
        <v>0</v>
      </c>
      <c r="F1771" s="128">
        <f t="shared" si="55"/>
        <v>0</v>
      </c>
    </row>
    <row r="1772" spans="1:6" s="55" customFormat="1" x14ac:dyDescent="0.25">
      <c r="A1772" s="51" t="str">
        <f t="shared" si="54"/>
        <v>A</v>
      </c>
      <c r="B1772" s="129" t="s">
        <v>258</v>
      </c>
      <c r="C1772" s="60" t="s">
        <v>12</v>
      </c>
      <c r="D1772" s="61">
        <v>663.08100000000002</v>
      </c>
      <c r="E1772" s="61">
        <v>0</v>
      </c>
      <c r="F1772" s="130">
        <f t="shared" si="55"/>
        <v>0</v>
      </c>
    </row>
    <row r="1773" spans="1:6" s="55" customFormat="1" ht="36.75" thickBot="1" x14ac:dyDescent="0.3">
      <c r="A1773" s="51" t="str">
        <f t="shared" si="54"/>
        <v>A</v>
      </c>
      <c r="B1773" s="52" t="s">
        <v>1010</v>
      </c>
      <c r="C1773" s="125" t="s">
        <v>1011</v>
      </c>
      <c r="D1773" s="54">
        <v>260.33199999999999</v>
      </c>
      <c r="E1773" s="54">
        <v>199.69802999999999</v>
      </c>
      <c r="F1773" s="126">
        <f t="shared" si="55"/>
        <v>0.76708983144599974</v>
      </c>
    </row>
    <row r="1774" spans="1:6" s="55" customFormat="1" ht="15.75" thickTop="1" x14ac:dyDescent="0.25">
      <c r="A1774" s="51" t="str">
        <f t="shared" si="54"/>
        <v>A</v>
      </c>
      <c r="B1774" s="127" t="s">
        <v>258</v>
      </c>
      <c r="C1774" s="57" t="s">
        <v>10</v>
      </c>
      <c r="D1774" s="58">
        <v>260.33199999999999</v>
      </c>
      <c r="E1774" s="58">
        <v>199.69802999999999</v>
      </c>
      <c r="F1774" s="128">
        <f t="shared" si="55"/>
        <v>0.76708983144599974</v>
      </c>
    </row>
    <row r="1775" spans="1:6" s="55" customFormat="1" x14ac:dyDescent="0.25">
      <c r="A1775" s="51" t="str">
        <f t="shared" si="54"/>
        <v>A</v>
      </c>
      <c r="B1775" s="129" t="s">
        <v>258</v>
      </c>
      <c r="C1775" s="60" t="s">
        <v>12</v>
      </c>
      <c r="D1775" s="61">
        <v>260.33199999999999</v>
      </c>
      <c r="E1775" s="61">
        <v>199.69802999999999</v>
      </c>
      <c r="F1775" s="130">
        <f t="shared" si="55"/>
        <v>0.76708983144599974</v>
      </c>
    </row>
    <row r="1776" spans="1:6" s="55" customFormat="1" ht="36.75" thickBot="1" x14ac:dyDescent="0.3">
      <c r="A1776" s="51" t="str">
        <f t="shared" si="54"/>
        <v>A</v>
      </c>
      <c r="B1776" s="52" t="s">
        <v>1012</v>
      </c>
      <c r="C1776" s="125" t="s">
        <v>1013</v>
      </c>
      <c r="D1776" s="54">
        <v>461.89100000000002</v>
      </c>
      <c r="E1776" s="54">
        <v>416.79034999999999</v>
      </c>
      <c r="F1776" s="126">
        <f t="shared" si="55"/>
        <v>0.9023565083537024</v>
      </c>
    </row>
    <row r="1777" spans="1:6" s="55" customFormat="1" ht="15.75" thickTop="1" x14ac:dyDescent="0.25">
      <c r="A1777" s="51" t="str">
        <f t="shared" si="54"/>
        <v>A</v>
      </c>
      <c r="B1777" s="127" t="s">
        <v>258</v>
      </c>
      <c r="C1777" s="57" t="s">
        <v>10</v>
      </c>
      <c r="D1777" s="58">
        <v>461.89100000000002</v>
      </c>
      <c r="E1777" s="58">
        <v>416.79034999999999</v>
      </c>
      <c r="F1777" s="128">
        <f t="shared" si="55"/>
        <v>0.9023565083537024</v>
      </c>
    </row>
    <row r="1778" spans="1:6" s="55" customFormat="1" x14ac:dyDescent="0.25">
      <c r="A1778" s="51" t="str">
        <f t="shared" si="54"/>
        <v>A</v>
      </c>
      <c r="B1778" s="129" t="s">
        <v>258</v>
      </c>
      <c r="C1778" s="60" t="s">
        <v>12</v>
      </c>
      <c r="D1778" s="61">
        <v>461.89100000000002</v>
      </c>
      <c r="E1778" s="61">
        <v>416.79034999999999</v>
      </c>
      <c r="F1778" s="130">
        <f t="shared" si="55"/>
        <v>0.9023565083537024</v>
      </c>
    </row>
    <row r="1779" spans="1:6" s="55" customFormat="1" ht="36.75" thickBot="1" x14ac:dyDescent="0.3">
      <c r="A1779" s="51" t="str">
        <f t="shared" si="54"/>
        <v>A</v>
      </c>
      <c r="B1779" s="52" t="s">
        <v>1014</v>
      </c>
      <c r="C1779" s="125" t="s">
        <v>1015</v>
      </c>
      <c r="D1779" s="54">
        <v>311.392</v>
      </c>
      <c r="E1779" s="54">
        <v>209.80685999999997</v>
      </c>
      <c r="F1779" s="126">
        <f t="shared" si="55"/>
        <v>0.67377087401089297</v>
      </c>
    </row>
    <row r="1780" spans="1:6" s="55" customFormat="1" ht="15.75" thickTop="1" x14ac:dyDescent="0.25">
      <c r="A1780" s="51" t="str">
        <f t="shared" si="54"/>
        <v>A</v>
      </c>
      <c r="B1780" s="127" t="s">
        <v>258</v>
      </c>
      <c r="C1780" s="57" t="s">
        <v>10</v>
      </c>
      <c r="D1780" s="58">
        <v>311.392</v>
      </c>
      <c r="E1780" s="58">
        <v>209.80685999999997</v>
      </c>
      <c r="F1780" s="128">
        <f t="shared" si="55"/>
        <v>0.67377087401089297</v>
      </c>
    </row>
    <row r="1781" spans="1:6" s="55" customFormat="1" x14ac:dyDescent="0.25">
      <c r="A1781" s="51" t="str">
        <f t="shared" si="54"/>
        <v>A</v>
      </c>
      <c r="B1781" s="129" t="s">
        <v>258</v>
      </c>
      <c r="C1781" s="60" t="s">
        <v>12</v>
      </c>
      <c r="D1781" s="61">
        <v>311.392</v>
      </c>
      <c r="E1781" s="61">
        <v>209.80685999999997</v>
      </c>
      <c r="F1781" s="130">
        <f t="shared" si="55"/>
        <v>0.67377087401089297</v>
      </c>
    </row>
    <row r="1782" spans="1:6" s="55" customFormat="1" ht="72.75" thickBot="1" x14ac:dyDescent="0.3">
      <c r="A1782" s="51" t="str">
        <f t="shared" si="54"/>
        <v>A</v>
      </c>
      <c r="B1782" s="52" t="s">
        <v>1016</v>
      </c>
      <c r="C1782" s="125" t="s">
        <v>1017</v>
      </c>
      <c r="D1782" s="54">
        <v>528.101</v>
      </c>
      <c r="E1782" s="54">
        <v>417.80377000000004</v>
      </c>
      <c r="F1782" s="126">
        <f t="shared" si="55"/>
        <v>0.79114368274250579</v>
      </c>
    </row>
    <row r="1783" spans="1:6" s="55" customFormat="1" ht="15.75" thickTop="1" x14ac:dyDescent="0.25">
      <c r="A1783" s="51" t="str">
        <f t="shared" si="54"/>
        <v>A</v>
      </c>
      <c r="B1783" s="127" t="s">
        <v>258</v>
      </c>
      <c r="C1783" s="57" t="s">
        <v>10</v>
      </c>
      <c r="D1783" s="58">
        <v>528.101</v>
      </c>
      <c r="E1783" s="58">
        <v>417.80377000000004</v>
      </c>
      <c r="F1783" s="128">
        <f t="shared" si="55"/>
        <v>0.79114368274250579</v>
      </c>
    </row>
    <row r="1784" spans="1:6" s="55" customFormat="1" x14ac:dyDescent="0.25">
      <c r="A1784" s="51" t="str">
        <f t="shared" si="54"/>
        <v>A</v>
      </c>
      <c r="B1784" s="129" t="s">
        <v>258</v>
      </c>
      <c r="C1784" s="60" t="s">
        <v>12</v>
      </c>
      <c r="D1784" s="61">
        <v>528.101</v>
      </c>
      <c r="E1784" s="61">
        <v>417.80377000000004</v>
      </c>
      <c r="F1784" s="130">
        <f t="shared" si="55"/>
        <v>0.79114368274250579</v>
      </c>
    </row>
    <row r="1785" spans="1:6" s="55" customFormat="1" ht="54.75" thickBot="1" x14ac:dyDescent="0.3">
      <c r="A1785" s="51" t="str">
        <f t="shared" si="54"/>
        <v>A</v>
      </c>
      <c r="B1785" s="52" t="s">
        <v>1018</v>
      </c>
      <c r="C1785" s="125" t="s">
        <v>1019</v>
      </c>
      <c r="D1785" s="54">
        <v>265.10000000000002</v>
      </c>
      <c r="E1785" s="54">
        <v>217.08706000000001</v>
      </c>
      <c r="F1785" s="126">
        <f t="shared" si="55"/>
        <v>0.81888743870237646</v>
      </c>
    </row>
    <row r="1786" spans="1:6" s="55" customFormat="1" ht="15.75" thickTop="1" x14ac:dyDescent="0.25">
      <c r="A1786" s="51" t="str">
        <f t="shared" si="54"/>
        <v>A</v>
      </c>
      <c r="B1786" s="127" t="s">
        <v>258</v>
      </c>
      <c r="C1786" s="57" t="s">
        <v>10</v>
      </c>
      <c r="D1786" s="58">
        <v>265.10000000000002</v>
      </c>
      <c r="E1786" s="58">
        <v>217.08706000000001</v>
      </c>
      <c r="F1786" s="128">
        <f t="shared" si="55"/>
        <v>0.81888743870237646</v>
      </c>
    </row>
    <row r="1787" spans="1:6" s="55" customFormat="1" x14ac:dyDescent="0.25">
      <c r="A1787" s="51" t="str">
        <f t="shared" si="54"/>
        <v>A</v>
      </c>
      <c r="B1787" s="129" t="s">
        <v>258</v>
      </c>
      <c r="C1787" s="60" t="s">
        <v>12</v>
      </c>
      <c r="D1787" s="61">
        <v>265.10000000000002</v>
      </c>
      <c r="E1787" s="61">
        <v>217.08706000000001</v>
      </c>
      <c r="F1787" s="130">
        <f t="shared" si="55"/>
        <v>0.81888743870237646</v>
      </c>
    </row>
    <row r="1788" spans="1:6" s="55" customFormat="1" ht="36.75" thickBot="1" x14ac:dyDescent="0.3">
      <c r="A1788" s="51" t="str">
        <f t="shared" si="54"/>
        <v>A</v>
      </c>
      <c r="B1788" s="52" t="s">
        <v>1020</v>
      </c>
      <c r="C1788" s="125" t="s">
        <v>1021</v>
      </c>
      <c r="D1788" s="54">
        <v>537.17100000000005</v>
      </c>
      <c r="E1788" s="54">
        <v>484.32056</v>
      </c>
      <c r="F1788" s="126">
        <f t="shared" si="55"/>
        <v>0.90161337823523602</v>
      </c>
    </row>
    <row r="1789" spans="1:6" s="55" customFormat="1" ht="15.75" thickTop="1" x14ac:dyDescent="0.25">
      <c r="A1789" s="51" t="str">
        <f t="shared" si="54"/>
        <v>A</v>
      </c>
      <c r="B1789" s="127" t="s">
        <v>258</v>
      </c>
      <c r="C1789" s="57" t="s">
        <v>10</v>
      </c>
      <c r="D1789" s="58">
        <v>537.17100000000005</v>
      </c>
      <c r="E1789" s="58">
        <v>484.32056</v>
      </c>
      <c r="F1789" s="128">
        <f t="shared" si="55"/>
        <v>0.90161337823523602</v>
      </c>
    </row>
    <row r="1790" spans="1:6" s="55" customFormat="1" x14ac:dyDescent="0.25">
      <c r="A1790" s="51" t="str">
        <f t="shared" si="54"/>
        <v>A</v>
      </c>
      <c r="B1790" s="129" t="s">
        <v>258</v>
      </c>
      <c r="C1790" s="60" t="s">
        <v>12</v>
      </c>
      <c r="D1790" s="61">
        <v>537.17100000000005</v>
      </c>
      <c r="E1790" s="61">
        <v>484.32056</v>
      </c>
      <c r="F1790" s="130">
        <f t="shared" si="55"/>
        <v>0.90161337823523602</v>
      </c>
    </row>
    <row r="1791" spans="1:6" s="55" customFormat="1" ht="36.75" thickBot="1" x14ac:dyDescent="0.3">
      <c r="A1791" s="51" t="str">
        <f t="shared" si="54"/>
        <v>A</v>
      </c>
      <c r="B1791" s="52" t="s">
        <v>1022</v>
      </c>
      <c r="C1791" s="125" t="s">
        <v>1023</v>
      </c>
      <c r="D1791" s="54">
        <v>656.279</v>
      </c>
      <c r="E1791" s="54">
        <v>564.93103000000008</v>
      </c>
      <c r="F1791" s="126">
        <f t="shared" si="55"/>
        <v>0.86080924423911187</v>
      </c>
    </row>
    <row r="1792" spans="1:6" s="55" customFormat="1" ht="15.75" thickTop="1" x14ac:dyDescent="0.25">
      <c r="A1792" s="51" t="str">
        <f t="shared" si="54"/>
        <v>A</v>
      </c>
      <c r="B1792" s="127" t="s">
        <v>258</v>
      </c>
      <c r="C1792" s="57" t="s">
        <v>10</v>
      </c>
      <c r="D1792" s="58">
        <v>656.279</v>
      </c>
      <c r="E1792" s="58">
        <v>564.93103000000008</v>
      </c>
      <c r="F1792" s="128">
        <f t="shared" si="55"/>
        <v>0.86080924423911187</v>
      </c>
    </row>
    <row r="1793" spans="1:6" s="55" customFormat="1" x14ac:dyDescent="0.25">
      <c r="A1793" s="51" t="str">
        <f t="shared" si="54"/>
        <v>A</v>
      </c>
      <c r="B1793" s="129" t="s">
        <v>258</v>
      </c>
      <c r="C1793" s="60" t="s">
        <v>12</v>
      </c>
      <c r="D1793" s="61">
        <v>656.279</v>
      </c>
      <c r="E1793" s="61">
        <v>564.93103000000008</v>
      </c>
      <c r="F1793" s="130">
        <f t="shared" si="55"/>
        <v>0.86080924423911187</v>
      </c>
    </row>
    <row r="1794" spans="1:6" s="55" customFormat="1" ht="54.75" thickBot="1" x14ac:dyDescent="0.3">
      <c r="A1794" s="51" t="str">
        <f t="shared" si="54"/>
        <v>A</v>
      </c>
      <c r="B1794" s="52" t="s">
        <v>1024</v>
      </c>
      <c r="C1794" s="125" t="s">
        <v>1025</v>
      </c>
      <c r="D1794" s="54">
        <v>500.55700000000002</v>
      </c>
      <c r="E1794" s="54">
        <v>386.41226</v>
      </c>
      <c r="F1794" s="126">
        <f t="shared" si="55"/>
        <v>0.77196455148964049</v>
      </c>
    </row>
    <row r="1795" spans="1:6" s="55" customFormat="1" ht="15.75" thickTop="1" x14ac:dyDescent="0.25">
      <c r="A1795" s="51" t="str">
        <f t="shared" si="54"/>
        <v>A</v>
      </c>
      <c r="B1795" s="127" t="s">
        <v>258</v>
      </c>
      <c r="C1795" s="57" t="s">
        <v>10</v>
      </c>
      <c r="D1795" s="58">
        <v>500.55700000000002</v>
      </c>
      <c r="E1795" s="58">
        <v>386.41226</v>
      </c>
      <c r="F1795" s="128">
        <f t="shared" si="55"/>
        <v>0.77196455148964049</v>
      </c>
    </row>
    <row r="1796" spans="1:6" s="55" customFormat="1" x14ac:dyDescent="0.25">
      <c r="A1796" s="51" t="str">
        <f t="shared" ref="A1796:A1859" si="56">IF(OR(D1796&lt;&gt;0,E1796&lt;&gt;0),"A","B")</f>
        <v>A</v>
      </c>
      <c r="B1796" s="129" t="s">
        <v>258</v>
      </c>
      <c r="C1796" s="60" t="s">
        <v>12</v>
      </c>
      <c r="D1796" s="61">
        <v>500.55700000000002</v>
      </c>
      <c r="E1796" s="61">
        <v>386.41226</v>
      </c>
      <c r="F1796" s="130">
        <f t="shared" ref="F1796:F1859" si="57">E1796/D1796</f>
        <v>0.77196455148964049</v>
      </c>
    </row>
    <row r="1797" spans="1:6" s="55" customFormat="1" ht="36.75" thickBot="1" x14ac:dyDescent="0.3">
      <c r="A1797" s="51" t="str">
        <f t="shared" si="56"/>
        <v>A</v>
      </c>
      <c r="B1797" s="52" t="s">
        <v>1026</v>
      </c>
      <c r="C1797" s="125" t="s">
        <v>1027</v>
      </c>
      <c r="D1797" s="54">
        <v>332.20499999999998</v>
      </c>
      <c r="E1797" s="54">
        <v>286.85821999999996</v>
      </c>
      <c r="F1797" s="126">
        <f t="shared" si="57"/>
        <v>0.86349759937388049</v>
      </c>
    </row>
    <row r="1798" spans="1:6" s="55" customFormat="1" ht="15.75" thickTop="1" x14ac:dyDescent="0.25">
      <c r="A1798" s="51" t="str">
        <f t="shared" si="56"/>
        <v>A</v>
      </c>
      <c r="B1798" s="127" t="s">
        <v>258</v>
      </c>
      <c r="C1798" s="57" t="s">
        <v>10</v>
      </c>
      <c r="D1798" s="58">
        <v>332.20499999999998</v>
      </c>
      <c r="E1798" s="58">
        <v>286.85821999999996</v>
      </c>
      <c r="F1798" s="128">
        <f t="shared" si="57"/>
        <v>0.86349759937388049</v>
      </c>
    </row>
    <row r="1799" spans="1:6" s="55" customFormat="1" x14ac:dyDescent="0.25">
      <c r="A1799" s="51" t="str">
        <f t="shared" si="56"/>
        <v>A</v>
      </c>
      <c r="B1799" s="129" t="s">
        <v>258</v>
      </c>
      <c r="C1799" s="60" t="s">
        <v>12</v>
      </c>
      <c r="D1799" s="61">
        <v>332.20499999999998</v>
      </c>
      <c r="E1799" s="61">
        <v>286.85821999999996</v>
      </c>
      <c r="F1799" s="130">
        <f t="shared" si="57"/>
        <v>0.86349759937388049</v>
      </c>
    </row>
    <row r="1800" spans="1:6" s="55" customFormat="1" ht="36.75" thickBot="1" x14ac:dyDescent="0.3">
      <c r="A1800" s="51" t="str">
        <f t="shared" si="56"/>
        <v>A</v>
      </c>
      <c r="B1800" s="52" t="s">
        <v>1028</v>
      </c>
      <c r="C1800" s="125" t="s">
        <v>1029</v>
      </c>
      <c r="D1800" s="54">
        <v>205.02799999999999</v>
      </c>
      <c r="E1800" s="54">
        <v>140.39339999999999</v>
      </c>
      <c r="F1800" s="126">
        <f t="shared" si="57"/>
        <v>0.68475232651150086</v>
      </c>
    </row>
    <row r="1801" spans="1:6" s="55" customFormat="1" ht="15.75" thickTop="1" x14ac:dyDescent="0.25">
      <c r="A1801" s="51" t="str">
        <f t="shared" si="56"/>
        <v>A</v>
      </c>
      <c r="B1801" s="127" t="s">
        <v>258</v>
      </c>
      <c r="C1801" s="57" t="s">
        <v>10</v>
      </c>
      <c r="D1801" s="58">
        <v>205.02799999999999</v>
      </c>
      <c r="E1801" s="58">
        <v>140.39339999999999</v>
      </c>
      <c r="F1801" s="128">
        <f t="shared" si="57"/>
        <v>0.68475232651150086</v>
      </c>
    </row>
    <row r="1802" spans="1:6" s="55" customFormat="1" x14ac:dyDescent="0.25">
      <c r="A1802" s="51" t="str">
        <f t="shared" si="56"/>
        <v>A</v>
      </c>
      <c r="B1802" s="129" t="s">
        <v>258</v>
      </c>
      <c r="C1802" s="60" t="s">
        <v>12</v>
      </c>
      <c r="D1802" s="61">
        <v>205.02799999999999</v>
      </c>
      <c r="E1802" s="61">
        <v>140.39339999999999</v>
      </c>
      <c r="F1802" s="130">
        <f t="shared" si="57"/>
        <v>0.68475232651150086</v>
      </c>
    </row>
    <row r="1803" spans="1:6" s="55" customFormat="1" ht="36.75" thickBot="1" x14ac:dyDescent="0.3">
      <c r="A1803" s="51" t="str">
        <f t="shared" si="56"/>
        <v>A</v>
      </c>
      <c r="B1803" s="52" t="s">
        <v>1030</v>
      </c>
      <c r="C1803" s="125" t="s">
        <v>1031</v>
      </c>
      <c r="D1803" s="54">
        <v>459.71100000000001</v>
      </c>
      <c r="E1803" s="54">
        <v>358.22601000000003</v>
      </c>
      <c r="F1803" s="126">
        <f t="shared" si="57"/>
        <v>0.77924176275964685</v>
      </c>
    </row>
    <row r="1804" spans="1:6" s="55" customFormat="1" ht="15.75" thickTop="1" x14ac:dyDescent="0.25">
      <c r="A1804" s="51" t="str">
        <f t="shared" si="56"/>
        <v>A</v>
      </c>
      <c r="B1804" s="127" t="s">
        <v>258</v>
      </c>
      <c r="C1804" s="57" t="s">
        <v>10</v>
      </c>
      <c r="D1804" s="58">
        <v>459.71100000000001</v>
      </c>
      <c r="E1804" s="58">
        <v>358.22601000000003</v>
      </c>
      <c r="F1804" s="128">
        <f t="shared" si="57"/>
        <v>0.77924176275964685</v>
      </c>
    </row>
    <row r="1805" spans="1:6" s="55" customFormat="1" x14ac:dyDescent="0.25">
      <c r="A1805" s="51" t="str">
        <f t="shared" si="56"/>
        <v>A</v>
      </c>
      <c r="B1805" s="129" t="s">
        <v>258</v>
      </c>
      <c r="C1805" s="60" t="s">
        <v>12</v>
      </c>
      <c r="D1805" s="61">
        <v>459.71100000000001</v>
      </c>
      <c r="E1805" s="61">
        <v>358.22601000000003</v>
      </c>
      <c r="F1805" s="130">
        <f t="shared" si="57"/>
        <v>0.77924176275964685</v>
      </c>
    </row>
    <row r="1806" spans="1:6" s="55" customFormat="1" ht="36.75" thickBot="1" x14ac:dyDescent="0.3">
      <c r="A1806" s="51" t="str">
        <f t="shared" si="56"/>
        <v>A</v>
      </c>
      <c r="B1806" s="52" t="s">
        <v>1032</v>
      </c>
      <c r="C1806" s="125" t="s">
        <v>1033</v>
      </c>
      <c r="D1806" s="54">
        <v>359.197</v>
      </c>
      <c r="E1806" s="54">
        <v>230.06227999999999</v>
      </c>
      <c r="F1806" s="126">
        <f t="shared" si="57"/>
        <v>0.64049053861808414</v>
      </c>
    </row>
    <row r="1807" spans="1:6" s="55" customFormat="1" ht="15.75" thickTop="1" x14ac:dyDescent="0.25">
      <c r="A1807" s="51" t="str">
        <f t="shared" si="56"/>
        <v>A</v>
      </c>
      <c r="B1807" s="127" t="s">
        <v>258</v>
      </c>
      <c r="C1807" s="57" t="s">
        <v>10</v>
      </c>
      <c r="D1807" s="58">
        <v>359.197</v>
      </c>
      <c r="E1807" s="58">
        <v>230.06227999999999</v>
      </c>
      <c r="F1807" s="128">
        <f t="shared" si="57"/>
        <v>0.64049053861808414</v>
      </c>
    </row>
    <row r="1808" spans="1:6" s="55" customFormat="1" x14ac:dyDescent="0.25">
      <c r="A1808" s="51" t="str">
        <f t="shared" si="56"/>
        <v>A</v>
      </c>
      <c r="B1808" s="129" t="s">
        <v>258</v>
      </c>
      <c r="C1808" s="60" t="s">
        <v>12</v>
      </c>
      <c r="D1808" s="61">
        <v>359.197</v>
      </c>
      <c r="E1808" s="61">
        <v>230.06227999999999</v>
      </c>
      <c r="F1808" s="130">
        <f t="shared" si="57"/>
        <v>0.64049053861808414</v>
      </c>
    </row>
    <row r="1809" spans="1:6" s="55" customFormat="1" ht="36.75" thickBot="1" x14ac:dyDescent="0.3">
      <c r="A1809" s="51" t="str">
        <f t="shared" si="56"/>
        <v>A</v>
      </c>
      <c r="B1809" s="52" t="s">
        <v>1034</v>
      </c>
      <c r="C1809" s="125" t="s">
        <v>1035</v>
      </c>
      <c r="D1809" s="54">
        <v>402.74599999999998</v>
      </c>
      <c r="E1809" s="54">
        <v>302.42361999999997</v>
      </c>
      <c r="F1809" s="126">
        <f t="shared" si="57"/>
        <v>0.75090409339881703</v>
      </c>
    </row>
    <row r="1810" spans="1:6" s="55" customFormat="1" ht="15.75" thickTop="1" x14ac:dyDescent="0.25">
      <c r="A1810" s="51" t="str">
        <f t="shared" si="56"/>
        <v>A</v>
      </c>
      <c r="B1810" s="127" t="s">
        <v>258</v>
      </c>
      <c r="C1810" s="57" t="s">
        <v>10</v>
      </c>
      <c r="D1810" s="58">
        <v>402.74599999999998</v>
      </c>
      <c r="E1810" s="58">
        <v>302.42361999999997</v>
      </c>
      <c r="F1810" s="128">
        <f t="shared" si="57"/>
        <v>0.75090409339881703</v>
      </c>
    </row>
    <row r="1811" spans="1:6" s="55" customFormat="1" x14ac:dyDescent="0.25">
      <c r="A1811" s="51" t="str">
        <f t="shared" si="56"/>
        <v>A</v>
      </c>
      <c r="B1811" s="129" t="s">
        <v>258</v>
      </c>
      <c r="C1811" s="60" t="s">
        <v>12</v>
      </c>
      <c r="D1811" s="61">
        <v>402.74599999999998</v>
      </c>
      <c r="E1811" s="61">
        <v>302.42361999999997</v>
      </c>
      <c r="F1811" s="130">
        <f t="shared" si="57"/>
        <v>0.75090409339881703</v>
      </c>
    </row>
    <row r="1812" spans="1:6" s="55" customFormat="1" ht="36.75" thickBot="1" x14ac:dyDescent="0.3">
      <c r="A1812" s="51" t="str">
        <f t="shared" si="56"/>
        <v>A</v>
      </c>
      <c r="B1812" s="52" t="s">
        <v>1036</v>
      </c>
      <c r="C1812" s="125" t="s">
        <v>1037</v>
      </c>
      <c r="D1812" s="54">
        <v>644.51499999999999</v>
      </c>
      <c r="E1812" s="54">
        <v>537.64056999999991</v>
      </c>
      <c r="F1812" s="126">
        <f t="shared" si="57"/>
        <v>0.83417852183424734</v>
      </c>
    </row>
    <row r="1813" spans="1:6" s="55" customFormat="1" ht="15.75" thickTop="1" x14ac:dyDescent="0.25">
      <c r="A1813" s="51" t="str">
        <f t="shared" si="56"/>
        <v>A</v>
      </c>
      <c r="B1813" s="127" t="s">
        <v>258</v>
      </c>
      <c r="C1813" s="57" t="s">
        <v>10</v>
      </c>
      <c r="D1813" s="58">
        <v>644.51499999999999</v>
      </c>
      <c r="E1813" s="58">
        <v>537.64056999999991</v>
      </c>
      <c r="F1813" s="128">
        <f t="shared" si="57"/>
        <v>0.83417852183424734</v>
      </c>
    </row>
    <row r="1814" spans="1:6" s="55" customFormat="1" x14ac:dyDescent="0.25">
      <c r="A1814" s="51" t="str">
        <f t="shared" si="56"/>
        <v>A</v>
      </c>
      <c r="B1814" s="129" t="s">
        <v>258</v>
      </c>
      <c r="C1814" s="60" t="s">
        <v>12</v>
      </c>
      <c r="D1814" s="61">
        <v>644.51499999999999</v>
      </c>
      <c r="E1814" s="61">
        <v>537.64056999999991</v>
      </c>
      <c r="F1814" s="130">
        <f t="shared" si="57"/>
        <v>0.83417852183424734</v>
      </c>
    </row>
    <row r="1815" spans="1:6" s="55" customFormat="1" ht="36.75" thickBot="1" x14ac:dyDescent="0.3">
      <c r="A1815" s="51" t="str">
        <f t="shared" si="56"/>
        <v>A</v>
      </c>
      <c r="B1815" s="52" t="s">
        <v>1038</v>
      </c>
      <c r="C1815" s="125" t="s">
        <v>1039</v>
      </c>
      <c r="D1815" s="54">
        <v>291.64800000000002</v>
      </c>
      <c r="E1815" s="54">
        <v>149.03752</v>
      </c>
      <c r="F1815" s="126">
        <f t="shared" si="57"/>
        <v>0.51101848804037742</v>
      </c>
    </row>
    <row r="1816" spans="1:6" s="55" customFormat="1" ht="15.75" thickTop="1" x14ac:dyDescent="0.25">
      <c r="A1816" s="51" t="str">
        <f t="shared" si="56"/>
        <v>A</v>
      </c>
      <c r="B1816" s="127" t="s">
        <v>258</v>
      </c>
      <c r="C1816" s="57" t="s">
        <v>10</v>
      </c>
      <c r="D1816" s="58">
        <v>291.64800000000002</v>
      </c>
      <c r="E1816" s="58">
        <v>149.03752</v>
      </c>
      <c r="F1816" s="128">
        <f t="shared" si="57"/>
        <v>0.51101848804037742</v>
      </c>
    </row>
    <row r="1817" spans="1:6" s="55" customFormat="1" x14ac:dyDescent="0.25">
      <c r="A1817" s="51" t="str">
        <f t="shared" si="56"/>
        <v>A</v>
      </c>
      <c r="B1817" s="129" t="s">
        <v>258</v>
      </c>
      <c r="C1817" s="60" t="s">
        <v>12</v>
      </c>
      <c r="D1817" s="61">
        <v>291.64800000000002</v>
      </c>
      <c r="E1817" s="61">
        <v>149.03752</v>
      </c>
      <c r="F1817" s="130">
        <f t="shared" si="57"/>
        <v>0.51101848804037742</v>
      </c>
    </row>
    <row r="1818" spans="1:6" s="55" customFormat="1" ht="36.75" thickBot="1" x14ac:dyDescent="0.3">
      <c r="A1818" s="51" t="str">
        <f t="shared" si="56"/>
        <v>A</v>
      </c>
      <c r="B1818" s="52" t="s">
        <v>1040</v>
      </c>
      <c r="C1818" s="125" t="s">
        <v>1041</v>
      </c>
      <c r="D1818" s="54">
        <v>432.34199999999998</v>
      </c>
      <c r="E1818" s="54">
        <v>410.65634999999997</v>
      </c>
      <c r="F1818" s="126">
        <f t="shared" si="57"/>
        <v>0.94984144496717871</v>
      </c>
    </row>
    <row r="1819" spans="1:6" s="55" customFormat="1" ht="15.75" thickTop="1" x14ac:dyDescent="0.25">
      <c r="A1819" s="51" t="str">
        <f t="shared" si="56"/>
        <v>A</v>
      </c>
      <c r="B1819" s="127" t="s">
        <v>258</v>
      </c>
      <c r="C1819" s="57" t="s">
        <v>10</v>
      </c>
      <c r="D1819" s="58">
        <v>432.34199999999998</v>
      </c>
      <c r="E1819" s="58">
        <v>410.65634999999997</v>
      </c>
      <c r="F1819" s="128">
        <f t="shared" si="57"/>
        <v>0.94984144496717871</v>
      </c>
    </row>
    <row r="1820" spans="1:6" s="55" customFormat="1" x14ac:dyDescent="0.25">
      <c r="A1820" s="51" t="str">
        <f t="shared" si="56"/>
        <v>A</v>
      </c>
      <c r="B1820" s="129" t="s">
        <v>258</v>
      </c>
      <c r="C1820" s="60" t="s">
        <v>12</v>
      </c>
      <c r="D1820" s="61">
        <v>432.34199999999998</v>
      </c>
      <c r="E1820" s="61">
        <v>410.65634999999997</v>
      </c>
      <c r="F1820" s="130">
        <f t="shared" si="57"/>
        <v>0.94984144496717871</v>
      </c>
    </row>
    <row r="1821" spans="1:6" s="55" customFormat="1" ht="54.75" thickBot="1" x14ac:dyDescent="0.3">
      <c r="A1821" s="51" t="str">
        <f t="shared" si="56"/>
        <v>A</v>
      </c>
      <c r="B1821" s="52" t="s">
        <v>1042</v>
      </c>
      <c r="C1821" s="125" t="s">
        <v>1043</v>
      </c>
      <c r="D1821" s="54">
        <v>221.97200000000001</v>
      </c>
      <c r="E1821" s="54">
        <v>194.523</v>
      </c>
      <c r="F1821" s="126">
        <f t="shared" si="57"/>
        <v>0.87634025913178237</v>
      </c>
    </row>
    <row r="1822" spans="1:6" s="55" customFormat="1" ht="15.75" thickTop="1" x14ac:dyDescent="0.25">
      <c r="A1822" s="51" t="str">
        <f t="shared" si="56"/>
        <v>A</v>
      </c>
      <c r="B1822" s="127" t="s">
        <v>258</v>
      </c>
      <c r="C1822" s="57" t="s">
        <v>10</v>
      </c>
      <c r="D1822" s="58">
        <v>221.97200000000001</v>
      </c>
      <c r="E1822" s="58">
        <v>194.523</v>
      </c>
      <c r="F1822" s="128">
        <f t="shared" si="57"/>
        <v>0.87634025913178237</v>
      </c>
    </row>
    <row r="1823" spans="1:6" s="55" customFormat="1" x14ac:dyDescent="0.25">
      <c r="A1823" s="51" t="str">
        <f t="shared" si="56"/>
        <v>A</v>
      </c>
      <c r="B1823" s="129" t="s">
        <v>258</v>
      </c>
      <c r="C1823" s="60" t="s">
        <v>12</v>
      </c>
      <c r="D1823" s="61">
        <v>221.97200000000001</v>
      </c>
      <c r="E1823" s="61">
        <v>194.523</v>
      </c>
      <c r="F1823" s="130">
        <f t="shared" si="57"/>
        <v>0.87634025913178237</v>
      </c>
    </row>
    <row r="1824" spans="1:6" s="55" customFormat="1" ht="36.75" thickBot="1" x14ac:dyDescent="0.3">
      <c r="A1824" s="51" t="str">
        <f t="shared" si="56"/>
        <v>A</v>
      </c>
      <c r="B1824" s="52" t="s">
        <v>1044</v>
      </c>
      <c r="C1824" s="125" t="s">
        <v>1045</v>
      </c>
      <c r="D1824" s="54">
        <v>441.03399999999999</v>
      </c>
      <c r="E1824" s="54">
        <v>382.16642999999999</v>
      </c>
      <c r="F1824" s="126">
        <f t="shared" si="57"/>
        <v>0.86652373739893074</v>
      </c>
    </row>
    <row r="1825" spans="1:6" s="55" customFormat="1" ht="15.75" thickTop="1" x14ac:dyDescent="0.25">
      <c r="A1825" s="51" t="str">
        <f t="shared" si="56"/>
        <v>A</v>
      </c>
      <c r="B1825" s="127" t="s">
        <v>258</v>
      </c>
      <c r="C1825" s="57" t="s">
        <v>10</v>
      </c>
      <c r="D1825" s="58">
        <v>441.03399999999999</v>
      </c>
      <c r="E1825" s="58">
        <v>382.16642999999999</v>
      </c>
      <c r="F1825" s="128">
        <f t="shared" si="57"/>
        <v>0.86652373739893074</v>
      </c>
    </row>
    <row r="1826" spans="1:6" s="55" customFormat="1" x14ac:dyDescent="0.25">
      <c r="A1826" s="51" t="str">
        <f t="shared" si="56"/>
        <v>A</v>
      </c>
      <c r="B1826" s="129" t="s">
        <v>258</v>
      </c>
      <c r="C1826" s="60" t="s">
        <v>12</v>
      </c>
      <c r="D1826" s="61">
        <v>441.03399999999999</v>
      </c>
      <c r="E1826" s="61">
        <v>382.16642999999999</v>
      </c>
      <c r="F1826" s="130">
        <f t="shared" si="57"/>
        <v>0.86652373739893074</v>
      </c>
    </row>
    <row r="1827" spans="1:6" s="55" customFormat="1" ht="36.75" thickBot="1" x14ac:dyDescent="0.3">
      <c r="A1827" s="51" t="str">
        <f t="shared" si="56"/>
        <v>A</v>
      </c>
      <c r="B1827" s="52" t="s">
        <v>1046</v>
      </c>
      <c r="C1827" s="125" t="s">
        <v>1047</v>
      </c>
      <c r="D1827" s="54">
        <v>694.77200000000005</v>
      </c>
      <c r="E1827" s="54">
        <v>596.69855000000007</v>
      </c>
      <c r="F1827" s="126">
        <f t="shared" si="57"/>
        <v>0.85884081396486911</v>
      </c>
    </row>
    <row r="1828" spans="1:6" s="55" customFormat="1" ht="15.75" thickTop="1" x14ac:dyDescent="0.25">
      <c r="A1828" s="51" t="str">
        <f t="shared" si="56"/>
        <v>A</v>
      </c>
      <c r="B1828" s="127" t="s">
        <v>258</v>
      </c>
      <c r="C1828" s="57" t="s">
        <v>10</v>
      </c>
      <c r="D1828" s="58">
        <v>694.77200000000005</v>
      </c>
      <c r="E1828" s="58">
        <v>596.69855000000007</v>
      </c>
      <c r="F1828" s="128">
        <f t="shared" si="57"/>
        <v>0.85884081396486911</v>
      </c>
    </row>
    <row r="1829" spans="1:6" s="55" customFormat="1" x14ac:dyDescent="0.25">
      <c r="A1829" s="51" t="str">
        <f t="shared" si="56"/>
        <v>A</v>
      </c>
      <c r="B1829" s="129" t="s">
        <v>258</v>
      </c>
      <c r="C1829" s="60" t="s">
        <v>12</v>
      </c>
      <c r="D1829" s="61">
        <v>694.77200000000005</v>
      </c>
      <c r="E1829" s="61">
        <v>596.69855000000007</v>
      </c>
      <c r="F1829" s="130">
        <f t="shared" si="57"/>
        <v>0.85884081396486911</v>
      </c>
    </row>
    <row r="1830" spans="1:6" s="55" customFormat="1" ht="36.75" thickBot="1" x14ac:dyDescent="0.3">
      <c r="A1830" s="51" t="str">
        <f t="shared" si="56"/>
        <v>A</v>
      </c>
      <c r="B1830" s="52" t="s">
        <v>1048</v>
      </c>
      <c r="C1830" s="125" t="s">
        <v>1049</v>
      </c>
      <c r="D1830" s="54">
        <v>467.97</v>
      </c>
      <c r="E1830" s="54">
        <v>366.31501000000003</v>
      </c>
      <c r="F1830" s="126">
        <f t="shared" si="57"/>
        <v>0.7827745581981751</v>
      </c>
    </row>
    <row r="1831" spans="1:6" s="55" customFormat="1" ht="15.75" thickTop="1" x14ac:dyDescent="0.25">
      <c r="A1831" s="51" t="str">
        <f t="shared" si="56"/>
        <v>A</v>
      </c>
      <c r="B1831" s="127" t="s">
        <v>258</v>
      </c>
      <c r="C1831" s="57" t="s">
        <v>10</v>
      </c>
      <c r="D1831" s="58">
        <v>467.97</v>
      </c>
      <c r="E1831" s="58">
        <v>366.31501000000003</v>
      </c>
      <c r="F1831" s="128">
        <f t="shared" si="57"/>
        <v>0.7827745581981751</v>
      </c>
    </row>
    <row r="1832" spans="1:6" s="55" customFormat="1" x14ac:dyDescent="0.25">
      <c r="A1832" s="51" t="str">
        <f t="shared" si="56"/>
        <v>A</v>
      </c>
      <c r="B1832" s="129" t="s">
        <v>258</v>
      </c>
      <c r="C1832" s="60" t="s">
        <v>12</v>
      </c>
      <c r="D1832" s="61">
        <v>467.97</v>
      </c>
      <c r="E1832" s="61">
        <v>366.31501000000003</v>
      </c>
      <c r="F1832" s="130">
        <f t="shared" si="57"/>
        <v>0.7827745581981751</v>
      </c>
    </row>
    <row r="1833" spans="1:6" s="55" customFormat="1" ht="36.75" thickBot="1" x14ac:dyDescent="0.3">
      <c r="A1833" s="51" t="str">
        <f t="shared" si="56"/>
        <v>A</v>
      </c>
      <c r="B1833" s="52" t="s">
        <v>1050</v>
      </c>
      <c r="C1833" s="125" t="s">
        <v>1051</v>
      </c>
      <c r="D1833" s="54">
        <v>290.29500000000002</v>
      </c>
      <c r="E1833" s="54">
        <v>269.03742999999997</v>
      </c>
      <c r="F1833" s="126">
        <f t="shared" si="57"/>
        <v>0.9267725245009385</v>
      </c>
    </row>
    <row r="1834" spans="1:6" s="55" customFormat="1" ht="15.75" thickTop="1" x14ac:dyDescent="0.25">
      <c r="A1834" s="51" t="str">
        <f t="shared" si="56"/>
        <v>A</v>
      </c>
      <c r="B1834" s="127" t="s">
        <v>258</v>
      </c>
      <c r="C1834" s="57" t="s">
        <v>10</v>
      </c>
      <c r="D1834" s="58">
        <v>290.29500000000002</v>
      </c>
      <c r="E1834" s="58">
        <v>269.03742999999997</v>
      </c>
      <c r="F1834" s="128">
        <f t="shared" si="57"/>
        <v>0.9267725245009385</v>
      </c>
    </row>
    <row r="1835" spans="1:6" s="55" customFormat="1" x14ac:dyDescent="0.25">
      <c r="A1835" s="51" t="str">
        <f t="shared" si="56"/>
        <v>A</v>
      </c>
      <c r="B1835" s="129" t="s">
        <v>258</v>
      </c>
      <c r="C1835" s="60" t="s">
        <v>12</v>
      </c>
      <c r="D1835" s="61">
        <v>290.29500000000002</v>
      </c>
      <c r="E1835" s="61">
        <v>269.03742999999997</v>
      </c>
      <c r="F1835" s="130">
        <f t="shared" si="57"/>
        <v>0.9267725245009385</v>
      </c>
    </row>
    <row r="1836" spans="1:6" s="55" customFormat="1" ht="36.75" thickBot="1" x14ac:dyDescent="0.3">
      <c r="A1836" s="51" t="str">
        <f t="shared" si="56"/>
        <v>A</v>
      </c>
      <c r="B1836" s="52" t="s">
        <v>1052</v>
      </c>
      <c r="C1836" s="125" t="s">
        <v>1053</v>
      </c>
      <c r="D1836" s="54">
        <v>648.69000000000005</v>
      </c>
      <c r="E1836" s="54">
        <v>501.6968</v>
      </c>
      <c r="F1836" s="126">
        <f t="shared" si="57"/>
        <v>0.77339992908785393</v>
      </c>
    </row>
    <row r="1837" spans="1:6" s="55" customFormat="1" ht="15.75" thickTop="1" x14ac:dyDescent="0.25">
      <c r="A1837" s="51" t="str">
        <f t="shared" si="56"/>
        <v>A</v>
      </c>
      <c r="B1837" s="127" t="s">
        <v>258</v>
      </c>
      <c r="C1837" s="57" t="s">
        <v>10</v>
      </c>
      <c r="D1837" s="58">
        <v>648.69000000000005</v>
      </c>
      <c r="E1837" s="58">
        <v>501.6968</v>
      </c>
      <c r="F1837" s="128">
        <f t="shared" si="57"/>
        <v>0.77339992908785393</v>
      </c>
    </row>
    <row r="1838" spans="1:6" s="55" customFormat="1" x14ac:dyDescent="0.25">
      <c r="A1838" s="51" t="str">
        <f t="shared" si="56"/>
        <v>A</v>
      </c>
      <c r="B1838" s="129" t="s">
        <v>258</v>
      </c>
      <c r="C1838" s="60" t="s">
        <v>12</v>
      </c>
      <c r="D1838" s="61">
        <v>648.69000000000005</v>
      </c>
      <c r="E1838" s="61">
        <v>501.6968</v>
      </c>
      <c r="F1838" s="130">
        <f t="shared" si="57"/>
        <v>0.77339992908785393</v>
      </c>
    </row>
    <row r="1839" spans="1:6" s="55" customFormat="1" ht="36.75" thickBot="1" x14ac:dyDescent="0.3">
      <c r="A1839" s="51" t="str">
        <f t="shared" si="56"/>
        <v>A</v>
      </c>
      <c r="B1839" s="52" t="s">
        <v>1054</v>
      </c>
      <c r="C1839" s="125" t="s">
        <v>1055</v>
      </c>
      <c r="D1839" s="54">
        <v>204.69900000000001</v>
      </c>
      <c r="E1839" s="54">
        <v>175.15710999999999</v>
      </c>
      <c r="F1839" s="126">
        <f t="shared" si="57"/>
        <v>0.85568131744659226</v>
      </c>
    </row>
    <row r="1840" spans="1:6" s="55" customFormat="1" ht="15.75" thickTop="1" x14ac:dyDescent="0.25">
      <c r="A1840" s="51" t="str">
        <f t="shared" si="56"/>
        <v>A</v>
      </c>
      <c r="B1840" s="127" t="s">
        <v>258</v>
      </c>
      <c r="C1840" s="57" t="s">
        <v>10</v>
      </c>
      <c r="D1840" s="58">
        <v>204.69900000000001</v>
      </c>
      <c r="E1840" s="58">
        <v>175.15710999999999</v>
      </c>
      <c r="F1840" s="128">
        <f t="shared" si="57"/>
        <v>0.85568131744659226</v>
      </c>
    </row>
    <row r="1841" spans="1:6" s="55" customFormat="1" x14ac:dyDescent="0.25">
      <c r="A1841" s="51" t="str">
        <f t="shared" si="56"/>
        <v>A</v>
      </c>
      <c r="B1841" s="129" t="s">
        <v>258</v>
      </c>
      <c r="C1841" s="60" t="s">
        <v>12</v>
      </c>
      <c r="D1841" s="61">
        <v>204.69900000000001</v>
      </c>
      <c r="E1841" s="61">
        <v>175.15710999999999</v>
      </c>
      <c r="F1841" s="130">
        <f t="shared" si="57"/>
        <v>0.85568131744659226</v>
      </c>
    </row>
    <row r="1842" spans="1:6" s="55" customFormat="1" ht="36.75" thickBot="1" x14ac:dyDescent="0.3">
      <c r="A1842" s="51" t="str">
        <f t="shared" si="56"/>
        <v>A</v>
      </c>
      <c r="B1842" s="52" t="s">
        <v>1056</v>
      </c>
      <c r="C1842" s="125" t="s">
        <v>1057</v>
      </c>
      <c r="D1842" s="54">
        <v>86.89</v>
      </c>
      <c r="E1842" s="54">
        <v>27.084060000000001</v>
      </c>
      <c r="F1842" s="126">
        <f t="shared" si="57"/>
        <v>0.31170514443549319</v>
      </c>
    </row>
    <row r="1843" spans="1:6" s="55" customFormat="1" ht="15.75" thickTop="1" x14ac:dyDescent="0.25">
      <c r="A1843" s="51" t="str">
        <f t="shared" si="56"/>
        <v>A</v>
      </c>
      <c r="B1843" s="127" t="s">
        <v>258</v>
      </c>
      <c r="C1843" s="57" t="s">
        <v>10</v>
      </c>
      <c r="D1843" s="58">
        <v>86.89</v>
      </c>
      <c r="E1843" s="58">
        <v>27.084060000000001</v>
      </c>
      <c r="F1843" s="128">
        <f t="shared" si="57"/>
        <v>0.31170514443549319</v>
      </c>
    </row>
    <row r="1844" spans="1:6" s="55" customFormat="1" x14ac:dyDescent="0.25">
      <c r="A1844" s="51" t="str">
        <f t="shared" si="56"/>
        <v>A</v>
      </c>
      <c r="B1844" s="129" t="s">
        <v>258</v>
      </c>
      <c r="C1844" s="60" t="s">
        <v>12</v>
      </c>
      <c r="D1844" s="61">
        <v>86.89</v>
      </c>
      <c r="E1844" s="61">
        <v>27.084060000000001</v>
      </c>
      <c r="F1844" s="130">
        <f t="shared" si="57"/>
        <v>0.31170514443549319</v>
      </c>
    </row>
    <row r="1845" spans="1:6" s="55" customFormat="1" ht="36.75" thickBot="1" x14ac:dyDescent="0.3">
      <c r="A1845" s="51" t="str">
        <f t="shared" si="56"/>
        <v>A</v>
      </c>
      <c r="B1845" s="52" t="s">
        <v>1058</v>
      </c>
      <c r="C1845" s="125" t="s">
        <v>1059</v>
      </c>
      <c r="D1845" s="54">
        <v>938.904</v>
      </c>
      <c r="E1845" s="54">
        <v>787.68916999999999</v>
      </c>
      <c r="F1845" s="126">
        <f t="shared" si="57"/>
        <v>0.83894537673713176</v>
      </c>
    </row>
    <row r="1846" spans="1:6" s="55" customFormat="1" ht="15.75" thickTop="1" x14ac:dyDescent="0.25">
      <c r="A1846" s="51" t="str">
        <f t="shared" si="56"/>
        <v>A</v>
      </c>
      <c r="B1846" s="127" t="s">
        <v>258</v>
      </c>
      <c r="C1846" s="57" t="s">
        <v>10</v>
      </c>
      <c r="D1846" s="58">
        <v>938.904</v>
      </c>
      <c r="E1846" s="58">
        <v>787.68916999999999</v>
      </c>
      <c r="F1846" s="128">
        <f t="shared" si="57"/>
        <v>0.83894537673713176</v>
      </c>
    </row>
    <row r="1847" spans="1:6" s="55" customFormat="1" x14ac:dyDescent="0.25">
      <c r="A1847" s="51" t="str">
        <f t="shared" si="56"/>
        <v>A</v>
      </c>
      <c r="B1847" s="129" t="s">
        <v>258</v>
      </c>
      <c r="C1847" s="60" t="s">
        <v>12</v>
      </c>
      <c r="D1847" s="61">
        <v>938.904</v>
      </c>
      <c r="E1847" s="61">
        <v>787.68916999999999</v>
      </c>
      <c r="F1847" s="130">
        <f t="shared" si="57"/>
        <v>0.83894537673713176</v>
      </c>
    </row>
    <row r="1848" spans="1:6" s="55" customFormat="1" ht="36.75" thickBot="1" x14ac:dyDescent="0.3">
      <c r="A1848" s="51" t="str">
        <f t="shared" si="56"/>
        <v>A</v>
      </c>
      <c r="B1848" s="52" t="s">
        <v>1060</v>
      </c>
      <c r="C1848" s="125" t="s">
        <v>1061</v>
      </c>
      <c r="D1848" s="54">
        <v>218.429</v>
      </c>
      <c r="E1848" s="54">
        <v>156.32008999999999</v>
      </c>
      <c r="F1848" s="126">
        <f t="shared" si="57"/>
        <v>0.71565630021654625</v>
      </c>
    </row>
    <row r="1849" spans="1:6" s="55" customFormat="1" ht="15.75" thickTop="1" x14ac:dyDescent="0.25">
      <c r="A1849" s="51" t="str">
        <f t="shared" si="56"/>
        <v>A</v>
      </c>
      <c r="B1849" s="127" t="s">
        <v>258</v>
      </c>
      <c r="C1849" s="57" t="s">
        <v>10</v>
      </c>
      <c r="D1849" s="58">
        <v>218.429</v>
      </c>
      <c r="E1849" s="58">
        <v>156.32008999999999</v>
      </c>
      <c r="F1849" s="128">
        <f t="shared" si="57"/>
        <v>0.71565630021654625</v>
      </c>
    </row>
    <row r="1850" spans="1:6" s="55" customFormat="1" x14ac:dyDescent="0.25">
      <c r="A1850" s="51" t="str">
        <f t="shared" si="56"/>
        <v>A</v>
      </c>
      <c r="B1850" s="129" t="s">
        <v>258</v>
      </c>
      <c r="C1850" s="60" t="s">
        <v>12</v>
      </c>
      <c r="D1850" s="61">
        <v>218.429</v>
      </c>
      <c r="E1850" s="61">
        <v>156.32008999999999</v>
      </c>
      <c r="F1850" s="130">
        <f t="shared" si="57"/>
        <v>0.71565630021654625</v>
      </c>
    </row>
    <row r="1851" spans="1:6" s="55" customFormat="1" ht="36.75" thickBot="1" x14ac:dyDescent="0.3">
      <c r="A1851" s="51" t="str">
        <f t="shared" si="56"/>
        <v>A</v>
      </c>
      <c r="B1851" s="52" t="s">
        <v>1062</v>
      </c>
      <c r="C1851" s="125" t="s">
        <v>1063</v>
      </c>
      <c r="D1851" s="54">
        <v>589.68799999999999</v>
      </c>
      <c r="E1851" s="54">
        <v>506.56040999999999</v>
      </c>
      <c r="F1851" s="126">
        <f t="shared" si="57"/>
        <v>0.85903123346583277</v>
      </c>
    </row>
    <row r="1852" spans="1:6" s="55" customFormat="1" ht="15.75" thickTop="1" x14ac:dyDescent="0.25">
      <c r="A1852" s="51" t="str">
        <f t="shared" si="56"/>
        <v>A</v>
      </c>
      <c r="B1852" s="127" t="s">
        <v>258</v>
      </c>
      <c r="C1852" s="57" t="s">
        <v>10</v>
      </c>
      <c r="D1852" s="58">
        <v>589.68799999999999</v>
      </c>
      <c r="E1852" s="58">
        <v>506.56040999999999</v>
      </c>
      <c r="F1852" s="128">
        <f t="shared" si="57"/>
        <v>0.85903123346583277</v>
      </c>
    </row>
    <row r="1853" spans="1:6" s="55" customFormat="1" x14ac:dyDescent="0.25">
      <c r="A1853" s="51" t="str">
        <f t="shared" si="56"/>
        <v>A</v>
      </c>
      <c r="B1853" s="129" t="s">
        <v>258</v>
      </c>
      <c r="C1853" s="60" t="s">
        <v>12</v>
      </c>
      <c r="D1853" s="61">
        <v>589.68799999999999</v>
      </c>
      <c r="E1853" s="61">
        <v>506.56040999999999</v>
      </c>
      <c r="F1853" s="130">
        <f t="shared" si="57"/>
        <v>0.85903123346583277</v>
      </c>
    </row>
    <row r="1854" spans="1:6" s="55" customFormat="1" ht="36.75" thickBot="1" x14ac:dyDescent="0.3">
      <c r="A1854" s="51" t="str">
        <f t="shared" si="56"/>
        <v>A</v>
      </c>
      <c r="B1854" s="52" t="s">
        <v>1064</v>
      </c>
      <c r="C1854" s="125" t="s">
        <v>1065</v>
      </c>
      <c r="D1854" s="54">
        <v>356.71</v>
      </c>
      <c r="E1854" s="54">
        <v>342.77127000000002</v>
      </c>
      <c r="F1854" s="126">
        <f t="shared" si="57"/>
        <v>0.96092419612570446</v>
      </c>
    </row>
    <row r="1855" spans="1:6" s="55" customFormat="1" ht="15.75" thickTop="1" x14ac:dyDescent="0.25">
      <c r="A1855" s="51" t="str">
        <f t="shared" si="56"/>
        <v>A</v>
      </c>
      <c r="B1855" s="127" t="s">
        <v>258</v>
      </c>
      <c r="C1855" s="57" t="s">
        <v>10</v>
      </c>
      <c r="D1855" s="58">
        <v>356.71</v>
      </c>
      <c r="E1855" s="58">
        <v>342.77127000000002</v>
      </c>
      <c r="F1855" s="128">
        <f t="shared" si="57"/>
        <v>0.96092419612570446</v>
      </c>
    </row>
    <row r="1856" spans="1:6" s="55" customFormat="1" x14ac:dyDescent="0.25">
      <c r="A1856" s="51" t="str">
        <f t="shared" si="56"/>
        <v>A</v>
      </c>
      <c r="B1856" s="129" t="s">
        <v>258</v>
      </c>
      <c r="C1856" s="60" t="s">
        <v>12</v>
      </c>
      <c r="D1856" s="61">
        <v>356.71</v>
      </c>
      <c r="E1856" s="61">
        <v>342.77127000000002</v>
      </c>
      <c r="F1856" s="130">
        <f t="shared" si="57"/>
        <v>0.96092419612570446</v>
      </c>
    </row>
    <row r="1857" spans="1:6" s="55" customFormat="1" ht="36.75" thickBot="1" x14ac:dyDescent="0.3">
      <c r="A1857" s="51" t="str">
        <f t="shared" si="56"/>
        <v>A</v>
      </c>
      <c r="B1857" s="52" t="s">
        <v>1066</v>
      </c>
      <c r="C1857" s="125" t="s">
        <v>1067</v>
      </c>
      <c r="D1857" s="54">
        <v>676.72400000000005</v>
      </c>
      <c r="E1857" s="54">
        <v>373.64984000000004</v>
      </c>
      <c r="F1857" s="126">
        <f t="shared" si="57"/>
        <v>0.55214509903594378</v>
      </c>
    </row>
    <row r="1858" spans="1:6" s="55" customFormat="1" ht="15.75" thickTop="1" x14ac:dyDescent="0.25">
      <c r="A1858" s="51" t="str">
        <f t="shared" si="56"/>
        <v>A</v>
      </c>
      <c r="B1858" s="127" t="s">
        <v>258</v>
      </c>
      <c r="C1858" s="57" t="s">
        <v>10</v>
      </c>
      <c r="D1858" s="58">
        <v>676.72400000000005</v>
      </c>
      <c r="E1858" s="58">
        <v>373.64984000000004</v>
      </c>
      <c r="F1858" s="128">
        <f t="shared" si="57"/>
        <v>0.55214509903594378</v>
      </c>
    </row>
    <row r="1859" spans="1:6" s="55" customFormat="1" x14ac:dyDescent="0.25">
      <c r="A1859" s="51" t="str">
        <f t="shared" si="56"/>
        <v>A</v>
      </c>
      <c r="B1859" s="129" t="s">
        <v>258</v>
      </c>
      <c r="C1859" s="60" t="s">
        <v>12</v>
      </c>
      <c r="D1859" s="61">
        <v>676.72400000000005</v>
      </c>
      <c r="E1859" s="61">
        <v>373.64984000000004</v>
      </c>
      <c r="F1859" s="130">
        <f t="shared" si="57"/>
        <v>0.55214509903594378</v>
      </c>
    </row>
    <row r="1860" spans="1:6" ht="36.75" thickBot="1" x14ac:dyDescent="0.3">
      <c r="A1860" s="110" t="str">
        <f t="shared" ref="A1860:A1923" si="58">IF(OR(D1860&lt;&gt;0,E1860&lt;&gt;0),"A","B")</f>
        <v>A</v>
      </c>
      <c r="B1860" s="42" t="s">
        <v>1068</v>
      </c>
      <c r="C1860" s="120" t="s">
        <v>1069</v>
      </c>
      <c r="D1860" s="44">
        <v>4101</v>
      </c>
      <c r="E1860" s="44">
        <v>3782.23747</v>
      </c>
      <c r="F1860" s="113">
        <f t="shared" ref="F1860:F1923" si="59">E1860/D1860</f>
        <v>0.92227199951231409</v>
      </c>
    </row>
    <row r="1861" spans="1:6" ht="15.75" thickTop="1" x14ac:dyDescent="0.25">
      <c r="A1861" s="110" t="str">
        <f t="shared" si="58"/>
        <v>A</v>
      </c>
      <c r="B1861" s="121" t="s">
        <v>258</v>
      </c>
      <c r="C1861" s="46" t="s">
        <v>10</v>
      </c>
      <c r="D1861" s="47">
        <v>4101</v>
      </c>
      <c r="E1861" s="47">
        <v>3782.23747</v>
      </c>
      <c r="F1861" s="122">
        <f t="shared" si="59"/>
        <v>0.92227199951231409</v>
      </c>
    </row>
    <row r="1862" spans="1:6" x14ac:dyDescent="0.25">
      <c r="A1862" s="110" t="str">
        <f t="shared" si="58"/>
        <v>A</v>
      </c>
      <c r="B1862" s="123" t="s">
        <v>258</v>
      </c>
      <c r="C1862" s="49" t="s">
        <v>2</v>
      </c>
      <c r="D1862" s="50">
        <v>4101</v>
      </c>
      <c r="E1862" s="50">
        <v>3782.23747</v>
      </c>
      <c r="F1862" s="124">
        <f t="shared" si="59"/>
        <v>0.92227199951231409</v>
      </c>
    </row>
    <row r="1863" spans="1:6" ht="36.75" thickBot="1" x14ac:dyDescent="0.3">
      <c r="A1863" s="110" t="str">
        <f t="shared" si="58"/>
        <v>A</v>
      </c>
      <c r="B1863" s="42" t="s">
        <v>1070</v>
      </c>
      <c r="C1863" s="120" t="s">
        <v>1071</v>
      </c>
      <c r="D1863" s="44">
        <v>59</v>
      </c>
      <c r="E1863" s="44">
        <v>55.826300000000003</v>
      </c>
      <c r="F1863" s="113">
        <f t="shared" si="59"/>
        <v>0.94620847457627122</v>
      </c>
    </row>
    <row r="1864" spans="1:6" ht="15.75" thickTop="1" x14ac:dyDescent="0.25">
      <c r="A1864" s="110" t="str">
        <f t="shared" si="58"/>
        <v>A</v>
      </c>
      <c r="B1864" s="121" t="s">
        <v>258</v>
      </c>
      <c r="C1864" s="46" t="s">
        <v>10</v>
      </c>
      <c r="D1864" s="47">
        <v>56</v>
      </c>
      <c r="E1864" s="47">
        <v>55.826300000000003</v>
      </c>
      <c r="F1864" s="122">
        <f t="shared" si="59"/>
        <v>0.99689821428571435</v>
      </c>
    </row>
    <row r="1865" spans="1:6" x14ac:dyDescent="0.25">
      <c r="A1865" s="110" t="str">
        <f t="shared" si="58"/>
        <v>A</v>
      </c>
      <c r="B1865" s="123" t="s">
        <v>258</v>
      </c>
      <c r="C1865" s="49" t="s">
        <v>11</v>
      </c>
      <c r="D1865" s="50">
        <v>16</v>
      </c>
      <c r="E1865" s="50">
        <v>15.972</v>
      </c>
      <c r="F1865" s="124">
        <f t="shared" si="59"/>
        <v>0.99824999999999997</v>
      </c>
    </row>
    <row r="1866" spans="1:6" x14ac:dyDescent="0.25">
      <c r="A1866" s="110" t="str">
        <f t="shared" si="58"/>
        <v>A</v>
      </c>
      <c r="B1866" s="123" t="s">
        <v>258</v>
      </c>
      <c r="C1866" s="49" t="s">
        <v>12</v>
      </c>
      <c r="D1866" s="50">
        <v>40</v>
      </c>
      <c r="E1866" s="50">
        <v>39.854300000000002</v>
      </c>
      <c r="F1866" s="124">
        <f t="shared" si="59"/>
        <v>0.99635750000000001</v>
      </c>
    </row>
    <row r="1867" spans="1:6" x14ac:dyDescent="0.25">
      <c r="A1867" s="110" t="str">
        <f t="shared" si="58"/>
        <v>A</v>
      </c>
      <c r="B1867" s="121" t="s">
        <v>258</v>
      </c>
      <c r="C1867" s="46" t="s">
        <v>17</v>
      </c>
      <c r="D1867" s="47">
        <v>3</v>
      </c>
      <c r="E1867" s="47">
        <v>0</v>
      </c>
      <c r="F1867" s="122">
        <f t="shared" si="59"/>
        <v>0</v>
      </c>
    </row>
    <row r="1868" spans="1:6" ht="18.75" thickBot="1" x14ac:dyDescent="0.3">
      <c r="A1868" s="110" t="str">
        <f t="shared" si="58"/>
        <v>A</v>
      </c>
      <c r="B1868" s="42" t="s">
        <v>1072</v>
      </c>
      <c r="C1868" s="120" t="s">
        <v>1073</v>
      </c>
      <c r="D1868" s="44">
        <v>924</v>
      </c>
      <c r="E1868" s="44">
        <v>123.5282</v>
      </c>
      <c r="F1868" s="113">
        <f t="shared" si="59"/>
        <v>0.13368852813852813</v>
      </c>
    </row>
    <row r="1869" spans="1:6" ht="15.75" thickTop="1" x14ac:dyDescent="0.25">
      <c r="A1869" s="110" t="str">
        <f t="shared" si="58"/>
        <v>A</v>
      </c>
      <c r="B1869" s="121" t="s">
        <v>258</v>
      </c>
      <c r="C1869" s="46" t="s">
        <v>10</v>
      </c>
      <c r="D1869" s="47">
        <v>924</v>
      </c>
      <c r="E1869" s="47">
        <v>123.5282</v>
      </c>
      <c r="F1869" s="122">
        <f t="shared" si="59"/>
        <v>0.13368852813852813</v>
      </c>
    </row>
    <row r="1870" spans="1:6" x14ac:dyDescent="0.25">
      <c r="A1870" s="110" t="str">
        <f t="shared" si="58"/>
        <v>A</v>
      </c>
      <c r="B1870" s="123" t="s">
        <v>258</v>
      </c>
      <c r="C1870" s="49" t="s">
        <v>12</v>
      </c>
      <c r="D1870" s="50">
        <v>124</v>
      </c>
      <c r="E1870" s="50">
        <v>123.5282</v>
      </c>
      <c r="F1870" s="124">
        <f t="shared" si="59"/>
        <v>0.99619516129032259</v>
      </c>
    </row>
    <row r="1871" spans="1:6" x14ac:dyDescent="0.25">
      <c r="A1871" s="110" t="str">
        <f t="shared" si="58"/>
        <v>A</v>
      </c>
      <c r="B1871" s="123" t="s">
        <v>258</v>
      </c>
      <c r="C1871" s="49" t="s">
        <v>16</v>
      </c>
      <c r="D1871" s="50">
        <v>800</v>
      </c>
      <c r="E1871" s="50">
        <v>0</v>
      </c>
      <c r="F1871" s="124">
        <f t="shared" si="59"/>
        <v>0</v>
      </c>
    </row>
    <row r="1872" spans="1:6" s="55" customFormat="1" ht="18.75" thickBot="1" x14ac:dyDescent="0.3">
      <c r="A1872" s="51" t="str">
        <f t="shared" si="58"/>
        <v>A</v>
      </c>
      <c r="B1872" s="52" t="s">
        <v>1074</v>
      </c>
      <c r="C1872" s="125" t="s">
        <v>1075</v>
      </c>
      <c r="D1872" s="54">
        <v>924</v>
      </c>
      <c r="E1872" s="54">
        <v>123.5282</v>
      </c>
      <c r="F1872" s="126">
        <f t="shared" si="59"/>
        <v>0.13368852813852813</v>
      </c>
    </row>
    <row r="1873" spans="1:6" s="55" customFormat="1" ht="15.75" thickTop="1" x14ac:dyDescent="0.25">
      <c r="A1873" s="51" t="str">
        <f t="shared" si="58"/>
        <v>A</v>
      </c>
      <c r="B1873" s="127" t="s">
        <v>258</v>
      </c>
      <c r="C1873" s="57" t="s">
        <v>10</v>
      </c>
      <c r="D1873" s="58">
        <v>924</v>
      </c>
      <c r="E1873" s="58">
        <v>123.5282</v>
      </c>
      <c r="F1873" s="128">
        <f t="shared" si="59"/>
        <v>0.13368852813852813</v>
      </c>
    </row>
    <row r="1874" spans="1:6" s="55" customFormat="1" x14ac:dyDescent="0.25">
      <c r="A1874" s="51" t="str">
        <f t="shared" si="58"/>
        <v>A</v>
      </c>
      <c r="B1874" s="129" t="s">
        <v>258</v>
      </c>
      <c r="C1874" s="60" t="s">
        <v>12</v>
      </c>
      <c r="D1874" s="61">
        <v>124</v>
      </c>
      <c r="E1874" s="61">
        <v>123.5282</v>
      </c>
      <c r="F1874" s="130">
        <f t="shared" si="59"/>
        <v>0.99619516129032259</v>
      </c>
    </row>
    <row r="1875" spans="1:6" s="55" customFormat="1" x14ac:dyDescent="0.25">
      <c r="A1875" s="51" t="str">
        <f t="shared" si="58"/>
        <v>A</v>
      </c>
      <c r="B1875" s="129" t="s">
        <v>258</v>
      </c>
      <c r="C1875" s="60" t="s">
        <v>16</v>
      </c>
      <c r="D1875" s="61">
        <v>800</v>
      </c>
      <c r="E1875" s="61">
        <v>0</v>
      </c>
      <c r="F1875" s="130">
        <f t="shared" si="59"/>
        <v>0</v>
      </c>
    </row>
    <row r="1876" spans="1:6" ht="54.75" thickBot="1" x14ac:dyDescent="0.3">
      <c r="A1876" s="110" t="str">
        <f t="shared" si="58"/>
        <v>A</v>
      </c>
      <c r="B1876" s="42" t="s">
        <v>1076</v>
      </c>
      <c r="C1876" s="120" t="s">
        <v>1077</v>
      </c>
      <c r="D1876" s="44">
        <v>380.3</v>
      </c>
      <c r="E1876" s="44">
        <v>312.91996999999998</v>
      </c>
      <c r="F1876" s="113">
        <f t="shared" si="59"/>
        <v>0.82282400736260841</v>
      </c>
    </row>
    <row r="1877" spans="1:6" ht="15.75" thickTop="1" x14ac:dyDescent="0.25">
      <c r="A1877" s="110" t="str">
        <f t="shared" si="58"/>
        <v>A</v>
      </c>
      <c r="B1877" s="121" t="s">
        <v>258</v>
      </c>
      <c r="C1877" s="46" t="s">
        <v>10</v>
      </c>
      <c r="D1877" s="47">
        <v>353.82499999999999</v>
      </c>
      <c r="E1877" s="47">
        <v>311.76496999999995</v>
      </c>
      <c r="F1877" s="122">
        <f t="shared" si="59"/>
        <v>0.88112759132339424</v>
      </c>
    </row>
    <row r="1878" spans="1:6" x14ac:dyDescent="0.25">
      <c r="A1878" s="110" t="str">
        <f t="shared" si="58"/>
        <v>A</v>
      </c>
      <c r="B1878" s="123" t="s">
        <v>258</v>
      </c>
      <c r="C1878" s="49" t="s">
        <v>11</v>
      </c>
      <c r="D1878" s="50">
        <v>145</v>
      </c>
      <c r="E1878" s="50">
        <v>108.53700000000001</v>
      </c>
      <c r="F1878" s="124">
        <f t="shared" si="59"/>
        <v>0.74853103448275871</v>
      </c>
    </row>
    <row r="1879" spans="1:6" x14ac:dyDescent="0.25">
      <c r="A1879" s="110" t="str">
        <f t="shared" si="58"/>
        <v>A</v>
      </c>
      <c r="B1879" s="123" t="s">
        <v>258</v>
      </c>
      <c r="C1879" s="49" t="s">
        <v>12</v>
      </c>
      <c r="D1879" s="50">
        <v>193.82499999999999</v>
      </c>
      <c r="E1879" s="50">
        <v>170.04845</v>
      </c>
      <c r="F1879" s="124">
        <f t="shared" si="59"/>
        <v>0.87732980781632919</v>
      </c>
    </row>
    <row r="1880" spans="1:6" x14ac:dyDescent="0.25">
      <c r="A1880" s="110" t="str">
        <f t="shared" si="58"/>
        <v>A</v>
      </c>
      <c r="B1880" s="123" t="s">
        <v>258</v>
      </c>
      <c r="C1880" s="49" t="s">
        <v>15</v>
      </c>
      <c r="D1880" s="50">
        <v>10</v>
      </c>
      <c r="E1880" s="50">
        <v>0</v>
      </c>
      <c r="F1880" s="124">
        <f t="shared" si="59"/>
        <v>0</v>
      </c>
    </row>
    <row r="1881" spans="1:6" x14ac:dyDescent="0.25">
      <c r="A1881" s="110" t="str">
        <f t="shared" si="58"/>
        <v>A</v>
      </c>
      <c r="B1881" s="123" t="s">
        <v>258</v>
      </c>
      <c r="C1881" s="49" t="s">
        <v>16</v>
      </c>
      <c r="D1881" s="50">
        <v>5</v>
      </c>
      <c r="E1881" s="50">
        <v>33.179520000000004</v>
      </c>
      <c r="F1881" s="124">
        <f t="shared" si="59"/>
        <v>6.6359040000000009</v>
      </c>
    </row>
    <row r="1882" spans="1:6" x14ac:dyDescent="0.25">
      <c r="A1882" s="110" t="str">
        <f t="shared" si="58"/>
        <v>A</v>
      </c>
      <c r="B1882" s="121" t="s">
        <v>258</v>
      </c>
      <c r="C1882" s="46" t="s">
        <v>17</v>
      </c>
      <c r="D1882" s="47">
        <v>26.475000000000001</v>
      </c>
      <c r="E1882" s="47">
        <v>1.155</v>
      </c>
      <c r="F1882" s="122">
        <f t="shared" si="59"/>
        <v>4.3626062322946177E-2</v>
      </c>
    </row>
    <row r="1883" spans="1:6" ht="36.75" thickBot="1" x14ac:dyDescent="0.3">
      <c r="A1883" s="110" t="str">
        <f t="shared" si="58"/>
        <v>A</v>
      </c>
      <c r="B1883" s="42" t="s">
        <v>1078</v>
      </c>
      <c r="C1883" s="120" t="s">
        <v>1079</v>
      </c>
      <c r="D1883" s="44">
        <v>238</v>
      </c>
      <c r="E1883" s="44">
        <v>215.47774999999999</v>
      </c>
      <c r="F1883" s="113">
        <f t="shared" si="59"/>
        <v>0.90536869747899151</v>
      </c>
    </row>
    <row r="1884" spans="1:6" ht="15.75" thickTop="1" x14ac:dyDescent="0.25">
      <c r="A1884" s="110" t="str">
        <f t="shared" si="58"/>
        <v>A</v>
      </c>
      <c r="B1884" s="121" t="s">
        <v>258</v>
      </c>
      <c r="C1884" s="46" t="s">
        <v>10</v>
      </c>
      <c r="D1884" s="47">
        <v>236</v>
      </c>
      <c r="E1884" s="47">
        <v>215.47774999999999</v>
      </c>
      <c r="F1884" s="122">
        <f t="shared" si="59"/>
        <v>0.91304131355932194</v>
      </c>
    </row>
    <row r="1885" spans="1:6" x14ac:dyDescent="0.25">
      <c r="A1885" s="110" t="str">
        <f t="shared" si="58"/>
        <v>A</v>
      </c>
      <c r="B1885" s="123" t="s">
        <v>258</v>
      </c>
      <c r="C1885" s="49" t="s">
        <v>11</v>
      </c>
      <c r="D1885" s="50">
        <v>42</v>
      </c>
      <c r="E1885" s="50">
        <v>29.1586</v>
      </c>
      <c r="F1885" s="124">
        <f t="shared" si="59"/>
        <v>0.69425238095238095</v>
      </c>
    </row>
    <row r="1886" spans="1:6" x14ac:dyDescent="0.25">
      <c r="A1886" s="110" t="str">
        <f t="shared" si="58"/>
        <v>A</v>
      </c>
      <c r="B1886" s="123" t="s">
        <v>258</v>
      </c>
      <c r="C1886" s="49" t="s">
        <v>12</v>
      </c>
      <c r="D1886" s="50">
        <v>189</v>
      </c>
      <c r="E1886" s="50">
        <v>186.31915000000001</v>
      </c>
      <c r="F1886" s="124">
        <f t="shared" si="59"/>
        <v>0.98581560846560845</v>
      </c>
    </row>
    <row r="1887" spans="1:6" x14ac:dyDescent="0.25">
      <c r="A1887" s="110" t="str">
        <f t="shared" si="58"/>
        <v>A</v>
      </c>
      <c r="B1887" s="123" t="s">
        <v>258</v>
      </c>
      <c r="C1887" s="49" t="s">
        <v>15</v>
      </c>
      <c r="D1887" s="50">
        <v>4</v>
      </c>
      <c r="E1887" s="50">
        <v>0</v>
      </c>
      <c r="F1887" s="124">
        <f t="shared" si="59"/>
        <v>0</v>
      </c>
    </row>
    <row r="1888" spans="1:6" x14ac:dyDescent="0.25">
      <c r="A1888" s="110" t="str">
        <f t="shared" si="58"/>
        <v>A</v>
      </c>
      <c r="B1888" s="123" t="s">
        <v>258</v>
      </c>
      <c r="C1888" s="49" t="s">
        <v>16</v>
      </c>
      <c r="D1888" s="50">
        <v>1</v>
      </c>
      <c r="E1888" s="50">
        <v>0</v>
      </c>
      <c r="F1888" s="124">
        <f t="shared" si="59"/>
        <v>0</v>
      </c>
    </row>
    <row r="1889" spans="1:6" x14ac:dyDescent="0.25">
      <c r="A1889" s="110" t="str">
        <f t="shared" si="58"/>
        <v>A</v>
      </c>
      <c r="B1889" s="121" t="s">
        <v>258</v>
      </c>
      <c r="C1889" s="46" t="s">
        <v>17</v>
      </c>
      <c r="D1889" s="47">
        <v>2</v>
      </c>
      <c r="E1889" s="47">
        <v>0</v>
      </c>
      <c r="F1889" s="122">
        <f t="shared" si="59"/>
        <v>0</v>
      </c>
    </row>
    <row r="1890" spans="1:6" ht="18.75" thickBot="1" x14ac:dyDescent="0.3">
      <c r="A1890" s="110" t="str">
        <f t="shared" si="58"/>
        <v>A</v>
      </c>
      <c r="B1890" s="42" t="s">
        <v>1080</v>
      </c>
      <c r="C1890" s="120" t="s">
        <v>1081</v>
      </c>
      <c r="D1890" s="44">
        <v>312919.82299999997</v>
      </c>
      <c r="E1890" s="44">
        <v>312352.91610999999</v>
      </c>
      <c r="F1890" s="113">
        <f t="shared" si="59"/>
        <v>0.99818833180792133</v>
      </c>
    </row>
    <row r="1891" spans="1:6" ht="15.75" thickTop="1" x14ac:dyDescent="0.25">
      <c r="A1891" s="110" t="str">
        <f t="shared" si="58"/>
        <v>A</v>
      </c>
      <c r="B1891" s="121" t="s">
        <v>258</v>
      </c>
      <c r="C1891" s="46" t="s">
        <v>10</v>
      </c>
      <c r="D1891" s="47">
        <v>213486.473</v>
      </c>
      <c r="E1891" s="47">
        <v>212981.41840999998</v>
      </c>
      <c r="F1891" s="122">
        <f t="shared" si="59"/>
        <v>0.99763425484105495</v>
      </c>
    </row>
    <row r="1892" spans="1:6" x14ac:dyDescent="0.25">
      <c r="A1892" s="110" t="str">
        <f t="shared" si="58"/>
        <v>A</v>
      </c>
      <c r="B1892" s="123" t="s">
        <v>258</v>
      </c>
      <c r="C1892" s="49" t="s">
        <v>11</v>
      </c>
      <c r="D1892" s="50">
        <v>134722.33799999999</v>
      </c>
      <c r="E1892" s="50">
        <v>134629.23247999998</v>
      </c>
      <c r="F1892" s="124">
        <f t="shared" si="59"/>
        <v>0.99930890807432382</v>
      </c>
    </row>
    <row r="1893" spans="1:6" x14ac:dyDescent="0.25">
      <c r="A1893" s="110" t="str">
        <f t="shared" si="58"/>
        <v>A</v>
      </c>
      <c r="B1893" s="123" t="s">
        <v>258</v>
      </c>
      <c r="C1893" s="49" t="s">
        <v>12</v>
      </c>
      <c r="D1893" s="50">
        <v>69169.089000000007</v>
      </c>
      <c r="E1893" s="50">
        <v>68779.08862000001</v>
      </c>
      <c r="F1893" s="124">
        <f t="shared" si="59"/>
        <v>0.99436163775411301</v>
      </c>
    </row>
    <row r="1894" spans="1:6" x14ac:dyDescent="0.25">
      <c r="A1894" s="110" t="str">
        <f t="shared" si="58"/>
        <v>A</v>
      </c>
      <c r="B1894" s="123" t="s">
        <v>258</v>
      </c>
      <c r="C1894" s="49" t="s">
        <v>2</v>
      </c>
      <c r="D1894" s="50">
        <v>257.5</v>
      </c>
      <c r="E1894" s="50">
        <v>257.19725</v>
      </c>
      <c r="F1894" s="124">
        <f t="shared" si="59"/>
        <v>0.99882427184466016</v>
      </c>
    </row>
    <row r="1895" spans="1:6" x14ac:dyDescent="0.25">
      <c r="A1895" s="110" t="str">
        <f t="shared" si="58"/>
        <v>A</v>
      </c>
      <c r="B1895" s="123" t="s">
        <v>258</v>
      </c>
      <c r="C1895" s="49" t="s">
        <v>15</v>
      </c>
      <c r="D1895" s="50">
        <v>2164.7660000000001</v>
      </c>
      <c r="E1895" s="50">
        <v>2151.4204199999999</v>
      </c>
      <c r="F1895" s="124">
        <f t="shared" si="59"/>
        <v>0.99383509349278387</v>
      </c>
    </row>
    <row r="1896" spans="1:6" x14ac:dyDescent="0.25">
      <c r="A1896" s="110" t="str">
        <f t="shared" si="58"/>
        <v>A</v>
      </c>
      <c r="B1896" s="123" t="s">
        <v>258</v>
      </c>
      <c r="C1896" s="49" t="s">
        <v>16</v>
      </c>
      <c r="D1896" s="50">
        <v>7172.78</v>
      </c>
      <c r="E1896" s="50">
        <v>7164.4796399999996</v>
      </c>
      <c r="F1896" s="124">
        <f t="shared" si="59"/>
        <v>0.99884279735332737</v>
      </c>
    </row>
    <row r="1897" spans="1:6" x14ac:dyDescent="0.25">
      <c r="A1897" s="110" t="str">
        <f t="shared" si="58"/>
        <v>A</v>
      </c>
      <c r="B1897" s="121" t="s">
        <v>258</v>
      </c>
      <c r="C1897" s="46" t="s">
        <v>17</v>
      </c>
      <c r="D1897" s="47">
        <v>99433.35</v>
      </c>
      <c r="E1897" s="47">
        <v>99371.497700000022</v>
      </c>
      <c r="F1897" s="122">
        <f t="shared" si="59"/>
        <v>0.99937795216594849</v>
      </c>
    </row>
    <row r="1898" spans="1:6" ht="18.75" thickBot="1" x14ac:dyDescent="0.3">
      <c r="A1898" s="110" t="str">
        <f t="shared" si="58"/>
        <v>A</v>
      </c>
      <c r="B1898" s="42" t="s">
        <v>1082</v>
      </c>
      <c r="C1898" s="120" t="s">
        <v>1083</v>
      </c>
      <c r="D1898" s="44">
        <v>111252.685</v>
      </c>
      <c r="E1898" s="44">
        <v>111229.56801999999</v>
      </c>
      <c r="F1898" s="113">
        <f t="shared" si="59"/>
        <v>0.99979221193627821</v>
      </c>
    </row>
    <row r="1899" spans="1:6" ht="15.75" thickTop="1" x14ac:dyDescent="0.25">
      <c r="A1899" s="110" t="str">
        <f t="shared" si="58"/>
        <v>A</v>
      </c>
      <c r="B1899" s="121" t="s">
        <v>258</v>
      </c>
      <c r="C1899" s="46" t="s">
        <v>10</v>
      </c>
      <c r="D1899" s="47">
        <v>111252.685</v>
      </c>
      <c r="E1899" s="47">
        <v>111229.56801999999</v>
      </c>
      <c r="F1899" s="122">
        <f t="shared" si="59"/>
        <v>0.99979221193627821</v>
      </c>
    </row>
    <row r="1900" spans="1:6" x14ac:dyDescent="0.25">
      <c r="A1900" s="110" t="str">
        <f t="shared" si="58"/>
        <v>A</v>
      </c>
      <c r="B1900" s="123" t="s">
        <v>258</v>
      </c>
      <c r="C1900" s="49" t="s">
        <v>11</v>
      </c>
      <c r="D1900" s="50">
        <v>102680.05499999999</v>
      </c>
      <c r="E1900" s="50">
        <v>102655.14072</v>
      </c>
      <c r="F1900" s="124">
        <f t="shared" si="59"/>
        <v>0.99975736008322169</v>
      </c>
    </row>
    <row r="1901" spans="1:6" x14ac:dyDescent="0.25">
      <c r="A1901" s="110" t="str">
        <f t="shared" si="58"/>
        <v>A</v>
      </c>
      <c r="B1901" s="123" t="s">
        <v>258</v>
      </c>
      <c r="C1901" s="49" t="s">
        <v>12</v>
      </c>
      <c r="D1901" s="50">
        <v>8314.4</v>
      </c>
      <c r="E1901" s="50">
        <v>8316.5008799999996</v>
      </c>
      <c r="F1901" s="124">
        <f t="shared" si="59"/>
        <v>1.0002526796882516</v>
      </c>
    </row>
    <row r="1902" spans="1:6" x14ac:dyDescent="0.25">
      <c r="A1902" s="110" t="str">
        <f t="shared" si="58"/>
        <v>A</v>
      </c>
      <c r="B1902" s="123" t="s">
        <v>258</v>
      </c>
      <c r="C1902" s="49" t="s">
        <v>2</v>
      </c>
      <c r="D1902" s="50">
        <v>257.5</v>
      </c>
      <c r="E1902" s="50">
        <v>257.19725</v>
      </c>
      <c r="F1902" s="124">
        <f t="shared" si="59"/>
        <v>0.99882427184466016</v>
      </c>
    </row>
    <row r="1903" spans="1:6" x14ac:dyDescent="0.25">
      <c r="A1903" s="110" t="str">
        <f t="shared" si="58"/>
        <v>A</v>
      </c>
      <c r="B1903" s="123" t="s">
        <v>258</v>
      </c>
      <c r="C1903" s="49" t="s">
        <v>16</v>
      </c>
      <c r="D1903" s="50">
        <v>0.73</v>
      </c>
      <c r="E1903" s="50">
        <v>0.72916999999999998</v>
      </c>
      <c r="F1903" s="124">
        <f t="shared" si="59"/>
        <v>0.99886301369863018</v>
      </c>
    </row>
    <row r="1904" spans="1:6" ht="18.75" thickBot="1" x14ac:dyDescent="0.3">
      <c r="A1904" s="110" t="str">
        <f t="shared" si="58"/>
        <v>A</v>
      </c>
      <c r="B1904" s="42" t="s">
        <v>1084</v>
      </c>
      <c r="C1904" s="120" t="s">
        <v>1085</v>
      </c>
      <c r="D1904" s="44">
        <v>19103.609</v>
      </c>
      <c r="E1904" s="44">
        <v>18978.176190000002</v>
      </c>
      <c r="F1904" s="113">
        <f t="shared" si="59"/>
        <v>0.99343407782267745</v>
      </c>
    </row>
    <row r="1905" spans="1:6" ht="15.75" thickTop="1" x14ac:dyDescent="0.25">
      <c r="A1905" s="110" t="str">
        <f t="shared" si="58"/>
        <v>A</v>
      </c>
      <c r="B1905" s="121" t="s">
        <v>258</v>
      </c>
      <c r="C1905" s="46" t="s">
        <v>10</v>
      </c>
      <c r="D1905" s="47">
        <v>19075.859</v>
      </c>
      <c r="E1905" s="47">
        <v>18953.426190000002</v>
      </c>
      <c r="F1905" s="122">
        <f t="shared" si="59"/>
        <v>0.9935817930925156</v>
      </c>
    </row>
    <row r="1906" spans="1:6" x14ac:dyDescent="0.25">
      <c r="A1906" s="110" t="str">
        <f t="shared" si="58"/>
        <v>A</v>
      </c>
      <c r="B1906" s="123" t="s">
        <v>258</v>
      </c>
      <c r="C1906" s="49" t="s">
        <v>11</v>
      </c>
      <c r="D1906" s="50">
        <v>16731.164000000001</v>
      </c>
      <c r="E1906" s="50">
        <v>16704.946100000001</v>
      </c>
      <c r="F1906" s="124">
        <f t="shared" si="59"/>
        <v>0.99843299007767783</v>
      </c>
    </row>
    <row r="1907" spans="1:6" x14ac:dyDescent="0.25">
      <c r="A1907" s="110" t="str">
        <f t="shared" si="58"/>
        <v>A</v>
      </c>
      <c r="B1907" s="123" t="s">
        <v>258</v>
      </c>
      <c r="C1907" s="49" t="s">
        <v>12</v>
      </c>
      <c r="D1907" s="50">
        <v>1841.2670000000001</v>
      </c>
      <c r="E1907" s="50">
        <v>1754.0114699999999</v>
      </c>
      <c r="F1907" s="124">
        <f t="shared" si="59"/>
        <v>0.95261114764996058</v>
      </c>
    </row>
    <row r="1908" spans="1:6" x14ac:dyDescent="0.25">
      <c r="A1908" s="110" t="str">
        <f t="shared" si="58"/>
        <v>A</v>
      </c>
      <c r="B1908" s="123" t="s">
        <v>258</v>
      </c>
      <c r="C1908" s="49" t="s">
        <v>15</v>
      </c>
      <c r="D1908" s="50">
        <v>79.727999999999994</v>
      </c>
      <c r="E1908" s="50">
        <v>71.239349999999988</v>
      </c>
      <c r="F1908" s="124">
        <f t="shared" si="59"/>
        <v>0.89352987658037319</v>
      </c>
    </row>
    <row r="1909" spans="1:6" x14ac:dyDescent="0.25">
      <c r="A1909" s="110" t="str">
        <f t="shared" si="58"/>
        <v>A</v>
      </c>
      <c r="B1909" s="123" t="s">
        <v>258</v>
      </c>
      <c r="C1909" s="49" t="s">
        <v>16</v>
      </c>
      <c r="D1909" s="50">
        <v>423.7</v>
      </c>
      <c r="E1909" s="50">
        <v>423.22926999999999</v>
      </c>
      <c r="F1909" s="124">
        <f t="shared" si="59"/>
        <v>0.99888900165211236</v>
      </c>
    </row>
    <row r="1910" spans="1:6" x14ac:dyDescent="0.25">
      <c r="A1910" s="110" t="str">
        <f t="shared" si="58"/>
        <v>A</v>
      </c>
      <c r="B1910" s="121" t="s">
        <v>258</v>
      </c>
      <c r="C1910" s="46" t="s">
        <v>17</v>
      </c>
      <c r="D1910" s="47">
        <v>27.75</v>
      </c>
      <c r="E1910" s="47">
        <v>24.75</v>
      </c>
      <c r="F1910" s="122">
        <f t="shared" si="59"/>
        <v>0.89189189189189189</v>
      </c>
    </row>
    <row r="1911" spans="1:6" s="55" customFormat="1" ht="18.75" thickBot="1" x14ac:dyDescent="0.3">
      <c r="A1911" s="51" t="str">
        <f t="shared" si="58"/>
        <v>A</v>
      </c>
      <c r="B1911" s="52" t="s">
        <v>1086</v>
      </c>
      <c r="C1911" s="125" t="s">
        <v>1087</v>
      </c>
      <c r="D1911" s="54">
        <v>1207.75</v>
      </c>
      <c r="E1911" s="54">
        <v>1202.0660600000001</v>
      </c>
      <c r="F1911" s="126">
        <f t="shared" si="59"/>
        <v>0.99529377768577942</v>
      </c>
    </row>
    <row r="1912" spans="1:6" s="55" customFormat="1" ht="15.75" thickTop="1" x14ac:dyDescent="0.25">
      <c r="A1912" s="51" t="str">
        <f t="shared" si="58"/>
        <v>A</v>
      </c>
      <c r="B1912" s="127" t="s">
        <v>258</v>
      </c>
      <c r="C1912" s="57" t="s">
        <v>10</v>
      </c>
      <c r="D1912" s="58">
        <v>1183</v>
      </c>
      <c r="E1912" s="58">
        <v>1177.3160600000001</v>
      </c>
      <c r="F1912" s="128">
        <f t="shared" si="59"/>
        <v>0.99519531699070174</v>
      </c>
    </row>
    <row r="1913" spans="1:6" s="55" customFormat="1" x14ac:dyDescent="0.25">
      <c r="A1913" s="51" t="str">
        <f t="shared" si="58"/>
        <v>A</v>
      </c>
      <c r="B1913" s="129" t="s">
        <v>258</v>
      </c>
      <c r="C1913" s="60" t="s">
        <v>11</v>
      </c>
      <c r="D1913" s="61">
        <v>923.5</v>
      </c>
      <c r="E1913" s="61">
        <v>918.43007</v>
      </c>
      <c r="F1913" s="130">
        <f t="shared" si="59"/>
        <v>0.99451009204114782</v>
      </c>
    </row>
    <row r="1914" spans="1:6" s="55" customFormat="1" x14ac:dyDescent="0.25">
      <c r="A1914" s="51" t="str">
        <f t="shared" si="58"/>
        <v>A</v>
      </c>
      <c r="B1914" s="129" t="s">
        <v>258</v>
      </c>
      <c r="C1914" s="60" t="s">
        <v>12</v>
      </c>
      <c r="D1914" s="61">
        <v>254.3</v>
      </c>
      <c r="E1914" s="61">
        <v>253.73613</v>
      </c>
      <c r="F1914" s="130">
        <f t="shared" si="59"/>
        <v>0.9977826582776248</v>
      </c>
    </row>
    <row r="1915" spans="1:6" s="55" customFormat="1" x14ac:dyDescent="0.25">
      <c r="A1915" s="51" t="str">
        <f t="shared" si="58"/>
        <v>A</v>
      </c>
      <c r="B1915" s="129" t="s">
        <v>258</v>
      </c>
      <c r="C1915" s="60" t="s">
        <v>15</v>
      </c>
      <c r="D1915" s="61">
        <v>2.5</v>
      </c>
      <c r="E1915" s="61">
        <v>2.5</v>
      </c>
      <c r="F1915" s="130">
        <f t="shared" si="59"/>
        <v>1</v>
      </c>
    </row>
    <row r="1916" spans="1:6" s="55" customFormat="1" x14ac:dyDescent="0.25">
      <c r="A1916" s="51" t="str">
        <f t="shared" si="58"/>
        <v>A</v>
      </c>
      <c r="B1916" s="129" t="s">
        <v>258</v>
      </c>
      <c r="C1916" s="60" t="s">
        <v>16</v>
      </c>
      <c r="D1916" s="61">
        <v>2.7</v>
      </c>
      <c r="E1916" s="61">
        <v>2.6498600000000003</v>
      </c>
      <c r="F1916" s="130">
        <f t="shared" si="59"/>
        <v>0.98142962962962965</v>
      </c>
    </row>
    <row r="1917" spans="1:6" s="55" customFormat="1" x14ac:dyDescent="0.25">
      <c r="A1917" s="51" t="str">
        <f t="shared" si="58"/>
        <v>A</v>
      </c>
      <c r="B1917" s="127" t="s">
        <v>258</v>
      </c>
      <c r="C1917" s="57" t="s">
        <v>17</v>
      </c>
      <c r="D1917" s="58">
        <v>24.75</v>
      </c>
      <c r="E1917" s="58">
        <v>24.75</v>
      </c>
      <c r="F1917" s="128">
        <f t="shared" si="59"/>
        <v>1</v>
      </c>
    </row>
    <row r="1918" spans="1:6" s="55" customFormat="1" ht="18.75" thickBot="1" x14ac:dyDescent="0.3">
      <c r="A1918" s="51" t="str">
        <f t="shared" si="58"/>
        <v>A</v>
      </c>
      <c r="B1918" s="52" t="s">
        <v>1088</v>
      </c>
      <c r="C1918" s="125" t="s">
        <v>1089</v>
      </c>
      <c r="D1918" s="54">
        <v>5163.3590000000004</v>
      </c>
      <c r="E1918" s="54">
        <v>5078.9978499999997</v>
      </c>
      <c r="F1918" s="126">
        <f t="shared" si="59"/>
        <v>0.98366157573006241</v>
      </c>
    </row>
    <row r="1919" spans="1:6" s="55" customFormat="1" ht="15.75" thickTop="1" x14ac:dyDescent="0.25">
      <c r="A1919" s="51" t="str">
        <f t="shared" si="58"/>
        <v>A</v>
      </c>
      <c r="B1919" s="127" t="s">
        <v>258</v>
      </c>
      <c r="C1919" s="57" t="s">
        <v>10</v>
      </c>
      <c r="D1919" s="58">
        <v>5160.3590000000004</v>
      </c>
      <c r="E1919" s="58">
        <v>5078.9978499999997</v>
      </c>
      <c r="F1919" s="128">
        <f t="shared" si="59"/>
        <v>0.98423343220888304</v>
      </c>
    </row>
    <row r="1920" spans="1:6" s="55" customFormat="1" x14ac:dyDescent="0.25">
      <c r="A1920" s="51" t="str">
        <f t="shared" si="58"/>
        <v>A</v>
      </c>
      <c r="B1920" s="129" t="s">
        <v>258</v>
      </c>
      <c r="C1920" s="60" t="s">
        <v>11</v>
      </c>
      <c r="D1920" s="61">
        <v>3540.5</v>
      </c>
      <c r="E1920" s="61">
        <v>3539.74764</v>
      </c>
      <c r="F1920" s="130">
        <f t="shared" si="59"/>
        <v>0.99978749894082763</v>
      </c>
    </row>
    <row r="1921" spans="1:6" s="55" customFormat="1" x14ac:dyDescent="0.25">
      <c r="A1921" s="51" t="str">
        <f t="shared" si="58"/>
        <v>A</v>
      </c>
      <c r="B1921" s="129" t="s">
        <v>258</v>
      </c>
      <c r="C1921" s="60" t="s">
        <v>12</v>
      </c>
      <c r="D1921" s="61">
        <v>1129.3589999999999</v>
      </c>
      <c r="E1921" s="61">
        <v>1057.3481999999999</v>
      </c>
      <c r="F1921" s="130">
        <f t="shared" si="59"/>
        <v>0.93623745859376861</v>
      </c>
    </row>
    <row r="1922" spans="1:6" s="55" customFormat="1" x14ac:dyDescent="0.25">
      <c r="A1922" s="51" t="str">
        <f t="shared" si="58"/>
        <v>A</v>
      </c>
      <c r="B1922" s="129" t="s">
        <v>258</v>
      </c>
      <c r="C1922" s="60" t="s">
        <v>15</v>
      </c>
      <c r="D1922" s="61">
        <v>70</v>
      </c>
      <c r="E1922" s="61">
        <v>61.511699999999998</v>
      </c>
      <c r="F1922" s="130">
        <f t="shared" si="59"/>
        <v>0.87873857142857137</v>
      </c>
    </row>
    <row r="1923" spans="1:6" s="55" customFormat="1" x14ac:dyDescent="0.25">
      <c r="A1923" s="51" t="str">
        <f t="shared" si="58"/>
        <v>A</v>
      </c>
      <c r="B1923" s="129" t="s">
        <v>258</v>
      </c>
      <c r="C1923" s="60" t="s">
        <v>16</v>
      </c>
      <c r="D1923" s="61">
        <v>420.5</v>
      </c>
      <c r="E1923" s="61">
        <v>420.39031</v>
      </c>
      <c r="F1923" s="130">
        <f t="shared" si="59"/>
        <v>0.99973914387633767</v>
      </c>
    </row>
    <row r="1924" spans="1:6" s="55" customFormat="1" x14ac:dyDescent="0.25">
      <c r="A1924" s="51" t="str">
        <f t="shared" ref="A1924:A1987" si="60">IF(OR(D1924&lt;&gt;0,E1924&lt;&gt;0),"A","B")</f>
        <v>A</v>
      </c>
      <c r="B1924" s="127" t="s">
        <v>258</v>
      </c>
      <c r="C1924" s="57" t="s">
        <v>17</v>
      </c>
      <c r="D1924" s="58">
        <v>3</v>
      </c>
      <c r="E1924" s="58">
        <v>0</v>
      </c>
      <c r="F1924" s="128">
        <f t="shared" ref="F1924:F1987" si="61">E1924/D1924</f>
        <v>0</v>
      </c>
    </row>
    <row r="1925" spans="1:6" s="55" customFormat="1" ht="18.75" thickBot="1" x14ac:dyDescent="0.3">
      <c r="A1925" s="51" t="str">
        <f t="shared" si="60"/>
        <v>A</v>
      </c>
      <c r="B1925" s="52" t="s">
        <v>1090</v>
      </c>
      <c r="C1925" s="125" t="s">
        <v>1091</v>
      </c>
      <c r="D1925" s="54">
        <v>583.5</v>
      </c>
      <c r="E1925" s="54">
        <v>554.73457000000008</v>
      </c>
      <c r="F1925" s="126">
        <f t="shared" si="61"/>
        <v>0.95070191945158544</v>
      </c>
    </row>
    <row r="1926" spans="1:6" s="55" customFormat="1" ht="15.75" thickTop="1" x14ac:dyDescent="0.25">
      <c r="A1926" s="51" t="str">
        <f t="shared" si="60"/>
        <v>A</v>
      </c>
      <c r="B1926" s="127" t="s">
        <v>258</v>
      </c>
      <c r="C1926" s="57" t="s">
        <v>10</v>
      </c>
      <c r="D1926" s="58">
        <v>583.5</v>
      </c>
      <c r="E1926" s="58">
        <v>554.73457000000008</v>
      </c>
      <c r="F1926" s="128">
        <f t="shared" si="61"/>
        <v>0.95070191945158544</v>
      </c>
    </row>
    <row r="1927" spans="1:6" s="55" customFormat="1" x14ac:dyDescent="0.25">
      <c r="A1927" s="51" t="str">
        <f t="shared" si="60"/>
        <v>A</v>
      </c>
      <c r="B1927" s="129" t="s">
        <v>258</v>
      </c>
      <c r="C1927" s="60" t="s">
        <v>11</v>
      </c>
      <c r="D1927" s="61">
        <v>358.16399999999999</v>
      </c>
      <c r="E1927" s="61">
        <v>343.65113000000002</v>
      </c>
      <c r="F1927" s="130">
        <f t="shared" si="61"/>
        <v>0.95947981930065562</v>
      </c>
    </row>
    <row r="1928" spans="1:6" s="55" customFormat="1" x14ac:dyDescent="0.25">
      <c r="A1928" s="51" t="str">
        <f t="shared" si="60"/>
        <v>A</v>
      </c>
      <c r="B1928" s="129" t="s">
        <v>258</v>
      </c>
      <c r="C1928" s="60" t="s">
        <v>12</v>
      </c>
      <c r="D1928" s="61">
        <v>217.608</v>
      </c>
      <c r="E1928" s="61">
        <v>203.66668999999999</v>
      </c>
      <c r="F1928" s="130">
        <f t="shared" si="61"/>
        <v>0.93593383515311934</v>
      </c>
    </row>
    <row r="1929" spans="1:6" s="55" customFormat="1" x14ac:dyDescent="0.25">
      <c r="A1929" s="51" t="str">
        <f t="shared" si="60"/>
        <v>A</v>
      </c>
      <c r="B1929" s="129" t="s">
        <v>258</v>
      </c>
      <c r="C1929" s="60" t="s">
        <v>15</v>
      </c>
      <c r="D1929" s="61">
        <v>7.2279999999999998</v>
      </c>
      <c r="E1929" s="61">
        <v>7.2276499999999997</v>
      </c>
      <c r="F1929" s="130">
        <f t="shared" si="61"/>
        <v>0.99995157719977867</v>
      </c>
    </row>
    <row r="1930" spans="1:6" s="55" customFormat="1" x14ac:dyDescent="0.25">
      <c r="A1930" s="51" t="str">
        <f t="shared" si="60"/>
        <v>A</v>
      </c>
      <c r="B1930" s="129" t="s">
        <v>258</v>
      </c>
      <c r="C1930" s="60" t="s">
        <v>16</v>
      </c>
      <c r="D1930" s="61">
        <v>0.5</v>
      </c>
      <c r="E1930" s="61">
        <v>0.18909999999999999</v>
      </c>
      <c r="F1930" s="130">
        <f t="shared" si="61"/>
        <v>0.37819999999999998</v>
      </c>
    </row>
    <row r="1931" spans="1:6" s="55" customFormat="1" ht="18.75" thickBot="1" x14ac:dyDescent="0.3">
      <c r="A1931" s="51" t="str">
        <f t="shared" si="60"/>
        <v>A</v>
      </c>
      <c r="B1931" s="52" t="s">
        <v>1092</v>
      </c>
      <c r="C1931" s="125" t="s">
        <v>1093</v>
      </c>
      <c r="D1931" s="54">
        <v>11909</v>
      </c>
      <c r="E1931" s="54">
        <v>11903.117259999999</v>
      </c>
      <c r="F1931" s="126">
        <f t="shared" si="61"/>
        <v>0.99950602569485258</v>
      </c>
    </row>
    <row r="1932" spans="1:6" s="55" customFormat="1" ht="15.75" thickTop="1" x14ac:dyDescent="0.25">
      <c r="A1932" s="51" t="str">
        <f t="shared" si="60"/>
        <v>A</v>
      </c>
      <c r="B1932" s="127" t="s">
        <v>258</v>
      </c>
      <c r="C1932" s="57" t="s">
        <v>10</v>
      </c>
      <c r="D1932" s="58">
        <v>11909</v>
      </c>
      <c r="E1932" s="58">
        <v>11903.117259999999</v>
      </c>
      <c r="F1932" s="128">
        <f t="shared" si="61"/>
        <v>0.99950602569485258</v>
      </c>
    </row>
    <row r="1933" spans="1:6" s="55" customFormat="1" x14ac:dyDescent="0.25">
      <c r="A1933" s="51" t="str">
        <f t="shared" si="60"/>
        <v>A</v>
      </c>
      <c r="B1933" s="129" t="s">
        <v>258</v>
      </c>
      <c r="C1933" s="60" t="s">
        <v>11</v>
      </c>
      <c r="D1933" s="61">
        <v>11909</v>
      </c>
      <c r="E1933" s="61">
        <v>11903.117259999999</v>
      </c>
      <c r="F1933" s="130">
        <f t="shared" si="61"/>
        <v>0.99950602569485258</v>
      </c>
    </row>
    <row r="1934" spans="1:6" s="55" customFormat="1" ht="18.75" thickBot="1" x14ac:dyDescent="0.3">
      <c r="A1934" s="51" t="str">
        <f t="shared" si="60"/>
        <v>A</v>
      </c>
      <c r="B1934" s="52" t="s">
        <v>1094</v>
      </c>
      <c r="C1934" s="125" t="s">
        <v>1095</v>
      </c>
      <c r="D1934" s="54">
        <v>240</v>
      </c>
      <c r="E1934" s="54">
        <v>239.26045000000002</v>
      </c>
      <c r="F1934" s="126">
        <f t="shared" si="61"/>
        <v>0.99691854166666671</v>
      </c>
    </row>
    <row r="1935" spans="1:6" s="55" customFormat="1" ht="15.75" thickTop="1" x14ac:dyDescent="0.25">
      <c r="A1935" s="51" t="str">
        <f t="shared" si="60"/>
        <v>A</v>
      </c>
      <c r="B1935" s="127" t="s">
        <v>258</v>
      </c>
      <c r="C1935" s="57" t="s">
        <v>10</v>
      </c>
      <c r="D1935" s="58">
        <v>240</v>
      </c>
      <c r="E1935" s="58">
        <v>239.26045000000002</v>
      </c>
      <c r="F1935" s="128">
        <f t="shared" si="61"/>
        <v>0.99691854166666671</v>
      </c>
    </row>
    <row r="1936" spans="1:6" s="55" customFormat="1" x14ac:dyDescent="0.25">
      <c r="A1936" s="51" t="str">
        <f t="shared" si="60"/>
        <v>A</v>
      </c>
      <c r="B1936" s="129" t="s">
        <v>258</v>
      </c>
      <c r="C1936" s="60" t="s">
        <v>12</v>
      </c>
      <c r="D1936" s="61">
        <v>240</v>
      </c>
      <c r="E1936" s="61">
        <v>239.26045000000002</v>
      </c>
      <c r="F1936" s="130">
        <f t="shared" si="61"/>
        <v>0.99691854166666671</v>
      </c>
    </row>
    <row r="1937" spans="1:6" ht="18.75" thickBot="1" x14ac:dyDescent="0.3">
      <c r="A1937" s="110" t="str">
        <f t="shared" si="60"/>
        <v>A</v>
      </c>
      <c r="B1937" s="42" t="s">
        <v>1096</v>
      </c>
      <c r="C1937" s="120" t="s">
        <v>1097</v>
      </c>
      <c r="D1937" s="44">
        <v>11182.433000000001</v>
      </c>
      <c r="E1937" s="44">
        <v>11169.113280000001</v>
      </c>
      <c r="F1937" s="113">
        <f t="shared" si="61"/>
        <v>0.99880887102118121</v>
      </c>
    </row>
    <row r="1938" spans="1:6" ht="15.75" thickTop="1" x14ac:dyDescent="0.25">
      <c r="A1938" s="110" t="str">
        <f t="shared" si="60"/>
        <v>A</v>
      </c>
      <c r="B1938" s="121" t="s">
        <v>258</v>
      </c>
      <c r="C1938" s="46" t="s">
        <v>10</v>
      </c>
      <c r="D1938" s="47">
        <v>11173.903</v>
      </c>
      <c r="E1938" s="47">
        <v>11160.593280000001</v>
      </c>
      <c r="F1938" s="122">
        <f t="shared" si="61"/>
        <v>0.99880885667255215</v>
      </c>
    </row>
    <row r="1939" spans="1:6" x14ac:dyDescent="0.25">
      <c r="A1939" s="110" t="str">
        <f t="shared" si="60"/>
        <v>A</v>
      </c>
      <c r="B1939" s="123" t="s">
        <v>258</v>
      </c>
      <c r="C1939" s="49" t="s">
        <v>11</v>
      </c>
      <c r="D1939" s="50">
        <v>1250</v>
      </c>
      <c r="E1939" s="50">
        <v>1248.0668700000001</v>
      </c>
      <c r="F1939" s="124">
        <f t="shared" si="61"/>
        <v>0.99845349600000011</v>
      </c>
    </row>
    <row r="1940" spans="1:6" x14ac:dyDescent="0.25">
      <c r="A1940" s="110" t="str">
        <f t="shared" si="60"/>
        <v>A</v>
      </c>
      <c r="B1940" s="123" t="s">
        <v>258</v>
      </c>
      <c r="C1940" s="49" t="s">
        <v>12</v>
      </c>
      <c r="D1940" s="50">
        <v>1337.155</v>
      </c>
      <c r="E1940" s="50">
        <v>1327.8415500000001</v>
      </c>
      <c r="F1940" s="124">
        <f t="shared" si="61"/>
        <v>0.99303487628584575</v>
      </c>
    </row>
    <row r="1941" spans="1:6" x14ac:dyDescent="0.25">
      <c r="A1941" s="110" t="str">
        <f t="shared" si="60"/>
        <v>A</v>
      </c>
      <c r="B1941" s="123" t="s">
        <v>258</v>
      </c>
      <c r="C1941" s="49" t="s">
        <v>15</v>
      </c>
      <c r="D1941" s="50">
        <v>1921.748</v>
      </c>
      <c r="E1941" s="50">
        <v>1921.1146999999999</v>
      </c>
      <c r="F1941" s="124">
        <f t="shared" si="61"/>
        <v>0.99967045627210216</v>
      </c>
    </row>
    <row r="1942" spans="1:6" x14ac:dyDescent="0.25">
      <c r="A1942" s="110" t="str">
        <f t="shared" si="60"/>
        <v>A</v>
      </c>
      <c r="B1942" s="123" t="s">
        <v>258</v>
      </c>
      <c r="C1942" s="49" t="s">
        <v>16</v>
      </c>
      <c r="D1942" s="50">
        <v>6665</v>
      </c>
      <c r="E1942" s="50">
        <v>6663.5701599999993</v>
      </c>
      <c r="F1942" s="124">
        <f t="shared" si="61"/>
        <v>0.9997854703675918</v>
      </c>
    </row>
    <row r="1943" spans="1:6" x14ac:dyDescent="0.25">
      <c r="A1943" s="110" t="str">
        <f t="shared" si="60"/>
        <v>A</v>
      </c>
      <c r="B1943" s="121" t="s">
        <v>258</v>
      </c>
      <c r="C1943" s="46" t="s">
        <v>17</v>
      </c>
      <c r="D1943" s="47">
        <v>8.5299999999999994</v>
      </c>
      <c r="E1943" s="47">
        <v>8.52</v>
      </c>
      <c r="F1943" s="122">
        <f t="shared" si="61"/>
        <v>0.9988276670574443</v>
      </c>
    </row>
    <row r="1944" spans="1:6" s="55" customFormat="1" ht="18.75" thickBot="1" x14ac:dyDescent="0.3">
      <c r="A1944" s="51" t="str">
        <f t="shared" si="60"/>
        <v>A</v>
      </c>
      <c r="B1944" s="52" t="s">
        <v>1098</v>
      </c>
      <c r="C1944" s="125" t="s">
        <v>1099</v>
      </c>
      <c r="D1944" s="54">
        <v>2177.08</v>
      </c>
      <c r="E1944" s="54">
        <v>2168.12347</v>
      </c>
      <c r="F1944" s="126">
        <f t="shared" si="61"/>
        <v>0.99588598949051022</v>
      </c>
    </row>
    <row r="1945" spans="1:6" s="55" customFormat="1" ht="15.75" thickTop="1" x14ac:dyDescent="0.25">
      <c r="A1945" s="51" t="str">
        <f t="shared" si="60"/>
        <v>A</v>
      </c>
      <c r="B1945" s="127" t="s">
        <v>258</v>
      </c>
      <c r="C1945" s="57" t="s">
        <v>10</v>
      </c>
      <c r="D1945" s="58">
        <v>2168.5500000000002</v>
      </c>
      <c r="E1945" s="58">
        <v>2159.60347</v>
      </c>
      <c r="F1945" s="128">
        <f t="shared" si="61"/>
        <v>0.99587441839016844</v>
      </c>
    </row>
    <row r="1946" spans="1:6" s="55" customFormat="1" x14ac:dyDescent="0.25">
      <c r="A1946" s="51" t="str">
        <f t="shared" si="60"/>
        <v>A</v>
      </c>
      <c r="B1946" s="129" t="s">
        <v>258</v>
      </c>
      <c r="C1946" s="60" t="s">
        <v>11</v>
      </c>
      <c r="D1946" s="61">
        <v>1250</v>
      </c>
      <c r="E1946" s="61">
        <v>1248.0668700000001</v>
      </c>
      <c r="F1946" s="130">
        <f t="shared" si="61"/>
        <v>0.99845349600000011</v>
      </c>
    </row>
    <row r="1947" spans="1:6" s="55" customFormat="1" x14ac:dyDescent="0.25">
      <c r="A1947" s="51" t="str">
        <f t="shared" si="60"/>
        <v>A</v>
      </c>
      <c r="B1947" s="129" t="s">
        <v>258</v>
      </c>
      <c r="C1947" s="60" t="s">
        <v>12</v>
      </c>
      <c r="D1947" s="61">
        <v>891.55</v>
      </c>
      <c r="E1947" s="61">
        <v>885.07943999999998</v>
      </c>
      <c r="F1947" s="130">
        <f t="shared" si="61"/>
        <v>0.99274234759688185</v>
      </c>
    </row>
    <row r="1948" spans="1:6" s="55" customFormat="1" x14ac:dyDescent="0.25">
      <c r="A1948" s="51" t="str">
        <f t="shared" si="60"/>
        <v>A</v>
      </c>
      <c r="B1948" s="129" t="s">
        <v>258</v>
      </c>
      <c r="C1948" s="60" t="s">
        <v>15</v>
      </c>
      <c r="D1948" s="61">
        <v>27</v>
      </c>
      <c r="E1948" s="61">
        <v>26.457159999999998</v>
      </c>
      <c r="F1948" s="130">
        <f t="shared" si="61"/>
        <v>0.97989481481481477</v>
      </c>
    </row>
    <row r="1949" spans="1:6" s="55" customFormat="1" x14ac:dyDescent="0.25">
      <c r="A1949" s="51" t="str">
        <f t="shared" si="60"/>
        <v>A</v>
      </c>
      <c r="B1949" s="127" t="s">
        <v>258</v>
      </c>
      <c r="C1949" s="57" t="s">
        <v>17</v>
      </c>
      <c r="D1949" s="58">
        <v>8.5299999999999994</v>
      </c>
      <c r="E1949" s="58">
        <v>8.52</v>
      </c>
      <c r="F1949" s="128">
        <f t="shared" si="61"/>
        <v>0.9988276670574443</v>
      </c>
    </row>
    <row r="1950" spans="1:6" s="55" customFormat="1" ht="18.75" thickBot="1" x14ac:dyDescent="0.3">
      <c r="A1950" s="51" t="str">
        <f t="shared" si="60"/>
        <v>A</v>
      </c>
      <c r="B1950" s="52" t="s">
        <v>1100</v>
      </c>
      <c r="C1950" s="125" t="s">
        <v>15</v>
      </c>
      <c r="D1950" s="54">
        <v>2459.748</v>
      </c>
      <c r="E1950" s="54">
        <v>2459.1749300000001</v>
      </c>
      <c r="F1950" s="126">
        <f t="shared" si="61"/>
        <v>0.99976702084929026</v>
      </c>
    </row>
    <row r="1951" spans="1:6" s="55" customFormat="1" ht="15.75" thickTop="1" x14ac:dyDescent="0.25">
      <c r="A1951" s="51" t="str">
        <f t="shared" si="60"/>
        <v>A</v>
      </c>
      <c r="B1951" s="127" t="s">
        <v>258</v>
      </c>
      <c r="C1951" s="57" t="s">
        <v>10</v>
      </c>
      <c r="D1951" s="58">
        <v>2459.748</v>
      </c>
      <c r="E1951" s="58">
        <v>2459.1749300000001</v>
      </c>
      <c r="F1951" s="128">
        <f t="shared" si="61"/>
        <v>0.99976702084929026</v>
      </c>
    </row>
    <row r="1952" spans="1:6" s="55" customFormat="1" x14ac:dyDescent="0.25">
      <c r="A1952" s="51" t="str">
        <f t="shared" si="60"/>
        <v>A</v>
      </c>
      <c r="B1952" s="129" t="s">
        <v>258</v>
      </c>
      <c r="C1952" s="60" t="s">
        <v>15</v>
      </c>
      <c r="D1952" s="61">
        <v>1894.748</v>
      </c>
      <c r="E1952" s="61">
        <v>1894.6575399999999</v>
      </c>
      <c r="F1952" s="130">
        <f t="shared" si="61"/>
        <v>0.99995225750337247</v>
      </c>
    </row>
    <row r="1953" spans="1:6" s="55" customFormat="1" x14ac:dyDescent="0.25">
      <c r="A1953" s="51" t="str">
        <f t="shared" si="60"/>
        <v>A</v>
      </c>
      <c r="B1953" s="129" t="s">
        <v>258</v>
      </c>
      <c r="C1953" s="60" t="s">
        <v>16</v>
      </c>
      <c r="D1953" s="61">
        <v>565</v>
      </c>
      <c r="E1953" s="61">
        <v>564.51738999999998</v>
      </c>
      <c r="F1953" s="130">
        <f t="shared" si="61"/>
        <v>0.99914582300884947</v>
      </c>
    </row>
    <row r="1954" spans="1:6" s="55" customFormat="1" ht="18.75" thickBot="1" x14ac:dyDescent="0.3">
      <c r="A1954" s="51" t="str">
        <f t="shared" si="60"/>
        <v>A</v>
      </c>
      <c r="B1954" s="52" t="s">
        <v>1101</v>
      </c>
      <c r="C1954" s="125" t="s">
        <v>1102</v>
      </c>
      <c r="D1954" s="54">
        <v>6484</v>
      </c>
      <c r="E1954" s="54">
        <v>6480.2100799999989</v>
      </c>
      <c r="F1954" s="126">
        <f t="shared" si="61"/>
        <v>0.99941549660703255</v>
      </c>
    </row>
    <row r="1955" spans="1:6" s="55" customFormat="1" ht="15.75" thickTop="1" x14ac:dyDescent="0.25">
      <c r="A1955" s="51" t="str">
        <f t="shared" si="60"/>
        <v>A</v>
      </c>
      <c r="B1955" s="127" t="s">
        <v>258</v>
      </c>
      <c r="C1955" s="57" t="s">
        <v>10</v>
      </c>
      <c r="D1955" s="58">
        <v>6484</v>
      </c>
      <c r="E1955" s="58">
        <v>6480.2100799999989</v>
      </c>
      <c r="F1955" s="128">
        <f t="shared" si="61"/>
        <v>0.99941549660703255</v>
      </c>
    </row>
    <row r="1956" spans="1:6" s="55" customFormat="1" x14ac:dyDescent="0.25">
      <c r="A1956" s="51" t="str">
        <f t="shared" si="60"/>
        <v>A</v>
      </c>
      <c r="B1956" s="129" t="s">
        <v>258</v>
      </c>
      <c r="C1956" s="60" t="s">
        <v>12</v>
      </c>
      <c r="D1956" s="61">
        <v>384</v>
      </c>
      <c r="E1956" s="61">
        <v>381.15731</v>
      </c>
      <c r="F1956" s="130">
        <f t="shared" si="61"/>
        <v>0.99259716145833332</v>
      </c>
    </row>
    <row r="1957" spans="1:6" s="55" customFormat="1" x14ac:dyDescent="0.25">
      <c r="A1957" s="51" t="str">
        <f t="shared" si="60"/>
        <v>A</v>
      </c>
      <c r="B1957" s="129" t="s">
        <v>258</v>
      </c>
      <c r="C1957" s="60" t="s">
        <v>16</v>
      </c>
      <c r="D1957" s="61">
        <v>6100</v>
      </c>
      <c r="E1957" s="61">
        <v>6099.0527699999993</v>
      </c>
      <c r="F1957" s="130">
        <f t="shared" si="61"/>
        <v>0.99984471639344252</v>
      </c>
    </row>
    <row r="1958" spans="1:6" s="55" customFormat="1" ht="18.75" thickBot="1" x14ac:dyDescent="0.3">
      <c r="A1958" s="51" t="str">
        <f t="shared" si="60"/>
        <v>A</v>
      </c>
      <c r="B1958" s="52" t="s">
        <v>1103</v>
      </c>
      <c r="C1958" s="125" t="s">
        <v>1104</v>
      </c>
      <c r="D1958" s="54">
        <v>61.604999999999997</v>
      </c>
      <c r="E1958" s="54">
        <v>61.604800000000004</v>
      </c>
      <c r="F1958" s="126">
        <f t="shared" si="61"/>
        <v>0.99999675351026718</v>
      </c>
    </row>
    <row r="1959" spans="1:6" s="55" customFormat="1" ht="15.75" thickTop="1" x14ac:dyDescent="0.25">
      <c r="A1959" s="51" t="str">
        <f t="shared" si="60"/>
        <v>A</v>
      </c>
      <c r="B1959" s="127" t="s">
        <v>258</v>
      </c>
      <c r="C1959" s="57" t="s">
        <v>10</v>
      </c>
      <c r="D1959" s="58">
        <v>61.604999999999997</v>
      </c>
      <c r="E1959" s="58">
        <v>61.604800000000004</v>
      </c>
      <c r="F1959" s="128">
        <f t="shared" si="61"/>
        <v>0.99999675351026718</v>
      </c>
    </row>
    <row r="1960" spans="1:6" s="55" customFormat="1" x14ac:dyDescent="0.25">
      <c r="A1960" s="51" t="str">
        <f t="shared" si="60"/>
        <v>A</v>
      </c>
      <c r="B1960" s="129" t="s">
        <v>258</v>
      </c>
      <c r="C1960" s="60" t="s">
        <v>12</v>
      </c>
      <c r="D1960" s="61">
        <v>61.604999999999997</v>
      </c>
      <c r="E1960" s="61">
        <v>61.604800000000004</v>
      </c>
      <c r="F1960" s="130">
        <f t="shared" si="61"/>
        <v>0.99999675351026718</v>
      </c>
    </row>
    <row r="1961" spans="1:6" ht="36.75" thickBot="1" x14ac:dyDescent="0.3">
      <c r="A1961" s="110" t="str">
        <f t="shared" si="60"/>
        <v>A</v>
      </c>
      <c r="B1961" s="42" t="s">
        <v>1105</v>
      </c>
      <c r="C1961" s="120" t="s">
        <v>1106</v>
      </c>
      <c r="D1961" s="44">
        <v>3278.6860000000001</v>
      </c>
      <c r="E1961" s="44">
        <v>3100.5395899999999</v>
      </c>
      <c r="F1961" s="113">
        <f t="shared" si="61"/>
        <v>0.94566530311228336</v>
      </c>
    </row>
    <row r="1962" spans="1:6" ht="15.75" thickTop="1" x14ac:dyDescent="0.25">
      <c r="A1962" s="110" t="str">
        <f t="shared" si="60"/>
        <v>A</v>
      </c>
      <c r="B1962" s="121" t="s">
        <v>258</v>
      </c>
      <c r="C1962" s="46" t="s">
        <v>10</v>
      </c>
      <c r="D1962" s="47">
        <v>1250.9860000000001</v>
      </c>
      <c r="E1962" s="47">
        <v>1080.0495900000001</v>
      </c>
      <c r="F1962" s="122">
        <f t="shared" si="61"/>
        <v>0.86335865469317796</v>
      </c>
    </row>
    <row r="1963" spans="1:6" x14ac:dyDescent="0.25">
      <c r="A1963" s="110" t="str">
        <f t="shared" si="60"/>
        <v>A</v>
      </c>
      <c r="B1963" s="123" t="s">
        <v>258</v>
      </c>
      <c r="C1963" s="49" t="s">
        <v>11</v>
      </c>
      <c r="D1963" s="50">
        <v>458.786</v>
      </c>
      <c r="E1963" s="50">
        <v>456.07002</v>
      </c>
      <c r="F1963" s="124">
        <f t="shared" si="61"/>
        <v>0.99408007219052019</v>
      </c>
    </row>
    <row r="1964" spans="1:6" x14ac:dyDescent="0.25">
      <c r="A1964" s="110" t="str">
        <f t="shared" si="60"/>
        <v>A</v>
      </c>
      <c r="B1964" s="123" t="s">
        <v>258</v>
      </c>
      <c r="C1964" s="49" t="s">
        <v>12</v>
      </c>
      <c r="D1964" s="50">
        <v>787.3</v>
      </c>
      <c r="E1964" s="50">
        <v>621.80865000000006</v>
      </c>
      <c r="F1964" s="124">
        <f t="shared" si="61"/>
        <v>0.78979886955417256</v>
      </c>
    </row>
    <row r="1965" spans="1:6" x14ac:dyDescent="0.25">
      <c r="A1965" s="110" t="str">
        <f t="shared" si="60"/>
        <v>A</v>
      </c>
      <c r="B1965" s="123" t="s">
        <v>258</v>
      </c>
      <c r="C1965" s="49" t="s">
        <v>15</v>
      </c>
      <c r="D1965" s="50">
        <v>4</v>
      </c>
      <c r="E1965" s="50">
        <v>1.7558099999999999</v>
      </c>
      <c r="F1965" s="124">
        <f t="shared" si="61"/>
        <v>0.43895249999999997</v>
      </c>
    </row>
    <row r="1966" spans="1:6" x14ac:dyDescent="0.25">
      <c r="A1966" s="110" t="str">
        <f t="shared" si="60"/>
        <v>A</v>
      </c>
      <c r="B1966" s="123" t="s">
        <v>258</v>
      </c>
      <c r="C1966" s="49" t="s">
        <v>16</v>
      </c>
      <c r="D1966" s="50">
        <v>0.9</v>
      </c>
      <c r="E1966" s="50">
        <v>0.41511000000000003</v>
      </c>
      <c r="F1966" s="124">
        <f t="shared" si="61"/>
        <v>0.46123333333333338</v>
      </c>
    </row>
    <row r="1967" spans="1:6" x14ac:dyDescent="0.25">
      <c r="A1967" s="110" t="str">
        <f t="shared" si="60"/>
        <v>A</v>
      </c>
      <c r="B1967" s="121" t="s">
        <v>258</v>
      </c>
      <c r="C1967" s="46" t="s">
        <v>17</v>
      </c>
      <c r="D1967" s="47">
        <v>2027.7</v>
      </c>
      <c r="E1967" s="47">
        <v>2020.49</v>
      </c>
      <c r="F1967" s="122">
        <f t="shared" si="61"/>
        <v>0.99644424717660407</v>
      </c>
    </row>
    <row r="1968" spans="1:6" s="55" customFormat="1" ht="18.75" thickBot="1" x14ac:dyDescent="0.3">
      <c r="A1968" s="51" t="str">
        <f t="shared" si="60"/>
        <v>A</v>
      </c>
      <c r="B1968" s="52" t="s">
        <v>1107</v>
      </c>
      <c r="C1968" s="125" t="s">
        <v>1108</v>
      </c>
      <c r="D1968" s="54">
        <v>604.28599999999994</v>
      </c>
      <c r="E1968" s="54">
        <v>585.59280000000001</v>
      </c>
      <c r="F1968" s="126">
        <f t="shared" si="61"/>
        <v>0.96906564110371585</v>
      </c>
    </row>
    <row r="1969" spans="1:6" s="55" customFormat="1" ht="15.75" thickTop="1" x14ac:dyDescent="0.25">
      <c r="A1969" s="51" t="str">
        <f t="shared" si="60"/>
        <v>A</v>
      </c>
      <c r="B1969" s="127" t="s">
        <v>258</v>
      </c>
      <c r="C1969" s="57" t="s">
        <v>10</v>
      </c>
      <c r="D1969" s="58">
        <v>604.28599999999994</v>
      </c>
      <c r="E1969" s="58">
        <v>585.59280000000001</v>
      </c>
      <c r="F1969" s="128">
        <f t="shared" si="61"/>
        <v>0.96906564110371585</v>
      </c>
    </row>
    <row r="1970" spans="1:6" s="55" customFormat="1" x14ac:dyDescent="0.25">
      <c r="A1970" s="51" t="str">
        <f t="shared" si="60"/>
        <v>A</v>
      </c>
      <c r="B1970" s="129" t="s">
        <v>258</v>
      </c>
      <c r="C1970" s="60" t="s">
        <v>11</v>
      </c>
      <c r="D1970" s="61">
        <v>458.786</v>
      </c>
      <c r="E1970" s="61">
        <v>456.07002</v>
      </c>
      <c r="F1970" s="130">
        <f t="shared" si="61"/>
        <v>0.99408007219052019</v>
      </c>
    </row>
    <row r="1971" spans="1:6" s="55" customFormat="1" x14ac:dyDescent="0.25">
      <c r="A1971" s="51" t="str">
        <f t="shared" si="60"/>
        <v>A</v>
      </c>
      <c r="B1971" s="129" t="s">
        <v>258</v>
      </c>
      <c r="C1971" s="60" t="s">
        <v>12</v>
      </c>
      <c r="D1971" s="61">
        <v>140.6</v>
      </c>
      <c r="E1971" s="61">
        <v>127.35186</v>
      </c>
      <c r="F1971" s="130">
        <f t="shared" si="61"/>
        <v>0.90577425320056904</v>
      </c>
    </row>
    <row r="1972" spans="1:6" s="55" customFormat="1" x14ac:dyDescent="0.25">
      <c r="A1972" s="51" t="str">
        <f t="shared" si="60"/>
        <v>A</v>
      </c>
      <c r="B1972" s="129" t="s">
        <v>258</v>
      </c>
      <c r="C1972" s="60" t="s">
        <v>15</v>
      </c>
      <c r="D1972" s="61">
        <v>4</v>
      </c>
      <c r="E1972" s="61">
        <v>1.7558099999999999</v>
      </c>
      <c r="F1972" s="130">
        <f t="shared" si="61"/>
        <v>0.43895249999999997</v>
      </c>
    </row>
    <row r="1973" spans="1:6" s="55" customFormat="1" x14ac:dyDescent="0.25">
      <c r="A1973" s="51" t="str">
        <f t="shared" si="60"/>
        <v>A</v>
      </c>
      <c r="B1973" s="129" t="s">
        <v>258</v>
      </c>
      <c r="C1973" s="60" t="s">
        <v>16</v>
      </c>
      <c r="D1973" s="61">
        <v>0.9</v>
      </c>
      <c r="E1973" s="61">
        <v>0.41511000000000003</v>
      </c>
      <c r="F1973" s="130">
        <f t="shared" si="61"/>
        <v>0.46123333333333338</v>
      </c>
    </row>
    <row r="1974" spans="1:6" s="55" customFormat="1" ht="36.75" thickBot="1" x14ac:dyDescent="0.3">
      <c r="A1974" s="51" t="str">
        <f t="shared" si="60"/>
        <v>A</v>
      </c>
      <c r="B1974" s="52" t="s">
        <v>1109</v>
      </c>
      <c r="C1974" s="125" t="s">
        <v>1110</v>
      </c>
      <c r="D1974" s="54">
        <v>2674.4</v>
      </c>
      <c r="E1974" s="54">
        <v>2514.94679</v>
      </c>
      <c r="F1974" s="126">
        <f t="shared" si="61"/>
        <v>0.94037795019443604</v>
      </c>
    </row>
    <row r="1975" spans="1:6" s="55" customFormat="1" ht="15.75" thickTop="1" x14ac:dyDescent="0.25">
      <c r="A1975" s="51" t="str">
        <f t="shared" si="60"/>
        <v>A</v>
      </c>
      <c r="B1975" s="127" t="s">
        <v>258</v>
      </c>
      <c r="C1975" s="57" t="s">
        <v>10</v>
      </c>
      <c r="D1975" s="58">
        <v>646.70000000000005</v>
      </c>
      <c r="E1975" s="58">
        <v>494.45678999999996</v>
      </c>
      <c r="F1975" s="128">
        <f t="shared" si="61"/>
        <v>0.76458449049018085</v>
      </c>
    </row>
    <row r="1976" spans="1:6" s="55" customFormat="1" x14ac:dyDescent="0.25">
      <c r="A1976" s="51" t="str">
        <f t="shared" si="60"/>
        <v>A</v>
      </c>
      <c r="B1976" s="129" t="s">
        <v>258</v>
      </c>
      <c r="C1976" s="60" t="s">
        <v>12</v>
      </c>
      <c r="D1976" s="61">
        <v>646.70000000000005</v>
      </c>
      <c r="E1976" s="61">
        <v>494.45678999999996</v>
      </c>
      <c r="F1976" s="130">
        <f t="shared" si="61"/>
        <v>0.76458449049018085</v>
      </c>
    </row>
    <row r="1977" spans="1:6" s="55" customFormat="1" x14ac:dyDescent="0.25">
      <c r="A1977" s="51" t="str">
        <f t="shared" si="60"/>
        <v>A</v>
      </c>
      <c r="B1977" s="127" t="s">
        <v>258</v>
      </c>
      <c r="C1977" s="57" t="s">
        <v>17</v>
      </c>
      <c r="D1977" s="58">
        <v>2027.7</v>
      </c>
      <c r="E1977" s="58">
        <v>2020.49</v>
      </c>
      <c r="F1977" s="128">
        <f t="shared" si="61"/>
        <v>0.99644424717660407</v>
      </c>
    </row>
    <row r="1978" spans="1:6" ht="18.75" thickBot="1" x14ac:dyDescent="0.3">
      <c r="A1978" s="110" t="str">
        <f t="shared" si="60"/>
        <v>A</v>
      </c>
      <c r="B1978" s="42" t="s">
        <v>1111</v>
      </c>
      <c r="C1978" s="120" t="s">
        <v>1112</v>
      </c>
      <c r="D1978" s="44">
        <v>52988.79</v>
      </c>
      <c r="E1978" s="44">
        <v>52988.258120000006</v>
      </c>
      <c r="F1978" s="113">
        <f t="shared" si="61"/>
        <v>0.99998996240525595</v>
      </c>
    </row>
    <row r="1979" spans="1:6" ht="15.75" thickTop="1" x14ac:dyDescent="0.25">
      <c r="A1979" s="110" t="str">
        <f t="shared" si="60"/>
        <v>A</v>
      </c>
      <c r="B1979" s="121" t="s">
        <v>258</v>
      </c>
      <c r="C1979" s="46" t="s">
        <v>10</v>
      </c>
      <c r="D1979" s="47">
        <v>178.5</v>
      </c>
      <c r="E1979" s="47">
        <v>177.96951999999999</v>
      </c>
      <c r="F1979" s="122">
        <f t="shared" si="61"/>
        <v>0.99702812324929968</v>
      </c>
    </row>
    <row r="1980" spans="1:6" x14ac:dyDescent="0.25">
      <c r="A1980" s="110" t="str">
        <f t="shared" si="60"/>
        <v>A</v>
      </c>
      <c r="B1980" s="123" t="s">
        <v>258</v>
      </c>
      <c r="C1980" s="49" t="s">
        <v>12</v>
      </c>
      <c r="D1980" s="50">
        <v>178.5</v>
      </c>
      <c r="E1980" s="50">
        <v>177.96951999999999</v>
      </c>
      <c r="F1980" s="124">
        <f t="shared" si="61"/>
        <v>0.99702812324929968</v>
      </c>
    </row>
    <row r="1981" spans="1:6" x14ac:dyDescent="0.25">
      <c r="A1981" s="110" t="str">
        <f t="shared" si="60"/>
        <v>A</v>
      </c>
      <c r="B1981" s="121" t="s">
        <v>258</v>
      </c>
      <c r="C1981" s="46" t="s">
        <v>17</v>
      </c>
      <c r="D1981" s="47">
        <v>52810.29</v>
      </c>
      <c r="E1981" s="47">
        <v>52810.2886</v>
      </c>
      <c r="F1981" s="122">
        <f t="shared" si="61"/>
        <v>0.9999999734900149</v>
      </c>
    </row>
    <row r="1982" spans="1:6" ht="18.75" thickBot="1" x14ac:dyDescent="0.3">
      <c r="A1982" s="110" t="str">
        <f t="shared" si="60"/>
        <v>A</v>
      </c>
      <c r="B1982" s="42" t="s">
        <v>1113</v>
      </c>
      <c r="C1982" s="120" t="s">
        <v>1114</v>
      </c>
      <c r="D1982" s="44">
        <v>300</v>
      </c>
      <c r="E1982" s="44">
        <v>299.67298999999997</v>
      </c>
      <c r="F1982" s="113">
        <f t="shared" si="61"/>
        <v>0.99890996666666654</v>
      </c>
    </row>
    <row r="1983" spans="1:6" ht="15.75" thickTop="1" x14ac:dyDescent="0.25">
      <c r="A1983" s="110" t="str">
        <f t="shared" si="60"/>
        <v>A</v>
      </c>
      <c r="B1983" s="121" t="s">
        <v>258</v>
      </c>
      <c r="C1983" s="46" t="s">
        <v>10</v>
      </c>
      <c r="D1983" s="47">
        <v>300</v>
      </c>
      <c r="E1983" s="47">
        <v>299.67298999999997</v>
      </c>
      <c r="F1983" s="122">
        <f t="shared" si="61"/>
        <v>0.99890996666666654</v>
      </c>
    </row>
    <row r="1984" spans="1:6" x14ac:dyDescent="0.25">
      <c r="A1984" s="110" t="str">
        <f t="shared" si="60"/>
        <v>A</v>
      </c>
      <c r="B1984" s="123" t="s">
        <v>258</v>
      </c>
      <c r="C1984" s="49" t="s">
        <v>12</v>
      </c>
      <c r="D1984" s="50">
        <v>300</v>
      </c>
      <c r="E1984" s="50">
        <v>299.67298999999997</v>
      </c>
      <c r="F1984" s="124">
        <f t="shared" si="61"/>
        <v>0.99890996666666654</v>
      </c>
    </row>
    <row r="1985" spans="1:6" ht="36.75" thickBot="1" x14ac:dyDescent="0.3">
      <c r="A1985" s="110" t="str">
        <f t="shared" si="60"/>
        <v>A</v>
      </c>
      <c r="B1985" s="42" t="s">
        <v>1115</v>
      </c>
      <c r="C1985" s="120" t="s">
        <v>1116</v>
      </c>
      <c r="D1985" s="44">
        <v>8145.1</v>
      </c>
      <c r="E1985" s="44">
        <v>8022.5196899999983</v>
      </c>
      <c r="F1985" s="113">
        <f t="shared" si="61"/>
        <v>0.98495042295367741</v>
      </c>
    </row>
    <row r="1986" spans="1:6" ht="15.75" thickTop="1" x14ac:dyDescent="0.25">
      <c r="A1986" s="110" t="str">
        <f t="shared" si="60"/>
        <v>A</v>
      </c>
      <c r="B1986" s="121" t="s">
        <v>258</v>
      </c>
      <c r="C1986" s="46" t="s">
        <v>10</v>
      </c>
      <c r="D1986" s="47">
        <v>7779.5590000000002</v>
      </c>
      <c r="E1986" s="47">
        <v>7694.0963000000002</v>
      </c>
      <c r="F1986" s="122">
        <f t="shared" si="61"/>
        <v>0.98901445441830316</v>
      </c>
    </row>
    <row r="1987" spans="1:6" x14ac:dyDescent="0.25">
      <c r="A1987" s="110" t="str">
        <f t="shared" si="60"/>
        <v>A</v>
      </c>
      <c r="B1987" s="123" t="s">
        <v>258</v>
      </c>
      <c r="C1987" s="49" t="s">
        <v>11</v>
      </c>
      <c r="D1987" s="50">
        <v>2352.3330000000001</v>
      </c>
      <c r="E1987" s="50">
        <v>2328.0316799999996</v>
      </c>
      <c r="F1987" s="124">
        <f t="shared" si="61"/>
        <v>0.98966926876424366</v>
      </c>
    </row>
    <row r="1988" spans="1:6" x14ac:dyDescent="0.25">
      <c r="A1988" s="110" t="str">
        <f t="shared" ref="A1988:A2051" si="62">IF(OR(D1988&lt;&gt;0,E1988&lt;&gt;0),"A","B")</f>
        <v>A</v>
      </c>
      <c r="B1988" s="123" t="s">
        <v>258</v>
      </c>
      <c r="C1988" s="49" t="s">
        <v>12</v>
      </c>
      <c r="D1988" s="50">
        <v>5214.4859999999999</v>
      </c>
      <c r="E1988" s="50">
        <v>5160.3317499999994</v>
      </c>
      <c r="F1988" s="124">
        <f t="shared" ref="F1988:F2051" si="63">E1988/D1988</f>
        <v>0.9896146523358198</v>
      </c>
    </row>
    <row r="1989" spans="1:6" x14ac:dyDescent="0.25">
      <c r="A1989" s="110" t="str">
        <f t="shared" si="62"/>
        <v>A</v>
      </c>
      <c r="B1989" s="123" t="s">
        <v>258</v>
      </c>
      <c r="C1989" s="49" t="s">
        <v>15</v>
      </c>
      <c r="D1989" s="50">
        <v>159.29</v>
      </c>
      <c r="E1989" s="50">
        <v>157.31056000000004</v>
      </c>
      <c r="F1989" s="124">
        <f t="shared" si="63"/>
        <v>0.98757335677067015</v>
      </c>
    </row>
    <row r="1990" spans="1:6" x14ac:dyDescent="0.25">
      <c r="A1990" s="110" t="str">
        <f t="shared" si="62"/>
        <v>A</v>
      </c>
      <c r="B1990" s="123" t="s">
        <v>258</v>
      </c>
      <c r="C1990" s="49" t="s">
        <v>16</v>
      </c>
      <c r="D1990" s="50">
        <v>53.45</v>
      </c>
      <c r="E1990" s="50">
        <v>48.422310000000003</v>
      </c>
      <c r="F1990" s="124">
        <f t="shared" si="63"/>
        <v>0.90593657623947621</v>
      </c>
    </row>
    <row r="1991" spans="1:6" x14ac:dyDescent="0.25">
      <c r="A1991" s="110" t="str">
        <f t="shared" si="62"/>
        <v>A</v>
      </c>
      <c r="B1991" s="121" t="s">
        <v>258</v>
      </c>
      <c r="C1991" s="46" t="s">
        <v>17</v>
      </c>
      <c r="D1991" s="47">
        <v>365.541</v>
      </c>
      <c r="E1991" s="47">
        <v>328.42338999999998</v>
      </c>
      <c r="F1991" s="122">
        <f t="shared" si="63"/>
        <v>0.89845842190068959</v>
      </c>
    </row>
    <row r="1992" spans="1:6" s="55" customFormat="1" ht="36.75" thickBot="1" x14ac:dyDescent="0.3">
      <c r="A1992" s="51" t="str">
        <f t="shared" si="62"/>
        <v>A</v>
      </c>
      <c r="B1992" s="52" t="s">
        <v>1117</v>
      </c>
      <c r="C1992" s="125" t="s">
        <v>1118</v>
      </c>
      <c r="D1992" s="54">
        <v>6583.2359999999999</v>
      </c>
      <c r="E1992" s="54">
        <v>6543.3183099999997</v>
      </c>
      <c r="F1992" s="126">
        <f t="shared" si="63"/>
        <v>0.99393646376948963</v>
      </c>
    </row>
    <row r="1993" spans="1:6" s="55" customFormat="1" ht="15.75" thickTop="1" x14ac:dyDescent="0.25">
      <c r="A1993" s="51" t="str">
        <f t="shared" si="62"/>
        <v>A</v>
      </c>
      <c r="B1993" s="127" t="s">
        <v>258</v>
      </c>
      <c r="C1993" s="57" t="s">
        <v>10</v>
      </c>
      <c r="D1993" s="58">
        <v>6283.2359999999999</v>
      </c>
      <c r="E1993" s="58">
        <v>6244.8251399999999</v>
      </c>
      <c r="F1993" s="128">
        <f t="shared" si="63"/>
        <v>0.99388677108419932</v>
      </c>
    </row>
    <row r="1994" spans="1:6" s="55" customFormat="1" x14ac:dyDescent="0.25">
      <c r="A1994" s="51" t="str">
        <f t="shared" si="62"/>
        <v>A</v>
      </c>
      <c r="B1994" s="129" t="s">
        <v>258</v>
      </c>
      <c r="C1994" s="60" t="s">
        <v>11</v>
      </c>
      <c r="D1994" s="61">
        <v>1234</v>
      </c>
      <c r="E1994" s="61">
        <v>1225.1947</v>
      </c>
      <c r="F1994" s="130">
        <f t="shared" si="63"/>
        <v>0.99286442463533231</v>
      </c>
    </row>
    <row r="1995" spans="1:6" s="55" customFormat="1" x14ac:dyDescent="0.25">
      <c r="A1995" s="51" t="str">
        <f t="shared" si="62"/>
        <v>A</v>
      </c>
      <c r="B1995" s="129" t="s">
        <v>258</v>
      </c>
      <c r="C1995" s="60" t="s">
        <v>12</v>
      </c>
      <c r="D1995" s="61">
        <v>4856.0360000000001</v>
      </c>
      <c r="E1995" s="61">
        <v>4828.2440800000004</v>
      </c>
      <c r="F1995" s="130">
        <f t="shared" si="63"/>
        <v>0.99427682990818034</v>
      </c>
    </row>
    <row r="1996" spans="1:6" s="55" customFormat="1" x14ac:dyDescent="0.25">
      <c r="A1996" s="51" t="str">
        <f t="shared" si="62"/>
        <v>A</v>
      </c>
      <c r="B1996" s="129" t="s">
        <v>258</v>
      </c>
      <c r="C1996" s="60" t="s">
        <v>15</v>
      </c>
      <c r="D1996" s="61">
        <v>150</v>
      </c>
      <c r="E1996" s="61">
        <v>149.91539</v>
      </c>
      <c r="F1996" s="130">
        <f t="shared" si="63"/>
        <v>0.99943593333333336</v>
      </c>
    </row>
    <row r="1997" spans="1:6" s="55" customFormat="1" x14ac:dyDescent="0.25">
      <c r="A1997" s="51" t="str">
        <f t="shared" si="62"/>
        <v>A</v>
      </c>
      <c r="B1997" s="129" t="s">
        <v>258</v>
      </c>
      <c r="C1997" s="60" t="s">
        <v>16</v>
      </c>
      <c r="D1997" s="61">
        <v>43.2</v>
      </c>
      <c r="E1997" s="61">
        <v>41.470970000000001</v>
      </c>
      <c r="F1997" s="130">
        <f t="shared" si="63"/>
        <v>0.95997615740740738</v>
      </c>
    </row>
    <row r="1998" spans="1:6" s="55" customFormat="1" x14ac:dyDescent="0.25">
      <c r="A1998" s="51" t="str">
        <f t="shared" si="62"/>
        <v>A</v>
      </c>
      <c r="B1998" s="127" t="s">
        <v>258</v>
      </c>
      <c r="C1998" s="57" t="s">
        <v>17</v>
      </c>
      <c r="D1998" s="58">
        <v>300</v>
      </c>
      <c r="E1998" s="58">
        <v>298.49316999999996</v>
      </c>
      <c r="F1998" s="128">
        <f t="shared" si="63"/>
        <v>0.99497723333333321</v>
      </c>
    </row>
    <row r="1999" spans="1:6" s="55" customFormat="1" ht="18.75" thickBot="1" x14ac:dyDescent="0.3">
      <c r="A1999" s="51" t="str">
        <f t="shared" si="62"/>
        <v>A</v>
      </c>
      <c r="B1999" s="52" t="s">
        <v>1119</v>
      </c>
      <c r="C1999" s="125" t="s">
        <v>78</v>
      </c>
      <c r="D1999" s="54">
        <v>447.38</v>
      </c>
      <c r="E1999" s="54">
        <v>443.27000999999996</v>
      </c>
      <c r="F1999" s="126">
        <f t="shared" si="63"/>
        <v>0.99081320130537787</v>
      </c>
    </row>
    <row r="2000" spans="1:6" s="55" customFormat="1" ht="15.75" thickTop="1" x14ac:dyDescent="0.25">
      <c r="A2000" s="51" t="str">
        <f t="shared" si="62"/>
        <v>A</v>
      </c>
      <c r="B2000" s="127" t="s">
        <v>258</v>
      </c>
      <c r="C2000" s="57" t="s">
        <v>10</v>
      </c>
      <c r="D2000" s="58">
        <v>425.88</v>
      </c>
      <c r="E2000" s="58">
        <v>424.67320999999998</v>
      </c>
      <c r="F2000" s="128">
        <f t="shared" si="63"/>
        <v>0.99716636141636139</v>
      </c>
    </row>
    <row r="2001" spans="1:6" s="55" customFormat="1" x14ac:dyDescent="0.25">
      <c r="A2001" s="51" t="str">
        <f t="shared" si="62"/>
        <v>A</v>
      </c>
      <c r="B2001" s="129" t="s">
        <v>258</v>
      </c>
      <c r="C2001" s="60" t="s">
        <v>11</v>
      </c>
      <c r="D2001" s="61">
        <v>351.78</v>
      </c>
      <c r="E2001" s="61">
        <v>348.60172</v>
      </c>
      <c r="F2001" s="130">
        <f t="shared" si="63"/>
        <v>0.99096514867246588</v>
      </c>
    </row>
    <row r="2002" spans="1:6" s="55" customFormat="1" x14ac:dyDescent="0.25">
      <c r="A2002" s="51" t="str">
        <f t="shared" si="62"/>
        <v>A</v>
      </c>
      <c r="B2002" s="129" t="s">
        <v>258</v>
      </c>
      <c r="C2002" s="60" t="s">
        <v>12</v>
      </c>
      <c r="D2002" s="61">
        <v>70</v>
      </c>
      <c r="E2002" s="61">
        <v>72.959489999999988</v>
      </c>
      <c r="F2002" s="130">
        <f t="shared" si="63"/>
        <v>1.0422784285714284</v>
      </c>
    </row>
    <row r="2003" spans="1:6" s="55" customFormat="1" x14ac:dyDescent="0.25">
      <c r="A2003" s="51" t="str">
        <f t="shared" si="62"/>
        <v>A</v>
      </c>
      <c r="B2003" s="129" t="s">
        <v>258</v>
      </c>
      <c r="C2003" s="60" t="s">
        <v>15</v>
      </c>
      <c r="D2003" s="61">
        <v>3.5</v>
      </c>
      <c r="E2003" s="61">
        <v>2.512</v>
      </c>
      <c r="F2003" s="130">
        <f t="shared" si="63"/>
        <v>0.71771428571428575</v>
      </c>
    </row>
    <row r="2004" spans="1:6" s="55" customFormat="1" x14ac:dyDescent="0.25">
      <c r="A2004" s="51" t="str">
        <f t="shared" si="62"/>
        <v>A</v>
      </c>
      <c r="B2004" s="129" t="s">
        <v>258</v>
      </c>
      <c r="C2004" s="60" t="s">
        <v>16</v>
      </c>
      <c r="D2004" s="61">
        <v>0.6</v>
      </c>
      <c r="E2004" s="61">
        <v>0.6</v>
      </c>
      <c r="F2004" s="130">
        <f t="shared" si="63"/>
        <v>1</v>
      </c>
    </row>
    <row r="2005" spans="1:6" s="55" customFormat="1" x14ac:dyDescent="0.25">
      <c r="A2005" s="51" t="str">
        <f t="shared" si="62"/>
        <v>A</v>
      </c>
      <c r="B2005" s="127" t="s">
        <v>258</v>
      </c>
      <c r="C2005" s="57" t="s">
        <v>17</v>
      </c>
      <c r="D2005" s="58">
        <v>21.5</v>
      </c>
      <c r="E2005" s="58">
        <v>18.596799999999998</v>
      </c>
      <c r="F2005" s="128">
        <f t="shared" si="63"/>
        <v>0.86496744186046504</v>
      </c>
    </row>
    <row r="2006" spans="1:6" s="55" customFormat="1" ht="36.75" thickBot="1" x14ac:dyDescent="0.3">
      <c r="A2006" s="51" t="str">
        <f t="shared" si="62"/>
        <v>A</v>
      </c>
      <c r="B2006" s="52" t="s">
        <v>1120</v>
      </c>
      <c r="C2006" s="125" t="s">
        <v>77</v>
      </c>
      <c r="D2006" s="54">
        <v>267.22199999999998</v>
      </c>
      <c r="E2006" s="54">
        <v>238.05914000000001</v>
      </c>
      <c r="F2006" s="126">
        <f t="shared" si="63"/>
        <v>0.89086654541916466</v>
      </c>
    </row>
    <row r="2007" spans="1:6" s="55" customFormat="1" ht="15.75" thickTop="1" x14ac:dyDescent="0.25">
      <c r="A2007" s="51" t="str">
        <f t="shared" si="62"/>
        <v>A</v>
      </c>
      <c r="B2007" s="127" t="s">
        <v>258</v>
      </c>
      <c r="C2007" s="57" t="s">
        <v>10</v>
      </c>
      <c r="D2007" s="58">
        <v>252.7</v>
      </c>
      <c r="E2007" s="58">
        <v>234.92416</v>
      </c>
      <c r="F2007" s="128">
        <f t="shared" si="63"/>
        <v>0.92965635140482794</v>
      </c>
    </row>
    <row r="2008" spans="1:6" s="55" customFormat="1" x14ac:dyDescent="0.25">
      <c r="A2008" s="51" t="str">
        <f t="shared" si="62"/>
        <v>A</v>
      </c>
      <c r="B2008" s="129" t="s">
        <v>258</v>
      </c>
      <c r="C2008" s="60" t="s">
        <v>11</v>
      </c>
      <c r="D2008" s="61">
        <v>184.7</v>
      </c>
      <c r="E2008" s="61">
        <v>181.16086999999999</v>
      </c>
      <c r="F2008" s="130">
        <f t="shared" si="63"/>
        <v>0.98083849485652408</v>
      </c>
    </row>
    <row r="2009" spans="1:6" s="55" customFormat="1" x14ac:dyDescent="0.25">
      <c r="A2009" s="51" t="str">
        <f t="shared" si="62"/>
        <v>A</v>
      </c>
      <c r="B2009" s="129" t="s">
        <v>258</v>
      </c>
      <c r="C2009" s="60" t="s">
        <v>12</v>
      </c>
      <c r="D2009" s="61">
        <v>65</v>
      </c>
      <c r="E2009" s="61">
        <v>51.776849999999996</v>
      </c>
      <c r="F2009" s="130">
        <f t="shared" si="63"/>
        <v>0.79656692307692301</v>
      </c>
    </row>
    <row r="2010" spans="1:6" s="55" customFormat="1" x14ac:dyDescent="0.25">
      <c r="A2010" s="51" t="str">
        <f t="shared" si="62"/>
        <v>A</v>
      </c>
      <c r="B2010" s="129" t="s">
        <v>258</v>
      </c>
      <c r="C2010" s="60" t="s">
        <v>16</v>
      </c>
      <c r="D2010" s="61">
        <v>3</v>
      </c>
      <c r="E2010" s="61">
        <v>1.98644</v>
      </c>
      <c r="F2010" s="130">
        <f t="shared" si="63"/>
        <v>0.66214666666666666</v>
      </c>
    </row>
    <row r="2011" spans="1:6" s="55" customFormat="1" x14ac:dyDescent="0.25">
      <c r="A2011" s="51" t="str">
        <f t="shared" si="62"/>
        <v>A</v>
      </c>
      <c r="B2011" s="127" t="s">
        <v>258</v>
      </c>
      <c r="C2011" s="57" t="s">
        <v>17</v>
      </c>
      <c r="D2011" s="58">
        <v>14.522</v>
      </c>
      <c r="E2011" s="58">
        <v>3.1349800000000001</v>
      </c>
      <c r="F2011" s="128">
        <f t="shared" si="63"/>
        <v>0.21587797823991187</v>
      </c>
    </row>
    <row r="2012" spans="1:6" s="55" customFormat="1" ht="18.75" thickBot="1" x14ac:dyDescent="0.3">
      <c r="A2012" s="51" t="str">
        <f t="shared" si="62"/>
        <v>A</v>
      </c>
      <c r="B2012" s="52" t="s">
        <v>1121</v>
      </c>
      <c r="C2012" s="125" t="s">
        <v>80</v>
      </c>
      <c r="D2012" s="54">
        <v>168.14500000000001</v>
      </c>
      <c r="E2012" s="54">
        <v>164.04071999999999</v>
      </c>
      <c r="F2012" s="126">
        <f t="shared" si="63"/>
        <v>0.9755908293437211</v>
      </c>
    </row>
    <row r="2013" spans="1:6" s="55" customFormat="1" ht="15.75" thickTop="1" x14ac:dyDescent="0.25">
      <c r="A2013" s="51" t="str">
        <f t="shared" si="62"/>
        <v>A</v>
      </c>
      <c r="B2013" s="127" t="s">
        <v>258</v>
      </c>
      <c r="C2013" s="57" t="s">
        <v>10</v>
      </c>
      <c r="D2013" s="58">
        <v>164.14500000000001</v>
      </c>
      <c r="E2013" s="58">
        <v>163.64228</v>
      </c>
      <c r="F2013" s="128">
        <f t="shared" si="63"/>
        <v>0.99693734198422124</v>
      </c>
    </row>
    <row r="2014" spans="1:6" s="55" customFormat="1" x14ac:dyDescent="0.25">
      <c r="A2014" s="51" t="str">
        <f t="shared" si="62"/>
        <v>A</v>
      </c>
      <c r="B2014" s="129" t="s">
        <v>258</v>
      </c>
      <c r="C2014" s="60" t="s">
        <v>11</v>
      </c>
      <c r="D2014" s="61">
        <v>147.69499999999999</v>
      </c>
      <c r="E2014" s="61">
        <v>147.69067999999999</v>
      </c>
      <c r="F2014" s="130">
        <f t="shared" si="63"/>
        <v>0.9999707505331934</v>
      </c>
    </row>
    <row r="2015" spans="1:6" s="55" customFormat="1" x14ac:dyDescent="0.25">
      <c r="A2015" s="51" t="str">
        <f t="shared" si="62"/>
        <v>A</v>
      </c>
      <c r="B2015" s="129" t="s">
        <v>258</v>
      </c>
      <c r="C2015" s="60" t="s">
        <v>12</v>
      </c>
      <c r="D2015" s="61">
        <v>14.7</v>
      </c>
      <c r="E2015" s="61">
        <v>14.25756</v>
      </c>
      <c r="F2015" s="130">
        <f t="shared" si="63"/>
        <v>0.96990204081632658</v>
      </c>
    </row>
    <row r="2016" spans="1:6" s="55" customFormat="1" x14ac:dyDescent="0.25">
      <c r="A2016" s="51" t="str">
        <f t="shared" si="62"/>
        <v>A</v>
      </c>
      <c r="B2016" s="129" t="s">
        <v>258</v>
      </c>
      <c r="C2016" s="60" t="s">
        <v>16</v>
      </c>
      <c r="D2016" s="61">
        <v>1.75</v>
      </c>
      <c r="E2016" s="61">
        <v>1.69404</v>
      </c>
      <c r="F2016" s="130">
        <f t="shared" si="63"/>
        <v>0.96802285714285718</v>
      </c>
    </row>
    <row r="2017" spans="1:6" s="55" customFormat="1" x14ac:dyDescent="0.25">
      <c r="A2017" s="51" t="str">
        <f t="shared" si="62"/>
        <v>A</v>
      </c>
      <c r="B2017" s="127" t="s">
        <v>258</v>
      </c>
      <c r="C2017" s="57" t="s">
        <v>17</v>
      </c>
      <c r="D2017" s="58">
        <v>4</v>
      </c>
      <c r="E2017" s="58">
        <v>0.39844000000000002</v>
      </c>
      <c r="F2017" s="128">
        <f t="shared" si="63"/>
        <v>9.9610000000000004E-2</v>
      </c>
    </row>
    <row r="2018" spans="1:6" s="55" customFormat="1" ht="18.75" thickBot="1" x14ac:dyDescent="0.3">
      <c r="A2018" s="51" t="str">
        <f t="shared" si="62"/>
        <v>A</v>
      </c>
      <c r="B2018" s="52" t="s">
        <v>1122</v>
      </c>
      <c r="C2018" s="125" t="s">
        <v>84</v>
      </c>
      <c r="D2018" s="54">
        <v>121.042</v>
      </c>
      <c r="E2018" s="54">
        <v>118.51760999999999</v>
      </c>
      <c r="F2018" s="126">
        <f t="shared" si="63"/>
        <v>0.97914451182234252</v>
      </c>
    </row>
    <row r="2019" spans="1:6" s="55" customFormat="1" ht="15.75" thickTop="1" x14ac:dyDescent="0.25">
      <c r="A2019" s="51" t="str">
        <f t="shared" si="62"/>
        <v>A</v>
      </c>
      <c r="B2019" s="127" t="s">
        <v>258</v>
      </c>
      <c r="C2019" s="57" t="s">
        <v>10</v>
      </c>
      <c r="D2019" s="58">
        <v>113.242</v>
      </c>
      <c r="E2019" s="58">
        <v>110.71760999999998</v>
      </c>
      <c r="F2019" s="128">
        <f t="shared" si="63"/>
        <v>0.97770800586354867</v>
      </c>
    </row>
    <row r="2020" spans="1:6" s="55" customFormat="1" x14ac:dyDescent="0.25">
      <c r="A2020" s="51" t="str">
        <f t="shared" si="62"/>
        <v>A</v>
      </c>
      <c r="B2020" s="129" t="s">
        <v>258</v>
      </c>
      <c r="C2020" s="60" t="s">
        <v>11</v>
      </c>
      <c r="D2020" s="61">
        <v>70.201999999999998</v>
      </c>
      <c r="E2020" s="61">
        <v>70.201300000000003</v>
      </c>
      <c r="F2020" s="130">
        <f t="shared" si="63"/>
        <v>0.99999002877410903</v>
      </c>
    </row>
    <row r="2021" spans="1:6" s="55" customFormat="1" x14ac:dyDescent="0.25">
      <c r="A2021" s="51" t="str">
        <f t="shared" si="62"/>
        <v>A</v>
      </c>
      <c r="B2021" s="129" t="s">
        <v>258</v>
      </c>
      <c r="C2021" s="60" t="s">
        <v>12</v>
      </c>
      <c r="D2021" s="61">
        <v>38.75</v>
      </c>
      <c r="E2021" s="61">
        <v>38.21313</v>
      </c>
      <c r="F2021" s="130">
        <f t="shared" si="63"/>
        <v>0.98614529032258058</v>
      </c>
    </row>
    <row r="2022" spans="1:6" s="55" customFormat="1" x14ac:dyDescent="0.25">
      <c r="A2022" s="51" t="str">
        <f t="shared" si="62"/>
        <v>A</v>
      </c>
      <c r="B2022" s="129" t="s">
        <v>258</v>
      </c>
      <c r="C2022" s="60" t="s">
        <v>15</v>
      </c>
      <c r="D2022" s="61">
        <v>1.29</v>
      </c>
      <c r="E2022" s="61">
        <v>1.29</v>
      </c>
      <c r="F2022" s="130">
        <f t="shared" si="63"/>
        <v>1</v>
      </c>
    </row>
    <row r="2023" spans="1:6" s="55" customFormat="1" x14ac:dyDescent="0.25">
      <c r="A2023" s="51" t="str">
        <f t="shared" si="62"/>
        <v>A</v>
      </c>
      <c r="B2023" s="129" t="s">
        <v>258</v>
      </c>
      <c r="C2023" s="60" t="s">
        <v>16</v>
      </c>
      <c r="D2023" s="61">
        <v>3</v>
      </c>
      <c r="E2023" s="61">
        <v>1.01318</v>
      </c>
      <c r="F2023" s="130">
        <f t="shared" si="63"/>
        <v>0.33772666666666668</v>
      </c>
    </row>
    <row r="2024" spans="1:6" s="55" customFormat="1" x14ac:dyDescent="0.25">
      <c r="A2024" s="51" t="str">
        <f t="shared" si="62"/>
        <v>A</v>
      </c>
      <c r="B2024" s="127" t="s">
        <v>258</v>
      </c>
      <c r="C2024" s="57" t="s">
        <v>17</v>
      </c>
      <c r="D2024" s="58">
        <v>7.8</v>
      </c>
      <c r="E2024" s="58">
        <v>7.8</v>
      </c>
      <c r="F2024" s="128">
        <f t="shared" si="63"/>
        <v>1</v>
      </c>
    </row>
    <row r="2025" spans="1:6" s="55" customFormat="1" ht="36.75" thickBot="1" x14ac:dyDescent="0.3">
      <c r="A2025" s="51" t="str">
        <f t="shared" si="62"/>
        <v>A</v>
      </c>
      <c r="B2025" s="52" t="s">
        <v>1123</v>
      </c>
      <c r="C2025" s="125" t="s">
        <v>81</v>
      </c>
      <c r="D2025" s="54">
        <v>381.05500000000001</v>
      </c>
      <c r="E2025" s="54">
        <v>364.10055999999997</v>
      </c>
      <c r="F2025" s="126">
        <f t="shared" si="63"/>
        <v>0.95550658041490066</v>
      </c>
    </row>
    <row r="2026" spans="1:6" s="55" customFormat="1" ht="15.75" thickTop="1" x14ac:dyDescent="0.25">
      <c r="A2026" s="51" t="str">
        <f t="shared" si="62"/>
        <v>A</v>
      </c>
      <c r="B2026" s="127" t="s">
        <v>258</v>
      </c>
      <c r="C2026" s="57" t="s">
        <v>10</v>
      </c>
      <c r="D2026" s="58">
        <v>371.35599999999999</v>
      </c>
      <c r="E2026" s="58">
        <v>364.10055999999997</v>
      </c>
      <c r="F2026" s="128">
        <f t="shared" si="63"/>
        <v>0.98046230571203907</v>
      </c>
    </row>
    <row r="2027" spans="1:6" s="55" customFormat="1" x14ac:dyDescent="0.25">
      <c r="A2027" s="51" t="str">
        <f t="shared" si="62"/>
        <v>A</v>
      </c>
      <c r="B2027" s="129" t="s">
        <v>258</v>
      </c>
      <c r="C2027" s="60" t="s">
        <v>11</v>
      </c>
      <c r="D2027" s="61">
        <v>242.45599999999999</v>
      </c>
      <c r="E2027" s="61">
        <v>242.43604999999999</v>
      </c>
      <c r="F2027" s="130">
        <f t="shared" si="63"/>
        <v>0.99991771702906918</v>
      </c>
    </row>
    <row r="2028" spans="1:6" s="55" customFormat="1" x14ac:dyDescent="0.25">
      <c r="A2028" s="51" t="str">
        <f t="shared" si="62"/>
        <v>A</v>
      </c>
      <c r="B2028" s="129" t="s">
        <v>258</v>
      </c>
      <c r="C2028" s="60" t="s">
        <v>12</v>
      </c>
      <c r="D2028" s="61">
        <v>125</v>
      </c>
      <c r="E2028" s="61">
        <v>118.40563</v>
      </c>
      <c r="F2028" s="130">
        <f t="shared" si="63"/>
        <v>0.94724503999999998</v>
      </c>
    </row>
    <row r="2029" spans="1:6" s="55" customFormat="1" x14ac:dyDescent="0.25">
      <c r="A2029" s="51" t="str">
        <f t="shared" si="62"/>
        <v>A</v>
      </c>
      <c r="B2029" s="129" t="s">
        <v>258</v>
      </c>
      <c r="C2029" s="60" t="s">
        <v>15</v>
      </c>
      <c r="D2029" s="61">
        <v>2</v>
      </c>
      <c r="E2029" s="61">
        <v>1.6012</v>
      </c>
      <c r="F2029" s="130">
        <f t="shared" si="63"/>
        <v>0.80059999999999998</v>
      </c>
    </row>
    <row r="2030" spans="1:6" s="55" customFormat="1" x14ac:dyDescent="0.25">
      <c r="A2030" s="51" t="str">
        <f t="shared" si="62"/>
        <v>A</v>
      </c>
      <c r="B2030" s="129" t="s">
        <v>258</v>
      </c>
      <c r="C2030" s="60" t="s">
        <v>16</v>
      </c>
      <c r="D2030" s="61">
        <v>1.9</v>
      </c>
      <c r="E2030" s="61">
        <v>1.65768</v>
      </c>
      <c r="F2030" s="130">
        <f t="shared" si="63"/>
        <v>0.87246315789473694</v>
      </c>
    </row>
    <row r="2031" spans="1:6" s="55" customFormat="1" x14ac:dyDescent="0.25">
      <c r="A2031" s="51" t="str">
        <f t="shared" si="62"/>
        <v>A</v>
      </c>
      <c r="B2031" s="127" t="s">
        <v>258</v>
      </c>
      <c r="C2031" s="57" t="s">
        <v>17</v>
      </c>
      <c r="D2031" s="58">
        <v>9.6989999999999998</v>
      </c>
      <c r="E2031" s="58">
        <v>0</v>
      </c>
      <c r="F2031" s="128">
        <f t="shared" si="63"/>
        <v>0</v>
      </c>
    </row>
    <row r="2032" spans="1:6" s="55" customFormat="1" ht="18.75" thickBot="1" x14ac:dyDescent="0.3">
      <c r="A2032" s="51" t="str">
        <f t="shared" si="62"/>
        <v>A</v>
      </c>
      <c r="B2032" s="52" t="s">
        <v>1124</v>
      </c>
      <c r="C2032" s="125" t="s">
        <v>79</v>
      </c>
      <c r="D2032" s="54">
        <v>177.02</v>
      </c>
      <c r="E2032" s="54">
        <v>151.21333999999999</v>
      </c>
      <c r="F2032" s="126">
        <f t="shared" si="63"/>
        <v>0.85421613377019534</v>
      </c>
    </row>
    <row r="2033" spans="1:6" s="55" customFormat="1" ht="15.75" thickTop="1" x14ac:dyDescent="0.25">
      <c r="A2033" s="51" t="str">
        <f t="shared" si="62"/>
        <v>A</v>
      </c>
      <c r="B2033" s="127" t="s">
        <v>258</v>
      </c>
      <c r="C2033" s="57" t="s">
        <v>10</v>
      </c>
      <c r="D2033" s="58">
        <v>169</v>
      </c>
      <c r="E2033" s="58">
        <v>151.21333999999999</v>
      </c>
      <c r="F2033" s="128">
        <f t="shared" si="63"/>
        <v>0.89475349112426028</v>
      </c>
    </row>
    <row r="2034" spans="1:6" s="55" customFormat="1" x14ac:dyDescent="0.25">
      <c r="A2034" s="51" t="str">
        <f t="shared" si="62"/>
        <v>A</v>
      </c>
      <c r="B2034" s="129" t="s">
        <v>258</v>
      </c>
      <c r="C2034" s="60" t="s">
        <v>11</v>
      </c>
      <c r="D2034" s="61">
        <v>121.5</v>
      </c>
      <c r="E2034" s="61">
        <v>112.74636</v>
      </c>
      <c r="F2034" s="130">
        <f t="shared" si="63"/>
        <v>0.92795358024691355</v>
      </c>
    </row>
    <row r="2035" spans="1:6" s="55" customFormat="1" x14ac:dyDescent="0.25">
      <c r="A2035" s="51" t="str">
        <f t="shared" si="62"/>
        <v>A</v>
      </c>
      <c r="B2035" s="129" t="s">
        <v>258</v>
      </c>
      <c r="C2035" s="60" t="s">
        <v>12</v>
      </c>
      <c r="D2035" s="61">
        <v>45</v>
      </c>
      <c r="E2035" s="61">
        <v>36.475010000000005</v>
      </c>
      <c r="F2035" s="130">
        <f t="shared" si="63"/>
        <v>0.81055577777777787</v>
      </c>
    </row>
    <row r="2036" spans="1:6" s="55" customFormat="1" x14ac:dyDescent="0.25">
      <c r="A2036" s="51" t="str">
        <f t="shared" si="62"/>
        <v>A</v>
      </c>
      <c r="B2036" s="129" t="s">
        <v>258</v>
      </c>
      <c r="C2036" s="60" t="s">
        <v>15</v>
      </c>
      <c r="D2036" s="61">
        <v>2.5</v>
      </c>
      <c r="E2036" s="61">
        <v>1.99197</v>
      </c>
      <c r="F2036" s="130">
        <f t="shared" si="63"/>
        <v>0.79678800000000005</v>
      </c>
    </row>
    <row r="2037" spans="1:6" s="55" customFormat="1" x14ac:dyDescent="0.25">
      <c r="A2037" s="51" t="str">
        <f t="shared" si="62"/>
        <v>A</v>
      </c>
      <c r="B2037" s="127" t="s">
        <v>258</v>
      </c>
      <c r="C2037" s="57" t="s">
        <v>17</v>
      </c>
      <c r="D2037" s="58">
        <v>8.02</v>
      </c>
      <c r="E2037" s="58">
        <v>0</v>
      </c>
      <c r="F2037" s="128">
        <f t="shared" si="63"/>
        <v>0</v>
      </c>
    </row>
    <row r="2038" spans="1:6" ht="18.75" thickBot="1" x14ac:dyDescent="0.3">
      <c r="A2038" s="110" t="str">
        <f t="shared" si="62"/>
        <v>A</v>
      </c>
      <c r="B2038" s="42" t="s">
        <v>1125</v>
      </c>
      <c r="C2038" s="120" t="s">
        <v>1126</v>
      </c>
      <c r="D2038" s="44">
        <v>43201.000999999997</v>
      </c>
      <c r="E2038" s="44">
        <v>43201.000590000003</v>
      </c>
      <c r="F2038" s="113">
        <f t="shared" si="63"/>
        <v>0.9999999905094793</v>
      </c>
    </row>
    <row r="2039" spans="1:6" ht="15.75" thickTop="1" x14ac:dyDescent="0.25">
      <c r="A2039" s="110" t="str">
        <f t="shared" si="62"/>
        <v>A</v>
      </c>
      <c r="B2039" s="121" t="s">
        <v>258</v>
      </c>
      <c r="C2039" s="46" t="s">
        <v>17</v>
      </c>
      <c r="D2039" s="47">
        <v>43201.000999999997</v>
      </c>
      <c r="E2039" s="47">
        <v>43201.000590000003</v>
      </c>
      <c r="F2039" s="122">
        <f t="shared" si="63"/>
        <v>0.9999999905094793</v>
      </c>
    </row>
    <row r="2040" spans="1:6" ht="18.75" thickBot="1" x14ac:dyDescent="0.3">
      <c r="A2040" s="110" t="str">
        <f t="shared" si="62"/>
        <v>A</v>
      </c>
      <c r="B2040" s="42" t="s">
        <v>1127</v>
      </c>
      <c r="C2040" s="120" t="s">
        <v>1128</v>
      </c>
      <c r="D2040" s="44">
        <v>63467.519</v>
      </c>
      <c r="E2040" s="44">
        <v>63364.067640000001</v>
      </c>
      <c r="F2040" s="113">
        <f t="shared" si="63"/>
        <v>0.99837001096576661</v>
      </c>
    </row>
    <row r="2041" spans="1:6" ht="15.75" thickTop="1" x14ac:dyDescent="0.25">
      <c r="A2041" s="110" t="str">
        <f t="shared" si="62"/>
        <v>A</v>
      </c>
      <c r="B2041" s="121" t="s">
        <v>258</v>
      </c>
      <c r="C2041" s="46" t="s">
        <v>10</v>
      </c>
      <c r="D2041" s="47">
        <v>62474.981</v>
      </c>
      <c r="E2041" s="47">
        <v>62386.042519999995</v>
      </c>
      <c r="F2041" s="122">
        <f t="shared" si="63"/>
        <v>0.99857641445301115</v>
      </c>
    </row>
    <row r="2042" spans="1:6" x14ac:dyDescent="0.25">
      <c r="A2042" s="110" t="str">
        <f t="shared" si="62"/>
        <v>A</v>
      </c>
      <c r="B2042" s="123" t="s">
        <v>258</v>
      </c>
      <c r="C2042" s="49" t="s">
        <v>11</v>
      </c>
      <c r="D2042" s="50">
        <v>11250</v>
      </c>
      <c r="E2042" s="50">
        <v>11236.97709</v>
      </c>
      <c r="F2042" s="124">
        <f t="shared" si="63"/>
        <v>0.99884240800000001</v>
      </c>
    </row>
    <row r="2043" spans="1:6" x14ac:dyDescent="0.25">
      <c r="A2043" s="110" t="str">
        <f t="shared" si="62"/>
        <v>A</v>
      </c>
      <c r="B2043" s="123" t="s">
        <v>258</v>
      </c>
      <c r="C2043" s="49" t="s">
        <v>12</v>
      </c>
      <c r="D2043" s="50">
        <v>51195.981</v>
      </c>
      <c r="E2043" s="50">
        <v>51120.951810000006</v>
      </c>
      <c r="F2043" s="124">
        <f t="shared" si="63"/>
        <v>0.99853447109451832</v>
      </c>
    </row>
    <row r="2044" spans="1:6" x14ac:dyDescent="0.25">
      <c r="A2044" s="110" t="str">
        <f t="shared" si="62"/>
        <v>A</v>
      </c>
      <c r="B2044" s="123" t="s">
        <v>258</v>
      </c>
      <c r="C2044" s="49" t="s">
        <v>16</v>
      </c>
      <c r="D2044" s="50">
        <v>29</v>
      </c>
      <c r="E2044" s="50">
        <v>28.113619999999997</v>
      </c>
      <c r="F2044" s="124">
        <f t="shared" si="63"/>
        <v>0.96943517241379307</v>
      </c>
    </row>
    <row r="2045" spans="1:6" x14ac:dyDescent="0.25">
      <c r="A2045" s="110" t="str">
        <f t="shared" si="62"/>
        <v>A</v>
      </c>
      <c r="B2045" s="121" t="s">
        <v>258</v>
      </c>
      <c r="C2045" s="46" t="s">
        <v>17</v>
      </c>
      <c r="D2045" s="47">
        <v>992.53800000000001</v>
      </c>
      <c r="E2045" s="47">
        <v>978.02512000000002</v>
      </c>
      <c r="F2045" s="122">
        <f t="shared" si="63"/>
        <v>0.98537801071596254</v>
      </c>
    </row>
    <row r="2046" spans="1:6" s="55" customFormat="1" ht="18.75" thickBot="1" x14ac:dyDescent="0.3">
      <c r="A2046" s="51" t="str">
        <f t="shared" si="62"/>
        <v>A</v>
      </c>
      <c r="B2046" s="52" t="s">
        <v>1129</v>
      </c>
      <c r="C2046" s="125" t="s">
        <v>1130</v>
      </c>
      <c r="D2046" s="54">
        <v>63467.519</v>
      </c>
      <c r="E2046" s="54">
        <v>63364.067640000001</v>
      </c>
      <c r="F2046" s="126">
        <f t="shared" si="63"/>
        <v>0.99837001096576661</v>
      </c>
    </row>
    <row r="2047" spans="1:6" s="55" customFormat="1" ht="15.75" thickTop="1" x14ac:dyDescent="0.25">
      <c r="A2047" s="51" t="str">
        <f t="shared" si="62"/>
        <v>A</v>
      </c>
      <c r="B2047" s="127" t="s">
        <v>258</v>
      </c>
      <c r="C2047" s="57" t="s">
        <v>10</v>
      </c>
      <c r="D2047" s="58">
        <v>62474.981</v>
      </c>
      <c r="E2047" s="58">
        <v>62386.042519999995</v>
      </c>
      <c r="F2047" s="128">
        <f t="shared" si="63"/>
        <v>0.99857641445301115</v>
      </c>
    </row>
    <row r="2048" spans="1:6" s="55" customFormat="1" x14ac:dyDescent="0.25">
      <c r="A2048" s="51" t="str">
        <f t="shared" si="62"/>
        <v>A</v>
      </c>
      <c r="B2048" s="129" t="s">
        <v>258</v>
      </c>
      <c r="C2048" s="60" t="s">
        <v>11</v>
      </c>
      <c r="D2048" s="61">
        <v>11250</v>
      </c>
      <c r="E2048" s="61">
        <v>11236.97709</v>
      </c>
      <c r="F2048" s="130">
        <f t="shared" si="63"/>
        <v>0.99884240800000001</v>
      </c>
    </row>
    <row r="2049" spans="1:6" s="55" customFormat="1" x14ac:dyDescent="0.25">
      <c r="A2049" s="51" t="str">
        <f t="shared" si="62"/>
        <v>A</v>
      </c>
      <c r="B2049" s="129" t="s">
        <v>258</v>
      </c>
      <c r="C2049" s="60" t="s">
        <v>12</v>
      </c>
      <c r="D2049" s="61">
        <v>51195.981</v>
      </c>
      <c r="E2049" s="61">
        <v>51120.951810000006</v>
      </c>
      <c r="F2049" s="130">
        <f t="shared" si="63"/>
        <v>0.99853447109451832</v>
      </c>
    </row>
    <row r="2050" spans="1:6" s="55" customFormat="1" x14ac:dyDescent="0.25">
      <c r="A2050" s="51" t="str">
        <f t="shared" si="62"/>
        <v>A</v>
      </c>
      <c r="B2050" s="129" t="s">
        <v>258</v>
      </c>
      <c r="C2050" s="60" t="s">
        <v>16</v>
      </c>
      <c r="D2050" s="61">
        <v>29</v>
      </c>
      <c r="E2050" s="61">
        <v>28.113619999999997</v>
      </c>
      <c r="F2050" s="130">
        <f t="shared" si="63"/>
        <v>0.96943517241379307</v>
      </c>
    </row>
    <row r="2051" spans="1:6" s="55" customFormat="1" x14ac:dyDescent="0.25">
      <c r="A2051" s="51" t="str">
        <f t="shared" si="62"/>
        <v>A</v>
      </c>
      <c r="B2051" s="127" t="s">
        <v>258</v>
      </c>
      <c r="C2051" s="57" t="s">
        <v>17</v>
      </c>
      <c r="D2051" s="58">
        <v>992.53800000000001</v>
      </c>
      <c r="E2051" s="58">
        <v>978.02512000000002</v>
      </c>
      <c r="F2051" s="128">
        <f t="shared" si="63"/>
        <v>0.98537801071596254</v>
      </c>
    </row>
    <row r="2052" spans="1:6" s="55" customFormat="1" ht="18.75" thickBot="1" x14ac:dyDescent="0.3">
      <c r="A2052" s="51" t="str">
        <f t="shared" ref="A2052:A2115" si="64">IF(OR(D2052&lt;&gt;0,E2052&lt;&gt;0),"A","B")</f>
        <v>A</v>
      </c>
      <c r="B2052" s="52" t="s">
        <v>1131</v>
      </c>
      <c r="C2052" s="125" t="s">
        <v>1132</v>
      </c>
      <c r="D2052" s="54">
        <v>61471.731</v>
      </c>
      <c r="E2052" s="54">
        <v>61433.456079999996</v>
      </c>
      <c r="F2052" s="126">
        <f t="shared" ref="F2052:F2115" si="65">E2052/D2052</f>
        <v>0.9993773573742375</v>
      </c>
    </row>
    <row r="2053" spans="1:6" s="55" customFormat="1" ht="15.75" thickTop="1" x14ac:dyDescent="0.25">
      <c r="A2053" s="51" t="str">
        <f t="shared" si="64"/>
        <v>A</v>
      </c>
      <c r="B2053" s="127" t="s">
        <v>258</v>
      </c>
      <c r="C2053" s="57" t="s">
        <v>10</v>
      </c>
      <c r="D2053" s="58">
        <v>60710.891000000003</v>
      </c>
      <c r="E2053" s="58">
        <v>60672.627229999998</v>
      </c>
      <c r="F2053" s="128">
        <f t="shared" si="65"/>
        <v>0.99936973796019557</v>
      </c>
    </row>
    <row r="2054" spans="1:6" s="55" customFormat="1" x14ac:dyDescent="0.25">
      <c r="A2054" s="51" t="str">
        <f t="shared" si="64"/>
        <v>A</v>
      </c>
      <c r="B2054" s="129" t="s">
        <v>258</v>
      </c>
      <c r="C2054" s="60" t="s">
        <v>11</v>
      </c>
      <c r="D2054" s="61">
        <v>11250</v>
      </c>
      <c r="E2054" s="61">
        <v>11236.97709</v>
      </c>
      <c r="F2054" s="130">
        <f t="shared" si="65"/>
        <v>0.99884240800000001</v>
      </c>
    </row>
    <row r="2055" spans="1:6" s="55" customFormat="1" x14ac:dyDescent="0.25">
      <c r="A2055" s="51" t="str">
        <f t="shared" si="64"/>
        <v>A</v>
      </c>
      <c r="B2055" s="129" t="s">
        <v>258</v>
      </c>
      <c r="C2055" s="60" t="s">
        <v>12</v>
      </c>
      <c r="D2055" s="61">
        <v>49431.891000000003</v>
      </c>
      <c r="E2055" s="61">
        <v>49407.536520000001</v>
      </c>
      <c r="F2055" s="130">
        <f t="shared" si="65"/>
        <v>0.99950731239474533</v>
      </c>
    </row>
    <row r="2056" spans="1:6" s="55" customFormat="1" x14ac:dyDescent="0.25">
      <c r="A2056" s="51" t="str">
        <f t="shared" si="64"/>
        <v>A</v>
      </c>
      <c r="B2056" s="129" t="s">
        <v>258</v>
      </c>
      <c r="C2056" s="60" t="s">
        <v>16</v>
      </c>
      <c r="D2056" s="61">
        <v>29</v>
      </c>
      <c r="E2056" s="61">
        <v>28.113619999999997</v>
      </c>
      <c r="F2056" s="130">
        <f t="shared" si="65"/>
        <v>0.96943517241379307</v>
      </c>
    </row>
    <row r="2057" spans="1:6" s="55" customFormat="1" x14ac:dyDescent="0.25">
      <c r="A2057" s="51" t="str">
        <f t="shared" si="64"/>
        <v>A</v>
      </c>
      <c r="B2057" s="127" t="s">
        <v>258</v>
      </c>
      <c r="C2057" s="57" t="s">
        <v>17</v>
      </c>
      <c r="D2057" s="58">
        <v>760.84</v>
      </c>
      <c r="E2057" s="58">
        <v>760.82884999999999</v>
      </c>
      <c r="F2057" s="128">
        <f t="shared" si="65"/>
        <v>0.99998534514483983</v>
      </c>
    </row>
    <row r="2058" spans="1:6" s="55" customFormat="1" ht="36.75" thickBot="1" x14ac:dyDescent="0.3">
      <c r="A2058" s="51" t="str">
        <f t="shared" si="64"/>
        <v>A</v>
      </c>
      <c r="B2058" s="52" t="s">
        <v>1133</v>
      </c>
      <c r="C2058" s="125" t="s">
        <v>1134</v>
      </c>
      <c r="D2058" s="54">
        <v>15.5</v>
      </c>
      <c r="E2058" s="54">
        <v>15.08906</v>
      </c>
      <c r="F2058" s="126">
        <f t="shared" si="65"/>
        <v>0.97348774193548382</v>
      </c>
    </row>
    <row r="2059" spans="1:6" s="55" customFormat="1" ht="15.75" thickTop="1" x14ac:dyDescent="0.25">
      <c r="A2059" s="51" t="str">
        <f t="shared" si="64"/>
        <v>A</v>
      </c>
      <c r="B2059" s="127" t="s">
        <v>258</v>
      </c>
      <c r="C2059" s="57" t="s">
        <v>10</v>
      </c>
      <c r="D2059" s="58">
        <v>15.5</v>
      </c>
      <c r="E2059" s="58">
        <v>15.08906</v>
      </c>
      <c r="F2059" s="128">
        <f t="shared" si="65"/>
        <v>0.97348774193548382</v>
      </c>
    </row>
    <row r="2060" spans="1:6" s="55" customFormat="1" x14ac:dyDescent="0.25">
      <c r="A2060" s="51" t="str">
        <f t="shared" si="64"/>
        <v>A</v>
      </c>
      <c r="B2060" s="129" t="s">
        <v>258</v>
      </c>
      <c r="C2060" s="60" t="s">
        <v>12</v>
      </c>
      <c r="D2060" s="61">
        <v>15.5</v>
      </c>
      <c r="E2060" s="61">
        <v>15.08906</v>
      </c>
      <c r="F2060" s="130">
        <f t="shared" si="65"/>
        <v>0.97348774193548382</v>
      </c>
    </row>
    <row r="2061" spans="1:6" s="55" customFormat="1" ht="36.75" thickBot="1" x14ac:dyDescent="0.3">
      <c r="A2061" s="51" t="str">
        <f t="shared" si="64"/>
        <v>A</v>
      </c>
      <c r="B2061" s="52" t="s">
        <v>1135</v>
      </c>
      <c r="C2061" s="125" t="s">
        <v>1136</v>
      </c>
      <c r="D2061" s="54">
        <v>31.975000000000001</v>
      </c>
      <c r="E2061" s="54">
        <v>26.04185</v>
      </c>
      <c r="F2061" s="126">
        <f t="shared" si="65"/>
        <v>0.81444409695074271</v>
      </c>
    </row>
    <row r="2062" spans="1:6" s="55" customFormat="1" ht="15.75" thickTop="1" x14ac:dyDescent="0.25">
      <c r="A2062" s="51" t="str">
        <f t="shared" si="64"/>
        <v>A</v>
      </c>
      <c r="B2062" s="127" t="s">
        <v>258</v>
      </c>
      <c r="C2062" s="57" t="s">
        <v>10</v>
      </c>
      <c r="D2062" s="58">
        <v>28.375</v>
      </c>
      <c r="E2062" s="58">
        <v>24.812849999999997</v>
      </c>
      <c r="F2062" s="128">
        <f t="shared" si="65"/>
        <v>0.87446167400881047</v>
      </c>
    </row>
    <row r="2063" spans="1:6" s="55" customFormat="1" x14ac:dyDescent="0.25">
      <c r="A2063" s="51" t="str">
        <f t="shared" si="64"/>
        <v>A</v>
      </c>
      <c r="B2063" s="129" t="s">
        <v>258</v>
      </c>
      <c r="C2063" s="60" t="s">
        <v>12</v>
      </c>
      <c r="D2063" s="61">
        <v>28.375</v>
      </c>
      <c r="E2063" s="61">
        <v>24.812849999999997</v>
      </c>
      <c r="F2063" s="130">
        <f t="shared" si="65"/>
        <v>0.87446167400881047</v>
      </c>
    </row>
    <row r="2064" spans="1:6" s="55" customFormat="1" x14ac:dyDescent="0.25">
      <c r="A2064" s="51" t="str">
        <f t="shared" si="64"/>
        <v>A</v>
      </c>
      <c r="B2064" s="127" t="s">
        <v>258</v>
      </c>
      <c r="C2064" s="57" t="s">
        <v>17</v>
      </c>
      <c r="D2064" s="58">
        <v>3.6</v>
      </c>
      <c r="E2064" s="58">
        <v>1.2290000000000001</v>
      </c>
      <c r="F2064" s="128">
        <f t="shared" si="65"/>
        <v>0.34138888888888891</v>
      </c>
    </row>
    <row r="2065" spans="1:6" s="55" customFormat="1" ht="36.75" thickBot="1" x14ac:dyDescent="0.3">
      <c r="A2065" s="51" t="str">
        <f t="shared" si="64"/>
        <v>A</v>
      </c>
      <c r="B2065" s="52" t="s">
        <v>1137</v>
      </c>
      <c r="C2065" s="125" t="s">
        <v>1138</v>
      </c>
      <c r="D2065" s="54">
        <v>48.5</v>
      </c>
      <c r="E2065" s="54">
        <v>48.415300000000002</v>
      </c>
      <c r="F2065" s="126">
        <f t="shared" si="65"/>
        <v>0.99825360824742271</v>
      </c>
    </row>
    <row r="2066" spans="1:6" s="55" customFormat="1" ht="15.75" thickTop="1" x14ac:dyDescent="0.25">
      <c r="A2066" s="51" t="str">
        <f t="shared" si="64"/>
        <v>A</v>
      </c>
      <c r="B2066" s="127" t="s">
        <v>258</v>
      </c>
      <c r="C2066" s="57" t="s">
        <v>10</v>
      </c>
      <c r="D2066" s="58">
        <v>42.5</v>
      </c>
      <c r="E2066" s="58">
        <v>42.473300000000002</v>
      </c>
      <c r="F2066" s="128">
        <f t="shared" si="65"/>
        <v>0.9993717647058824</v>
      </c>
    </row>
    <row r="2067" spans="1:6" s="55" customFormat="1" x14ac:dyDescent="0.25">
      <c r="A2067" s="51" t="str">
        <f t="shared" si="64"/>
        <v>A</v>
      </c>
      <c r="B2067" s="129" t="s">
        <v>258</v>
      </c>
      <c r="C2067" s="60" t="s">
        <v>12</v>
      </c>
      <c r="D2067" s="61">
        <v>42.5</v>
      </c>
      <c r="E2067" s="61">
        <v>42.473300000000002</v>
      </c>
      <c r="F2067" s="130">
        <f t="shared" si="65"/>
        <v>0.9993717647058824</v>
      </c>
    </row>
    <row r="2068" spans="1:6" s="55" customFormat="1" x14ac:dyDescent="0.25">
      <c r="A2068" s="51" t="str">
        <f t="shared" si="64"/>
        <v>A</v>
      </c>
      <c r="B2068" s="127" t="s">
        <v>258</v>
      </c>
      <c r="C2068" s="57" t="s">
        <v>17</v>
      </c>
      <c r="D2068" s="58">
        <v>6</v>
      </c>
      <c r="E2068" s="58">
        <v>5.9420000000000002</v>
      </c>
      <c r="F2068" s="128">
        <f t="shared" si="65"/>
        <v>0.9903333333333334</v>
      </c>
    </row>
    <row r="2069" spans="1:6" s="55" customFormat="1" ht="54.75" thickBot="1" x14ac:dyDescent="0.3">
      <c r="A2069" s="51" t="str">
        <f t="shared" si="64"/>
        <v>A</v>
      </c>
      <c r="B2069" s="52" t="s">
        <v>1139</v>
      </c>
      <c r="C2069" s="125" t="s">
        <v>1140</v>
      </c>
      <c r="D2069" s="54">
        <v>63</v>
      </c>
      <c r="E2069" s="54">
        <v>62.764870000000002</v>
      </c>
      <c r="F2069" s="126">
        <f t="shared" si="65"/>
        <v>0.99626777777777786</v>
      </c>
    </row>
    <row r="2070" spans="1:6" s="55" customFormat="1" ht="15.75" thickTop="1" x14ac:dyDescent="0.25">
      <c r="A2070" s="51" t="str">
        <f t="shared" si="64"/>
        <v>A</v>
      </c>
      <c r="B2070" s="127" t="s">
        <v>258</v>
      </c>
      <c r="C2070" s="57" t="s">
        <v>10</v>
      </c>
      <c r="D2070" s="58">
        <v>48</v>
      </c>
      <c r="E2070" s="58">
        <v>47.854870000000005</v>
      </c>
      <c r="F2070" s="128">
        <f t="shared" si="65"/>
        <v>0.99697645833333348</v>
      </c>
    </row>
    <row r="2071" spans="1:6" s="55" customFormat="1" x14ac:dyDescent="0.25">
      <c r="A2071" s="51" t="str">
        <f t="shared" si="64"/>
        <v>A</v>
      </c>
      <c r="B2071" s="129" t="s">
        <v>258</v>
      </c>
      <c r="C2071" s="60" t="s">
        <v>12</v>
      </c>
      <c r="D2071" s="61">
        <v>48</v>
      </c>
      <c r="E2071" s="61">
        <v>47.854870000000005</v>
      </c>
      <c r="F2071" s="130">
        <f t="shared" si="65"/>
        <v>0.99697645833333348</v>
      </c>
    </row>
    <row r="2072" spans="1:6" s="55" customFormat="1" x14ac:dyDescent="0.25">
      <c r="A2072" s="51" t="str">
        <f t="shared" si="64"/>
        <v>A</v>
      </c>
      <c r="B2072" s="127" t="s">
        <v>258</v>
      </c>
      <c r="C2072" s="57" t="s">
        <v>17</v>
      </c>
      <c r="D2072" s="58">
        <v>15</v>
      </c>
      <c r="E2072" s="58">
        <v>14.91</v>
      </c>
      <c r="F2072" s="128">
        <f t="shared" si="65"/>
        <v>0.99399999999999999</v>
      </c>
    </row>
    <row r="2073" spans="1:6" s="55" customFormat="1" ht="54.75" thickBot="1" x14ac:dyDescent="0.3">
      <c r="A2073" s="51" t="str">
        <f t="shared" si="64"/>
        <v>A</v>
      </c>
      <c r="B2073" s="52" t="s">
        <v>1141</v>
      </c>
      <c r="C2073" s="125" t="s">
        <v>1142</v>
      </c>
      <c r="D2073" s="54">
        <v>88</v>
      </c>
      <c r="E2073" s="54">
        <v>87.060910000000007</v>
      </c>
      <c r="F2073" s="126">
        <f t="shared" si="65"/>
        <v>0.98932852272727279</v>
      </c>
    </row>
    <row r="2074" spans="1:6" s="55" customFormat="1" ht="15.75" thickTop="1" x14ac:dyDescent="0.25">
      <c r="A2074" s="51" t="str">
        <f t="shared" si="64"/>
        <v>A</v>
      </c>
      <c r="B2074" s="127" t="s">
        <v>258</v>
      </c>
      <c r="C2074" s="57" t="s">
        <v>10</v>
      </c>
      <c r="D2074" s="58">
        <v>73</v>
      </c>
      <c r="E2074" s="58">
        <v>72.534909999999996</v>
      </c>
      <c r="F2074" s="128">
        <f t="shared" si="65"/>
        <v>0.99362890410958904</v>
      </c>
    </row>
    <row r="2075" spans="1:6" s="55" customFormat="1" x14ac:dyDescent="0.25">
      <c r="A2075" s="51" t="str">
        <f t="shared" si="64"/>
        <v>A</v>
      </c>
      <c r="B2075" s="129" t="s">
        <v>258</v>
      </c>
      <c r="C2075" s="60" t="s">
        <v>12</v>
      </c>
      <c r="D2075" s="61">
        <v>73</v>
      </c>
      <c r="E2075" s="61">
        <v>72.534909999999996</v>
      </c>
      <c r="F2075" s="130">
        <f t="shared" si="65"/>
        <v>0.99362890410958904</v>
      </c>
    </row>
    <row r="2076" spans="1:6" s="55" customFormat="1" x14ac:dyDescent="0.25">
      <c r="A2076" s="51" t="str">
        <f t="shared" si="64"/>
        <v>A</v>
      </c>
      <c r="B2076" s="127" t="s">
        <v>258</v>
      </c>
      <c r="C2076" s="57" t="s">
        <v>17</v>
      </c>
      <c r="D2076" s="58">
        <v>15</v>
      </c>
      <c r="E2076" s="58">
        <v>14.526</v>
      </c>
      <c r="F2076" s="128">
        <f t="shared" si="65"/>
        <v>0.96840000000000004</v>
      </c>
    </row>
    <row r="2077" spans="1:6" s="55" customFormat="1" ht="36.75" thickBot="1" x14ac:dyDescent="0.3">
      <c r="A2077" s="51" t="str">
        <f t="shared" si="64"/>
        <v>A</v>
      </c>
      <c r="B2077" s="52" t="s">
        <v>1143</v>
      </c>
      <c r="C2077" s="125" t="s">
        <v>1144</v>
      </c>
      <c r="D2077" s="54">
        <v>106</v>
      </c>
      <c r="E2077" s="54">
        <v>105.502</v>
      </c>
      <c r="F2077" s="126">
        <f t="shared" si="65"/>
        <v>0.99530188679245279</v>
      </c>
    </row>
    <row r="2078" spans="1:6" s="55" customFormat="1" ht="15.75" thickTop="1" x14ac:dyDescent="0.25">
      <c r="A2078" s="51" t="str">
        <f t="shared" si="64"/>
        <v>A</v>
      </c>
      <c r="B2078" s="127" t="s">
        <v>258</v>
      </c>
      <c r="C2078" s="57" t="s">
        <v>10</v>
      </c>
      <c r="D2078" s="58">
        <v>106</v>
      </c>
      <c r="E2078" s="58">
        <v>105.502</v>
      </c>
      <c r="F2078" s="128">
        <f t="shared" si="65"/>
        <v>0.99530188679245279</v>
      </c>
    </row>
    <row r="2079" spans="1:6" s="55" customFormat="1" x14ac:dyDescent="0.25">
      <c r="A2079" s="51" t="str">
        <f t="shared" si="64"/>
        <v>A</v>
      </c>
      <c r="B2079" s="129" t="s">
        <v>258</v>
      </c>
      <c r="C2079" s="60" t="s">
        <v>12</v>
      </c>
      <c r="D2079" s="61">
        <v>106</v>
      </c>
      <c r="E2079" s="61">
        <v>105.502</v>
      </c>
      <c r="F2079" s="130">
        <f t="shared" si="65"/>
        <v>0.99530188679245279</v>
      </c>
    </row>
    <row r="2080" spans="1:6" s="55" customFormat="1" ht="36.75" thickBot="1" x14ac:dyDescent="0.3">
      <c r="A2080" s="51" t="str">
        <f t="shared" si="64"/>
        <v>A</v>
      </c>
      <c r="B2080" s="52" t="s">
        <v>1145</v>
      </c>
      <c r="C2080" s="125" t="s">
        <v>1146</v>
      </c>
      <c r="D2080" s="54">
        <v>93.75</v>
      </c>
      <c r="E2080" s="54">
        <v>93.36</v>
      </c>
      <c r="F2080" s="126">
        <f t="shared" si="65"/>
        <v>0.99583999999999995</v>
      </c>
    </row>
    <row r="2081" spans="1:6" s="55" customFormat="1" ht="15.75" thickTop="1" x14ac:dyDescent="0.25">
      <c r="A2081" s="51" t="str">
        <f t="shared" si="64"/>
        <v>A</v>
      </c>
      <c r="B2081" s="127" t="s">
        <v>258</v>
      </c>
      <c r="C2081" s="57" t="s">
        <v>10</v>
      </c>
      <c r="D2081" s="58">
        <v>79.75</v>
      </c>
      <c r="E2081" s="58">
        <v>79.36</v>
      </c>
      <c r="F2081" s="128">
        <f t="shared" si="65"/>
        <v>0.99510971786833857</v>
      </c>
    </row>
    <row r="2082" spans="1:6" s="55" customFormat="1" x14ac:dyDescent="0.25">
      <c r="A2082" s="51" t="str">
        <f t="shared" si="64"/>
        <v>A</v>
      </c>
      <c r="B2082" s="129" t="s">
        <v>258</v>
      </c>
      <c r="C2082" s="60" t="s">
        <v>12</v>
      </c>
      <c r="D2082" s="61">
        <v>79.75</v>
      </c>
      <c r="E2082" s="61">
        <v>79.36</v>
      </c>
      <c r="F2082" s="130">
        <f t="shared" si="65"/>
        <v>0.99510971786833857</v>
      </c>
    </row>
    <row r="2083" spans="1:6" s="55" customFormat="1" x14ac:dyDescent="0.25">
      <c r="A2083" s="51" t="str">
        <f t="shared" si="64"/>
        <v>A</v>
      </c>
      <c r="B2083" s="127" t="s">
        <v>258</v>
      </c>
      <c r="C2083" s="57" t="s">
        <v>17</v>
      </c>
      <c r="D2083" s="58">
        <v>14</v>
      </c>
      <c r="E2083" s="58">
        <v>14</v>
      </c>
      <c r="F2083" s="128">
        <f t="shared" si="65"/>
        <v>1</v>
      </c>
    </row>
    <row r="2084" spans="1:6" s="55" customFormat="1" ht="54.75" thickBot="1" x14ac:dyDescent="0.3">
      <c r="A2084" s="51" t="str">
        <f t="shared" si="64"/>
        <v>A</v>
      </c>
      <c r="B2084" s="52" t="s">
        <v>1147</v>
      </c>
      <c r="C2084" s="125" t="s">
        <v>1148</v>
      </c>
      <c r="D2084" s="54">
        <v>84.6</v>
      </c>
      <c r="E2084" s="54">
        <v>82.47</v>
      </c>
      <c r="F2084" s="126">
        <f t="shared" si="65"/>
        <v>0.97482269503546104</v>
      </c>
    </row>
    <row r="2085" spans="1:6" s="55" customFormat="1" ht="15.75" thickTop="1" x14ac:dyDescent="0.25">
      <c r="A2085" s="51" t="str">
        <f t="shared" si="64"/>
        <v>A</v>
      </c>
      <c r="B2085" s="127" t="s">
        <v>258</v>
      </c>
      <c r="C2085" s="57" t="s">
        <v>10</v>
      </c>
      <c r="D2085" s="58">
        <v>69.599999999999994</v>
      </c>
      <c r="E2085" s="58">
        <v>67.47</v>
      </c>
      <c r="F2085" s="128">
        <f t="shared" si="65"/>
        <v>0.96939655172413797</v>
      </c>
    </row>
    <row r="2086" spans="1:6" s="55" customFormat="1" x14ac:dyDescent="0.25">
      <c r="A2086" s="51" t="str">
        <f t="shared" si="64"/>
        <v>A</v>
      </c>
      <c r="B2086" s="129" t="s">
        <v>258</v>
      </c>
      <c r="C2086" s="60" t="s">
        <v>12</v>
      </c>
      <c r="D2086" s="61">
        <v>69.599999999999994</v>
      </c>
      <c r="E2086" s="61">
        <v>67.47</v>
      </c>
      <c r="F2086" s="130">
        <f t="shared" si="65"/>
        <v>0.96939655172413797</v>
      </c>
    </row>
    <row r="2087" spans="1:6" s="55" customFormat="1" x14ac:dyDescent="0.25">
      <c r="A2087" s="51" t="str">
        <f t="shared" si="64"/>
        <v>A</v>
      </c>
      <c r="B2087" s="127" t="s">
        <v>258</v>
      </c>
      <c r="C2087" s="57" t="s">
        <v>17</v>
      </c>
      <c r="D2087" s="58">
        <v>15</v>
      </c>
      <c r="E2087" s="58">
        <v>15</v>
      </c>
      <c r="F2087" s="128">
        <f t="shared" si="65"/>
        <v>1</v>
      </c>
    </row>
    <row r="2088" spans="1:6" s="55" customFormat="1" ht="54.75" thickBot="1" x14ac:dyDescent="0.3">
      <c r="A2088" s="51" t="str">
        <f t="shared" si="64"/>
        <v>A</v>
      </c>
      <c r="B2088" s="52" t="s">
        <v>1149</v>
      </c>
      <c r="C2088" s="125" t="s">
        <v>1150</v>
      </c>
      <c r="D2088" s="54">
        <v>43.5</v>
      </c>
      <c r="E2088" s="54">
        <v>42.93</v>
      </c>
      <c r="F2088" s="126">
        <f t="shared" si="65"/>
        <v>0.98689655172413793</v>
      </c>
    </row>
    <row r="2089" spans="1:6" s="55" customFormat="1" ht="15.75" thickTop="1" x14ac:dyDescent="0.25">
      <c r="A2089" s="51" t="str">
        <f t="shared" si="64"/>
        <v>A</v>
      </c>
      <c r="B2089" s="127" t="s">
        <v>258</v>
      </c>
      <c r="C2089" s="57" t="s">
        <v>10</v>
      </c>
      <c r="D2089" s="58">
        <v>37.5</v>
      </c>
      <c r="E2089" s="58">
        <v>36.93</v>
      </c>
      <c r="F2089" s="128">
        <f t="shared" si="65"/>
        <v>0.98480000000000001</v>
      </c>
    </row>
    <row r="2090" spans="1:6" s="55" customFormat="1" x14ac:dyDescent="0.25">
      <c r="A2090" s="51" t="str">
        <f t="shared" si="64"/>
        <v>A</v>
      </c>
      <c r="B2090" s="129" t="s">
        <v>258</v>
      </c>
      <c r="C2090" s="60" t="s">
        <v>12</v>
      </c>
      <c r="D2090" s="61">
        <v>37.5</v>
      </c>
      <c r="E2090" s="61">
        <v>36.93</v>
      </c>
      <c r="F2090" s="130">
        <f t="shared" si="65"/>
        <v>0.98480000000000001</v>
      </c>
    </row>
    <row r="2091" spans="1:6" s="55" customFormat="1" x14ac:dyDescent="0.25">
      <c r="A2091" s="51" t="str">
        <f t="shared" si="64"/>
        <v>A</v>
      </c>
      <c r="B2091" s="127" t="s">
        <v>258</v>
      </c>
      <c r="C2091" s="57" t="s">
        <v>17</v>
      </c>
      <c r="D2091" s="58">
        <v>6</v>
      </c>
      <c r="E2091" s="58">
        <v>6</v>
      </c>
      <c r="F2091" s="128">
        <f t="shared" si="65"/>
        <v>1</v>
      </c>
    </row>
    <row r="2092" spans="1:6" s="55" customFormat="1" ht="54.75" thickBot="1" x14ac:dyDescent="0.3">
      <c r="A2092" s="51" t="str">
        <f t="shared" si="64"/>
        <v>A</v>
      </c>
      <c r="B2092" s="52" t="s">
        <v>1151</v>
      </c>
      <c r="C2092" s="125" t="s">
        <v>1152</v>
      </c>
      <c r="D2092" s="54">
        <v>55</v>
      </c>
      <c r="E2092" s="54">
        <v>50.98</v>
      </c>
      <c r="F2092" s="126">
        <f t="shared" si="65"/>
        <v>0.9269090909090909</v>
      </c>
    </row>
    <row r="2093" spans="1:6" s="55" customFormat="1" ht="15.75" thickTop="1" x14ac:dyDescent="0.25">
      <c r="A2093" s="51" t="str">
        <f t="shared" si="64"/>
        <v>A</v>
      </c>
      <c r="B2093" s="127" t="s">
        <v>258</v>
      </c>
      <c r="C2093" s="57" t="s">
        <v>10</v>
      </c>
      <c r="D2093" s="58">
        <v>55</v>
      </c>
      <c r="E2093" s="58">
        <v>50.98</v>
      </c>
      <c r="F2093" s="128">
        <f t="shared" si="65"/>
        <v>0.9269090909090909</v>
      </c>
    </row>
    <row r="2094" spans="1:6" s="55" customFormat="1" x14ac:dyDescent="0.25">
      <c r="A2094" s="51" t="str">
        <f t="shared" si="64"/>
        <v>A</v>
      </c>
      <c r="B2094" s="129" t="s">
        <v>258</v>
      </c>
      <c r="C2094" s="60" t="s">
        <v>12</v>
      </c>
      <c r="D2094" s="61">
        <v>55</v>
      </c>
      <c r="E2094" s="61">
        <v>50.98</v>
      </c>
      <c r="F2094" s="130">
        <f t="shared" si="65"/>
        <v>0.9269090909090909</v>
      </c>
    </row>
    <row r="2095" spans="1:6" s="55" customFormat="1" ht="54.75" thickBot="1" x14ac:dyDescent="0.3">
      <c r="A2095" s="51" t="str">
        <f t="shared" si="64"/>
        <v>A</v>
      </c>
      <c r="B2095" s="52" t="s">
        <v>1153</v>
      </c>
      <c r="C2095" s="125" t="s">
        <v>1154</v>
      </c>
      <c r="D2095" s="54">
        <v>63.7</v>
      </c>
      <c r="E2095" s="54">
        <v>54.247450000000001</v>
      </c>
      <c r="F2095" s="126">
        <f t="shared" si="65"/>
        <v>0.85160832025117739</v>
      </c>
    </row>
    <row r="2096" spans="1:6" s="55" customFormat="1" ht="15.75" thickTop="1" x14ac:dyDescent="0.25">
      <c r="A2096" s="51" t="str">
        <f t="shared" si="64"/>
        <v>A</v>
      </c>
      <c r="B2096" s="127" t="s">
        <v>258</v>
      </c>
      <c r="C2096" s="57" t="s">
        <v>10</v>
      </c>
      <c r="D2096" s="58">
        <v>54.7</v>
      </c>
      <c r="E2096" s="58">
        <v>45.298470000000002</v>
      </c>
      <c r="F2096" s="128">
        <f t="shared" si="65"/>
        <v>0.82812559414990861</v>
      </c>
    </row>
    <row r="2097" spans="1:6" s="55" customFormat="1" x14ac:dyDescent="0.25">
      <c r="A2097" s="51" t="str">
        <f t="shared" si="64"/>
        <v>A</v>
      </c>
      <c r="B2097" s="129" t="s">
        <v>258</v>
      </c>
      <c r="C2097" s="60" t="s">
        <v>12</v>
      </c>
      <c r="D2097" s="61">
        <v>54.7</v>
      </c>
      <c r="E2097" s="61">
        <v>45.298470000000002</v>
      </c>
      <c r="F2097" s="130">
        <f t="shared" si="65"/>
        <v>0.82812559414990861</v>
      </c>
    </row>
    <row r="2098" spans="1:6" s="55" customFormat="1" x14ac:dyDescent="0.25">
      <c r="A2098" s="51" t="str">
        <f t="shared" si="64"/>
        <v>A</v>
      </c>
      <c r="B2098" s="127" t="s">
        <v>258</v>
      </c>
      <c r="C2098" s="57" t="s">
        <v>17</v>
      </c>
      <c r="D2098" s="58">
        <v>9</v>
      </c>
      <c r="E2098" s="58">
        <v>8.9489799999999988</v>
      </c>
      <c r="F2098" s="128">
        <f t="shared" si="65"/>
        <v>0.99433111111111094</v>
      </c>
    </row>
    <row r="2099" spans="1:6" s="55" customFormat="1" ht="54.75" thickBot="1" x14ac:dyDescent="0.3">
      <c r="A2099" s="51" t="str">
        <f t="shared" si="64"/>
        <v>A</v>
      </c>
      <c r="B2099" s="52" t="s">
        <v>1155</v>
      </c>
      <c r="C2099" s="125" t="s">
        <v>1156</v>
      </c>
      <c r="D2099" s="54">
        <v>13.1</v>
      </c>
      <c r="E2099" s="54">
        <v>13.08803</v>
      </c>
      <c r="F2099" s="126">
        <f t="shared" si="65"/>
        <v>0.99908625954198471</v>
      </c>
    </row>
    <row r="2100" spans="1:6" s="55" customFormat="1" ht="15.75" thickTop="1" x14ac:dyDescent="0.25">
      <c r="A2100" s="51" t="str">
        <f t="shared" si="64"/>
        <v>A</v>
      </c>
      <c r="B2100" s="127" t="s">
        <v>258</v>
      </c>
      <c r="C2100" s="57" t="s">
        <v>10</v>
      </c>
      <c r="D2100" s="58">
        <v>13.1</v>
      </c>
      <c r="E2100" s="58">
        <v>13.08803</v>
      </c>
      <c r="F2100" s="128">
        <f t="shared" si="65"/>
        <v>0.99908625954198471</v>
      </c>
    </row>
    <row r="2101" spans="1:6" s="55" customFormat="1" x14ac:dyDescent="0.25">
      <c r="A2101" s="51" t="str">
        <f t="shared" si="64"/>
        <v>A</v>
      </c>
      <c r="B2101" s="129" t="s">
        <v>258</v>
      </c>
      <c r="C2101" s="60" t="s">
        <v>12</v>
      </c>
      <c r="D2101" s="61">
        <v>13.1</v>
      </c>
      <c r="E2101" s="61">
        <v>13.08803</v>
      </c>
      <c r="F2101" s="130">
        <f t="shared" si="65"/>
        <v>0.99908625954198471</v>
      </c>
    </row>
    <row r="2102" spans="1:6" s="55" customFormat="1" ht="54.75" thickBot="1" x14ac:dyDescent="0.3">
      <c r="A2102" s="51" t="str">
        <f t="shared" si="64"/>
        <v>A</v>
      </c>
      <c r="B2102" s="52" t="s">
        <v>1157</v>
      </c>
      <c r="C2102" s="125" t="s">
        <v>1158</v>
      </c>
      <c r="D2102" s="54">
        <v>28.6</v>
      </c>
      <c r="E2102" s="54">
        <v>19.795680000000001</v>
      </c>
      <c r="F2102" s="126">
        <f t="shared" si="65"/>
        <v>0.6921566433566434</v>
      </c>
    </row>
    <row r="2103" spans="1:6" s="55" customFormat="1" ht="15.75" thickTop="1" x14ac:dyDescent="0.25">
      <c r="A2103" s="51" t="str">
        <f t="shared" si="64"/>
        <v>A</v>
      </c>
      <c r="B2103" s="127" t="s">
        <v>258</v>
      </c>
      <c r="C2103" s="57" t="s">
        <v>10</v>
      </c>
      <c r="D2103" s="58">
        <v>13.6</v>
      </c>
      <c r="E2103" s="58">
        <v>11.5679</v>
      </c>
      <c r="F2103" s="128">
        <f t="shared" si="65"/>
        <v>0.85058088235294116</v>
      </c>
    </row>
    <row r="2104" spans="1:6" s="55" customFormat="1" x14ac:dyDescent="0.25">
      <c r="A2104" s="51" t="str">
        <f t="shared" si="64"/>
        <v>A</v>
      </c>
      <c r="B2104" s="129" t="s">
        <v>258</v>
      </c>
      <c r="C2104" s="60" t="s">
        <v>12</v>
      </c>
      <c r="D2104" s="61">
        <v>13.6</v>
      </c>
      <c r="E2104" s="61">
        <v>11.5679</v>
      </c>
      <c r="F2104" s="130">
        <f t="shared" si="65"/>
        <v>0.85058088235294116</v>
      </c>
    </row>
    <row r="2105" spans="1:6" s="55" customFormat="1" x14ac:dyDescent="0.25">
      <c r="A2105" s="51" t="str">
        <f t="shared" si="64"/>
        <v>A</v>
      </c>
      <c r="B2105" s="127" t="s">
        <v>258</v>
      </c>
      <c r="C2105" s="57" t="s">
        <v>17</v>
      </c>
      <c r="D2105" s="58">
        <v>15</v>
      </c>
      <c r="E2105" s="58">
        <v>8.227780000000001</v>
      </c>
      <c r="F2105" s="128">
        <f t="shared" si="65"/>
        <v>0.54851866666666671</v>
      </c>
    </row>
    <row r="2106" spans="1:6" s="55" customFormat="1" ht="36.75" thickBot="1" x14ac:dyDescent="0.3">
      <c r="A2106" s="51" t="str">
        <f t="shared" si="64"/>
        <v>A</v>
      </c>
      <c r="B2106" s="52" t="s">
        <v>1159</v>
      </c>
      <c r="C2106" s="125" t="s">
        <v>1160</v>
      </c>
      <c r="D2106" s="54">
        <v>145.9</v>
      </c>
      <c r="E2106" s="54">
        <v>143.79326</v>
      </c>
      <c r="F2106" s="126">
        <f t="shared" si="65"/>
        <v>0.98556038382453737</v>
      </c>
    </row>
    <row r="2107" spans="1:6" s="55" customFormat="1" ht="15.75" thickTop="1" x14ac:dyDescent="0.25">
      <c r="A2107" s="51" t="str">
        <f t="shared" si="64"/>
        <v>A</v>
      </c>
      <c r="B2107" s="127" t="s">
        <v>258</v>
      </c>
      <c r="C2107" s="57" t="s">
        <v>10</v>
      </c>
      <c r="D2107" s="58">
        <v>121.9</v>
      </c>
      <c r="E2107" s="58">
        <v>120.01327000000001</v>
      </c>
      <c r="F2107" s="128">
        <f t="shared" si="65"/>
        <v>0.98452231337161611</v>
      </c>
    </row>
    <row r="2108" spans="1:6" s="55" customFormat="1" x14ac:dyDescent="0.25">
      <c r="A2108" s="51" t="str">
        <f t="shared" si="64"/>
        <v>A</v>
      </c>
      <c r="B2108" s="129" t="s">
        <v>258</v>
      </c>
      <c r="C2108" s="60" t="s">
        <v>12</v>
      </c>
      <c r="D2108" s="61">
        <v>121.9</v>
      </c>
      <c r="E2108" s="61">
        <v>120.01327000000001</v>
      </c>
      <c r="F2108" s="130">
        <f t="shared" si="65"/>
        <v>0.98452231337161611</v>
      </c>
    </row>
    <row r="2109" spans="1:6" s="55" customFormat="1" x14ac:dyDescent="0.25">
      <c r="A2109" s="51" t="str">
        <f t="shared" si="64"/>
        <v>A</v>
      </c>
      <c r="B2109" s="127" t="s">
        <v>258</v>
      </c>
      <c r="C2109" s="57" t="s">
        <v>17</v>
      </c>
      <c r="D2109" s="58">
        <v>24</v>
      </c>
      <c r="E2109" s="58">
        <v>23.779990000000002</v>
      </c>
      <c r="F2109" s="128">
        <f t="shared" si="65"/>
        <v>0.99083291666666673</v>
      </c>
    </row>
    <row r="2110" spans="1:6" s="55" customFormat="1" ht="36.75" thickBot="1" x14ac:dyDescent="0.3">
      <c r="A2110" s="51" t="str">
        <f t="shared" si="64"/>
        <v>A</v>
      </c>
      <c r="B2110" s="52" t="s">
        <v>1161</v>
      </c>
      <c r="C2110" s="125" t="s">
        <v>1162</v>
      </c>
      <c r="D2110" s="54">
        <v>48.4</v>
      </c>
      <c r="E2110" s="54">
        <v>47.041470000000004</v>
      </c>
      <c r="F2110" s="126">
        <f t="shared" si="65"/>
        <v>0.97193119834710751</v>
      </c>
    </row>
    <row r="2111" spans="1:6" s="55" customFormat="1" ht="15.75" thickTop="1" x14ac:dyDescent="0.25">
      <c r="A2111" s="51" t="str">
        <f t="shared" si="64"/>
        <v>A</v>
      </c>
      <c r="B2111" s="127" t="s">
        <v>258</v>
      </c>
      <c r="C2111" s="57" t="s">
        <v>10</v>
      </c>
      <c r="D2111" s="58">
        <v>41.9</v>
      </c>
      <c r="E2111" s="58">
        <v>40.611470000000004</v>
      </c>
      <c r="F2111" s="128">
        <f t="shared" si="65"/>
        <v>0.96924749403341304</v>
      </c>
    </row>
    <row r="2112" spans="1:6" s="55" customFormat="1" x14ac:dyDescent="0.25">
      <c r="A2112" s="51" t="str">
        <f t="shared" si="64"/>
        <v>A</v>
      </c>
      <c r="B2112" s="129" t="s">
        <v>258</v>
      </c>
      <c r="C2112" s="60" t="s">
        <v>12</v>
      </c>
      <c r="D2112" s="61">
        <v>41.9</v>
      </c>
      <c r="E2112" s="61">
        <v>40.611470000000004</v>
      </c>
      <c r="F2112" s="130">
        <f t="shared" si="65"/>
        <v>0.96924749403341304</v>
      </c>
    </row>
    <row r="2113" spans="1:6" s="55" customFormat="1" x14ac:dyDescent="0.25">
      <c r="A2113" s="51" t="str">
        <f t="shared" si="64"/>
        <v>A</v>
      </c>
      <c r="B2113" s="127" t="s">
        <v>258</v>
      </c>
      <c r="C2113" s="57" t="s">
        <v>17</v>
      </c>
      <c r="D2113" s="58">
        <v>6.5</v>
      </c>
      <c r="E2113" s="58">
        <v>6.43</v>
      </c>
      <c r="F2113" s="128">
        <f t="shared" si="65"/>
        <v>0.98923076923076914</v>
      </c>
    </row>
    <row r="2114" spans="1:6" s="55" customFormat="1" ht="36.75" thickBot="1" x14ac:dyDescent="0.3">
      <c r="A2114" s="51" t="str">
        <f t="shared" si="64"/>
        <v>A</v>
      </c>
      <c r="B2114" s="52" t="s">
        <v>1163</v>
      </c>
      <c r="C2114" s="125" t="s">
        <v>1164</v>
      </c>
      <c r="D2114" s="54">
        <v>124.104</v>
      </c>
      <c r="E2114" s="54">
        <v>123.84034</v>
      </c>
      <c r="F2114" s="126">
        <f t="shared" si="65"/>
        <v>0.99787549152323851</v>
      </c>
    </row>
    <row r="2115" spans="1:6" s="55" customFormat="1" ht="15.75" thickTop="1" x14ac:dyDescent="0.25">
      <c r="A2115" s="51" t="str">
        <f t="shared" si="64"/>
        <v>A</v>
      </c>
      <c r="B2115" s="127" t="s">
        <v>258</v>
      </c>
      <c r="C2115" s="57" t="s">
        <v>10</v>
      </c>
      <c r="D2115" s="58">
        <v>118.10599999999999</v>
      </c>
      <c r="E2115" s="58">
        <v>117.84233999999999</v>
      </c>
      <c r="F2115" s="128">
        <f t="shared" si="65"/>
        <v>0.99776759859786968</v>
      </c>
    </row>
    <row r="2116" spans="1:6" s="55" customFormat="1" x14ac:dyDescent="0.25">
      <c r="A2116" s="51" t="str">
        <f t="shared" ref="A2116:A2179" si="66">IF(OR(D2116&lt;&gt;0,E2116&lt;&gt;0),"A","B")</f>
        <v>A</v>
      </c>
      <c r="B2116" s="129" t="s">
        <v>258</v>
      </c>
      <c r="C2116" s="60" t="s">
        <v>12</v>
      </c>
      <c r="D2116" s="61">
        <v>118.10599999999999</v>
      </c>
      <c r="E2116" s="61">
        <v>117.84233999999999</v>
      </c>
      <c r="F2116" s="130">
        <f t="shared" ref="F2116:F2179" si="67">E2116/D2116</f>
        <v>0.99776759859786968</v>
      </c>
    </row>
    <row r="2117" spans="1:6" s="55" customFormat="1" x14ac:dyDescent="0.25">
      <c r="A2117" s="51" t="str">
        <f t="shared" si="66"/>
        <v>A</v>
      </c>
      <c r="B2117" s="127" t="s">
        <v>258</v>
      </c>
      <c r="C2117" s="57" t="s">
        <v>17</v>
      </c>
      <c r="D2117" s="58">
        <v>5.9980000000000002</v>
      </c>
      <c r="E2117" s="58">
        <v>5.9980000000000002</v>
      </c>
      <c r="F2117" s="128">
        <f t="shared" si="67"/>
        <v>1</v>
      </c>
    </row>
    <row r="2118" spans="1:6" s="55" customFormat="1" ht="36.75" thickBot="1" x14ac:dyDescent="0.3">
      <c r="A2118" s="51" t="str">
        <f t="shared" si="66"/>
        <v>A</v>
      </c>
      <c r="B2118" s="52" t="s">
        <v>1165</v>
      </c>
      <c r="C2118" s="125" t="s">
        <v>1166</v>
      </c>
      <c r="D2118" s="54">
        <v>52.7</v>
      </c>
      <c r="E2118" s="54">
        <v>47.251419999999996</v>
      </c>
      <c r="F2118" s="126">
        <f t="shared" si="67"/>
        <v>0.89661138519924088</v>
      </c>
    </row>
    <row r="2119" spans="1:6" s="55" customFormat="1" ht="15.75" thickTop="1" x14ac:dyDescent="0.25">
      <c r="A2119" s="51" t="str">
        <f t="shared" si="66"/>
        <v>A</v>
      </c>
      <c r="B2119" s="127" t="s">
        <v>258</v>
      </c>
      <c r="C2119" s="57" t="s">
        <v>10</v>
      </c>
      <c r="D2119" s="58">
        <v>46.7</v>
      </c>
      <c r="E2119" s="58">
        <v>45.396419999999999</v>
      </c>
      <c r="F2119" s="128">
        <f t="shared" si="67"/>
        <v>0.97208608137044961</v>
      </c>
    </row>
    <row r="2120" spans="1:6" s="55" customFormat="1" x14ac:dyDescent="0.25">
      <c r="A2120" s="51" t="str">
        <f t="shared" si="66"/>
        <v>A</v>
      </c>
      <c r="B2120" s="129" t="s">
        <v>258</v>
      </c>
      <c r="C2120" s="60" t="s">
        <v>12</v>
      </c>
      <c r="D2120" s="61">
        <v>46.7</v>
      </c>
      <c r="E2120" s="61">
        <v>45.396419999999999</v>
      </c>
      <c r="F2120" s="130">
        <f t="shared" si="67"/>
        <v>0.97208608137044961</v>
      </c>
    </row>
    <row r="2121" spans="1:6" s="55" customFormat="1" x14ac:dyDescent="0.25">
      <c r="A2121" s="51" t="str">
        <f t="shared" si="66"/>
        <v>A</v>
      </c>
      <c r="B2121" s="127" t="s">
        <v>258</v>
      </c>
      <c r="C2121" s="57" t="s">
        <v>17</v>
      </c>
      <c r="D2121" s="58">
        <v>6</v>
      </c>
      <c r="E2121" s="58">
        <v>1.855</v>
      </c>
      <c r="F2121" s="128">
        <f t="shared" si="67"/>
        <v>0.30916666666666665</v>
      </c>
    </row>
    <row r="2122" spans="1:6" s="55" customFormat="1" ht="54.75" thickBot="1" x14ac:dyDescent="0.3">
      <c r="A2122" s="51" t="str">
        <f t="shared" si="66"/>
        <v>A</v>
      </c>
      <c r="B2122" s="52" t="s">
        <v>1167</v>
      </c>
      <c r="C2122" s="125" t="s">
        <v>1168</v>
      </c>
      <c r="D2122" s="54">
        <v>71</v>
      </c>
      <c r="E2122" s="54">
        <v>70.58</v>
      </c>
      <c r="F2122" s="126">
        <f t="shared" si="67"/>
        <v>0.99408450704225348</v>
      </c>
    </row>
    <row r="2123" spans="1:6" s="55" customFormat="1" ht="15.75" thickTop="1" x14ac:dyDescent="0.25">
      <c r="A2123" s="51" t="str">
        <f t="shared" si="66"/>
        <v>A</v>
      </c>
      <c r="B2123" s="127" t="s">
        <v>258</v>
      </c>
      <c r="C2123" s="57" t="s">
        <v>10</v>
      </c>
      <c r="D2123" s="58">
        <v>58</v>
      </c>
      <c r="E2123" s="58">
        <v>57.58</v>
      </c>
      <c r="F2123" s="128">
        <f t="shared" si="67"/>
        <v>0.99275862068965515</v>
      </c>
    </row>
    <row r="2124" spans="1:6" s="55" customFormat="1" x14ac:dyDescent="0.25">
      <c r="A2124" s="51" t="str">
        <f t="shared" si="66"/>
        <v>A</v>
      </c>
      <c r="B2124" s="129" t="s">
        <v>258</v>
      </c>
      <c r="C2124" s="60" t="s">
        <v>12</v>
      </c>
      <c r="D2124" s="61">
        <v>58</v>
      </c>
      <c r="E2124" s="61">
        <v>57.58</v>
      </c>
      <c r="F2124" s="130">
        <f t="shared" si="67"/>
        <v>0.99275862068965515</v>
      </c>
    </row>
    <row r="2125" spans="1:6" s="55" customFormat="1" x14ac:dyDescent="0.25">
      <c r="A2125" s="51" t="str">
        <f t="shared" si="66"/>
        <v>A</v>
      </c>
      <c r="B2125" s="127" t="s">
        <v>258</v>
      </c>
      <c r="C2125" s="57" t="s">
        <v>17</v>
      </c>
      <c r="D2125" s="58">
        <v>13</v>
      </c>
      <c r="E2125" s="58">
        <v>13</v>
      </c>
      <c r="F2125" s="128">
        <f t="shared" si="67"/>
        <v>1</v>
      </c>
    </row>
    <row r="2126" spans="1:6" s="55" customFormat="1" ht="54.75" thickBot="1" x14ac:dyDescent="0.3">
      <c r="A2126" s="51" t="str">
        <f t="shared" si="66"/>
        <v>A</v>
      </c>
      <c r="B2126" s="52" t="s">
        <v>1169</v>
      </c>
      <c r="C2126" s="125" t="s">
        <v>1170</v>
      </c>
      <c r="D2126" s="54">
        <v>48.113999999999997</v>
      </c>
      <c r="E2126" s="54">
        <v>44.090129999999995</v>
      </c>
      <c r="F2126" s="126">
        <f t="shared" si="67"/>
        <v>0.91636800099763061</v>
      </c>
    </row>
    <row r="2127" spans="1:6" s="55" customFormat="1" ht="15.75" thickTop="1" x14ac:dyDescent="0.25">
      <c r="A2127" s="51" t="str">
        <f t="shared" si="66"/>
        <v>A</v>
      </c>
      <c r="B2127" s="127" t="s">
        <v>258</v>
      </c>
      <c r="C2127" s="57" t="s">
        <v>10</v>
      </c>
      <c r="D2127" s="58">
        <v>45.113999999999997</v>
      </c>
      <c r="E2127" s="58">
        <v>41.21313</v>
      </c>
      <c r="F2127" s="128">
        <f t="shared" si="67"/>
        <v>0.91353304960766069</v>
      </c>
    </row>
    <row r="2128" spans="1:6" s="55" customFormat="1" x14ac:dyDescent="0.25">
      <c r="A2128" s="51" t="str">
        <f t="shared" si="66"/>
        <v>A</v>
      </c>
      <c r="B2128" s="129" t="s">
        <v>258</v>
      </c>
      <c r="C2128" s="60" t="s">
        <v>12</v>
      </c>
      <c r="D2128" s="61">
        <v>45.113999999999997</v>
      </c>
      <c r="E2128" s="61">
        <v>41.21313</v>
      </c>
      <c r="F2128" s="130">
        <f t="shared" si="67"/>
        <v>0.91353304960766069</v>
      </c>
    </row>
    <row r="2129" spans="1:6" s="55" customFormat="1" x14ac:dyDescent="0.25">
      <c r="A2129" s="51" t="str">
        <f t="shared" si="66"/>
        <v>A</v>
      </c>
      <c r="B2129" s="127" t="s">
        <v>258</v>
      </c>
      <c r="C2129" s="57" t="s">
        <v>17</v>
      </c>
      <c r="D2129" s="58">
        <v>3</v>
      </c>
      <c r="E2129" s="58">
        <v>2.8769999999999998</v>
      </c>
      <c r="F2129" s="128">
        <f t="shared" si="67"/>
        <v>0.95899999999999996</v>
      </c>
    </row>
    <row r="2130" spans="1:6" s="55" customFormat="1" ht="54.75" thickBot="1" x14ac:dyDescent="0.3">
      <c r="A2130" s="51" t="str">
        <f t="shared" si="66"/>
        <v>A</v>
      </c>
      <c r="B2130" s="52" t="s">
        <v>1171</v>
      </c>
      <c r="C2130" s="125" t="s">
        <v>1172</v>
      </c>
      <c r="D2130" s="54">
        <v>132.91499999999999</v>
      </c>
      <c r="E2130" s="54">
        <v>121.16906999999999</v>
      </c>
      <c r="F2130" s="126">
        <f t="shared" si="67"/>
        <v>0.91162825866155062</v>
      </c>
    </row>
    <row r="2131" spans="1:6" s="55" customFormat="1" ht="15.75" thickTop="1" x14ac:dyDescent="0.25">
      <c r="A2131" s="51" t="str">
        <f t="shared" si="66"/>
        <v>A</v>
      </c>
      <c r="B2131" s="127" t="s">
        <v>258</v>
      </c>
      <c r="C2131" s="57" t="s">
        <v>10</v>
      </c>
      <c r="D2131" s="58">
        <v>117.91500000000001</v>
      </c>
      <c r="E2131" s="58">
        <v>106.17753999999999</v>
      </c>
      <c r="F2131" s="128">
        <f t="shared" si="67"/>
        <v>0.90045829623033535</v>
      </c>
    </row>
    <row r="2132" spans="1:6" s="55" customFormat="1" x14ac:dyDescent="0.25">
      <c r="A2132" s="51" t="str">
        <f t="shared" si="66"/>
        <v>A</v>
      </c>
      <c r="B2132" s="129" t="s">
        <v>258</v>
      </c>
      <c r="C2132" s="60" t="s">
        <v>12</v>
      </c>
      <c r="D2132" s="61">
        <v>117.91500000000001</v>
      </c>
      <c r="E2132" s="61">
        <v>106.17753999999999</v>
      </c>
      <c r="F2132" s="130">
        <f t="shared" si="67"/>
        <v>0.90045829623033535</v>
      </c>
    </row>
    <row r="2133" spans="1:6" s="55" customFormat="1" x14ac:dyDescent="0.25">
      <c r="A2133" s="51" t="str">
        <f t="shared" si="66"/>
        <v>A</v>
      </c>
      <c r="B2133" s="127" t="s">
        <v>258</v>
      </c>
      <c r="C2133" s="57" t="s">
        <v>17</v>
      </c>
      <c r="D2133" s="58">
        <v>15</v>
      </c>
      <c r="E2133" s="58">
        <v>14.991530000000001</v>
      </c>
      <c r="F2133" s="128">
        <f t="shared" si="67"/>
        <v>0.99943533333333334</v>
      </c>
    </row>
    <row r="2134" spans="1:6" s="55" customFormat="1" ht="54.75" thickBot="1" x14ac:dyDescent="0.3">
      <c r="A2134" s="51" t="str">
        <f t="shared" si="66"/>
        <v>A</v>
      </c>
      <c r="B2134" s="52" t="s">
        <v>1173</v>
      </c>
      <c r="C2134" s="125" t="s">
        <v>1174</v>
      </c>
      <c r="D2134" s="54">
        <v>107</v>
      </c>
      <c r="E2134" s="54">
        <v>106.34987</v>
      </c>
      <c r="F2134" s="126">
        <f t="shared" si="67"/>
        <v>0.99392401869158875</v>
      </c>
    </row>
    <row r="2135" spans="1:6" s="55" customFormat="1" ht="15.75" thickTop="1" x14ac:dyDescent="0.25">
      <c r="A2135" s="51" t="str">
        <f t="shared" si="66"/>
        <v>A</v>
      </c>
      <c r="B2135" s="127" t="s">
        <v>258</v>
      </c>
      <c r="C2135" s="57" t="s">
        <v>10</v>
      </c>
      <c r="D2135" s="58">
        <v>86</v>
      </c>
      <c r="E2135" s="58">
        <v>85.349869999999996</v>
      </c>
      <c r="F2135" s="128">
        <f t="shared" si="67"/>
        <v>0.99244034883720922</v>
      </c>
    </row>
    <row r="2136" spans="1:6" s="55" customFormat="1" x14ac:dyDescent="0.25">
      <c r="A2136" s="51" t="str">
        <f t="shared" si="66"/>
        <v>A</v>
      </c>
      <c r="B2136" s="129" t="s">
        <v>258</v>
      </c>
      <c r="C2136" s="60" t="s">
        <v>12</v>
      </c>
      <c r="D2136" s="61">
        <v>86</v>
      </c>
      <c r="E2136" s="61">
        <v>85.349869999999996</v>
      </c>
      <c r="F2136" s="130">
        <f t="shared" si="67"/>
        <v>0.99244034883720922</v>
      </c>
    </row>
    <row r="2137" spans="1:6" s="55" customFormat="1" x14ac:dyDescent="0.25">
      <c r="A2137" s="51" t="str">
        <f t="shared" si="66"/>
        <v>A</v>
      </c>
      <c r="B2137" s="127" t="s">
        <v>258</v>
      </c>
      <c r="C2137" s="57" t="s">
        <v>17</v>
      </c>
      <c r="D2137" s="58">
        <v>21</v>
      </c>
      <c r="E2137" s="58">
        <v>21</v>
      </c>
      <c r="F2137" s="128">
        <f t="shared" si="67"/>
        <v>1</v>
      </c>
    </row>
    <row r="2138" spans="1:6" s="55" customFormat="1" ht="54.75" thickBot="1" x14ac:dyDescent="0.3">
      <c r="A2138" s="51" t="str">
        <f t="shared" si="66"/>
        <v>A</v>
      </c>
      <c r="B2138" s="52" t="s">
        <v>1175</v>
      </c>
      <c r="C2138" s="125" t="s">
        <v>1176</v>
      </c>
      <c r="D2138" s="54">
        <v>24.6</v>
      </c>
      <c r="E2138" s="54">
        <v>24.55</v>
      </c>
      <c r="F2138" s="126">
        <f t="shared" si="67"/>
        <v>0.99796747967479671</v>
      </c>
    </row>
    <row r="2139" spans="1:6" s="55" customFormat="1" ht="15.75" thickTop="1" x14ac:dyDescent="0.25">
      <c r="A2139" s="51" t="str">
        <f t="shared" si="66"/>
        <v>A</v>
      </c>
      <c r="B2139" s="127" t="s">
        <v>258</v>
      </c>
      <c r="C2139" s="57" t="s">
        <v>10</v>
      </c>
      <c r="D2139" s="58">
        <v>21</v>
      </c>
      <c r="E2139" s="58">
        <v>20.95</v>
      </c>
      <c r="F2139" s="128">
        <f t="shared" si="67"/>
        <v>0.99761904761904763</v>
      </c>
    </row>
    <row r="2140" spans="1:6" s="55" customFormat="1" x14ac:dyDescent="0.25">
      <c r="A2140" s="51" t="str">
        <f t="shared" si="66"/>
        <v>A</v>
      </c>
      <c r="B2140" s="129" t="s">
        <v>258</v>
      </c>
      <c r="C2140" s="60" t="s">
        <v>12</v>
      </c>
      <c r="D2140" s="61">
        <v>21</v>
      </c>
      <c r="E2140" s="61">
        <v>20.95</v>
      </c>
      <c r="F2140" s="130">
        <f t="shared" si="67"/>
        <v>0.99761904761904763</v>
      </c>
    </row>
    <row r="2141" spans="1:6" s="55" customFormat="1" x14ac:dyDescent="0.25">
      <c r="A2141" s="51" t="str">
        <f t="shared" si="66"/>
        <v>A</v>
      </c>
      <c r="B2141" s="127" t="s">
        <v>258</v>
      </c>
      <c r="C2141" s="57" t="s">
        <v>17</v>
      </c>
      <c r="D2141" s="58">
        <v>3.6</v>
      </c>
      <c r="E2141" s="58">
        <v>3.6</v>
      </c>
      <c r="F2141" s="128">
        <f t="shared" si="67"/>
        <v>1</v>
      </c>
    </row>
    <row r="2142" spans="1:6" s="55" customFormat="1" ht="36.75" thickBot="1" x14ac:dyDescent="0.3">
      <c r="A2142" s="51" t="str">
        <f t="shared" si="66"/>
        <v>A</v>
      </c>
      <c r="B2142" s="52" t="s">
        <v>1177</v>
      </c>
      <c r="C2142" s="125" t="s">
        <v>1178</v>
      </c>
      <c r="D2142" s="54">
        <v>16</v>
      </c>
      <c r="E2142" s="54">
        <v>15.84</v>
      </c>
      <c r="F2142" s="126">
        <f t="shared" si="67"/>
        <v>0.99</v>
      </c>
    </row>
    <row r="2143" spans="1:6" s="55" customFormat="1" ht="15.75" thickTop="1" x14ac:dyDescent="0.25">
      <c r="A2143" s="51" t="str">
        <f t="shared" si="66"/>
        <v>A</v>
      </c>
      <c r="B2143" s="127" t="s">
        <v>258</v>
      </c>
      <c r="C2143" s="57" t="s">
        <v>10</v>
      </c>
      <c r="D2143" s="58">
        <v>16</v>
      </c>
      <c r="E2143" s="58">
        <v>15.84</v>
      </c>
      <c r="F2143" s="128">
        <f t="shared" si="67"/>
        <v>0.99</v>
      </c>
    </row>
    <row r="2144" spans="1:6" s="55" customFormat="1" x14ac:dyDescent="0.25">
      <c r="A2144" s="51" t="str">
        <f t="shared" si="66"/>
        <v>A</v>
      </c>
      <c r="B2144" s="129" t="s">
        <v>258</v>
      </c>
      <c r="C2144" s="60" t="s">
        <v>12</v>
      </c>
      <c r="D2144" s="61">
        <v>16</v>
      </c>
      <c r="E2144" s="61">
        <v>15.84</v>
      </c>
      <c r="F2144" s="130">
        <f t="shared" si="67"/>
        <v>0.99</v>
      </c>
    </row>
    <row r="2145" spans="1:6" s="55" customFormat="1" ht="54.75" thickBot="1" x14ac:dyDescent="0.3">
      <c r="A2145" s="51" t="str">
        <f t="shared" si="66"/>
        <v>A</v>
      </c>
      <c r="B2145" s="52" t="s">
        <v>1179</v>
      </c>
      <c r="C2145" s="125" t="s">
        <v>1180</v>
      </c>
      <c r="D2145" s="54">
        <v>2</v>
      </c>
      <c r="E2145" s="54">
        <v>0.15</v>
      </c>
      <c r="F2145" s="126">
        <f t="shared" si="67"/>
        <v>7.4999999999999997E-2</v>
      </c>
    </row>
    <row r="2146" spans="1:6" s="55" customFormat="1" ht="15.75" thickTop="1" x14ac:dyDescent="0.25">
      <c r="A2146" s="51" t="str">
        <f t="shared" si="66"/>
        <v>A</v>
      </c>
      <c r="B2146" s="127" t="s">
        <v>258</v>
      </c>
      <c r="C2146" s="57" t="s">
        <v>10</v>
      </c>
      <c r="D2146" s="58">
        <v>2</v>
      </c>
      <c r="E2146" s="58">
        <v>0.15</v>
      </c>
      <c r="F2146" s="128">
        <f t="shared" si="67"/>
        <v>7.4999999999999997E-2</v>
      </c>
    </row>
    <row r="2147" spans="1:6" s="55" customFormat="1" x14ac:dyDescent="0.25">
      <c r="A2147" s="51" t="str">
        <f t="shared" si="66"/>
        <v>A</v>
      </c>
      <c r="B2147" s="129" t="s">
        <v>258</v>
      </c>
      <c r="C2147" s="60" t="s">
        <v>12</v>
      </c>
      <c r="D2147" s="61">
        <v>2</v>
      </c>
      <c r="E2147" s="61">
        <v>0.15</v>
      </c>
      <c r="F2147" s="130">
        <f t="shared" si="67"/>
        <v>7.4999999999999997E-2</v>
      </c>
    </row>
    <row r="2148" spans="1:6" s="55" customFormat="1" ht="54.75" thickBot="1" x14ac:dyDescent="0.3">
      <c r="A2148" s="51" t="str">
        <f t="shared" si="66"/>
        <v>A</v>
      </c>
      <c r="B2148" s="52" t="s">
        <v>1181</v>
      </c>
      <c r="C2148" s="125" t="s">
        <v>1182</v>
      </c>
      <c r="D2148" s="54">
        <v>57.93</v>
      </c>
      <c r="E2148" s="54">
        <v>57.785209999999999</v>
      </c>
      <c r="F2148" s="126">
        <f t="shared" si="67"/>
        <v>0.99750060417745556</v>
      </c>
    </row>
    <row r="2149" spans="1:6" s="55" customFormat="1" ht="15.75" thickTop="1" x14ac:dyDescent="0.25">
      <c r="A2149" s="51" t="str">
        <f t="shared" si="66"/>
        <v>A</v>
      </c>
      <c r="B2149" s="127" t="s">
        <v>258</v>
      </c>
      <c r="C2149" s="57" t="s">
        <v>10</v>
      </c>
      <c r="D2149" s="58">
        <v>48.93</v>
      </c>
      <c r="E2149" s="58">
        <v>48.900220000000004</v>
      </c>
      <c r="F2149" s="128">
        <f t="shared" si="67"/>
        <v>0.99939137543429402</v>
      </c>
    </row>
    <row r="2150" spans="1:6" s="55" customFormat="1" x14ac:dyDescent="0.25">
      <c r="A2150" s="51" t="str">
        <f t="shared" si="66"/>
        <v>A</v>
      </c>
      <c r="B2150" s="129" t="s">
        <v>258</v>
      </c>
      <c r="C2150" s="60" t="s">
        <v>12</v>
      </c>
      <c r="D2150" s="61">
        <v>48.93</v>
      </c>
      <c r="E2150" s="61">
        <v>48.900220000000004</v>
      </c>
      <c r="F2150" s="130">
        <f t="shared" si="67"/>
        <v>0.99939137543429402</v>
      </c>
    </row>
    <row r="2151" spans="1:6" s="55" customFormat="1" x14ac:dyDescent="0.25">
      <c r="A2151" s="51" t="str">
        <f t="shared" si="66"/>
        <v>A</v>
      </c>
      <c r="B2151" s="127" t="s">
        <v>258</v>
      </c>
      <c r="C2151" s="57" t="s">
        <v>17</v>
      </c>
      <c r="D2151" s="58">
        <v>9</v>
      </c>
      <c r="E2151" s="58">
        <v>8.8849900000000002</v>
      </c>
      <c r="F2151" s="128">
        <f t="shared" si="67"/>
        <v>0.9872211111111111</v>
      </c>
    </row>
    <row r="2152" spans="1:6" s="55" customFormat="1" ht="54.75" thickBot="1" x14ac:dyDescent="0.3">
      <c r="A2152" s="51" t="str">
        <f t="shared" si="66"/>
        <v>A</v>
      </c>
      <c r="B2152" s="52" t="s">
        <v>1183</v>
      </c>
      <c r="C2152" s="125" t="s">
        <v>1184</v>
      </c>
      <c r="D2152" s="54">
        <v>60</v>
      </c>
      <c r="E2152" s="54">
        <v>58.771500000000003</v>
      </c>
      <c r="F2152" s="126">
        <f t="shared" si="67"/>
        <v>0.97952500000000009</v>
      </c>
    </row>
    <row r="2153" spans="1:6" s="55" customFormat="1" ht="15.75" thickTop="1" x14ac:dyDescent="0.25">
      <c r="A2153" s="51" t="str">
        <f t="shared" si="66"/>
        <v>A</v>
      </c>
      <c r="B2153" s="127" t="s">
        <v>258</v>
      </c>
      <c r="C2153" s="57" t="s">
        <v>10</v>
      </c>
      <c r="D2153" s="58">
        <v>45</v>
      </c>
      <c r="E2153" s="58">
        <v>43.771500000000003</v>
      </c>
      <c r="F2153" s="128">
        <f t="shared" si="67"/>
        <v>0.97270000000000012</v>
      </c>
    </row>
    <row r="2154" spans="1:6" s="55" customFormat="1" x14ac:dyDescent="0.25">
      <c r="A2154" s="51" t="str">
        <f t="shared" si="66"/>
        <v>A</v>
      </c>
      <c r="B2154" s="129" t="s">
        <v>258</v>
      </c>
      <c r="C2154" s="60" t="s">
        <v>12</v>
      </c>
      <c r="D2154" s="61">
        <v>45</v>
      </c>
      <c r="E2154" s="61">
        <v>43.771500000000003</v>
      </c>
      <c r="F2154" s="130">
        <f t="shared" si="67"/>
        <v>0.97270000000000012</v>
      </c>
    </row>
    <row r="2155" spans="1:6" s="55" customFormat="1" x14ac:dyDescent="0.25">
      <c r="A2155" s="51" t="str">
        <f t="shared" si="66"/>
        <v>A</v>
      </c>
      <c r="B2155" s="127" t="s">
        <v>258</v>
      </c>
      <c r="C2155" s="57" t="s">
        <v>17</v>
      </c>
      <c r="D2155" s="58">
        <v>15</v>
      </c>
      <c r="E2155" s="58">
        <v>15</v>
      </c>
      <c r="F2155" s="128">
        <f t="shared" si="67"/>
        <v>1</v>
      </c>
    </row>
    <row r="2156" spans="1:6" s="55" customFormat="1" ht="54.75" thickBot="1" x14ac:dyDescent="0.3">
      <c r="A2156" s="51" t="str">
        <f t="shared" si="66"/>
        <v>A</v>
      </c>
      <c r="B2156" s="52" t="s">
        <v>1185</v>
      </c>
      <c r="C2156" s="125" t="s">
        <v>1186</v>
      </c>
      <c r="D2156" s="54">
        <v>59</v>
      </c>
      <c r="E2156" s="54">
        <v>58.968870000000003</v>
      </c>
      <c r="F2156" s="126">
        <f t="shared" si="67"/>
        <v>0.99947237288135593</v>
      </c>
    </row>
    <row r="2157" spans="1:6" s="55" customFormat="1" ht="15.75" thickTop="1" x14ac:dyDescent="0.25">
      <c r="A2157" s="51" t="str">
        <f t="shared" si="66"/>
        <v>A</v>
      </c>
      <c r="B2157" s="127" t="s">
        <v>258</v>
      </c>
      <c r="C2157" s="57" t="s">
        <v>10</v>
      </c>
      <c r="D2157" s="58">
        <v>48</v>
      </c>
      <c r="E2157" s="58">
        <v>47.97287</v>
      </c>
      <c r="F2157" s="128">
        <f t="shared" si="67"/>
        <v>0.99943479166666671</v>
      </c>
    </row>
    <row r="2158" spans="1:6" s="55" customFormat="1" x14ac:dyDescent="0.25">
      <c r="A2158" s="51" t="str">
        <f t="shared" si="66"/>
        <v>A</v>
      </c>
      <c r="B2158" s="129" t="s">
        <v>258</v>
      </c>
      <c r="C2158" s="60" t="s">
        <v>12</v>
      </c>
      <c r="D2158" s="61">
        <v>48</v>
      </c>
      <c r="E2158" s="61">
        <v>47.97287</v>
      </c>
      <c r="F2158" s="130">
        <f t="shared" si="67"/>
        <v>0.99943479166666671</v>
      </c>
    </row>
    <row r="2159" spans="1:6" s="55" customFormat="1" x14ac:dyDescent="0.25">
      <c r="A2159" s="51" t="str">
        <f t="shared" si="66"/>
        <v>A</v>
      </c>
      <c r="B2159" s="127" t="s">
        <v>258</v>
      </c>
      <c r="C2159" s="57" t="s">
        <v>17</v>
      </c>
      <c r="D2159" s="58">
        <v>11</v>
      </c>
      <c r="E2159" s="58">
        <v>10.996</v>
      </c>
      <c r="F2159" s="128">
        <f t="shared" si="67"/>
        <v>0.99963636363636366</v>
      </c>
    </row>
    <row r="2160" spans="1:6" s="55" customFormat="1" ht="54.75" thickBot="1" x14ac:dyDescent="0.3">
      <c r="A2160" s="51" t="str">
        <f t="shared" si="66"/>
        <v>A</v>
      </c>
      <c r="B2160" s="52" t="s">
        <v>1187</v>
      </c>
      <c r="C2160" s="125" t="s">
        <v>1188</v>
      </c>
      <c r="D2160" s="54">
        <v>59.4</v>
      </c>
      <c r="E2160" s="54">
        <v>58.696629999999999</v>
      </c>
      <c r="F2160" s="126">
        <f t="shared" si="67"/>
        <v>0.98815875420875421</v>
      </c>
    </row>
    <row r="2161" spans="1:6" s="55" customFormat="1" ht="15.75" thickTop="1" x14ac:dyDescent="0.25">
      <c r="A2161" s="51" t="str">
        <f t="shared" si="66"/>
        <v>A</v>
      </c>
      <c r="B2161" s="127" t="s">
        <v>258</v>
      </c>
      <c r="C2161" s="57" t="s">
        <v>10</v>
      </c>
      <c r="D2161" s="58">
        <v>59.4</v>
      </c>
      <c r="E2161" s="58">
        <v>58.696629999999999</v>
      </c>
      <c r="F2161" s="128">
        <f t="shared" si="67"/>
        <v>0.98815875420875421</v>
      </c>
    </row>
    <row r="2162" spans="1:6" s="55" customFormat="1" x14ac:dyDescent="0.25">
      <c r="A2162" s="51" t="str">
        <f t="shared" si="66"/>
        <v>A</v>
      </c>
      <c r="B2162" s="129" t="s">
        <v>258</v>
      </c>
      <c r="C2162" s="60" t="s">
        <v>12</v>
      </c>
      <c r="D2162" s="61">
        <v>59.4</v>
      </c>
      <c r="E2162" s="61">
        <v>58.696629999999999</v>
      </c>
      <c r="F2162" s="130">
        <f t="shared" si="67"/>
        <v>0.98815875420875421</v>
      </c>
    </row>
    <row r="2163" spans="1:6" s="55" customFormat="1" ht="72.75" thickBot="1" x14ac:dyDescent="0.3">
      <c r="A2163" s="51" t="str">
        <f t="shared" si="66"/>
        <v>A</v>
      </c>
      <c r="B2163" s="52" t="s">
        <v>1189</v>
      </c>
      <c r="C2163" s="125" t="s">
        <v>1190</v>
      </c>
      <c r="D2163" s="54">
        <v>25.5</v>
      </c>
      <c r="E2163" s="54">
        <v>25.458580000000001</v>
      </c>
      <c r="F2163" s="126">
        <f t="shared" si="67"/>
        <v>0.9983756862745099</v>
      </c>
    </row>
    <row r="2164" spans="1:6" s="55" customFormat="1" ht="15.75" thickTop="1" x14ac:dyDescent="0.25">
      <c r="A2164" s="51" t="str">
        <f t="shared" si="66"/>
        <v>A</v>
      </c>
      <c r="B2164" s="127" t="s">
        <v>258</v>
      </c>
      <c r="C2164" s="57" t="s">
        <v>10</v>
      </c>
      <c r="D2164" s="58">
        <v>25.5</v>
      </c>
      <c r="E2164" s="58">
        <v>25.458580000000001</v>
      </c>
      <c r="F2164" s="128">
        <f t="shared" si="67"/>
        <v>0.9983756862745099</v>
      </c>
    </row>
    <row r="2165" spans="1:6" s="55" customFormat="1" x14ac:dyDescent="0.25">
      <c r="A2165" s="51" t="str">
        <f t="shared" si="66"/>
        <v>A</v>
      </c>
      <c r="B2165" s="129" t="s">
        <v>258</v>
      </c>
      <c r="C2165" s="60" t="s">
        <v>12</v>
      </c>
      <c r="D2165" s="61">
        <v>25.5</v>
      </c>
      <c r="E2165" s="61">
        <v>25.458580000000001</v>
      </c>
      <c r="F2165" s="130">
        <f t="shared" si="67"/>
        <v>0.9983756862745099</v>
      </c>
    </row>
    <row r="2166" spans="1:6" s="55" customFormat="1" ht="72.75" thickBot="1" x14ac:dyDescent="0.3">
      <c r="A2166" s="51" t="str">
        <f t="shared" si="66"/>
        <v>A</v>
      </c>
      <c r="B2166" s="52" t="s">
        <v>1191</v>
      </c>
      <c r="C2166" s="125" t="s">
        <v>1192</v>
      </c>
      <c r="D2166" s="54">
        <v>10.4</v>
      </c>
      <c r="E2166" s="54">
        <v>9.3476499999999998</v>
      </c>
      <c r="F2166" s="126">
        <f t="shared" si="67"/>
        <v>0.8988124999999999</v>
      </c>
    </row>
    <row r="2167" spans="1:6" s="55" customFormat="1" ht="15.75" thickTop="1" x14ac:dyDescent="0.25">
      <c r="A2167" s="51" t="str">
        <f t="shared" si="66"/>
        <v>A</v>
      </c>
      <c r="B2167" s="127" t="s">
        <v>258</v>
      </c>
      <c r="C2167" s="57" t="s">
        <v>10</v>
      </c>
      <c r="D2167" s="58">
        <v>10.4</v>
      </c>
      <c r="E2167" s="58">
        <v>9.3476499999999998</v>
      </c>
      <c r="F2167" s="128">
        <f t="shared" si="67"/>
        <v>0.8988124999999999</v>
      </c>
    </row>
    <row r="2168" spans="1:6" s="55" customFormat="1" x14ac:dyDescent="0.25">
      <c r="A2168" s="51" t="str">
        <f t="shared" si="66"/>
        <v>A</v>
      </c>
      <c r="B2168" s="129" t="s">
        <v>258</v>
      </c>
      <c r="C2168" s="60" t="s">
        <v>12</v>
      </c>
      <c r="D2168" s="61">
        <v>10.4</v>
      </c>
      <c r="E2168" s="61">
        <v>9.3476499999999998</v>
      </c>
      <c r="F2168" s="130">
        <f t="shared" si="67"/>
        <v>0.8988124999999999</v>
      </c>
    </row>
    <row r="2169" spans="1:6" s="55" customFormat="1" ht="72.75" thickBot="1" x14ac:dyDescent="0.3">
      <c r="A2169" s="51" t="str">
        <f t="shared" si="66"/>
        <v>A</v>
      </c>
      <c r="B2169" s="52" t="s">
        <v>1193</v>
      </c>
      <c r="C2169" s="125" t="s">
        <v>1194</v>
      </c>
      <c r="D2169" s="54">
        <v>121.1</v>
      </c>
      <c r="E2169" s="54">
        <v>120.69621000000001</v>
      </c>
      <c r="F2169" s="126">
        <f t="shared" si="67"/>
        <v>0.9966656482246079</v>
      </c>
    </row>
    <row r="2170" spans="1:6" s="55" customFormat="1" ht="15.75" thickTop="1" x14ac:dyDescent="0.25">
      <c r="A2170" s="51" t="str">
        <f t="shared" si="66"/>
        <v>A</v>
      </c>
      <c r="B2170" s="127" t="s">
        <v>258</v>
      </c>
      <c r="C2170" s="57" t="s">
        <v>10</v>
      </c>
      <c r="D2170" s="58">
        <v>121.1</v>
      </c>
      <c r="E2170" s="58">
        <v>120.69621000000001</v>
      </c>
      <c r="F2170" s="128">
        <f t="shared" si="67"/>
        <v>0.9966656482246079</v>
      </c>
    </row>
    <row r="2171" spans="1:6" s="55" customFormat="1" x14ac:dyDescent="0.25">
      <c r="A2171" s="51" t="str">
        <f t="shared" si="66"/>
        <v>A</v>
      </c>
      <c r="B2171" s="129" t="s">
        <v>258</v>
      </c>
      <c r="C2171" s="60" t="s">
        <v>12</v>
      </c>
      <c r="D2171" s="61">
        <v>121.1</v>
      </c>
      <c r="E2171" s="61">
        <v>120.69621000000001</v>
      </c>
      <c r="F2171" s="130">
        <f t="shared" si="67"/>
        <v>0.9966656482246079</v>
      </c>
    </row>
    <row r="2172" spans="1:6" s="55" customFormat="1" ht="72.75" thickBot="1" x14ac:dyDescent="0.3">
      <c r="A2172" s="51" t="str">
        <f t="shared" si="66"/>
        <v>A</v>
      </c>
      <c r="B2172" s="52" t="s">
        <v>1195</v>
      </c>
      <c r="C2172" s="125" t="s">
        <v>1196</v>
      </c>
      <c r="D2172" s="54">
        <v>94.5</v>
      </c>
      <c r="E2172" s="54">
        <v>94.486199999999997</v>
      </c>
      <c r="F2172" s="126">
        <f t="shared" si="67"/>
        <v>0.99985396825396822</v>
      </c>
    </row>
    <row r="2173" spans="1:6" s="55" customFormat="1" ht="15.75" thickTop="1" x14ac:dyDescent="0.25">
      <c r="A2173" s="51" t="str">
        <f t="shared" si="66"/>
        <v>A</v>
      </c>
      <c r="B2173" s="127" t="s">
        <v>258</v>
      </c>
      <c r="C2173" s="57" t="s">
        <v>10</v>
      </c>
      <c r="D2173" s="58">
        <v>94.5</v>
      </c>
      <c r="E2173" s="58">
        <v>94.486199999999997</v>
      </c>
      <c r="F2173" s="128">
        <f t="shared" si="67"/>
        <v>0.99985396825396822</v>
      </c>
    </row>
    <row r="2174" spans="1:6" s="55" customFormat="1" x14ac:dyDescent="0.25">
      <c r="A2174" s="51" t="str">
        <f t="shared" si="66"/>
        <v>A</v>
      </c>
      <c r="B2174" s="129" t="s">
        <v>258</v>
      </c>
      <c r="C2174" s="60" t="s">
        <v>12</v>
      </c>
      <c r="D2174" s="61">
        <v>94.5</v>
      </c>
      <c r="E2174" s="61">
        <v>94.486199999999997</v>
      </c>
      <c r="F2174" s="130">
        <f t="shared" si="67"/>
        <v>0.99985396825396822</v>
      </c>
    </row>
    <row r="2175" spans="1:6" s="62" customFormat="1" ht="18.75" thickBot="1" x14ac:dyDescent="0.3">
      <c r="A2175" s="110" t="str">
        <f t="shared" si="66"/>
        <v>A</v>
      </c>
      <c r="B2175" s="42" t="s">
        <v>1197</v>
      </c>
      <c r="C2175" s="120" t="s">
        <v>1198</v>
      </c>
      <c r="D2175" s="44">
        <v>268532</v>
      </c>
      <c r="E2175" s="44">
        <v>252401.31668000013</v>
      </c>
      <c r="F2175" s="113">
        <f t="shared" si="67"/>
        <v>0.93993012631641715</v>
      </c>
    </row>
    <row r="2176" spans="1:6" ht="15.75" thickTop="1" x14ac:dyDescent="0.25">
      <c r="A2176" s="110" t="str">
        <f t="shared" si="66"/>
        <v>A</v>
      </c>
      <c r="B2176" s="121" t="s">
        <v>258</v>
      </c>
      <c r="C2176" s="46" t="s">
        <v>10</v>
      </c>
      <c r="D2176" s="47">
        <v>245872</v>
      </c>
      <c r="E2176" s="47">
        <v>236390.68949000011</v>
      </c>
      <c r="F2176" s="122">
        <f t="shared" si="67"/>
        <v>0.9614380225889898</v>
      </c>
    </row>
    <row r="2177" spans="1:6" x14ac:dyDescent="0.25">
      <c r="A2177" s="110" t="str">
        <f t="shared" si="66"/>
        <v>A</v>
      </c>
      <c r="B2177" s="123" t="s">
        <v>258</v>
      </c>
      <c r="C2177" s="49" t="s">
        <v>11</v>
      </c>
      <c r="D2177" s="50">
        <v>181684</v>
      </c>
      <c r="E2177" s="50">
        <v>179039.28232</v>
      </c>
      <c r="F2177" s="124">
        <f t="shared" si="67"/>
        <v>0.985443309922723</v>
      </c>
    </row>
    <row r="2178" spans="1:6" x14ac:dyDescent="0.25">
      <c r="A2178" s="110" t="str">
        <f t="shared" si="66"/>
        <v>A</v>
      </c>
      <c r="B2178" s="123" t="s">
        <v>258</v>
      </c>
      <c r="C2178" s="49" t="s">
        <v>12</v>
      </c>
      <c r="D2178" s="50">
        <v>51451</v>
      </c>
      <c r="E2178" s="50">
        <v>47380.957409999988</v>
      </c>
      <c r="F2178" s="124">
        <f t="shared" si="67"/>
        <v>0.92089478163689698</v>
      </c>
    </row>
    <row r="2179" spans="1:6" x14ac:dyDescent="0.25">
      <c r="A2179" s="110" t="str">
        <f t="shared" si="66"/>
        <v>A</v>
      </c>
      <c r="B2179" s="123" t="s">
        <v>258</v>
      </c>
      <c r="C2179" s="49" t="s">
        <v>2</v>
      </c>
      <c r="D2179" s="50">
        <v>180</v>
      </c>
      <c r="E2179" s="50">
        <v>168.03621000000001</v>
      </c>
      <c r="F2179" s="124">
        <f t="shared" si="67"/>
        <v>0.93353450000000004</v>
      </c>
    </row>
    <row r="2180" spans="1:6" x14ac:dyDescent="0.25">
      <c r="A2180" s="110" t="str">
        <f t="shared" ref="A2180:A2243" si="68">IF(OR(D2180&lt;&gt;0,E2180&lt;&gt;0),"A","B")</f>
        <v>A</v>
      </c>
      <c r="B2180" s="123" t="s">
        <v>258</v>
      </c>
      <c r="C2180" s="49" t="s">
        <v>15</v>
      </c>
      <c r="D2180" s="50">
        <v>4597</v>
      </c>
      <c r="E2180" s="50">
        <v>3791.5450900000001</v>
      </c>
      <c r="F2180" s="124">
        <f t="shared" ref="F2180:F2243" si="69">E2180/D2180</f>
        <v>0.82478683706765288</v>
      </c>
    </row>
    <row r="2181" spans="1:6" x14ac:dyDescent="0.25">
      <c r="A2181" s="110" t="str">
        <f t="shared" si="68"/>
        <v>A</v>
      </c>
      <c r="B2181" s="123" t="s">
        <v>258</v>
      </c>
      <c r="C2181" s="49" t="s">
        <v>16</v>
      </c>
      <c r="D2181" s="50">
        <v>7960</v>
      </c>
      <c r="E2181" s="50">
        <v>6010.8684599999988</v>
      </c>
      <c r="F2181" s="124">
        <f t="shared" si="69"/>
        <v>0.75513422864321589</v>
      </c>
    </row>
    <row r="2182" spans="1:6" x14ac:dyDescent="0.25">
      <c r="A2182" s="110" t="str">
        <f t="shared" si="68"/>
        <v>A</v>
      </c>
      <c r="B2182" s="121" t="s">
        <v>258</v>
      </c>
      <c r="C2182" s="46" t="s">
        <v>17</v>
      </c>
      <c r="D2182" s="47">
        <v>22660</v>
      </c>
      <c r="E2182" s="47">
        <v>16010.627190000001</v>
      </c>
      <c r="F2182" s="122">
        <f t="shared" si="69"/>
        <v>0.70655901103265673</v>
      </c>
    </row>
    <row r="2183" spans="1:6" ht="36.75" thickBot="1" x14ac:dyDescent="0.3">
      <c r="A2183" s="110" t="str">
        <f t="shared" si="68"/>
        <v>A</v>
      </c>
      <c r="B2183" s="42" t="s">
        <v>1199</v>
      </c>
      <c r="C2183" s="120" t="s">
        <v>1200</v>
      </c>
      <c r="D2183" s="44">
        <v>200074</v>
      </c>
      <c r="E2183" s="44">
        <v>186922.82171000011</v>
      </c>
      <c r="F2183" s="113">
        <f t="shared" si="69"/>
        <v>0.93426842923118503</v>
      </c>
    </row>
    <row r="2184" spans="1:6" ht="15.75" thickTop="1" x14ac:dyDescent="0.25">
      <c r="A2184" s="110" t="str">
        <f t="shared" si="68"/>
        <v>A</v>
      </c>
      <c r="B2184" s="121" t="s">
        <v>258</v>
      </c>
      <c r="C2184" s="46" t="s">
        <v>10</v>
      </c>
      <c r="D2184" s="47">
        <v>178442</v>
      </c>
      <c r="E2184" s="47">
        <v>171380.86693000011</v>
      </c>
      <c r="F2184" s="122">
        <f t="shared" si="69"/>
        <v>0.96042897372815872</v>
      </c>
    </row>
    <row r="2185" spans="1:6" x14ac:dyDescent="0.25">
      <c r="A2185" s="110" t="str">
        <f t="shared" si="68"/>
        <v>A</v>
      </c>
      <c r="B2185" s="123" t="s">
        <v>258</v>
      </c>
      <c r="C2185" s="49" t="s">
        <v>11</v>
      </c>
      <c r="D2185" s="50">
        <v>134331</v>
      </c>
      <c r="E2185" s="50">
        <v>132429.58155000003</v>
      </c>
      <c r="F2185" s="124">
        <f t="shared" si="69"/>
        <v>0.98584527435960445</v>
      </c>
    </row>
    <row r="2186" spans="1:6" x14ac:dyDescent="0.25">
      <c r="A2186" s="110" t="str">
        <f t="shared" si="68"/>
        <v>A</v>
      </c>
      <c r="B2186" s="123" t="s">
        <v>258</v>
      </c>
      <c r="C2186" s="49" t="s">
        <v>12</v>
      </c>
      <c r="D2186" s="50">
        <v>34651</v>
      </c>
      <c r="E2186" s="50">
        <v>31977.38177</v>
      </c>
      <c r="F2186" s="124">
        <f t="shared" si="69"/>
        <v>0.92284152751724335</v>
      </c>
    </row>
    <row r="2187" spans="1:6" x14ac:dyDescent="0.25">
      <c r="A2187" s="110" t="str">
        <f t="shared" si="68"/>
        <v>A</v>
      </c>
      <c r="B2187" s="123" t="s">
        <v>258</v>
      </c>
      <c r="C2187" s="49" t="s">
        <v>2</v>
      </c>
      <c r="D2187" s="50">
        <v>105</v>
      </c>
      <c r="E2187" s="50">
        <v>91.380380000000002</v>
      </c>
      <c r="F2187" s="124">
        <f t="shared" si="69"/>
        <v>0.87028933333333336</v>
      </c>
    </row>
    <row r="2188" spans="1:6" x14ac:dyDescent="0.25">
      <c r="A2188" s="110" t="str">
        <f t="shared" si="68"/>
        <v>A</v>
      </c>
      <c r="B2188" s="123" t="s">
        <v>258</v>
      </c>
      <c r="C2188" s="49" t="s">
        <v>15</v>
      </c>
      <c r="D2188" s="50">
        <v>3390</v>
      </c>
      <c r="E2188" s="50">
        <v>2662.9331899999997</v>
      </c>
      <c r="F2188" s="124">
        <f t="shared" si="69"/>
        <v>0.78552601474926242</v>
      </c>
    </row>
    <row r="2189" spans="1:6" x14ac:dyDescent="0.25">
      <c r="A2189" s="110" t="str">
        <f t="shared" si="68"/>
        <v>A</v>
      </c>
      <c r="B2189" s="123" t="s">
        <v>258</v>
      </c>
      <c r="C2189" s="49" t="s">
        <v>16</v>
      </c>
      <c r="D2189" s="50">
        <v>5965</v>
      </c>
      <c r="E2189" s="50">
        <v>4219.5900399999991</v>
      </c>
      <c r="F2189" s="124">
        <f t="shared" si="69"/>
        <v>0.70739145683151705</v>
      </c>
    </row>
    <row r="2190" spans="1:6" x14ac:dyDescent="0.25">
      <c r="A2190" s="110" t="str">
        <f t="shared" si="68"/>
        <v>A</v>
      </c>
      <c r="B2190" s="121" t="s">
        <v>258</v>
      </c>
      <c r="C2190" s="46" t="s">
        <v>17</v>
      </c>
      <c r="D2190" s="47">
        <v>21632</v>
      </c>
      <c r="E2190" s="47">
        <v>15541.954780000002</v>
      </c>
      <c r="F2190" s="122">
        <f t="shared" si="69"/>
        <v>0.71847054271449717</v>
      </c>
    </row>
    <row r="2191" spans="1:6" s="55" customFormat="1" ht="36.75" thickBot="1" x14ac:dyDescent="0.3">
      <c r="A2191" s="51" t="str">
        <f t="shared" si="68"/>
        <v>A</v>
      </c>
      <c r="B2191" s="52" t="s">
        <v>1201</v>
      </c>
      <c r="C2191" s="125" t="s">
        <v>1202</v>
      </c>
      <c r="D2191" s="54">
        <v>97825.063999999998</v>
      </c>
      <c r="E2191" s="54">
        <v>86744.526490000004</v>
      </c>
      <c r="F2191" s="126">
        <f t="shared" si="69"/>
        <v>0.8867310987907967</v>
      </c>
    </row>
    <row r="2192" spans="1:6" s="55" customFormat="1" ht="15.75" thickTop="1" x14ac:dyDescent="0.25">
      <c r="A2192" s="51" t="str">
        <f t="shared" si="68"/>
        <v>A</v>
      </c>
      <c r="B2192" s="127" t="s">
        <v>258</v>
      </c>
      <c r="C2192" s="57" t="s">
        <v>10</v>
      </c>
      <c r="D2192" s="58">
        <v>77696.763999999996</v>
      </c>
      <c r="E2192" s="58">
        <v>71749.015780000016</v>
      </c>
      <c r="F2192" s="128">
        <f t="shared" si="69"/>
        <v>0.92344921572280692</v>
      </c>
    </row>
    <row r="2193" spans="1:6" s="55" customFormat="1" x14ac:dyDescent="0.25">
      <c r="A2193" s="51" t="str">
        <f t="shared" si="68"/>
        <v>A</v>
      </c>
      <c r="B2193" s="129" t="s">
        <v>258</v>
      </c>
      <c r="C2193" s="60" t="s">
        <v>11</v>
      </c>
      <c r="D2193" s="61">
        <v>51670.400000000001</v>
      </c>
      <c r="E2193" s="61">
        <v>49991.469840000005</v>
      </c>
      <c r="F2193" s="130">
        <f t="shared" si="69"/>
        <v>0.96750692543506545</v>
      </c>
    </row>
    <row r="2194" spans="1:6" s="55" customFormat="1" x14ac:dyDescent="0.25">
      <c r="A2194" s="51" t="str">
        <f t="shared" si="68"/>
        <v>A</v>
      </c>
      <c r="B2194" s="129" t="s">
        <v>258</v>
      </c>
      <c r="C2194" s="60" t="s">
        <v>12</v>
      </c>
      <c r="D2194" s="61">
        <v>19492.13</v>
      </c>
      <c r="E2194" s="61">
        <v>17481.2539</v>
      </c>
      <c r="F2194" s="130">
        <f t="shared" si="69"/>
        <v>0.89683651299267952</v>
      </c>
    </row>
    <row r="2195" spans="1:6" s="55" customFormat="1" x14ac:dyDescent="0.25">
      <c r="A2195" s="51" t="str">
        <f t="shared" si="68"/>
        <v>A</v>
      </c>
      <c r="B2195" s="129" t="s">
        <v>258</v>
      </c>
      <c r="C2195" s="60" t="s">
        <v>2</v>
      </c>
      <c r="D2195" s="61">
        <v>105</v>
      </c>
      <c r="E2195" s="61">
        <v>91.380380000000002</v>
      </c>
      <c r="F2195" s="130">
        <f t="shared" si="69"/>
        <v>0.87028933333333336</v>
      </c>
    </row>
    <row r="2196" spans="1:6" s="55" customFormat="1" x14ac:dyDescent="0.25">
      <c r="A2196" s="51" t="str">
        <f t="shared" si="68"/>
        <v>A</v>
      </c>
      <c r="B2196" s="129" t="s">
        <v>258</v>
      </c>
      <c r="C2196" s="60" t="s">
        <v>15</v>
      </c>
      <c r="D2196" s="61">
        <v>1800.15</v>
      </c>
      <c r="E2196" s="61">
        <v>1115.02091</v>
      </c>
      <c r="F2196" s="130">
        <f t="shared" si="69"/>
        <v>0.61940444407410489</v>
      </c>
    </row>
    <row r="2197" spans="1:6" s="55" customFormat="1" x14ac:dyDescent="0.25">
      <c r="A2197" s="51" t="str">
        <f t="shared" si="68"/>
        <v>A</v>
      </c>
      <c r="B2197" s="129" t="s">
        <v>258</v>
      </c>
      <c r="C2197" s="60" t="s">
        <v>16</v>
      </c>
      <c r="D2197" s="61">
        <v>4629.0839999999998</v>
      </c>
      <c r="E2197" s="61">
        <v>3069.89075</v>
      </c>
      <c r="F2197" s="130">
        <f t="shared" si="69"/>
        <v>0.6631745611010732</v>
      </c>
    </row>
    <row r="2198" spans="1:6" s="55" customFormat="1" x14ac:dyDescent="0.25">
      <c r="A2198" s="51" t="str">
        <f t="shared" si="68"/>
        <v>A</v>
      </c>
      <c r="B2198" s="127" t="s">
        <v>258</v>
      </c>
      <c r="C2198" s="57" t="s">
        <v>17</v>
      </c>
      <c r="D2198" s="58">
        <v>20128.3</v>
      </c>
      <c r="E2198" s="58">
        <v>14995.51071</v>
      </c>
      <c r="F2198" s="128">
        <f t="shared" si="69"/>
        <v>0.74499638369857368</v>
      </c>
    </row>
    <row r="2199" spans="1:6" s="55" customFormat="1" ht="36.75" thickBot="1" x14ac:dyDescent="0.3">
      <c r="A2199" s="51" t="str">
        <f t="shared" si="68"/>
        <v>A</v>
      </c>
      <c r="B2199" s="52" t="s">
        <v>1203</v>
      </c>
      <c r="C2199" s="125" t="s">
        <v>1204</v>
      </c>
      <c r="D2199" s="54">
        <v>39465</v>
      </c>
      <c r="E2199" s="54">
        <v>39389.682919999999</v>
      </c>
      <c r="F2199" s="126">
        <f t="shared" si="69"/>
        <v>0.99809154744710504</v>
      </c>
    </row>
    <row r="2200" spans="1:6" s="55" customFormat="1" ht="15.75" thickTop="1" x14ac:dyDescent="0.25">
      <c r="A2200" s="51" t="str">
        <f t="shared" si="68"/>
        <v>A</v>
      </c>
      <c r="B2200" s="127" t="s">
        <v>258</v>
      </c>
      <c r="C2200" s="57" t="s">
        <v>10</v>
      </c>
      <c r="D2200" s="58">
        <v>39090</v>
      </c>
      <c r="E2200" s="58">
        <v>39015.79292</v>
      </c>
      <c r="F2200" s="128">
        <f t="shared" si="69"/>
        <v>0.99810163520081863</v>
      </c>
    </row>
    <row r="2201" spans="1:6" s="55" customFormat="1" x14ac:dyDescent="0.25">
      <c r="A2201" s="51" t="str">
        <f t="shared" si="68"/>
        <v>A</v>
      </c>
      <c r="B2201" s="129" t="s">
        <v>258</v>
      </c>
      <c r="C2201" s="60" t="s">
        <v>11</v>
      </c>
      <c r="D2201" s="61">
        <v>31450</v>
      </c>
      <c r="E2201" s="61">
        <v>31380.503199999999</v>
      </c>
      <c r="F2201" s="130">
        <f t="shared" si="69"/>
        <v>0.99779024483306833</v>
      </c>
    </row>
    <row r="2202" spans="1:6" s="55" customFormat="1" x14ac:dyDescent="0.25">
      <c r="A2202" s="51" t="str">
        <f t="shared" si="68"/>
        <v>A</v>
      </c>
      <c r="B2202" s="129" t="s">
        <v>258</v>
      </c>
      <c r="C2202" s="60" t="s">
        <v>12</v>
      </c>
      <c r="D2202" s="61">
        <v>6200</v>
      </c>
      <c r="E2202" s="61">
        <v>6199.8386500000006</v>
      </c>
      <c r="F2202" s="130">
        <f t="shared" si="69"/>
        <v>0.99997397580645175</v>
      </c>
    </row>
    <row r="2203" spans="1:6" s="55" customFormat="1" x14ac:dyDescent="0.25">
      <c r="A2203" s="51" t="str">
        <f t="shared" si="68"/>
        <v>A</v>
      </c>
      <c r="B2203" s="129" t="s">
        <v>258</v>
      </c>
      <c r="C2203" s="60" t="s">
        <v>15</v>
      </c>
      <c r="D2203" s="61">
        <v>600</v>
      </c>
      <c r="E2203" s="61">
        <v>599.10308999999995</v>
      </c>
      <c r="F2203" s="130">
        <f t="shared" si="69"/>
        <v>0.99850514999999995</v>
      </c>
    </row>
    <row r="2204" spans="1:6" s="55" customFormat="1" x14ac:dyDescent="0.25">
      <c r="A2204" s="51" t="str">
        <f t="shared" si="68"/>
        <v>A</v>
      </c>
      <c r="B2204" s="129" t="s">
        <v>258</v>
      </c>
      <c r="C2204" s="60" t="s">
        <v>16</v>
      </c>
      <c r="D2204" s="61">
        <v>840</v>
      </c>
      <c r="E2204" s="61">
        <v>836.34798000000001</v>
      </c>
      <c r="F2204" s="130">
        <f t="shared" si="69"/>
        <v>0.99565235714285716</v>
      </c>
    </row>
    <row r="2205" spans="1:6" s="55" customFormat="1" x14ac:dyDescent="0.25">
      <c r="A2205" s="51" t="str">
        <f t="shared" si="68"/>
        <v>A</v>
      </c>
      <c r="B2205" s="127" t="s">
        <v>258</v>
      </c>
      <c r="C2205" s="57" t="s">
        <v>17</v>
      </c>
      <c r="D2205" s="58">
        <v>375</v>
      </c>
      <c r="E2205" s="58">
        <v>373.89</v>
      </c>
      <c r="F2205" s="128">
        <f t="shared" si="69"/>
        <v>0.99703999999999993</v>
      </c>
    </row>
    <row r="2206" spans="1:6" s="55" customFormat="1" ht="36.75" thickBot="1" x14ac:dyDescent="0.3">
      <c r="A2206" s="51" t="str">
        <f t="shared" si="68"/>
        <v>A</v>
      </c>
      <c r="B2206" s="52" t="s">
        <v>1205</v>
      </c>
      <c r="C2206" s="125" t="s">
        <v>1206</v>
      </c>
      <c r="D2206" s="54">
        <v>5501</v>
      </c>
      <c r="E2206" s="54">
        <v>5242.2883600000005</v>
      </c>
      <c r="F2206" s="126">
        <f t="shared" si="69"/>
        <v>0.95297007089620078</v>
      </c>
    </row>
    <row r="2207" spans="1:6" s="55" customFormat="1" ht="15.75" thickTop="1" x14ac:dyDescent="0.25">
      <c r="A2207" s="51" t="str">
        <f t="shared" si="68"/>
        <v>A</v>
      </c>
      <c r="B2207" s="127" t="s">
        <v>258</v>
      </c>
      <c r="C2207" s="57" t="s">
        <v>10</v>
      </c>
      <c r="D2207" s="58">
        <v>5361</v>
      </c>
      <c r="E2207" s="58">
        <v>5225.34836</v>
      </c>
      <c r="F2207" s="128">
        <f t="shared" si="69"/>
        <v>0.9746965789964559</v>
      </c>
    </row>
    <row r="2208" spans="1:6" s="55" customFormat="1" x14ac:dyDescent="0.25">
      <c r="A2208" s="51" t="str">
        <f t="shared" si="68"/>
        <v>A</v>
      </c>
      <c r="B2208" s="129" t="s">
        <v>258</v>
      </c>
      <c r="C2208" s="60" t="s">
        <v>11</v>
      </c>
      <c r="D2208" s="61">
        <v>4724</v>
      </c>
      <c r="E2208" s="61">
        <v>4709.8998700000002</v>
      </c>
      <c r="F2208" s="130">
        <f t="shared" si="69"/>
        <v>0.99701521380186287</v>
      </c>
    </row>
    <row r="2209" spans="1:6" s="55" customFormat="1" x14ac:dyDescent="0.25">
      <c r="A2209" s="51" t="str">
        <f t="shared" si="68"/>
        <v>A</v>
      </c>
      <c r="B2209" s="129" t="s">
        <v>258</v>
      </c>
      <c r="C2209" s="60" t="s">
        <v>12</v>
      </c>
      <c r="D2209" s="61">
        <v>523</v>
      </c>
      <c r="E2209" s="61">
        <v>424.72596000000004</v>
      </c>
      <c r="F2209" s="130">
        <f t="shared" si="69"/>
        <v>0.81209552581261957</v>
      </c>
    </row>
    <row r="2210" spans="1:6" s="55" customFormat="1" x14ac:dyDescent="0.25">
      <c r="A2210" s="51" t="str">
        <f t="shared" si="68"/>
        <v>A</v>
      </c>
      <c r="B2210" s="129" t="s">
        <v>258</v>
      </c>
      <c r="C2210" s="60" t="s">
        <v>15</v>
      </c>
      <c r="D2210" s="61">
        <v>50</v>
      </c>
      <c r="E2210" s="61">
        <v>48.22213</v>
      </c>
      <c r="F2210" s="130">
        <f t="shared" si="69"/>
        <v>0.96444260000000004</v>
      </c>
    </row>
    <row r="2211" spans="1:6" s="55" customFormat="1" x14ac:dyDescent="0.25">
      <c r="A2211" s="51" t="str">
        <f t="shared" si="68"/>
        <v>A</v>
      </c>
      <c r="B2211" s="129" t="s">
        <v>258</v>
      </c>
      <c r="C2211" s="60" t="s">
        <v>16</v>
      </c>
      <c r="D2211" s="61">
        <v>64</v>
      </c>
      <c r="E2211" s="61">
        <v>42.500399999999999</v>
      </c>
      <c r="F2211" s="130">
        <f t="shared" si="69"/>
        <v>0.66406874999999999</v>
      </c>
    </row>
    <row r="2212" spans="1:6" s="55" customFormat="1" x14ac:dyDescent="0.25">
      <c r="A2212" s="51" t="str">
        <f t="shared" si="68"/>
        <v>A</v>
      </c>
      <c r="B2212" s="127" t="s">
        <v>258</v>
      </c>
      <c r="C2212" s="57" t="s">
        <v>17</v>
      </c>
      <c r="D2212" s="58">
        <v>140</v>
      </c>
      <c r="E2212" s="58">
        <v>16.940000000000001</v>
      </c>
      <c r="F2212" s="128">
        <f t="shared" si="69"/>
        <v>0.12100000000000001</v>
      </c>
    </row>
    <row r="2213" spans="1:6" s="55" customFormat="1" ht="36.75" thickBot="1" x14ac:dyDescent="0.3">
      <c r="A2213" s="51" t="str">
        <f t="shared" si="68"/>
        <v>A</v>
      </c>
      <c r="B2213" s="52" t="s">
        <v>1207</v>
      </c>
      <c r="C2213" s="125" t="s">
        <v>1208</v>
      </c>
      <c r="D2213" s="54">
        <v>603.65</v>
      </c>
      <c r="E2213" s="54">
        <v>577.87878999999998</v>
      </c>
      <c r="F2213" s="126">
        <f t="shared" si="69"/>
        <v>0.95730769485629086</v>
      </c>
    </row>
    <row r="2214" spans="1:6" s="55" customFormat="1" ht="15.75" thickTop="1" x14ac:dyDescent="0.25">
      <c r="A2214" s="51" t="str">
        <f t="shared" si="68"/>
        <v>A</v>
      </c>
      <c r="B2214" s="127" t="s">
        <v>258</v>
      </c>
      <c r="C2214" s="57" t="s">
        <v>10</v>
      </c>
      <c r="D2214" s="58">
        <v>588.95000000000005</v>
      </c>
      <c r="E2214" s="58">
        <v>576.10479000000009</v>
      </c>
      <c r="F2214" s="128">
        <f t="shared" si="69"/>
        <v>0.97818964258426022</v>
      </c>
    </row>
    <row r="2215" spans="1:6" s="55" customFormat="1" x14ac:dyDescent="0.25">
      <c r="A2215" s="51" t="str">
        <f t="shared" si="68"/>
        <v>A</v>
      </c>
      <c r="B2215" s="129" t="s">
        <v>258</v>
      </c>
      <c r="C2215" s="60" t="s">
        <v>11</v>
      </c>
      <c r="D2215" s="61">
        <v>466.5</v>
      </c>
      <c r="E2215" s="61">
        <v>466.48106000000001</v>
      </c>
      <c r="F2215" s="130">
        <f t="shared" si="69"/>
        <v>0.99995939978563775</v>
      </c>
    </row>
    <row r="2216" spans="1:6" s="55" customFormat="1" x14ac:dyDescent="0.25">
      <c r="A2216" s="51" t="str">
        <f t="shared" si="68"/>
        <v>A</v>
      </c>
      <c r="B2216" s="129" t="s">
        <v>258</v>
      </c>
      <c r="C2216" s="60" t="s">
        <v>12</v>
      </c>
      <c r="D2216" s="61">
        <v>98.8</v>
      </c>
      <c r="E2216" s="61">
        <v>88.42989</v>
      </c>
      <c r="F2216" s="130">
        <f t="shared" si="69"/>
        <v>0.89503937246963561</v>
      </c>
    </row>
    <row r="2217" spans="1:6" s="55" customFormat="1" x14ac:dyDescent="0.25">
      <c r="A2217" s="51" t="str">
        <f t="shared" si="68"/>
        <v>A</v>
      </c>
      <c r="B2217" s="129" t="s">
        <v>258</v>
      </c>
      <c r="C2217" s="60" t="s">
        <v>15</v>
      </c>
      <c r="D2217" s="61">
        <v>14.65</v>
      </c>
      <c r="E2217" s="61">
        <v>14.588049999999999</v>
      </c>
      <c r="F2217" s="130">
        <f t="shared" si="69"/>
        <v>0.9957713310580204</v>
      </c>
    </row>
    <row r="2218" spans="1:6" s="55" customFormat="1" x14ac:dyDescent="0.25">
      <c r="A2218" s="51" t="str">
        <f t="shared" si="68"/>
        <v>A</v>
      </c>
      <c r="B2218" s="129" t="s">
        <v>258</v>
      </c>
      <c r="C2218" s="60" t="s">
        <v>16</v>
      </c>
      <c r="D2218" s="61">
        <v>9</v>
      </c>
      <c r="E2218" s="61">
        <v>6.6057899999999998</v>
      </c>
      <c r="F2218" s="130">
        <f t="shared" si="69"/>
        <v>0.73397666666666661</v>
      </c>
    </row>
    <row r="2219" spans="1:6" s="55" customFormat="1" x14ac:dyDescent="0.25">
      <c r="A2219" s="51" t="str">
        <f t="shared" si="68"/>
        <v>A</v>
      </c>
      <c r="B2219" s="127" t="s">
        <v>258</v>
      </c>
      <c r="C2219" s="57" t="s">
        <v>17</v>
      </c>
      <c r="D2219" s="58">
        <v>14.7</v>
      </c>
      <c r="E2219" s="58">
        <v>1.774</v>
      </c>
      <c r="F2219" s="128">
        <f t="shared" si="69"/>
        <v>0.12068027210884355</v>
      </c>
    </row>
    <row r="2220" spans="1:6" s="55" customFormat="1" ht="36.75" thickBot="1" x14ac:dyDescent="0.3">
      <c r="A2220" s="51" t="str">
        <f t="shared" si="68"/>
        <v>A</v>
      </c>
      <c r="B2220" s="52" t="s">
        <v>1209</v>
      </c>
      <c r="C2220" s="125" t="s">
        <v>1210</v>
      </c>
      <c r="D2220" s="54">
        <v>22563</v>
      </c>
      <c r="E2220" s="54">
        <v>21813.469470000004</v>
      </c>
      <c r="F2220" s="126">
        <f t="shared" si="69"/>
        <v>0.96678054646988454</v>
      </c>
    </row>
    <row r="2221" spans="1:6" s="55" customFormat="1" ht="15.75" thickTop="1" x14ac:dyDescent="0.25">
      <c r="A2221" s="51" t="str">
        <f t="shared" si="68"/>
        <v>A</v>
      </c>
      <c r="B2221" s="127" t="s">
        <v>258</v>
      </c>
      <c r="C2221" s="57" t="s">
        <v>10</v>
      </c>
      <c r="D2221" s="58">
        <v>21749</v>
      </c>
      <c r="E2221" s="58">
        <v>21708.371870000003</v>
      </c>
      <c r="F2221" s="128">
        <f t="shared" si="69"/>
        <v>0.99813195411283284</v>
      </c>
    </row>
    <row r="2222" spans="1:6" s="55" customFormat="1" x14ac:dyDescent="0.25">
      <c r="A2222" s="51" t="str">
        <f t="shared" si="68"/>
        <v>A</v>
      </c>
      <c r="B2222" s="129" t="s">
        <v>258</v>
      </c>
      <c r="C2222" s="60" t="s">
        <v>11</v>
      </c>
      <c r="D2222" s="61">
        <v>18380</v>
      </c>
      <c r="E2222" s="61">
        <v>18379.288170000003</v>
      </c>
      <c r="F2222" s="130">
        <f t="shared" si="69"/>
        <v>0.99996127149075098</v>
      </c>
    </row>
    <row r="2223" spans="1:6" s="55" customFormat="1" x14ac:dyDescent="0.25">
      <c r="A2223" s="51" t="str">
        <f t="shared" si="68"/>
        <v>A</v>
      </c>
      <c r="B2223" s="129" t="s">
        <v>258</v>
      </c>
      <c r="C2223" s="60" t="s">
        <v>12</v>
      </c>
      <c r="D2223" s="61">
        <v>2950</v>
      </c>
      <c r="E2223" s="61">
        <v>2916.36645</v>
      </c>
      <c r="F2223" s="130">
        <f t="shared" si="69"/>
        <v>0.98859879661016947</v>
      </c>
    </row>
    <row r="2224" spans="1:6" s="55" customFormat="1" x14ac:dyDescent="0.25">
      <c r="A2224" s="51" t="str">
        <f t="shared" si="68"/>
        <v>A</v>
      </c>
      <c r="B2224" s="129" t="s">
        <v>258</v>
      </c>
      <c r="C2224" s="60" t="s">
        <v>15</v>
      </c>
      <c r="D2224" s="61">
        <v>313</v>
      </c>
      <c r="E2224" s="61">
        <v>312.93644</v>
      </c>
      <c r="F2224" s="130">
        <f t="shared" si="69"/>
        <v>0.99979693290734828</v>
      </c>
    </row>
    <row r="2225" spans="1:6" s="55" customFormat="1" x14ac:dyDescent="0.25">
      <c r="A2225" s="51" t="str">
        <f t="shared" si="68"/>
        <v>A</v>
      </c>
      <c r="B2225" s="129" t="s">
        <v>258</v>
      </c>
      <c r="C2225" s="60" t="s">
        <v>16</v>
      </c>
      <c r="D2225" s="61">
        <v>106</v>
      </c>
      <c r="E2225" s="61">
        <v>99.780810000000002</v>
      </c>
      <c r="F2225" s="130">
        <f t="shared" si="69"/>
        <v>0.94132839622641507</v>
      </c>
    </row>
    <row r="2226" spans="1:6" s="55" customFormat="1" x14ac:dyDescent="0.25">
      <c r="A2226" s="51" t="str">
        <f t="shared" si="68"/>
        <v>A</v>
      </c>
      <c r="B2226" s="127" t="s">
        <v>258</v>
      </c>
      <c r="C2226" s="57" t="s">
        <v>17</v>
      </c>
      <c r="D2226" s="58">
        <v>814</v>
      </c>
      <c r="E2226" s="58">
        <v>105.0976</v>
      </c>
      <c r="F2226" s="128">
        <f t="shared" si="69"/>
        <v>0.1291125307125307</v>
      </c>
    </row>
    <row r="2227" spans="1:6" s="55" customFormat="1" ht="36.75" thickBot="1" x14ac:dyDescent="0.3">
      <c r="A2227" s="51" t="str">
        <f t="shared" si="68"/>
        <v>A</v>
      </c>
      <c r="B2227" s="52" t="s">
        <v>1211</v>
      </c>
      <c r="C2227" s="125" t="s">
        <v>1212</v>
      </c>
      <c r="D2227" s="54">
        <v>2225.4499999999998</v>
      </c>
      <c r="E2227" s="54">
        <v>2176.3763000000004</v>
      </c>
      <c r="F2227" s="126">
        <f t="shared" si="69"/>
        <v>0.97794886427464134</v>
      </c>
    </row>
    <row r="2228" spans="1:6" s="55" customFormat="1" ht="15.75" thickTop="1" x14ac:dyDescent="0.25">
      <c r="A2228" s="51" t="str">
        <f t="shared" si="68"/>
        <v>A</v>
      </c>
      <c r="B2228" s="127" t="s">
        <v>258</v>
      </c>
      <c r="C2228" s="57" t="s">
        <v>10</v>
      </c>
      <c r="D2228" s="58">
        <v>2215.4499999999998</v>
      </c>
      <c r="E2228" s="58">
        <v>2172.6283000000003</v>
      </c>
      <c r="F2228" s="128">
        <f t="shared" si="69"/>
        <v>0.98067133088085967</v>
      </c>
    </row>
    <row r="2229" spans="1:6" s="55" customFormat="1" x14ac:dyDescent="0.25">
      <c r="A2229" s="51" t="str">
        <f t="shared" si="68"/>
        <v>A</v>
      </c>
      <c r="B2229" s="129" t="s">
        <v>258</v>
      </c>
      <c r="C2229" s="60" t="s">
        <v>11</v>
      </c>
      <c r="D2229" s="61">
        <v>1767.1</v>
      </c>
      <c r="E2229" s="61">
        <v>1755.5653300000001</v>
      </c>
      <c r="F2229" s="130">
        <f t="shared" si="69"/>
        <v>0.99347254258389461</v>
      </c>
    </row>
    <row r="2230" spans="1:6" s="55" customFormat="1" x14ac:dyDescent="0.25">
      <c r="A2230" s="51" t="str">
        <f t="shared" si="68"/>
        <v>A</v>
      </c>
      <c r="B2230" s="129" t="s">
        <v>258</v>
      </c>
      <c r="C2230" s="60" t="s">
        <v>12</v>
      </c>
      <c r="D2230" s="61">
        <v>378.6</v>
      </c>
      <c r="E2230" s="61">
        <v>362.63663000000003</v>
      </c>
      <c r="F2230" s="130">
        <f t="shared" si="69"/>
        <v>0.9578357897517169</v>
      </c>
    </row>
    <row r="2231" spans="1:6" s="55" customFormat="1" x14ac:dyDescent="0.25">
      <c r="A2231" s="51" t="str">
        <f t="shared" si="68"/>
        <v>A</v>
      </c>
      <c r="B2231" s="129" t="s">
        <v>258</v>
      </c>
      <c r="C2231" s="60" t="s">
        <v>15</v>
      </c>
      <c r="D2231" s="61">
        <v>35.200000000000003</v>
      </c>
      <c r="E2231" s="61">
        <v>35.104970000000002</v>
      </c>
      <c r="F2231" s="130">
        <f t="shared" si="69"/>
        <v>0.99730028409090909</v>
      </c>
    </row>
    <row r="2232" spans="1:6" s="55" customFormat="1" x14ac:dyDescent="0.25">
      <c r="A2232" s="51" t="str">
        <f t="shared" si="68"/>
        <v>A</v>
      </c>
      <c r="B2232" s="129" t="s">
        <v>258</v>
      </c>
      <c r="C2232" s="60" t="s">
        <v>16</v>
      </c>
      <c r="D2232" s="61">
        <v>34.549999999999997</v>
      </c>
      <c r="E2232" s="61">
        <v>19.321369999999998</v>
      </c>
      <c r="F2232" s="130">
        <f t="shared" si="69"/>
        <v>0.55922923299565841</v>
      </c>
    </row>
    <row r="2233" spans="1:6" s="55" customFormat="1" x14ac:dyDescent="0.25">
      <c r="A2233" s="51" t="str">
        <f t="shared" si="68"/>
        <v>A</v>
      </c>
      <c r="B2233" s="127" t="s">
        <v>258</v>
      </c>
      <c r="C2233" s="57" t="s">
        <v>17</v>
      </c>
      <c r="D2233" s="58">
        <v>10</v>
      </c>
      <c r="E2233" s="58">
        <v>3.7480000000000002</v>
      </c>
      <c r="F2233" s="128">
        <f t="shared" si="69"/>
        <v>0.37480000000000002</v>
      </c>
    </row>
    <row r="2234" spans="1:6" s="55" customFormat="1" ht="36.75" thickBot="1" x14ac:dyDescent="0.3">
      <c r="A2234" s="51" t="str">
        <f t="shared" si="68"/>
        <v>A</v>
      </c>
      <c r="B2234" s="52" t="s">
        <v>1213</v>
      </c>
      <c r="C2234" s="125" t="s">
        <v>1214</v>
      </c>
      <c r="D2234" s="54">
        <v>4848.3</v>
      </c>
      <c r="E2234" s="54">
        <v>4707.9992400000001</v>
      </c>
      <c r="F2234" s="126">
        <f t="shared" si="69"/>
        <v>0.97106186498360247</v>
      </c>
    </row>
    <row r="2235" spans="1:6" s="55" customFormat="1" ht="15.75" thickTop="1" x14ac:dyDescent="0.25">
      <c r="A2235" s="51" t="str">
        <f t="shared" si="68"/>
        <v>A</v>
      </c>
      <c r="B2235" s="127" t="s">
        <v>258</v>
      </c>
      <c r="C2235" s="57" t="s">
        <v>10</v>
      </c>
      <c r="D2235" s="58">
        <v>4835.3</v>
      </c>
      <c r="E2235" s="58">
        <v>4707.9992400000001</v>
      </c>
      <c r="F2235" s="128">
        <f t="shared" si="69"/>
        <v>0.97367262424254952</v>
      </c>
    </row>
    <row r="2236" spans="1:6" s="55" customFormat="1" x14ac:dyDescent="0.25">
      <c r="A2236" s="51" t="str">
        <f t="shared" si="68"/>
        <v>A</v>
      </c>
      <c r="B2236" s="129" t="s">
        <v>258</v>
      </c>
      <c r="C2236" s="60" t="s">
        <v>11</v>
      </c>
      <c r="D2236" s="61">
        <v>4060</v>
      </c>
      <c r="E2236" s="61">
        <v>4050.5664300000003</v>
      </c>
      <c r="F2236" s="130">
        <f t="shared" si="69"/>
        <v>0.99767646059113313</v>
      </c>
    </row>
    <row r="2237" spans="1:6" s="55" customFormat="1" x14ac:dyDescent="0.25">
      <c r="A2237" s="51" t="str">
        <f t="shared" si="68"/>
        <v>A</v>
      </c>
      <c r="B2237" s="129" t="s">
        <v>258</v>
      </c>
      <c r="C2237" s="60" t="s">
        <v>12</v>
      </c>
      <c r="D2237" s="61">
        <v>685</v>
      </c>
      <c r="E2237" s="61">
        <v>570.64243999999997</v>
      </c>
      <c r="F2237" s="130">
        <f t="shared" si="69"/>
        <v>0.83305465693430647</v>
      </c>
    </row>
    <row r="2238" spans="1:6" s="55" customFormat="1" x14ac:dyDescent="0.25">
      <c r="A2238" s="51" t="str">
        <f t="shared" si="68"/>
        <v>A</v>
      </c>
      <c r="B2238" s="129" t="s">
        <v>258</v>
      </c>
      <c r="C2238" s="60" t="s">
        <v>15</v>
      </c>
      <c r="D2238" s="61">
        <v>63.5</v>
      </c>
      <c r="E2238" s="61">
        <v>63.132829999999998</v>
      </c>
      <c r="F2238" s="130">
        <f t="shared" si="69"/>
        <v>0.99421779527559051</v>
      </c>
    </row>
    <row r="2239" spans="1:6" s="55" customFormat="1" x14ac:dyDescent="0.25">
      <c r="A2239" s="51" t="str">
        <f t="shared" si="68"/>
        <v>A</v>
      </c>
      <c r="B2239" s="129" t="s">
        <v>258</v>
      </c>
      <c r="C2239" s="60" t="s">
        <v>16</v>
      </c>
      <c r="D2239" s="61">
        <v>26.8</v>
      </c>
      <c r="E2239" s="61">
        <v>23.657540000000001</v>
      </c>
      <c r="F2239" s="130">
        <f t="shared" si="69"/>
        <v>0.88274402985074629</v>
      </c>
    </row>
    <row r="2240" spans="1:6" s="55" customFormat="1" x14ac:dyDescent="0.25">
      <c r="A2240" s="51" t="str">
        <f t="shared" si="68"/>
        <v>A</v>
      </c>
      <c r="B2240" s="127" t="s">
        <v>258</v>
      </c>
      <c r="C2240" s="57" t="s">
        <v>17</v>
      </c>
      <c r="D2240" s="58">
        <v>13</v>
      </c>
      <c r="E2240" s="58">
        <v>0</v>
      </c>
      <c r="F2240" s="128">
        <f t="shared" si="69"/>
        <v>0</v>
      </c>
    </row>
    <row r="2241" spans="1:6" s="55" customFormat="1" ht="36.75" thickBot="1" x14ac:dyDescent="0.3">
      <c r="A2241" s="51" t="str">
        <f t="shared" si="68"/>
        <v>A</v>
      </c>
      <c r="B2241" s="52" t="s">
        <v>1215</v>
      </c>
      <c r="C2241" s="125" t="s">
        <v>1216</v>
      </c>
      <c r="D2241" s="54">
        <v>5713.97</v>
      </c>
      <c r="E2241" s="54">
        <v>5664.9667399999998</v>
      </c>
      <c r="F2241" s="126">
        <f t="shared" si="69"/>
        <v>0.99142395567355091</v>
      </c>
    </row>
    <row r="2242" spans="1:6" s="55" customFormat="1" ht="15.75" thickTop="1" x14ac:dyDescent="0.25">
      <c r="A2242" s="51" t="str">
        <f t="shared" si="68"/>
        <v>A</v>
      </c>
      <c r="B2242" s="127" t="s">
        <v>258</v>
      </c>
      <c r="C2242" s="57" t="s">
        <v>10</v>
      </c>
      <c r="D2242" s="58">
        <v>5706.97</v>
      </c>
      <c r="E2242" s="58">
        <v>5663.34674</v>
      </c>
      <c r="F2242" s="128">
        <f t="shared" si="69"/>
        <v>0.99235614345265521</v>
      </c>
    </row>
    <row r="2243" spans="1:6" s="55" customFormat="1" x14ac:dyDescent="0.25">
      <c r="A2243" s="51" t="str">
        <f t="shared" si="68"/>
        <v>A</v>
      </c>
      <c r="B2243" s="129" t="s">
        <v>258</v>
      </c>
      <c r="C2243" s="60" t="s">
        <v>11</v>
      </c>
      <c r="D2243" s="61">
        <v>4790</v>
      </c>
      <c r="E2243" s="61">
        <v>4785.7097100000001</v>
      </c>
      <c r="F2243" s="130">
        <f t="shared" si="69"/>
        <v>0.99910432359081425</v>
      </c>
    </row>
    <row r="2244" spans="1:6" s="55" customFormat="1" x14ac:dyDescent="0.25">
      <c r="A2244" s="51" t="str">
        <f t="shared" ref="A2244:A2307" si="70">IF(OR(D2244&lt;&gt;0,E2244&lt;&gt;0),"A","B")</f>
        <v>A</v>
      </c>
      <c r="B2244" s="129" t="s">
        <v>258</v>
      </c>
      <c r="C2244" s="60" t="s">
        <v>12</v>
      </c>
      <c r="D2244" s="61">
        <v>761.47</v>
      </c>
      <c r="E2244" s="61">
        <v>739.83215000000007</v>
      </c>
      <c r="F2244" s="130">
        <f t="shared" ref="F2244:F2307" si="71">E2244/D2244</f>
        <v>0.97158410705608889</v>
      </c>
    </row>
    <row r="2245" spans="1:6" s="55" customFormat="1" x14ac:dyDescent="0.25">
      <c r="A2245" s="51" t="str">
        <f t="shared" si="70"/>
        <v>A</v>
      </c>
      <c r="B2245" s="129" t="s">
        <v>258</v>
      </c>
      <c r="C2245" s="60" t="s">
        <v>15</v>
      </c>
      <c r="D2245" s="61">
        <v>120</v>
      </c>
      <c r="E2245" s="61">
        <v>117.69725</v>
      </c>
      <c r="F2245" s="130">
        <f t="shared" si="71"/>
        <v>0.98081041666666668</v>
      </c>
    </row>
    <row r="2246" spans="1:6" s="55" customFormat="1" x14ac:dyDescent="0.25">
      <c r="A2246" s="51" t="str">
        <f t="shared" si="70"/>
        <v>A</v>
      </c>
      <c r="B2246" s="129" t="s">
        <v>258</v>
      </c>
      <c r="C2246" s="60" t="s">
        <v>16</v>
      </c>
      <c r="D2246" s="61">
        <v>35.5</v>
      </c>
      <c r="E2246" s="61">
        <v>20.10763</v>
      </c>
      <c r="F2246" s="130">
        <f t="shared" si="71"/>
        <v>0.5664121126760564</v>
      </c>
    </row>
    <row r="2247" spans="1:6" s="55" customFormat="1" x14ac:dyDescent="0.25">
      <c r="A2247" s="51" t="str">
        <f t="shared" si="70"/>
        <v>A</v>
      </c>
      <c r="B2247" s="127" t="s">
        <v>258</v>
      </c>
      <c r="C2247" s="57" t="s">
        <v>17</v>
      </c>
      <c r="D2247" s="58">
        <v>7</v>
      </c>
      <c r="E2247" s="58">
        <v>1.62</v>
      </c>
      <c r="F2247" s="128">
        <f t="shared" si="71"/>
        <v>0.23142857142857146</v>
      </c>
    </row>
    <row r="2248" spans="1:6" s="55" customFormat="1" ht="36.75" thickBot="1" x14ac:dyDescent="0.3">
      <c r="A2248" s="51" t="str">
        <f t="shared" si="70"/>
        <v>A</v>
      </c>
      <c r="B2248" s="52" t="s">
        <v>1217</v>
      </c>
      <c r="C2248" s="125" t="s">
        <v>1218</v>
      </c>
      <c r="D2248" s="54">
        <v>2398.6799999999998</v>
      </c>
      <c r="E2248" s="54">
        <v>2236.1924599999998</v>
      </c>
      <c r="F2248" s="126">
        <f t="shared" si="71"/>
        <v>0.93225960111394601</v>
      </c>
    </row>
    <row r="2249" spans="1:6" s="55" customFormat="1" ht="15.75" thickTop="1" x14ac:dyDescent="0.25">
      <c r="A2249" s="51" t="str">
        <f t="shared" si="70"/>
        <v>A</v>
      </c>
      <c r="B2249" s="127" t="s">
        <v>258</v>
      </c>
      <c r="C2249" s="57" t="s">
        <v>10</v>
      </c>
      <c r="D2249" s="58">
        <v>2388.6799999999998</v>
      </c>
      <c r="E2249" s="58">
        <v>2231.9424599999998</v>
      </c>
      <c r="F2249" s="128">
        <f t="shared" si="71"/>
        <v>0.93438319908903655</v>
      </c>
    </row>
    <row r="2250" spans="1:6" s="55" customFormat="1" x14ac:dyDescent="0.25">
      <c r="A2250" s="51" t="str">
        <f t="shared" si="70"/>
        <v>A</v>
      </c>
      <c r="B2250" s="129" t="s">
        <v>258</v>
      </c>
      <c r="C2250" s="60" t="s">
        <v>11</v>
      </c>
      <c r="D2250" s="61">
        <v>1778</v>
      </c>
      <c r="E2250" s="61">
        <v>1773.64906</v>
      </c>
      <c r="F2250" s="130">
        <f t="shared" si="71"/>
        <v>0.9975529021372328</v>
      </c>
    </row>
    <row r="2251" spans="1:6" s="55" customFormat="1" x14ac:dyDescent="0.25">
      <c r="A2251" s="51" t="str">
        <f t="shared" si="70"/>
        <v>A</v>
      </c>
      <c r="B2251" s="129" t="s">
        <v>258</v>
      </c>
      <c r="C2251" s="60" t="s">
        <v>12</v>
      </c>
      <c r="D2251" s="61">
        <v>537</v>
      </c>
      <c r="E2251" s="61">
        <v>439.42106000000001</v>
      </c>
      <c r="F2251" s="130">
        <f t="shared" si="71"/>
        <v>0.81828875232774678</v>
      </c>
    </row>
    <row r="2252" spans="1:6" s="55" customFormat="1" x14ac:dyDescent="0.25">
      <c r="A2252" s="51" t="str">
        <f t="shared" si="70"/>
        <v>A</v>
      </c>
      <c r="B2252" s="129" t="s">
        <v>258</v>
      </c>
      <c r="C2252" s="60" t="s">
        <v>15</v>
      </c>
      <c r="D2252" s="61">
        <v>18</v>
      </c>
      <c r="E2252" s="61">
        <v>9.125</v>
      </c>
      <c r="F2252" s="130">
        <f t="shared" si="71"/>
        <v>0.50694444444444442</v>
      </c>
    </row>
    <row r="2253" spans="1:6" s="55" customFormat="1" x14ac:dyDescent="0.25">
      <c r="A2253" s="51" t="str">
        <f t="shared" si="70"/>
        <v>A</v>
      </c>
      <c r="B2253" s="129" t="s">
        <v>258</v>
      </c>
      <c r="C2253" s="60" t="s">
        <v>16</v>
      </c>
      <c r="D2253" s="61">
        <v>55.68</v>
      </c>
      <c r="E2253" s="61">
        <v>9.7473399999999994</v>
      </c>
      <c r="F2253" s="130">
        <f t="shared" si="71"/>
        <v>0.17505998563218389</v>
      </c>
    </row>
    <row r="2254" spans="1:6" s="55" customFormat="1" x14ac:dyDescent="0.25">
      <c r="A2254" s="51" t="str">
        <f t="shared" si="70"/>
        <v>A</v>
      </c>
      <c r="B2254" s="127" t="s">
        <v>258</v>
      </c>
      <c r="C2254" s="57" t="s">
        <v>17</v>
      </c>
      <c r="D2254" s="58">
        <v>10</v>
      </c>
      <c r="E2254" s="58">
        <v>4.25</v>
      </c>
      <c r="F2254" s="128">
        <f t="shared" si="71"/>
        <v>0.42499999999999999</v>
      </c>
    </row>
    <row r="2255" spans="1:6" s="55" customFormat="1" ht="36.75" thickBot="1" x14ac:dyDescent="0.3">
      <c r="A2255" s="51" t="str">
        <f t="shared" si="70"/>
        <v>A</v>
      </c>
      <c r="B2255" s="52" t="s">
        <v>1219</v>
      </c>
      <c r="C2255" s="125" t="s">
        <v>1220</v>
      </c>
      <c r="D2255" s="54">
        <v>4184.13</v>
      </c>
      <c r="E2255" s="54">
        <v>4094.1968600000005</v>
      </c>
      <c r="F2255" s="126">
        <f t="shared" si="71"/>
        <v>0.97850613150165033</v>
      </c>
    </row>
    <row r="2256" spans="1:6" s="55" customFormat="1" ht="15.75" thickTop="1" x14ac:dyDescent="0.25">
      <c r="A2256" s="51" t="str">
        <f t="shared" si="70"/>
        <v>A</v>
      </c>
      <c r="B2256" s="127" t="s">
        <v>258</v>
      </c>
      <c r="C2256" s="57" t="s">
        <v>10</v>
      </c>
      <c r="D2256" s="58">
        <v>4169.13</v>
      </c>
      <c r="E2256" s="58">
        <v>4090.3218600000005</v>
      </c>
      <c r="F2256" s="128">
        <f t="shared" si="71"/>
        <v>0.98109722172251779</v>
      </c>
    </row>
    <row r="2257" spans="1:6" s="55" customFormat="1" x14ac:dyDescent="0.25">
      <c r="A2257" s="51" t="str">
        <f t="shared" si="70"/>
        <v>A</v>
      </c>
      <c r="B2257" s="129" t="s">
        <v>258</v>
      </c>
      <c r="C2257" s="60" t="s">
        <v>11</v>
      </c>
      <c r="D2257" s="61">
        <v>3220</v>
      </c>
      <c r="E2257" s="61">
        <v>3194.1004199999998</v>
      </c>
      <c r="F2257" s="130">
        <f t="shared" si="71"/>
        <v>0.99195665217391293</v>
      </c>
    </row>
    <row r="2258" spans="1:6" s="55" customFormat="1" x14ac:dyDescent="0.25">
      <c r="A2258" s="51" t="str">
        <f t="shared" si="70"/>
        <v>A</v>
      </c>
      <c r="B2258" s="129" t="s">
        <v>258</v>
      </c>
      <c r="C2258" s="60" t="s">
        <v>12</v>
      </c>
      <c r="D2258" s="61">
        <v>695</v>
      </c>
      <c r="E2258" s="61">
        <v>666.07669999999996</v>
      </c>
      <c r="F2258" s="130">
        <f t="shared" si="71"/>
        <v>0.95838374100719415</v>
      </c>
    </row>
    <row r="2259" spans="1:6" s="55" customFormat="1" x14ac:dyDescent="0.25">
      <c r="A2259" s="51" t="str">
        <f t="shared" si="70"/>
        <v>A</v>
      </c>
      <c r="B2259" s="129" t="s">
        <v>258</v>
      </c>
      <c r="C2259" s="60" t="s">
        <v>15</v>
      </c>
      <c r="D2259" s="61">
        <v>214</v>
      </c>
      <c r="E2259" s="61">
        <v>204.47591</v>
      </c>
      <c r="F2259" s="130">
        <f t="shared" si="71"/>
        <v>0.95549490654205604</v>
      </c>
    </row>
    <row r="2260" spans="1:6" s="55" customFormat="1" x14ac:dyDescent="0.25">
      <c r="A2260" s="51" t="str">
        <f t="shared" si="70"/>
        <v>A</v>
      </c>
      <c r="B2260" s="129" t="s">
        <v>258</v>
      </c>
      <c r="C2260" s="60" t="s">
        <v>16</v>
      </c>
      <c r="D2260" s="61">
        <v>40.130000000000003</v>
      </c>
      <c r="E2260" s="61">
        <v>25.668830000000003</v>
      </c>
      <c r="F2260" s="130">
        <f t="shared" si="71"/>
        <v>0.6396419137802144</v>
      </c>
    </row>
    <row r="2261" spans="1:6" s="55" customFormat="1" x14ac:dyDescent="0.25">
      <c r="A2261" s="51" t="str">
        <f t="shared" si="70"/>
        <v>A</v>
      </c>
      <c r="B2261" s="127" t="s">
        <v>258</v>
      </c>
      <c r="C2261" s="57" t="s">
        <v>17</v>
      </c>
      <c r="D2261" s="58">
        <v>15</v>
      </c>
      <c r="E2261" s="58">
        <v>3.875</v>
      </c>
      <c r="F2261" s="128">
        <f t="shared" si="71"/>
        <v>0.25833333333333336</v>
      </c>
    </row>
    <row r="2262" spans="1:6" s="55" customFormat="1" ht="54.75" thickBot="1" x14ac:dyDescent="0.3">
      <c r="A2262" s="51" t="str">
        <f t="shared" si="70"/>
        <v>A</v>
      </c>
      <c r="B2262" s="52" t="s">
        <v>1221</v>
      </c>
      <c r="C2262" s="125" t="s">
        <v>1222</v>
      </c>
      <c r="D2262" s="54">
        <v>7449.75</v>
      </c>
      <c r="E2262" s="54">
        <v>7242.9404500000001</v>
      </c>
      <c r="F2262" s="126">
        <f t="shared" si="71"/>
        <v>0.97223939729521125</v>
      </c>
    </row>
    <row r="2263" spans="1:6" s="55" customFormat="1" ht="15.75" thickTop="1" x14ac:dyDescent="0.25">
      <c r="A2263" s="51" t="str">
        <f t="shared" si="70"/>
        <v>A</v>
      </c>
      <c r="B2263" s="127" t="s">
        <v>258</v>
      </c>
      <c r="C2263" s="57" t="s">
        <v>10</v>
      </c>
      <c r="D2263" s="58">
        <v>7424.75</v>
      </c>
      <c r="E2263" s="58">
        <v>7241.6404499999999</v>
      </c>
      <c r="F2263" s="128">
        <f t="shared" si="71"/>
        <v>0.97533795077275331</v>
      </c>
    </row>
    <row r="2264" spans="1:6" s="55" customFormat="1" x14ac:dyDescent="0.25">
      <c r="A2264" s="51" t="str">
        <f t="shared" si="70"/>
        <v>A</v>
      </c>
      <c r="B2264" s="129" t="s">
        <v>258</v>
      </c>
      <c r="C2264" s="60" t="s">
        <v>11</v>
      </c>
      <c r="D2264" s="61">
        <v>6106</v>
      </c>
      <c r="E2264" s="61">
        <v>6049.3420500000002</v>
      </c>
      <c r="F2264" s="130">
        <f t="shared" si="71"/>
        <v>0.99072093842122511</v>
      </c>
    </row>
    <row r="2265" spans="1:6" s="55" customFormat="1" x14ac:dyDescent="0.25">
      <c r="A2265" s="51" t="str">
        <f t="shared" si="70"/>
        <v>A</v>
      </c>
      <c r="B2265" s="129" t="s">
        <v>258</v>
      </c>
      <c r="C2265" s="60" t="s">
        <v>12</v>
      </c>
      <c r="D2265" s="61">
        <v>1205</v>
      </c>
      <c r="E2265" s="61">
        <v>1115.6169399999999</v>
      </c>
      <c r="F2265" s="130">
        <f t="shared" si="71"/>
        <v>0.9258231867219916</v>
      </c>
    </row>
    <row r="2266" spans="1:6" s="55" customFormat="1" x14ac:dyDescent="0.25">
      <c r="A2266" s="51" t="str">
        <f t="shared" si="70"/>
        <v>A</v>
      </c>
      <c r="B2266" s="129" t="s">
        <v>258</v>
      </c>
      <c r="C2266" s="60" t="s">
        <v>15</v>
      </c>
      <c r="D2266" s="61">
        <v>70</v>
      </c>
      <c r="E2266" s="61">
        <v>53.55386</v>
      </c>
      <c r="F2266" s="130">
        <f t="shared" si="71"/>
        <v>0.76505514285714282</v>
      </c>
    </row>
    <row r="2267" spans="1:6" s="55" customFormat="1" x14ac:dyDescent="0.25">
      <c r="A2267" s="51" t="str">
        <f t="shared" si="70"/>
        <v>A</v>
      </c>
      <c r="B2267" s="129" t="s">
        <v>258</v>
      </c>
      <c r="C2267" s="60" t="s">
        <v>16</v>
      </c>
      <c r="D2267" s="61">
        <v>43.75</v>
      </c>
      <c r="E2267" s="61">
        <v>23.127599999999997</v>
      </c>
      <c r="F2267" s="130">
        <f t="shared" si="71"/>
        <v>0.52863085714285707</v>
      </c>
    </row>
    <row r="2268" spans="1:6" s="55" customFormat="1" x14ac:dyDescent="0.25">
      <c r="A2268" s="51" t="str">
        <f t="shared" si="70"/>
        <v>A</v>
      </c>
      <c r="B2268" s="127" t="s">
        <v>258</v>
      </c>
      <c r="C2268" s="57" t="s">
        <v>17</v>
      </c>
      <c r="D2268" s="58">
        <v>25</v>
      </c>
      <c r="E2268" s="58">
        <v>1.3</v>
      </c>
      <c r="F2268" s="128">
        <f t="shared" si="71"/>
        <v>5.2000000000000005E-2</v>
      </c>
    </row>
    <row r="2269" spans="1:6" s="55" customFormat="1" ht="36.75" thickBot="1" x14ac:dyDescent="0.3">
      <c r="A2269" s="51" t="str">
        <f t="shared" si="70"/>
        <v>A</v>
      </c>
      <c r="B2269" s="52" t="s">
        <v>1223</v>
      </c>
      <c r="C2269" s="125" t="s">
        <v>1224</v>
      </c>
      <c r="D2269" s="54">
        <v>1840.0060000000001</v>
      </c>
      <c r="E2269" s="54">
        <v>1633.6615800000002</v>
      </c>
      <c r="F2269" s="126">
        <f t="shared" si="71"/>
        <v>0.887856659163068</v>
      </c>
    </row>
    <row r="2270" spans="1:6" s="55" customFormat="1" ht="15.75" thickTop="1" x14ac:dyDescent="0.25">
      <c r="A2270" s="51" t="str">
        <f t="shared" si="70"/>
        <v>A</v>
      </c>
      <c r="B2270" s="127" t="s">
        <v>258</v>
      </c>
      <c r="C2270" s="57" t="s">
        <v>10</v>
      </c>
      <c r="D2270" s="58">
        <v>1800.0060000000001</v>
      </c>
      <c r="E2270" s="58">
        <v>1625.0705800000001</v>
      </c>
      <c r="F2270" s="128">
        <f t="shared" si="71"/>
        <v>0.90281397950895714</v>
      </c>
    </row>
    <row r="2271" spans="1:6" s="55" customFormat="1" x14ac:dyDescent="0.25">
      <c r="A2271" s="51" t="str">
        <f t="shared" si="70"/>
        <v>A</v>
      </c>
      <c r="B2271" s="129" t="s">
        <v>258</v>
      </c>
      <c r="C2271" s="60" t="s">
        <v>11</v>
      </c>
      <c r="D2271" s="61">
        <v>1371</v>
      </c>
      <c r="E2271" s="61">
        <v>1348.1591799999999</v>
      </c>
      <c r="F2271" s="130">
        <f t="shared" si="71"/>
        <v>0.983340029175784</v>
      </c>
    </row>
    <row r="2272" spans="1:6" s="55" customFormat="1" x14ac:dyDescent="0.25">
      <c r="A2272" s="51" t="str">
        <f t="shared" si="70"/>
        <v>A</v>
      </c>
      <c r="B2272" s="129" t="s">
        <v>258</v>
      </c>
      <c r="C2272" s="60" t="s">
        <v>12</v>
      </c>
      <c r="D2272" s="61">
        <v>400</v>
      </c>
      <c r="E2272" s="61">
        <v>252.41881000000001</v>
      </c>
      <c r="F2272" s="130">
        <f t="shared" si="71"/>
        <v>0.63104702499999998</v>
      </c>
    </row>
    <row r="2273" spans="1:6" s="55" customFormat="1" x14ac:dyDescent="0.25">
      <c r="A2273" s="51" t="str">
        <f t="shared" si="70"/>
        <v>A</v>
      </c>
      <c r="B2273" s="129" t="s">
        <v>258</v>
      </c>
      <c r="C2273" s="60" t="s">
        <v>15</v>
      </c>
      <c r="D2273" s="61">
        <v>11.5</v>
      </c>
      <c r="E2273" s="61">
        <v>10.875</v>
      </c>
      <c r="F2273" s="130">
        <f t="shared" si="71"/>
        <v>0.94565217391304346</v>
      </c>
    </row>
    <row r="2274" spans="1:6" s="55" customFormat="1" x14ac:dyDescent="0.25">
      <c r="A2274" s="51" t="str">
        <f t="shared" si="70"/>
        <v>A</v>
      </c>
      <c r="B2274" s="129" t="s">
        <v>258</v>
      </c>
      <c r="C2274" s="60" t="s">
        <v>16</v>
      </c>
      <c r="D2274" s="61">
        <v>17.506</v>
      </c>
      <c r="E2274" s="61">
        <v>13.61759</v>
      </c>
      <c r="F2274" s="130">
        <f t="shared" si="71"/>
        <v>0.77788129784074034</v>
      </c>
    </row>
    <row r="2275" spans="1:6" s="55" customFormat="1" x14ac:dyDescent="0.25">
      <c r="A2275" s="51" t="str">
        <f t="shared" si="70"/>
        <v>A</v>
      </c>
      <c r="B2275" s="127" t="s">
        <v>258</v>
      </c>
      <c r="C2275" s="57" t="s">
        <v>17</v>
      </c>
      <c r="D2275" s="58">
        <v>40</v>
      </c>
      <c r="E2275" s="58">
        <v>8.5909999999999993</v>
      </c>
      <c r="F2275" s="128">
        <f t="shared" si="71"/>
        <v>0.21477499999999999</v>
      </c>
    </row>
    <row r="2276" spans="1:6" s="55" customFormat="1" ht="36.75" thickBot="1" x14ac:dyDescent="0.3">
      <c r="A2276" s="51" t="str">
        <f t="shared" si="70"/>
        <v>A</v>
      </c>
      <c r="B2276" s="52" t="s">
        <v>1225</v>
      </c>
      <c r="C2276" s="125" t="s">
        <v>1226</v>
      </c>
      <c r="D2276" s="54">
        <v>5456</v>
      </c>
      <c r="E2276" s="54">
        <v>5398.6420499999995</v>
      </c>
      <c r="F2276" s="126">
        <f t="shared" si="71"/>
        <v>0.98948717925219931</v>
      </c>
    </row>
    <row r="2277" spans="1:6" s="55" customFormat="1" ht="15.75" thickTop="1" x14ac:dyDescent="0.25">
      <c r="A2277" s="51" t="str">
        <f t="shared" si="70"/>
        <v>A</v>
      </c>
      <c r="B2277" s="127" t="s">
        <v>258</v>
      </c>
      <c r="C2277" s="57" t="s">
        <v>10</v>
      </c>
      <c r="D2277" s="58">
        <v>5416</v>
      </c>
      <c r="E2277" s="58">
        <v>5373.2835800000003</v>
      </c>
      <c r="F2277" s="128">
        <f t="shared" si="71"/>
        <v>0.99211292097488923</v>
      </c>
    </row>
    <row r="2278" spans="1:6" s="55" customFormat="1" x14ac:dyDescent="0.25">
      <c r="A2278" s="51" t="str">
        <f t="shared" si="70"/>
        <v>A</v>
      </c>
      <c r="B2278" s="129" t="s">
        <v>258</v>
      </c>
      <c r="C2278" s="60" t="s">
        <v>11</v>
      </c>
      <c r="D2278" s="61">
        <v>4548</v>
      </c>
      <c r="E2278" s="61">
        <v>4544.8472300000003</v>
      </c>
      <c r="F2278" s="130">
        <f t="shared" si="71"/>
        <v>0.99930677880386987</v>
      </c>
    </row>
    <row r="2279" spans="1:6" s="55" customFormat="1" x14ac:dyDescent="0.25">
      <c r="A2279" s="51" t="str">
        <f t="shared" si="70"/>
        <v>A</v>
      </c>
      <c r="B2279" s="129" t="s">
        <v>258</v>
      </c>
      <c r="C2279" s="60" t="s">
        <v>12</v>
      </c>
      <c r="D2279" s="61">
        <v>725</v>
      </c>
      <c r="E2279" s="61">
        <v>720.12218999999993</v>
      </c>
      <c r="F2279" s="130">
        <f t="shared" si="71"/>
        <v>0.9932719862068965</v>
      </c>
    </row>
    <row r="2280" spans="1:6" s="55" customFormat="1" x14ac:dyDescent="0.25">
      <c r="A2280" s="51" t="str">
        <f t="shared" si="70"/>
        <v>A</v>
      </c>
      <c r="B2280" s="129" t="s">
        <v>258</v>
      </c>
      <c r="C2280" s="60" t="s">
        <v>15</v>
      </c>
      <c r="D2280" s="61">
        <v>80</v>
      </c>
      <c r="E2280" s="61">
        <v>79.097750000000005</v>
      </c>
      <c r="F2280" s="130">
        <f t="shared" si="71"/>
        <v>0.98872187500000008</v>
      </c>
    </row>
    <row r="2281" spans="1:6" s="55" customFormat="1" x14ac:dyDescent="0.25">
      <c r="A2281" s="51" t="str">
        <f t="shared" si="70"/>
        <v>A</v>
      </c>
      <c r="B2281" s="129" t="s">
        <v>258</v>
      </c>
      <c r="C2281" s="60" t="s">
        <v>16</v>
      </c>
      <c r="D2281" s="61">
        <v>63</v>
      </c>
      <c r="E2281" s="61">
        <v>29.21641</v>
      </c>
      <c r="F2281" s="130">
        <f t="shared" si="71"/>
        <v>0.46375253968253966</v>
      </c>
    </row>
    <row r="2282" spans="1:6" s="55" customFormat="1" x14ac:dyDescent="0.25">
      <c r="A2282" s="51" t="str">
        <f t="shared" si="70"/>
        <v>A</v>
      </c>
      <c r="B2282" s="127" t="s">
        <v>258</v>
      </c>
      <c r="C2282" s="57" t="s">
        <v>17</v>
      </c>
      <c r="D2282" s="58">
        <v>40</v>
      </c>
      <c r="E2282" s="58">
        <v>25.358470000000001</v>
      </c>
      <c r="F2282" s="128">
        <f t="shared" si="71"/>
        <v>0.63396174999999999</v>
      </c>
    </row>
    <row r="2283" spans="1:6" ht="18.75" thickBot="1" x14ac:dyDescent="0.3">
      <c r="A2283" s="110" t="str">
        <f t="shared" si="70"/>
        <v>A</v>
      </c>
      <c r="B2283" s="42" t="s">
        <v>1227</v>
      </c>
      <c r="C2283" s="120" t="s">
        <v>1228</v>
      </c>
      <c r="D2283" s="44">
        <v>31094</v>
      </c>
      <c r="E2283" s="44">
        <v>29399.901420000002</v>
      </c>
      <c r="F2283" s="113">
        <f t="shared" si="71"/>
        <v>0.94551686563324122</v>
      </c>
    </row>
    <row r="2284" spans="1:6" ht="15.75" thickTop="1" x14ac:dyDescent="0.25">
      <c r="A2284" s="110" t="str">
        <f t="shared" si="70"/>
        <v>A</v>
      </c>
      <c r="B2284" s="121" t="s">
        <v>258</v>
      </c>
      <c r="C2284" s="46" t="s">
        <v>10</v>
      </c>
      <c r="D2284" s="47">
        <v>30594</v>
      </c>
      <c r="E2284" s="47">
        <v>29361.757770000004</v>
      </c>
      <c r="F2284" s="122">
        <f t="shared" si="71"/>
        <v>0.95972274857815265</v>
      </c>
    </row>
    <row r="2285" spans="1:6" x14ac:dyDescent="0.25">
      <c r="A2285" s="110" t="str">
        <f t="shared" si="70"/>
        <v>A</v>
      </c>
      <c r="B2285" s="123" t="s">
        <v>258</v>
      </c>
      <c r="C2285" s="49" t="s">
        <v>11</v>
      </c>
      <c r="D2285" s="50">
        <v>22973</v>
      </c>
      <c r="E2285" s="50">
        <v>22552.925799999997</v>
      </c>
      <c r="F2285" s="124">
        <f t="shared" si="71"/>
        <v>0.98171443868889552</v>
      </c>
    </row>
    <row r="2286" spans="1:6" x14ac:dyDescent="0.25">
      <c r="A2286" s="110" t="str">
        <f t="shared" si="70"/>
        <v>A</v>
      </c>
      <c r="B2286" s="123" t="s">
        <v>258</v>
      </c>
      <c r="C2286" s="49" t="s">
        <v>12</v>
      </c>
      <c r="D2286" s="50">
        <v>6137</v>
      </c>
      <c r="E2286" s="50">
        <v>5405.519760000002</v>
      </c>
      <c r="F2286" s="124">
        <f t="shared" si="71"/>
        <v>0.88080817337461337</v>
      </c>
    </row>
    <row r="2287" spans="1:6" x14ac:dyDescent="0.25">
      <c r="A2287" s="110" t="str">
        <f t="shared" si="70"/>
        <v>A</v>
      </c>
      <c r="B2287" s="123" t="s">
        <v>258</v>
      </c>
      <c r="C2287" s="49" t="s">
        <v>15</v>
      </c>
      <c r="D2287" s="50">
        <v>604</v>
      </c>
      <c r="E2287" s="50">
        <v>589.04104000000007</v>
      </c>
      <c r="F2287" s="124">
        <f t="shared" si="71"/>
        <v>0.97523350993377489</v>
      </c>
    </row>
    <row r="2288" spans="1:6" x14ac:dyDescent="0.25">
      <c r="A2288" s="110" t="str">
        <f t="shared" si="70"/>
        <v>A</v>
      </c>
      <c r="B2288" s="123" t="s">
        <v>258</v>
      </c>
      <c r="C2288" s="49" t="s">
        <v>16</v>
      </c>
      <c r="D2288" s="50">
        <v>880</v>
      </c>
      <c r="E2288" s="50">
        <v>814.27116999999987</v>
      </c>
      <c r="F2288" s="124">
        <f t="shared" si="71"/>
        <v>0.92530814772727255</v>
      </c>
    </row>
    <row r="2289" spans="1:6" x14ac:dyDescent="0.25">
      <c r="A2289" s="110" t="str">
        <f t="shared" si="70"/>
        <v>A</v>
      </c>
      <c r="B2289" s="121" t="s">
        <v>258</v>
      </c>
      <c r="C2289" s="46" t="s">
        <v>17</v>
      </c>
      <c r="D2289" s="47">
        <v>500</v>
      </c>
      <c r="E2289" s="47">
        <v>38.143650000000001</v>
      </c>
      <c r="F2289" s="122">
        <f t="shared" si="71"/>
        <v>7.6287300000000002E-2</v>
      </c>
    </row>
    <row r="2290" spans="1:6" s="55" customFormat="1" ht="36.75" thickBot="1" x14ac:dyDescent="0.3">
      <c r="A2290" s="51" t="str">
        <f t="shared" si="70"/>
        <v>A</v>
      </c>
      <c r="B2290" s="52" t="s">
        <v>1229</v>
      </c>
      <c r="C2290" s="125" t="s">
        <v>1230</v>
      </c>
      <c r="D2290" s="54">
        <v>10697.32</v>
      </c>
      <c r="E2290" s="54">
        <v>9083.2296000000024</v>
      </c>
      <c r="F2290" s="126">
        <f t="shared" si="71"/>
        <v>0.84911263755781852</v>
      </c>
    </row>
    <row r="2291" spans="1:6" s="55" customFormat="1" ht="15.75" thickTop="1" x14ac:dyDescent="0.25">
      <c r="A2291" s="51" t="str">
        <f t="shared" si="70"/>
        <v>A</v>
      </c>
      <c r="B2291" s="127" t="s">
        <v>258</v>
      </c>
      <c r="C2291" s="57" t="s">
        <v>10</v>
      </c>
      <c r="D2291" s="58">
        <v>10197.459999999999</v>
      </c>
      <c r="E2291" s="58">
        <v>9045.2256000000016</v>
      </c>
      <c r="F2291" s="128">
        <f t="shared" si="71"/>
        <v>0.88700770584047428</v>
      </c>
    </row>
    <row r="2292" spans="1:6" s="55" customFormat="1" x14ac:dyDescent="0.25">
      <c r="A2292" s="51" t="str">
        <f t="shared" si="70"/>
        <v>A</v>
      </c>
      <c r="B2292" s="129" t="s">
        <v>258</v>
      </c>
      <c r="C2292" s="60" t="s">
        <v>11</v>
      </c>
      <c r="D2292" s="61">
        <v>4273.0829999999996</v>
      </c>
      <c r="E2292" s="61">
        <v>3894.09672</v>
      </c>
      <c r="F2292" s="130">
        <f t="shared" si="71"/>
        <v>0.91130846744610394</v>
      </c>
    </row>
    <row r="2293" spans="1:6" s="55" customFormat="1" x14ac:dyDescent="0.25">
      <c r="A2293" s="51" t="str">
        <f t="shared" si="70"/>
        <v>A</v>
      </c>
      <c r="B2293" s="129" t="s">
        <v>258</v>
      </c>
      <c r="C2293" s="60" t="s">
        <v>12</v>
      </c>
      <c r="D2293" s="61">
        <v>4881.692</v>
      </c>
      <c r="E2293" s="61">
        <v>4179.3253100000002</v>
      </c>
      <c r="F2293" s="130">
        <f t="shared" si="71"/>
        <v>0.85612228506017995</v>
      </c>
    </row>
    <row r="2294" spans="1:6" s="55" customFormat="1" x14ac:dyDescent="0.25">
      <c r="A2294" s="51" t="str">
        <f t="shared" si="70"/>
        <v>A</v>
      </c>
      <c r="B2294" s="129" t="s">
        <v>258</v>
      </c>
      <c r="C2294" s="60" t="s">
        <v>15</v>
      </c>
      <c r="D2294" s="61">
        <v>169.483</v>
      </c>
      <c r="E2294" s="61">
        <v>159.97944000000001</v>
      </c>
      <c r="F2294" s="130">
        <f t="shared" si="71"/>
        <v>0.94392617548662705</v>
      </c>
    </row>
    <row r="2295" spans="1:6" s="55" customFormat="1" x14ac:dyDescent="0.25">
      <c r="A2295" s="51" t="str">
        <f t="shared" si="70"/>
        <v>A</v>
      </c>
      <c r="B2295" s="129" t="s">
        <v>258</v>
      </c>
      <c r="C2295" s="60" t="s">
        <v>16</v>
      </c>
      <c r="D2295" s="61">
        <v>873.202</v>
      </c>
      <c r="E2295" s="61">
        <v>811.82412999999997</v>
      </c>
      <c r="F2295" s="130">
        <f t="shared" si="71"/>
        <v>0.92970942576860793</v>
      </c>
    </row>
    <row r="2296" spans="1:6" s="55" customFormat="1" x14ac:dyDescent="0.25">
      <c r="A2296" s="51" t="str">
        <f t="shared" si="70"/>
        <v>A</v>
      </c>
      <c r="B2296" s="127" t="s">
        <v>258</v>
      </c>
      <c r="C2296" s="57" t="s">
        <v>17</v>
      </c>
      <c r="D2296" s="58">
        <v>499.86</v>
      </c>
      <c r="E2296" s="58">
        <v>38.003999999999998</v>
      </c>
      <c r="F2296" s="128">
        <f t="shared" si="71"/>
        <v>7.6029288200696182E-2</v>
      </c>
    </row>
    <row r="2297" spans="1:6" s="55" customFormat="1" ht="54.75" thickBot="1" x14ac:dyDescent="0.3">
      <c r="A2297" s="51" t="str">
        <f t="shared" si="70"/>
        <v>A</v>
      </c>
      <c r="B2297" s="52" t="s">
        <v>1231</v>
      </c>
      <c r="C2297" s="125" t="s">
        <v>1232</v>
      </c>
      <c r="D2297" s="54">
        <v>2369.7199999999998</v>
      </c>
      <c r="E2297" s="54">
        <v>2361.8191399999996</v>
      </c>
      <c r="F2297" s="126">
        <f t="shared" si="71"/>
        <v>0.99666590989652781</v>
      </c>
    </row>
    <row r="2298" spans="1:6" s="55" customFormat="1" ht="15.75" thickTop="1" x14ac:dyDescent="0.25">
      <c r="A2298" s="51" t="str">
        <f t="shared" si="70"/>
        <v>A</v>
      </c>
      <c r="B2298" s="127" t="s">
        <v>258</v>
      </c>
      <c r="C2298" s="57" t="s">
        <v>10</v>
      </c>
      <c r="D2298" s="58">
        <v>2369.7199999999998</v>
      </c>
      <c r="E2298" s="58">
        <v>2361.8191399999996</v>
      </c>
      <c r="F2298" s="128">
        <f t="shared" si="71"/>
        <v>0.99666590989652781</v>
      </c>
    </row>
    <row r="2299" spans="1:6" s="55" customFormat="1" x14ac:dyDescent="0.25">
      <c r="A2299" s="51" t="str">
        <f t="shared" si="70"/>
        <v>A</v>
      </c>
      <c r="B2299" s="129" t="s">
        <v>258</v>
      </c>
      <c r="C2299" s="60" t="s">
        <v>11</v>
      </c>
      <c r="D2299" s="61">
        <v>2180</v>
      </c>
      <c r="E2299" s="61">
        <v>2173.8083900000001</v>
      </c>
      <c r="F2299" s="130">
        <f t="shared" si="71"/>
        <v>0.99715981192660552</v>
      </c>
    </row>
    <row r="2300" spans="1:6" s="55" customFormat="1" x14ac:dyDescent="0.25">
      <c r="A2300" s="51" t="str">
        <f t="shared" si="70"/>
        <v>A</v>
      </c>
      <c r="B2300" s="129" t="s">
        <v>258</v>
      </c>
      <c r="C2300" s="60" t="s">
        <v>12</v>
      </c>
      <c r="D2300" s="61">
        <v>136.49</v>
      </c>
      <c r="E2300" s="61">
        <v>135.2903</v>
      </c>
      <c r="F2300" s="130">
        <f t="shared" si="71"/>
        <v>0.99121034508022565</v>
      </c>
    </row>
    <row r="2301" spans="1:6" s="55" customFormat="1" x14ac:dyDescent="0.25">
      <c r="A2301" s="51" t="str">
        <f t="shared" si="70"/>
        <v>A</v>
      </c>
      <c r="B2301" s="129" t="s">
        <v>258</v>
      </c>
      <c r="C2301" s="60" t="s">
        <v>15</v>
      </c>
      <c r="D2301" s="61">
        <v>52.616999999999997</v>
      </c>
      <c r="E2301" s="61">
        <v>52.107610000000001</v>
      </c>
      <c r="F2301" s="130">
        <f t="shared" si="71"/>
        <v>0.9903189083376096</v>
      </c>
    </row>
    <row r="2302" spans="1:6" s="55" customFormat="1" x14ac:dyDescent="0.25">
      <c r="A2302" s="51" t="str">
        <f t="shared" si="70"/>
        <v>A</v>
      </c>
      <c r="B2302" s="129" t="s">
        <v>258</v>
      </c>
      <c r="C2302" s="60" t="s">
        <v>16</v>
      </c>
      <c r="D2302" s="61">
        <v>0.61299999999999999</v>
      </c>
      <c r="E2302" s="61">
        <v>0.61284000000000005</v>
      </c>
      <c r="F2302" s="130">
        <f t="shared" si="71"/>
        <v>0.9997389885807505</v>
      </c>
    </row>
    <row r="2303" spans="1:6" s="55" customFormat="1" ht="36.75" thickBot="1" x14ac:dyDescent="0.3">
      <c r="A2303" s="51" t="str">
        <f t="shared" si="70"/>
        <v>A</v>
      </c>
      <c r="B2303" s="52" t="s">
        <v>1233</v>
      </c>
      <c r="C2303" s="125" t="s">
        <v>1234</v>
      </c>
      <c r="D2303" s="54">
        <v>3208.4430000000002</v>
      </c>
      <c r="E2303" s="54">
        <v>3186.0052000000001</v>
      </c>
      <c r="F2303" s="126">
        <f t="shared" si="71"/>
        <v>0.99300663904579256</v>
      </c>
    </row>
    <row r="2304" spans="1:6" s="55" customFormat="1" ht="15.75" thickTop="1" x14ac:dyDescent="0.25">
      <c r="A2304" s="51" t="str">
        <f t="shared" si="70"/>
        <v>A</v>
      </c>
      <c r="B2304" s="127" t="s">
        <v>258</v>
      </c>
      <c r="C2304" s="57" t="s">
        <v>10</v>
      </c>
      <c r="D2304" s="58">
        <v>3208.4430000000002</v>
      </c>
      <c r="E2304" s="58">
        <v>3186.0052000000001</v>
      </c>
      <c r="F2304" s="128">
        <f t="shared" si="71"/>
        <v>0.99300663904579256</v>
      </c>
    </row>
    <row r="2305" spans="1:6" s="55" customFormat="1" x14ac:dyDescent="0.25">
      <c r="A2305" s="51" t="str">
        <f t="shared" si="70"/>
        <v>A</v>
      </c>
      <c r="B2305" s="129" t="s">
        <v>258</v>
      </c>
      <c r="C2305" s="60" t="s">
        <v>11</v>
      </c>
      <c r="D2305" s="61">
        <v>2755</v>
      </c>
      <c r="E2305" s="61">
        <v>2749.81187</v>
      </c>
      <c r="F2305" s="130">
        <f t="shared" si="71"/>
        <v>0.99811683121597095</v>
      </c>
    </row>
    <row r="2306" spans="1:6" s="55" customFormat="1" x14ac:dyDescent="0.25">
      <c r="A2306" s="51" t="str">
        <f t="shared" si="70"/>
        <v>A</v>
      </c>
      <c r="B2306" s="129" t="s">
        <v>258</v>
      </c>
      <c r="C2306" s="60" t="s">
        <v>12</v>
      </c>
      <c r="D2306" s="61">
        <v>410.06700000000001</v>
      </c>
      <c r="E2306" s="61">
        <v>393.25578000000002</v>
      </c>
      <c r="F2306" s="130">
        <f t="shared" si="71"/>
        <v>0.95900372378172349</v>
      </c>
    </row>
    <row r="2307" spans="1:6" s="55" customFormat="1" x14ac:dyDescent="0.25">
      <c r="A2307" s="51" t="str">
        <f t="shared" si="70"/>
        <v>A</v>
      </c>
      <c r="B2307" s="129" t="s">
        <v>258</v>
      </c>
      <c r="C2307" s="60" t="s">
        <v>15</v>
      </c>
      <c r="D2307" s="61">
        <v>42.375999999999998</v>
      </c>
      <c r="E2307" s="61">
        <v>42.375749999999996</v>
      </c>
      <c r="F2307" s="130">
        <f t="shared" si="71"/>
        <v>0.999994100434208</v>
      </c>
    </row>
    <row r="2308" spans="1:6" s="55" customFormat="1" x14ac:dyDescent="0.25">
      <c r="A2308" s="51" t="str">
        <f t="shared" ref="A2308:A2371" si="72">IF(OR(D2308&lt;&gt;0,E2308&lt;&gt;0),"A","B")</f>
        <v>A</v>
      </c>
      <c r="B2308" s="129" t="s">
        <v>258</v>
      </c>
      <c r="C2308" s="60" t="s">
        <v>16</v>
      </c>
      <c r="D2308" s="61">
        <v>1</v>
      </c>
      <c r="E2308" s="61">
        <v>0.56179999999999997</v>
      </c>
      <c r="F2308" s="130">
        <f t="shared" ref="F2308:F2371" si="73">E2308/D2308</f>
        <v>0.56179999999999997</v>
      </c>
    </row>
    <row r="2309" spans="1:6" s="55" customFormat="1" ht="54.75" thickBot="1" x14ac:dyDescent="0.3">
      <c r="A2309" s="51" t="str">
        <f t="shared" si="72"/>
        <v>A</v>
      </c>
      <c r="B2309" s="52" t="s">
        <v>1235</v>
      </c>
      <c r="C2309" s="125" t="s">
        <v>1236</v>
      </c>
      <c r="D2309" s="54">
        <v>2297.902</v>
      </c>
      <c r="E2309" s="54">
        <v>2294.7217099999998</v>
      </c>
      <c r="F2309" s="126">
        <f t="shared" si="73"/>
        <v>0.99861600277122342</v>
      </c>
    </row>
    <row r="2310" spans="1:6" s="55" customFormat="1" ht="15.75" thickTop="1" x14ac:dyDescent="0.25">
      <c r="A2310" s="51" t="str">
        <f t="shared" si="72"/>
        <v>A</v>
      </c>
      <c r="B2310" s="127" t="s">
        <v>258</v>
      </c>
      <c r="C2310" s="57" t="s">
        <v>10</v>
      </c>
      <c r="D2310" s="58">
        <v>2297.902</v>
      </c>
      <c r="E2310" s="58">
        <v>2294.7217099999998</v>
      </c>
      <c r="F2310" s="128">
        <f t="shared" si="73"/>
        <v>0.99861600277122342</v>
      </c>
    </row>
    <row r="2311" spans="1:6" s="55" customFormat="1" x14ac:dyDescent="0.25">
      <c r="A2311" s="51" t="str">
        <f t="shared" si="72"/>
        <v>A</v>
      </c>
      <c r="B2311" s="129" t="s">
        <v>258</v>
      </c>
      <c r="C2311" s="60" t="s">
        <v>11</v>
      </c>
      <c r="D2311" s="61">
        <v>2130</v>
      </c>
      <c r="E2311" s="61">
        <v>2127.8275099999996</v>
      </c>
      <c r="F2311" s="130">
        <f t="shared" si="73"/>
        <v>0.99898005164319226</v>
      </c>
    </row>
    <row r="2312" spans="1:6" s="55" customFormat="1" x14ac:dyDescent="0.25">
      <c r="A2312" s="51" t="str">
        <f t="shared" si="72"/>
        <v>A</v>
      </c>
      <c r="B2312" s="129" t="s">
        <v>258</v>
      </c>
      <c r="C2312" s="60" t="s">
        <v>12</v>
      </c>
      <c r="D2312" s="61">
        <v>116.967</v>
      </c>
      <c r="E2312" s="61">
        <v>115.96047</v>
      </c>
      <c r="F2312" s="130">
        <f t="shared" si="73"/>
        <v>0.99139475236605201</v>
      </c>
    </row>
    <row r="2313" spans="1:6" s="55" customFormat="1" x14ac:dyDescent="0.25">
      <c r="A2313" s="51" t="str">
        <f t="shared" si="72"/>
        <v>A</v>
      </c>
      <c r="B2313" s="129" t="s">
        <v>258</v>
      </c>
      <c r="C2313" s="60" t="s">
        <v>15</v>
      </c>
      <c r="D2313" s="61">
        <v>50.935000000000002</v>
      </c>
      <c r="E2313" s="61">
        <v>50.933730000000004</v>
      </c>
      <c r="F2313" s="130">
        <f t="shared" si="73"/>
        <v>0.99997506626092081</v>
      </c>
    </row>
    <row r="2314" spans="1:6" s="55" customFormat="1" ht="54.75" thickBot="1" x14ac:dyDescent="0.3">
      <c r="A2314" s="51" t="str">
        <f t="shared" si="72"/>
        <v>A</v>
      </c>
      <c r="B2314" s="52" t="s">
        <v>1237</v>
      </c>
      <c r="C2314" s="125" t="s">
        <v>1238</v>
      </c>
      <c r="D2314" s="54">
        <v>663.18799999999999</v>
      </c>
      <c r="E2314" s="54">
        <v>661.56236000000001</v>
      </c>
      <c r="F2314" s="126">
        <f t="shared" si="73"/>
        <v>0.99754874937423477</v>
      </c>
    </row>
    <row r="2315" spans="1:6" s="55" customFormat="1" ht="15.75" thickTop="1" x14ac:dyDescent="0.25">
      <c r="A2315" s="51" t="str">
        <f t="shared" si="72"/>
        <v>A</v>
      </c>
      <c r="B2315" s="127" t="s">
        <v>258</v>
      </c>
      <c r="C2315" s="57" t="s">
        <v>10</v>
      </c>
      <c r="D2315" s="58">
        <v>663.18799999999999</v>
      </c>
      <c r="E2315" s="58">
        <v>661.56236000000001</v>
      </c>
      <c r="F2315" s="128">
        <f t="shared" si="73"/>
        <v>0.99754874937423477</v>
      </c>
    </row>
    <row r="2316" spans="1:6" s="55" customFormat="1" x14ac:dyDescent="0.25">
      <c r="A2316" s="51" t="str">
        <f t="shared" si="72"/>
        <v>A</v>
      </c>
      <c r="B2316" s="129" t="s">
        <v>258</v>
      </c>
      <c r="C2316" s="60" t="s">
        <v>11</v>
      </c>
      <c r="D2316" s="61">
        <v>628.52200000000005</v>
      </c>
      <c r="E2316" s="61">
        <v>627.72609999999997</v>
      </c>
      <c r="F2316" s="130">
        <f t="shared" si="73"/>
        <v>0.9987336958769939</v>
      </c>
    </row>
    <row r="2317" spans="1:6" s="55" customFormat="1" x14ac:dyDescent="0.25">
      <c r="A2317" s="51" t="str">
        <f t="shared" si="72"/>
        <v>A</v>
      </c>
      <c r="B2317" s="129" t="s">
        <v>258</v>
      </c>
      <c r="C2317" s="60" t="s">
        <v>12</v>
      </c>
      <c r="D2317" s="61">
        <v>25.792999999999999</v>
      </c>
      <c r="E2317" s="61">
        <v>24.963900000000002</v>
      </c>
      <c r="F2317" s="130">
        <f t="shared" si="73"/>
        <v>0.96785561974179057</v>
      </c>
    </row>
    <row r="2318" spans="1:6" s="55" customFormat="1" x14ac:dyDescent="0.25">
      <c r="A2318" s="51" t="str">
        <f t="shared" si="72"/>
        <v>A</v>
      </c>
      <c r="B2318" s="129" t="s">
        <v>258</v>
      </c>
      <c r="C2318" s="60" t="s">
        <v>15</v>
      </c>
      <c r="D2318" s="61">
        <v>8.8729999999999993</v>
      </c>
      <c r="E2318" s="61">
        <v>8.8723600000000005</v>
      </c>
      <c r="F2318" s="130">
        <f t="shared" si="73"/>
        <v>0.99992787106953696</v>
      </c>
    </row>
    <row r="2319" spans="1:6" s="55" customFormat="1" ht="54.75" thickBot="1" x14ac:dyDescent="0.3">
      <c r="A2319" s="51" t="str">
        <f t="shared" si="72"/>
        <v>A</v>
      </c>
      <c r="B2319" s="52" t="s">
        <v>1239</v>
      </c>
      <c r="C2319" s="125" t="s">
        <v>1240</v>
      </c>
      <c r="D2319" s="54">
        <v>2542.5030000000002</v>
      </c>
      <c r="E2319" s="54">
        <v>2534.4142299999999</v>
      </c>
      <c r="F2319" s="126">
        <f t="shared" si="73"/>
        <v>0.99681857995841094</v>
      </c>
    </row>
    <row r="2320" spans="1:6" s="55" customFormat="1" ht="15.75" thickTop="1" x14ac:dyDescent="0.25">
      <c r="A2320" s="51" t="str">
        <f t="shared" si="72"/>
        <v>A</v>
      </c>
      <c r="B2320" s="127" t="s">
        <v>258</v>
      </c>
      <c r="C2320" s="57" t="s">
        <v>10</v>
      </c>
      <c r="D2320" s="58">
        <v>2542.3629999999998</v>
      </c>
      <c r="E2320" s="58">
        <v>2534.2745800000002</v>
      </c>
      <c r="F2320" s="128">
        <f t="shared" si="73"/>
        <v>0.99681854243473511</v>
      </c>
    </row>
    <row r="2321" spans="1:6" s="55" customFormat="1" x14ac:dyDescent="0.25">
      <c r="A2321" s="51" t="str">
        <f t="shared" si="72"/>
        <v>A</v>
      </c>
      <c r="B2321" s="129" t="s">
        <v>258</v>
      </c>
      <c r="C2321" s="60" t="s">
        <v>11</v>
      </c>
      <c r="D2321" s="61">
        <v>2372</v>
      </c>
      <c r="E2321" s="61">
        <v>2365.6827499999999</v>
      </c>
      <c r="F2321" s="130">
        <f t="shared" si="73"/>
        <v>0.99733674114671156</v>
      </c>
    </row>
    <row r="2322" spans="1:6" s="55" customFormat="1" x14ac:dyDescent="0.25">
      <c r="A2322" s="51" t="str">
        <f t="shared" si="72"/>
        <v>A</v>
      </c>
      <c r="B2322" s="129" t="s">
        <v>258</v>
      </c>
      <c r="C2322" s="60" t="s">
        <v>12</v>
      </c>
      <c r="D2322" s="61">
        <v>105.38500000000001</v>
      </c>
      <c r="E2322" s="61">
        <v>104.26611</v>
      </c>
      <c r="F2322" s="130">
        <f t="shared" si="73"/>
        <v>0.98938283436921759</v>
      </c>
    </row>
    <row r="2323" spans="1:6" s="55" customFormat="1" x14ac:dyDescent="0.25">
      <c r="A2323" s="51" t="str">
        <f t="shared" si="72"/>
        <v>A</v>
      </c>
      <c r="B2323" s="129" t="s">
        <v>258</v>
      </c>
      <c r="C2323" s="60" t="s">
        <v>15</v>
      </c>
      <c r="D2323" s="61">
        <v>63.978000000000002</v>
      </c>
      <c r="E2323" s="61">
        <v>63.71152</v>
      </c>
      <c r="F2323" s="130">
        <f t="shared" si="73"/>
        <v>0.99583481821876263</v>
      </c>
    </row>
    <row r="2324" spans="1:6" s="55" customFormat="1" x14ac:dyDescent="0.25">
      <c r="A2324" s="51" t="str">
        <f t="shared" si="72"/>
        <v>A</v>
      </c>
      <c r="B2324" s="129" t="s">
        <v>258</v>
      </c>
      <c r="C2324" s="60" t="s">
        <v>16</v>
      </c>
      <c r="D2324" s="61">
        <v>1</v>
      </c>
      <c r="E2324" s="61">
        <v>0.61420000000000008</v>
      </c>
      <c r="F2324" s="130">
        <f t="shared" si="73"/>
        <v>0.61420000000000008</v>
      </c>
    </row>
    <row r="2325" spans="1:6" s="55" customFormat="1" x14ac:dyDescent="0.25">
      <c r="A2325" s="51" t="str">
        <f t="shared" si="72"/>
        <v>A</v>
      </c>
      <c r="B2325" s="127" t="s">
        <v>258</v>
      </c>
      <c r="C2325" s="57" t="s">
        <v>17</v>
      </c>
      <c r="D2325" s="58">
        <v>0.14000000000000001</v>
      </c>
      <c r="E2325" s="58">
        <v>0.13965</v>
      </c>
      <c r="F2325" s="128">
        <f t="shared" si="73"/>
        <v>0.99749999999999983</v>
      </c>
    </row>
    <row r="2326" spans="1:6" s="55" customFormat="1" ht="54.75" thickBot="1" x14ac:dyDescent="0.3">
      <c r="A2326" s="51" t="str">
        <f t="shared" si="72"/>
        <v>A</v>
      </c>
      <c r="B2326" s="52" t="s">
        <v>1241</v>
      </c>
      <c r="C2326" s="125" t="s">
        <v>1242</v>
      </c>
      <c r="D2326" s="54">
        <v>1079.9459999999999</v>
      </c>
      <c r="E2326" s="54">
        <v>1070.25172</v>
      </c>
      <c r="F2326" s="126">
        <f t="shared" si="73"/>
        <v>0.99102336598311402</v>
      </c>
    </row>
    <row r="2327" spans="1:6" s="55" customFormat="1" ht="15.75" thickTop="1" x14ac:dyDescent="0.25">
      <c r="A2327" s="51" t="str">
        <f t="shared" si="72"/>
        <v>A</v>
      </c>
      <c r="B2327" s="127" t="s">
        <v>258</v>
      </c>
      <c r="C2327" s="57" t="s">
        <v>10</v>
      </c>
      <c r="D2327" s="58">
        <v>1079.9459999999999</v>
      </c>
      <c r="E2327" s="58">
        <v>1070.25172</v>
      </c>
      <c r="F2327" s="128">
        <f t="shared" si="73"/>
        <v>0.99102336598311402</v>
      </c>
    </row>
    <row r="2328" spans="1:6" s="55" customFormat="1" x14ac:dyDescent="0.25">
      <c r="A2328" s="51" t="str">
        <f t="shared" si="72"/>
        <v>A</v>
      </c>
      <c r="B2328" s="129" t="s">
        <v>258</v>
      </c>
      <c r="C2328" s="60" t="s">
        <v>11</v>
      </c>
      <c r="D2328" s="61">
        <v>1015</v>
      </c>
      <c r="E2328" s="61">
        <v>1007.21217</v>
      </c>
      <c r="F2328" s="130">
        <f t="shared" si="73"/>
        <v>0.99232726108374381</v>
      </c>
    </row>
    <row r="2329" spans="1:6" s="55" customFormat="1" x14ac:dyDescent="0.25">
      <c r="A2329" s="51" t="str">
        <f t="shared" si="72"/>
        <v>A</v>
      </c>
      <c r="B2329" s="129" t="s">
        <v>258</v>
      </c>
      <c r="C2329" s="60" t="s">
        <v>12</v>
      </c>
      <c r="D2329" s="61">
        <v>31.687999999999999</v>
      </c>
      <c r="E2329" s="61">
        <v>31.576150000000002</v>
      </c>
      <c r="F2329" s="130">
        <f t="shared" si="73"/>
        <v>0.9964702726584197</v>
      </c>
    </row>
    <row r="2330" spans="1:6" s="55" customFormat="1" x14ac:dyDescent="0.25">
      <c r="A2330" s="51" t="str">
        <f t="shared" si="72"/>
        <v>A</v>
      </c>
      <c r="B2330" s="129" t="s">
        <v>258</v>
      </c>
      <c r="C2330" s="60" t="s">
        <v>15</v>
      </c>
      <c r="D2330" s="61">
        <v>32.258000000000003</v>
      </c>
      <c r="E2330" s="61">
        <v>31.4634</v>
      </c>
      <c r="F2330" s="130">
        <f t="shared" si="73"/>
        <v>0.97536735073470138</v>
      </c>
    </row>
    <row r="2331" spans="1:6" s="55" customFormat="1" x14ac:dyDescent="0.25">
      <c r="A2331" s="51" t="str">
        <f t="shared" si="72"/>
        <v>A</v>
      </c>
      <c r="B2331" s="129" t="s">
        <v>258</v>
      </c>
      <c r="C2331" s="60" t="s">
        <v>16</v>
      </c>
      <c r="D2331" s="61">
        <v>1</v>
      </c>
      <c r="E2331" s="61">
        <v>0</v>
      </c>
      <c r="F2331" s="130">
        <f t="shared" si="73"/>
        <v>0</v>
      </c>
    </row>
    <row r="2332" spans="1:6" s="55" customFormat="1" ht="54.75" thickBot="1" x14ac:dyDescent="0.3">
      <c r="A2332" s="51" t="str">
        <f t="shared" si="72"/>
        <v>A</v>
      </c>
      <c r="B2332" s="52" t="s">
        <v>1243</v>
      </c>
      <c r="C2332" s="125" t="s">
        <v>1244</v>
      </c>
      <c r="D2332" s="54">
        <v>733.36</v>
      </c>
      <c r="E2332" s="54">
        <v>732.72504000000004</v>
      </c>
      <c r="F2332" s="126">
        <f t="shared" si="73"/>
        <v>0.9991341769390204</v>
      </c>
    </row>
    <row r="2333" spans="1:6" s="55" customFormat="1" ht="15.75" thickTop="1" x14ac:dyDescent="0.25">
      <c r="A2333" s="51" t="str">
        <f t="shared" si="72"/>
        <v>A</v>
      </c>
      <c r="B2333" s="127" t="s">
        <v>258</v>
      </c>
      <c r="C2333" s="57" t="s">
        <v>10</v>
      </c>
      <c r="D2333" s="58">
        <v>733.36</v>
      </c>
      <c r="E2333" s="58">
        <v>732.72504000000004</v>
      </c>
      <c r="F2333" s="128">
        <f t="shared" si="73"/>
        <v>0.9991341769390204</v>
      </c>
    </row>
    <row r="2334" spans="1:6" s="55" customFormat="1" x14ac:dyDescent="0.25">
      <c r="A2334" s="51" t="str">
        <f t="shared" si="72"/>
        <v>A</v>
      </c>
      <c r="B2334" s="129" t="s">
        <v>258</v>
      </c>
      <c r="C2334" s="60" t="s">
        <v>11</v>
      </c>
      <c r="D2334" s="61">
        <v>673</v>
      </c>
      <c r="E2334" s="61">
        <v>672.80737999999997</v>
      </c>
      <c r="F2334" s="130">
        <f t="shared" si="73"/>
        <v>0.99971378900445762</v>
      </c>
    </row>
    <row r="2335" spans="1:6" s="55" customFormat="1" x14ac:dyDescent="0.25">
      <c r="A2335" s="51" t="str">
        <f t="shared" si="72"/>
        <v>A</v>
      </c>
      <c r="B2335" s="129" t="s">
        <v>258</v>
      </c>
      <c r="C2335" s="60" t="s">
        <v>12</v>
      </c>
      <c r="D2335" s="61">
        <v>51.55</v>
      </c>
      <c r="E2335" s="61">
        <v>51.292660000000005</v>
      </c>
      <c r="F2335" s="130">
        <f t="shared" si="73"/>
        <v>0.9950079534432591</v>
      </c>
    </row>
    <row r="2336" spans="1:6" s="55" customFormat="1" x14ac:dyDescent="0.25">
      <c r="A2336" s="51" t="str">
        <f t="shared" si="72"/>
        <v>A</v>
      </c>
      <c r="B2336" s="129" t="s">
        <v>258</v>
      </c>
      <c r="C2336" s="60" t="s">
        <v>15</v>
      </c>
      <c r="D2336" s="61">
        <v>8.625</v>
      </c>
      <c r="E2336" s="61">
        <v>8.625</v>
      </c>
      <c r="F2336" s="130">
        <f t="shared" si="73"/>
        <v>1</v>
      </c>
    </row>
    <row r="2337" spans="1:6" s="55" customFormat="1" x14ac:dyDescent="0.25">
      <c r="A2337" s="51" t="str">
        <f t="shared" si="72"/>
        <v>A</v>
      </c>
      <c r="B2337" s="129" t="s">
        <v>258</v>
      </c>
      <c r="C2337" s="60" t="s">
        <v>16</v>
      </c>
      <c r="D2337" s="61">
        <v>0.185</v>
      </c>
      <c r="E2337" s="61">
        <v>0</v>
      </c>
      <c r="F2337" s="130">
        <f t="shared" si="73"/>
        <v>0</v>
      </c>
    </row>
    <row r="2338" spans="1:6" s="55" customFormat="1" ht="54.75" thickBot="1" x14ac:dyDescent="0.3">
      <c r="A2338" s="51" t="str">
        <f t="shared" si="72"/>
        <v>A</v>
      </c>
      <c r="B2338" s="52" t="s">
        <v>1245</v>
      </c>
      <c r="C2338" s="125" t="s">
        <v>1246</v>
      </c>
      <c r="D2338" s="54">
        <v>2914.72</v>
      </c>
      <c r="E2338" s="54">
        <v>2909.7208599999999</v>
      </c>
      <c r="F2338" s="126">
        <f t="shared" si="73"/>
        <v>0.99828486441236208</v>
      </c>
    </row>
    <row r="2339" spans="1:6" s="55" customFormat="1" ht="15.75" thickTop="1" x14ac:dyDescent="0.25">
      <c r="A2339" s="51" t="str">
        <f t="shared" si="72"/>
        <v>A</v>
      </c>
      <c r="B2339" s="127" t="s">
        <v>258</v>
      </c>
      <c r="C2339" s="57" t="s">
        <v>10</v>
      </c>
      <c r="D2339" s="58">
        <v>2914.72</v>
      </c>
      <c r="E2339" s="58">
        <v>2909.7208599999999</v>
      </c>
      <c r="F2339" s="128">
        <f t="shared" si="73"/>
        <v>0.99828486441236208</v>
      </c>
    </row>
    <row r="2340" spans="1:6" s="55" customFormat="1" x14ac:dyDescent="0.25">
      <c r="A2340" s="51" t="str">
        <f t="shared" si="72"/>
        <v>A</v>
      </c>
      <c r="B2340" s="129" t="s">
        <v>258</v>
      </c>
      <c r="C2340" s="60" t="s">
        <v>11</v>
      </c>
      <c r="D2340" s="61">
        <v>2776</v>
      </c>
      <c r="E2340" s="61">
        <v>2771.7788999999998</v>
      </c>
      <c r="F2340" s="130">
        <f t="shared" si="73"/>
        <v>0.99847943083573476</v>
      </c>
    </row>
    <row r="2341" spans="1:6" s="55" customFormat="1" x14ac:dyDescent="0.25">
      <c r="A2341" s="51" t="str">
        <f t="shared" si="72"/>
        <v>A</v>
      </c>
      <c r="B2341" s="129" t="s">
        <v>258</v>
      </c>
      <c r="C2341" s="60" t="s">
        <v>12</v>
      </c>
      <c r="D2341" s="61">
        <v>81</v>
      </c>
      <c r="E2341" s="61">
        <v>80.222399999999993</v>
      </c>
      <c r="F2341" s="130">
        <f t="shared" si="73"/>
        <v>0.99039999999999995</v>
      </c>
    </row>
    <row r="2342" spans="1:6" s="55" customFormat="1" x14ac:dyDescent="0.25">
      <c r="A2342" s="51" t="str">
        <f t="shared" si="72"/>
        <v>A</v>
      </c>
      <c r="B2342" s="129" t="s">
        <v>258</v>
      </c>
      <c r="C2342" s="60" t="s">
        <v>15</v>
      </c>
      <c r="D2342" s="61">
        <v>57.72</v>
      </c>
      <c r="E2342" s="61">
        <v>57.719559999999994</v>
      </c>
      <c r="F2342" s="130">
        <f t="shared" si="73"/>
        <v>0.99999237699237686</v>
      </c>
    </row>
    <row r="2343" spans="1:6" s="55" customFormat="1" ht="54.75" thickBot="1" x14ac:dyDescent="0.3">
      <c r="A2343" s="51" t="str">
        <f t="shared" si="72"/>
        <v>A</v>
      </c>
      <c r="B2343" s="52" t="s">
        <v>1247</v>
      </c>
      <c r="C2343" s="125" t="s">
        <v>1248</v>
      </c>
      <c r="D2343" s="54">
        <v>1081.6610000000001</v>
      </c>
      <c r="E2343" s="54">
        <v>1075.4572599999999</v>
      </c>
      <c r="F2343" s="126">
        <f t="shared" si="73"/>
        <v>0.99426461710277048</v>
      </c>
    </row>
    <row r="2344" spans="1:6" s="55" customFormat="1" ht="15.75" thickTop="1" x14ac:dyDescent="0.25">
      <c r="A2344" s="51" t="str">
        <f t="shared" si="72"/>
        <v>A</v>
      </c>
      <c r="B2344" s="127" t="s">
        <v>258</v>
      </c>
      <c r="C2344" s="57" t="s">
        <v>10</v>
      </c>
      <c r="D2344" s="58">
        <v>1081.6610000000001</v>
      </c>
      <c r="E2344" s="58">
        <v>1075.4572599999999</v>
      </c>
      <c r="F2344" s="128">
        <f t="shared" si="73"/>
        <v>0.99426461710277048</v>
      </c>
    </row>
    <row r="2345" spans="1:6" s="55" customFormat="1" x14ac:dyDescent="0.25">
      <c r="A2345" s="51" t="str">
        <f t="shared" si="72"/>
        <v>A</v>
      </c>
      <c r="B2345" s="129" t="s">
        <v>258</v>
      </c>
      <c r="C2345" s="60" t="s">
        <v>11</v>
      </c>
      <c r="D2345" s="61">
        <v>957</v>
      </c>
      <c r="E2345" s="61">
        <v>955.48268000000007</v>
      </c>
      <c r="F2345" s="130">
        <f t="shared" si="73"/>
        <v>0.99841450365726236</v>
      </c>
    </row>
    <row r="2346" spans="1:6" s="55" customFormat="1" x14ac:dyDescent="0.25">
      <c r="A2346" s="51" t="str">
        <f t="shared" si="72"/>
        <v>A</v>
      </c>
      <c r="B2346" s="129" t="s">
        <v>258</v>
      </c>
      <c r="C2346" s="60" t="s">
        <v>12</v>
      </c>
      <c r="D2346" s="61">
        <v>74.415999999999997</v>
      </c>
      <c r="E2346" s="61">
        <v>71.283990000000003</v>
      </c>
      <c r="F2346" s="130">
        <f t="shared" si="73"/>
        <v>0.95791214254998935</v>
      </c>
    </row>
    <row r="2347" spans="1:6" s="55" customFormat="1" x14ac:dyDescent="0.25">
      <c r="A2347" s="51" t="str">
        <f t="shared" si="72"/>
        <v>A</v>
      </c>
      <c r="B2347" s="129" t="s">
        <v>258</v>
      </c>
      <c r="C2347" s="60" t="s">
        <v>15</v>
      </c>
      <c r="D2347" s="61">
        <v>48.244999999999997</v>
      </c>
      <c r="E2347" s="61">
        <v>48.212389999999999</v>
      </c>
      <c r="F2347" s="130">
        <f t="shared" si="73"/>
        <v>0.99932407503368226</v>
      </c>
    </row>
    <row r="2348" spans="1:6" s="55" customFormat="1" x14ac:dyDescent="0.25">
      <c r="A2348" s="51" t="str">
        <f t="shared" si="72"/>
        <v>A</v>
      </c>
      <c r="B2348" s="129" t="s">
        <v>258</v>
      </c>
      <c r="C2348" s="60" t="s">
        <v>16</v>
      </c>
      <c r="D2348" s="61">
        <v>2</v>
      </c>
      <c r="E2348" s="61">
        <v>0.47820000000000001</v>
      </c>
      <c r="F2348" s="130">
        <f t="shared" si="73"/>
        <v>0.23910000000000001</v>
      </c>
    </row>
    <row r="2349" spans="1:6" s="55" customFormat="1" ht="54.75" thickBot="1" x14ac:dyDescent="0.3">
      <c r="A2349" s="51" t="str">
        <f t="shared" si="72"/>
        <v>A</v>
      </c>
      <c r="B2349" s="52" t="s">
        <v>1249</v>
      </c>
      <c r="C2349" s="125" t="s">
        <v>1250</v>
      </c>
      <c r="D2349" s="54">
        <v>492.9</v>
      </c>
      <c r="E2349" s="54">
        <v>487.72612999999996</v>
      </c>
      <c r="F2349" s="126">
        <f t="shared" si="73"/>
        <v>0.98950320551836068</v>
      </c>
    </row>
    <row r="2350" spans="1:6" s="55" customFormat="1" ht="15.75" thickTop="1" x14ac:dyDescent="0.25">
      <c r="A2350" s="51" t="str">
        <f t="shared" si="72"/>
        <v>A</v>
      </c>
      <c r="B2350" s="127" t="s">
        <v>258</v>
      </c>
      <c r="C2350" s="57" t="s">
        <v>10</v>
      </c>
      <c r="D2350" s="58">
        <v>492.9</v>
      </c>
      <c r="E2350" s="58">
        <v>487.72612999999996</v>
      </c>
      <c r="F2350" s="128">
        <f t="shared" si="73"/>
        <v>0.98950320551836068</v>
      </c>
    </row>
    <row r="2351" spans="1:6" s="55" customFormat="1" x14ac:dyDescent="0.25">
      <c r="A2351" s="51" t="str">
        <f t="shared" si="72"/>
        <v>A</v>
      </c>
      <c r="B2351" s="129" t="s">
        <v>258</v>
      </c>
      <c r="C2351" s="60" t="s">
        <v>11</v>
      </c>
      <c r="D2351" s="61">
        <v>468</v>
      </c>
      <c r="E2351" s="61">
        <v>464.69797</v>
      </c>
      <c r="F2351" s="130">
        <f t="shared" si="73"/>
        <v>0.99294438034188037</v>
      </c>
    </row>
    <row r="2352" spans="1:6" s="55" customFormat="1" x14ac:dyDescent="0.25">
      <c r="A2352" s="51" t="str">
        <f t="shared" si="72"/>
        <v>A</v>
      </c>
      <c r="B2352" s="129" t="s">
        <v>258</v>
      </c>
      <c r="C2352" s="60" t="s">
        <v>12</v>
      </c>
      <c r="D2352" s="61">
        <v>10.65</v>
      </c>
      <c r="E2352" s="61">
        <v>10.64893</v>
      </c>
      <c r="F2352" s="130">
        <f t="shared" si="73"/>
        <v>0.99989953051643188</v>
      </c>
    </row>
    <row r="2353" spans="1:6" s="55" customFormat="1" x14ac:dyDescent="0.25">
      <c r="A2353" s="51" t="str">
        <f t="shared" si="72"/>
        <v>A</v>
      </c>
      <c r="B2353" s="129" t="s">
        <v>258</v>
      </c>
      <c r="C2353" s="60" t="s">
        <v>15</v>
      </c>
      <c r="D2353" s="61">
        <v>14.25</v>
      </c>
      <c r="E2353" s="61">
        <v>12.37923</v>
      </c>
      <c r="F2353" s="130">
        <f t="shared" si="73"/>
        <v>0.86871789473684213</v>
      </c>
    </row>
    <row r="2354" spans="1:6" s="55" customFormat="1" ht="54.75" thickBot="1" x14ac:dyDescent="0.3">
      <c r="A2354" s="51" t="str">
        <f t="shared" si="72"/>
        <v>A</v>
      </c>
      <c r="B2354" s="52" t="s">
        <v>1251</v>
      </c>
      <c r="C2354" s="125" t="s">
        <v>1252</v>
      </c>
      <c r="D2354" s="54">
        <v>3012.337</v>
      </c>
      <c r="E2354" s="54">
        <v>3002.2681699999998</v>
      </c>
      <c r="F2354" s="126">
        <f t="shared" si="73"/>
        <v>0.99665746893524854</v>
      </c>
    </row>
    <row r="2355" spans="1:6" s="55" customFormat="1" ht="15.75" thickTop="1" x14ac:dyDescent="0.25">
      <c r="A2355" s="51" t="str">
        <f t="shared" si="72"/>
        <v>A</v>
      </c>
      <c r="B2355" s="127" t="s">
        <v>258</v>
      </c>
      <c r="C2355" s="57" t="s">
        <v>10</v>
      </c>
      <c r="D2355" s="58">
        <v>3012.337</v>
      </c>
      <c r="E2355" s="58">
        <v>3002.2681699999998</v>
      </c>
      <c r="F2355" s="128">
        <f t="shared" si="73"/>
        <v>0.99665746893524854</v>
      </c>
    </row>
    <row r="2356" spans="1:6" s="55" customFormat="1" x14ac:dyDescent="0.25">
      <c r="A2356" s="51" t="str">
        <f t="shared" si="72"/>
        <v>A</v>
      </c>
      <c r="B2356" s="129" t="s">
        <v>258</v>
      </c>
      <c r="C2356" s="60" t="s">
        <v>11</v>
      </c>
      <c r="D2356" s="61">
        <v>2745.395</v>
      </c>
      <c r="E2356" s="61">
        <v>2741.9933599999999</v>
      </c>
      <c r="F2356" s="130">
        <f t="shared" si="73"/>
        <v>0.99876096517987389</v>
      </c>
    </row>
    <row r="2357" spans="1:6" s="55" customFormat="1" x14ac:dyDescent="0.25">
      <c r="A2357" s="51" t="str">
        <f t="shared" si="72"/>
        <v>A</v>
      </c>
      <c r="B2357" s="129" t="s">
        <v>258</v>
      </c>
      <c r="C2357" s="60" t="s">
        <v>12</v>
      </c>
      <c r="D2357" s="61">
        <v>211.30199999999999</v>
      </c>
      <c r="E2357" s="61">
        <v>207.43376000000001</v>
      </c>
      <c r="F2357" s="130">
        <f t="shared" si="73"/>
        <v>0.98169331099563661</v>
      </c>
    </row>
    <row r="2358" spans="1:6" s="55" customFormat="1" x14ac:dyDescent="0.25">
      <c r="A2358" s="51" t="str">
        <f t="shared" si="72"/>
        <v>A</v>
      </c>
      <c r="B2358" s="129" t="s">
        <v>258</v>
      </c>
      <c r="C2358" s="60" t="s">
        <v>15</v>
      </c>
      <c r="D2358" s="61">
        <v>54.64</v>
      </c>
      <c r="E2358" s="61">
        <v>52.661050000000003</v>
      </c>
      <c r="F2358" s="130">
        <f t="shared" si="73"/>
        <v>0.96378202781844802</v>
      </c>
    </row>
    <row r="2359" spans="1:6" s="55" customFormat="1" x14ac:dyDescent="0.25">
      <c r="A2359" s="51" t="str">
        <f t="shared" si="72"/>
        <v>A</v>
      </c>
      <c r="B2359" s="129" t="s">
        <v>258</v>
      </c>
      <c r="C2359" s="60" t="s">
        <v>16</v>
      </c>
      <c r="D2359" s="61">
        <v>1</v>
      </c>
      <c r="E2359" s="61">
        <v>0.18</v>
      </c>
      <c r="F2359" s="130">
        <f t="shared" si="73"/>
        <v>0.18</v>
      </c>
    </row>
    <row r="2360" spans="1:6" ht="54.75" thickBot="1" x14ac:dyDescent="0.3">
      <c r="A2360" s="110" t="str">
        <f t="shared" si="72"/>
        <v>A</v>
      </c>
      <c r="B2360" s="42" t="s">
        <v>1253</v>
      </c>
      <c r="C2360" s="120" t="s">
        <v>1254</v>
      </c>
      <c r="D2360" s="44">
        <v>3615</v>
      </c>
      <c r="E2360" s="44">
        <v>3305.3087099999998</v>
      </c>
      <c r="F2360" s="113">
        <f t="shared" si="73"/>
        <v>0.91433159336099579</v>
      </c>
    </row>
    <row r="2361" spans="1:6" ht="15.75" thickTop="1" x14ac:dyDescent="0.25">
      <c r="A2361" s="110" t="str">
        <f t="shared" si="72"/>
        <v>A</v>
      </c>
      <c r="B2361" s="121" t="s">
        <v>258</v>
      </c>
      <c r="C2361" s="46" t="s">
        <v>10</v>
      </c>
      <c r="D2361" s="47">
        <v>3583</v>
      </c>
      <c r="E2361" s="47">
        <v>3305.3087099999998</v>
      </c>
      <c r="F2361" s="122">
        <f t="shared" si="73"/>
        <v>0.92249754674853468</v>
      </c>
    </row>
    <row r="2362" spans="1:6" x14ac:dyDescent="0.25">
      <c r="A2362" s="110" t="str">
        <f t="shared" si="72"/>
        <v>A</v>
      </c>
      <c r="B2362" s="123" t="s">
        <v>258</v>
      </c>
      <c r="C2362" s="49" t="s">
        <v>11</v>
      </c>
      <c r="D2362" s="50">
        <v>3100</v>
      </c>
      <c r="E2362" s="50">
        <v>3060.02817</v>
      </c>
      <c r="F2362" s="124">
        <f t="shared" si="73"/>
        <v>0.98710586129032263</v>
      </c>
    </row>
    <row r="2363" spans="1:6" x14ac:dyDescent="0.25">
      <c r="A2363" s="110" t="str">
        <f t="shared" si="72"/>
        <v>A</v>
      </c>
      <c r="B2363" s="123" t="s">
        <v>258</v>
      </c>
      <c r="C2363" s="49" t="s">
        <v>12</v>
      </c>
      <c r="D2363" s="50">
        <v>230</v>
      </c>
      <c r="E2363" s="50">
        <v>98.668909999999997</v>
      </c>
      <c r="F2363" s="124">
        <f t="shared" si="73"/>
        <v>0.42899526086956519</v>
      </c>
    </row>
    <row r="2364" spans="1:6" x14ac:dyDescent="0.25">
      <c r="A2364" s="110" t="str">
        <f t="shared" si="72"/>
        <v>A</v>
      </c>
      <c r="B2364" s="123" t="s">
        <v>258</v>
      </c>
      <c r="C2364" s="49" t="s">
        <v>15</v>
      </c>
      <c r="D2364" s="50">
        <v>75</v>
      </c>
      <c r="E2364" s="50">
        <v>40.762999999999998</v>
      </c>
      <c r="F2364" s="124">
        <f t="shared" si="73"/>
        <v>0.54350666666666669</v>
      </c>
    </row>
    <row r="2365" spans="1:6" x14ac:dyDescent="0.25">
      <c r="A2365" s="110" t="str">
        <f t="shared" si="72"/>
        <v>A</v>
      </c>
      <c r="B2365" s="123" t="s">
        <v>258</v>
      </c>
      <c r="C2365" s="49" t="s">
        <v>16</v>
      </c>
      <c r="D2365" s="50">
        <v>178</v>
      </c>
      <c r="E2365" s="50">
        <v>105.84863</v>
      </c>
      <c r="F2365" s="124">
        <f t="shared" si="73"/>
        <v>0.59465522471910115</v>
      </c>
    </row>
    <row r="2366" spans="1:6" x14ac:dyDescent="0.25">
      <c r="A2366" s="110" t="str">
        <f t="shared" si="72"/>
        <v>A</v>
      </c>
      <c r="B2366" s="121" t="s">
        <v>258</v>
      </c>
      <c r="C2366" s="46" t="s">
        <v>17</v>
      </c>
      <c r="D2366" s="47">
        <v>32</v>
      </c>
      <c r="E2366" s="47">
        <v>0</v>
      </c>
      <c r="F2366" s="122">
        <f t="shared" si="73"/>
        <v>0</v>
      </c>
    </row>
    <row r="2367" spans="1:6" s="55" customFormat="1" ht="36.75" thickBot="1" x14ac:dyDescent="0.3">
      <c r="A2367" s="51" t="str">
        <f t="shared" si="72"/>
        <v>A</v>
      </c>
      <c r="B2367" s="52" t="s">
        <v>1255</v>
      </c>
      <c r="C2367" s="125" t="s">
        <v>1256</v>
      </c>
      <c r="D2367" s="54">
        <v>3615</v>
      </c>
      <c r="E2367" s="54">
        <v>3305.3087099999998</v>
      </c>
      <c r="F2367" s="126">
        <f t="shared" si="73"/>
        <v>0.91433159336099579</v>
      </c>
    </row>
    <row r="2368" spans="1:6" s="55" customFormat="1" ht="15.75" thickTop="1" x14ac:dyDescent="0.25">
      <c r="A2368" s="51" t="str">
        <f t="shared" si="72"/>
        <v>A</v>
      </c>
      <c r="B2368" s="127" t="s">
        <v>258</v>
      </c>
      <c r="C2368" s="57" t="s">
        <v>10</v>
      </c>
      <c r="D2368" s="58">
        <v>3583</v>
      </c>
      <c r="E2368" s="58">
        <v>3305.3087099999998</v>
      </c>
      <c r="F2368" s="128">
        <f t="shared" si="73"/>
        <v>0.92249754674853468</v>
      </c>
    </row>
    <row r="2369" spans="1:6" s="55" customFormat="1" x14ac:dyDescent="0.25">
      <c r="A2369" s="51" t="str">
        <f t="shared" si="72"/>
        <v>A</v>
      </c>
      <c r="B2369" s="129" t="s">
        <v>258</v>
      </c>
      <c r="C2369" s="60" t="s">
        <v>11</v>
      </c>
      <c r="D2369" s="61">
        <v>3100</v>
      </c>
      <c r="E2369" s="61">
        <v>3060.02817</v>
      </c>
      <c r="F2369" s="130">
        <f t="shared" si="73"/>
        <v>0.98710586129032263</v>
      </c>
    </row>
    <row r="2370" spans="1:6" s="55" customFormat="1" x14ac:dyDescent="0.25">
      <c r="A2370" s="51" t="str">
        <f t="shared" si="72"/>
        <v>A</v>
      </c>
      <c r="B2370" s="129" t="s">
        <v>258</v>
      </c>
      <c r="C2370" s="60" t="s">
        <v>12</v>
      </c>
      <c r="D2370" s="61">
        <v>230</v>
      </c>
      <c r="E2370" s="61">
        <v>98.668909999999997</v>
      </c>
      <c r="F2370" s="130">
        <f t="shared" si="73"/>
        <v>0.42899526086956519</v>
      </c>
    </row>
    <row r="2371" spans="1:6" s="55" customFormat="1" x14ac:dyDescent="0.25">
      <c r="A2371" s="51" t="str">
        <f t="shared" si="72"/>
        <v>A</v>
      </c>
      <c r="B2371" s="129" t="s">
        <v>258</v>
      </c>
      <c r="C2371" s="60" t="s">
        <v>15</v>
      </c>
      <c r="D2371" s="61">
        <v>75</v>
      </c>
      <c r="E2371" s="61">
        <v>40.762999999999998</v>
      </c>
      <c r="F2371" s="130">
        <f t="shared" si="73"/>
        <v>0.54350666666666669</v>
      </c>
    </row>
    <row r="2372" spans="1:6" s="55" customFormat="1" x14ac:dyDescent="0.25">
      <c r="A2372" s="51" t="str">
        <f t="shared" ref="A2372:A2435" si="74">IF(OR(D2372&lt;&gt;0,E2372&lt;&gt;0),"A","B")</f>
        <v>A</v>
      </c>
      <c r="B2372" s="129" t="s">
        <v>258</v>
      </c>
      <c r="C2372" s="60" t="s">
        <v>16</v>
      </c>
      <c r="D2372" s="61">
        <v>178</v>
      </c>
      <c r="E2372" s="61">
        <v>105.84863</v>
      </c>
      <c r="F2372" s="130">
        <f t="shared" ref="F2372:F2435" si="75">E2372/D2372</f>
        <v>0.59465522471910115</v>
      </c>
    </row>
    <row r="2373" spans="1:6" s="55" customFormat="1" x14ac:dyDescent="0.25">
      <c r="A2373" s="51" t="str">
        <f t="shared" si="74"/>
        <v>A</v>
      </c>
      <c r="B2373" s="127" t="s">
        <v>258</v>
      </c>
      <c r="C2373" s="57" t="s">
        <v>17</v>
      </c>
      <c r="D2373" s="58">
        <v>32</v>
      </c>
      <c r="E2373" s="58">
        <v>0</v>
      </c>
      <c r="F2373" s="128">
        <f t="shared" si="75"/>
        <v>0</v>
      </c>
    </row>
    <row r="2374" spans="1:6" s="55" customFormat="1" ht="18.75" thickBot="1" x14ac:dyDescent="0.3">
      <c r="A2374" s="51" t="str">
        <f t="shared" si="74"/>
        <v>A</v>
      </c>
      <c r="B2374" s="52" t="s">
        <v>1257</v>
      </c>
      <c r="C2374" s="125" t="s">
        <v>1258</v>
      </c>
      <c r="D2374" s="54">
        <v>3615</v>
      </c>
      <c r="E2374" s="54">
        <v>3305.3087099999998</v>
      </c>
      <c r="F2374" s="126">
        <f t="shared" si="75"/>
        <v>0.91433159336099579</v>
      </c>
    </row>
    <row r="2375" spans="1:6" s="55" customFormat="1" ht="15.75" thickTop="1" x14ac:dyDescent="0.25">
      <c r="A2375" s="51" t="str">
        <f t="shared" si="74"/>
        <v>A</v>
      </c>
      <c r="B2375" s="127" t="s">
        <v>258</v>
      </c>
      <c r="C2375" s="57" t="s">
        <v>10</v>
      </c>
      <c r="D2375" s="58">
        <v>3583</v>
      </c>
      <c r="E2375" s="58">
        <v>3305.3087099999998</v>
      </c>
      <c r="F2375" s="128">
        <f t="shared" si="75"/>
        <v>0.92249754674853468</v>
      </c>
    </row>
    <row r="2376" spans="1:6" s="55" customFormat="1" x14ac:dyDescent="0.25">
      <c r="A2376" s="51" t="str">
        <f t="shared" si="74"/>
        <v>A</v>
      </c>
      <c r="B2376" s="129" t="s">
        <v>258</v>
      </c>
      <c r="C2376" s="60" t="s">
        <v>11</v>
      </c>
      <c r="D2376" s="61">
        <v>3100</v>
      </c>
      <c r="E2376" s="61">
        <v>3060.02817</v>
      </c>
      <c r="F2376" s="130">
        <f t="shared" si="75"/>
        <v>0.98710586129032263</v>
      </c>
    </row>
    <row r="2377" spans="1:6" s="55" customFormat="1" x14ac:dyDescent="0.25">
      <c r="A2377" s="51" t="str">
        <f t="shared" si="74"/>
        <v>A</v>
      </c>
      <c r="B2377" s="129" t="s">
        <v>258</v>
      </c>
      <c r="C2377" s="60" t="s">
        <v>12</v>
      </c>
      <c r="D2377" s="61">
        <v>230</v>
      </c>
      <c r="E2377" s="61">
        <v>98.668909999999997</v>
      </c>
      <c r="F2377" s="130">
        <f t="shared" si="75"/>
        <v>0.42899526086956519</v>
      </c>
    </row>
    <row r="2378" spans="1:6" s="55" customFormat="1" x14ac:dyDescent="0.25">
      <c r="A2378" s="51" t="str">
        <f t="shared" si="74"/>
        <v>A</v>
      </c>
      <c r="B2378" s="129" t="s">
        <v>258</v>
      </c>
      <c r="C2378" s="60" t="s">
        <v>15</v>
      </c>
      <c r="D2378" s="61">
        <v>75</v>
      </c>
      <c r="E2378" s="61">
        <v>40.762999999999998</v>
      </c>
      <c r="F2378" s="130">
        <f t="shared" si="75"/>
        <v>0.54350666666666669</v>
      </c>
    </row>
    <row r="2379" spans="1:6" s="55" customFormat="1" x14ac:dyDescent="0.25">
      <c r="A2379" s="51" t="str">
        <f t="shared" si="74"/>
        <v>A</v>
      </c>
      <c r="B2379" s="129" t="s">
        <v>258</v>
      </c>
      <c r="C2379" s="60" t="s">
        <v>16</v>
      </c>
      <c r="D2379" s="61">
        <v>178</v>
      </c>
      <c r="E2379" s="61">
        <v>105.84863</v>
      </c>
      <c r="F2379" s="130">
        <f t="shared" si="75"/>
        <v>0.59465522471910115</v>
      </c>
    </row>
    <row r="2380" spans="1:6" s="55" customFormat="1" x14ac:dyDescent="0.25">
      <c r="A2380" s="51" t="str">
        <f t="shared" si="74"/>
        <v>A</v>
      </c>
      <c r="B2380" s="127" t="s">
        <v>258</v>
      </c>
      <c r="C2380" s="57" t="s">
        <v>17</v>
      </c>
      <c r="D2380" s="58">
        <v>32</v>
      </c>
      <c r="E2380" s="58">
        <v>0</v>
      </c>
      <c r="F2380" s="128">
        <f t="shared" si="75"/>
        <v>0</v>
      </c>
    </row>
    <row r="2381" spans="1:6" ht="90.75" thickBot="1" x14ac:dyDescent="0.3">
      <c r="A2381" s="110" t="str">
        <f t="shared" si="74"/>
        <v>A</v>
      </c>
      <c r="B2381" s="42" t="s">
        <v>1281</v>
      </c>
      <c r="C2381" s="120" t="s">
        <v>1282</v>
      </c>
      <c r="D2381" s="44">
        <v>1968</v>
      </c>
      <c r="E2381" s="44">
        <v>1832.3492500000002</v>
      </c>
      <c r="F2381" s="113">
        <f t="shared" si="75"/>
        <v>0.93107177337398384</v>
      </c>
    </row>
    <row r="2382" spans="1:6" ht="15.75" thickTop="1" x14ac:dyDescent="0.25">
      <c r="A2382" s="110" t="str">
        <f t="shared" si="74"/>
        <v>A</v>
      </c>
      <c r="B2382" s="121" t="s">
        <v>258</v>
      </c>
      <c r="C2382" s="46" t="s">
        <v>10</v>
      </c>
      <c r="D2382" s="47">
        <v>1868</v>
      </c>
      <c r="E2382" s="47">
        <v>1745.5892500000002</v>
      </c>
      <c r="F2382" s="122">
        <f t="shared" si="75"/>
        <v>0.93446961991434696</v>
      </c>
    </row>
    <row r="2383" spans="1:6" x14ac:dyDescent="0.25">
      <c r="A2383" s="110" t="str">
        <f t="shared" si="74"/>
        <v>A</v>
      </c>
      <c r="B2383" s="123" t="s">
        <v>258</v>
      </c>
      <c r="C2383" s="49" t="s">
        <v>11</v>
      </c>
      <c r="D2383" s="50">
        <v>958</v>
      </c>
      <c r="E2383" s="50">
        <v>855.13192000000004</v>
      </c>
      <c r="F2383" s="124">
        <f t="shared" si="75"/>
        <v>0.89262204592901884</v>
      </c>
    </row>
    <row r="2384" spans="1:6" x14ac:dyDescent="0.25">
      <c r="A2384" s="110" t="str">
        <f t="shared" si="74"/>
        <v>A</v>
      </c>
      <c r="B2384" s="123" t="s">
        <v>258</v>
      </c>
      <c r="C2384" s="49" t="s">
        <v>12</v>
      </c>
      <c r="D2384" s="50">
        <v>855</v>
      </c>
      <c r="E2384" s="50">
        <v>837.79951000000005</v>
      </c>
      <c r="F2384" s="124">
        <f t="shared" si="75"/>
        <v>0.97988246783625732</v>
      </c>
    </row>
    <row r="2385" spans="1:6" x14ac:dyDescent="0.25">
      <c r="A2385" s="110" t="str">
        <f t="shared" si="74"/>
        <v>A</v>
      </c>
      <c r="B2385" s="123" t="s">
        <v>258</v>
      </c>
      <c r="C2385" s="49" t="s">
        <v>15</v>
      </c>
      <c r="D2385" s="50">
        <v>20</v>
      </c>
      <c r="E2385" s="50">
        <v>18.922840000000001</v>
      </c>
      <c r="F2385" s="124">
        <f t="shared" si="75"/>
        <v>0.94614200000000004</v>
      </c>
    </row>
    <row r="2386" spans="1:6" x14ac:dyDescent="0.25">
      <c r="A2386" s="110" t="str">
        <f t="shared" si="74"/>
        <v>A</v>
      </c>
      <c r="B2386" s="123" t="s">
        <v>258</v>
      </c>
      <c r="C2386" s="49" t="s">
        <v>16</v>
      </c>
      <c r="D2386" s="50">
        <v>35</v>
      </c>
      <c r="E2386" s="50">
        <v>33.73498</v>
      </c>
      <c r="F2386" s="124">
        <f t="shared" si="75"/>
        <v>0.9638565714285714</v>
      </c>
    </row>
    <row r="2387" spans="1:6" x14ac:dyDescent="0.25">
      <c r="A2387" s="110" t="str">
        <f t="shared" si="74"/>
        <v>A</v>
      </c>
      <c r="B2387" s="121" t="s">
        <v>258</v>
      </c>
      <c r="C2387" s="46" t="s">
        <v>17</v>
      </c>
      <c r="D2387" s="47">
        <v>100</v>
      </c>
      <c r="E2387" s="47">
        <v>86.76</v>
      </c>
      <c r="F2387" s="122">
        <f t="shared" si="75"/>
        <v>0.86760000000000004</v>
      </c>
    </row>
    <row r="2388" spans="1:6" ht="72.75" thickBot="1" x14ac:dyDescent="0.3">
      <c r="A2388" s="110" t="str">
        <f t="shared" si="74"/>
        <v>A</v>
      </c>
      <c r="B2388" s="42" t="s">
        <v>1283</v>
      </c>
      <c r="C2388" s="120" t="s">
        <v>1284</v>
      </c>
      <c r="D2388" s="44">
        <v>1309</v>
      </c>
      <c r="E2388" s="44">
        <v>1214.88103</v>
      </c>
      <c r="F2388" s="113">
        <f t="shared" si="75"/>
        <v>0.92809857142857144</v>
      </c>
    </row>
    <row r="2389" spans="1:6" ht="15.75" thickTop="1" x14ac:dyDescent="0.25">
      <c r="A2389" s="110" t="str">
        <f t="shared" si="74"/>
        <v>A</v>
      </c>
      <c r="B2389" s="121" t="s">
        <v>258</v>
      </c>
      <c r="C2389" s="46" t="s">
        <v>10</v>
      </c>
      <c r="D2389" s="47">
        <v>1309</v>
      </c>
      <c r="E2389" s="47">
        <v>1214.88103</v>
      </c>
      <c r="F2389" s="122">
        <f t="shared" si="75"/>
        <v>0.92809857142857144</v>
      </c>
    </row>
    <row r="2390" spans="1:6" x14ac:dyDescent="0.25">
      <c r="A2390" s="110" t="str">
        <f t="shared" si="74"/>
        <v>A</v>
      </c>
      <c r="B2390" s="123" t="s">
        <v>258</v>
      </c>
      <c r="C2390" s="49" t="s">
        <v>11</v>
      </c>
      <c r="D2390" s="50">
        <v>272</v>
      </c>
      <c r="E2390" s="50">
        <v>271.27994999999999</v>
      </c>
      <c r="F2390" s="124">
        <f t="shared" si="75"/>
        <v>0.99735275735294115</v>
      </c>
    </row>
    <row r="2391" spans="1:6" x14ac:dyDescent="0.25">
      <c r="A2391" s="110" t="str">
        <f t="shared" si="74"/>
        <v>A</v>
      </c>
      <c r="B2391" s="123" t="s">
        <v>258</v>
      </c>
      <c r="C2391" s="49" t="s">
        <v>12</v>
      </c>
      <c r="D2391" s="50">
        <v>1000</v>
      </c>
      <c r="E2391" s="50">
        <v>917.01359000000002</v>
      </c>
      <c r="F2391" s="124">
        <f t="shared" si="75"/>
        <v>0.91701359000000005</v>
      </c>
    </row>
    <row r="2392" spans="1:6" x14ac:dyDescent="0.25">
      <c r="A2392" s="110" t="str">
        <f t="shared" si="74"/>
        <v>A</v>
      </c>
      <c r="B2392" s="123" t="s">
        <v>258</v>
      </c>
      <c r="C2392" s="49" t="s">
        <v>15</v>
      </c>
      <c r="D2392" s="50">
        <v>5</v>
      </c>
      <c r="E2392" s="50">
        <v>4.7202399999999995</v>
      </c>
      <c r="F2392" s="124">
        <f t="shared" si="75"/>
        <v>0.94404799999999989</v>
      </c>
    </row>
    <row r="2393" spans="1:6" x14ac:dyDescent="0.25">
      <c r="A2393" s="110" t="str">
        <f t="shared" si="74"/>
        <v>A</v>
      </c>
      <c r="B2393" s="123" t="s">
        <v>258</v>
      </c>
      <c r="C2393" s="49" t="s">
        <v>16</v>
      </c>
      <c r="D2393" s="50">
        <v>32</v>
      </c>
      <c r="E2393" s="50">
        <v>21.867249999999999</v>
      </c>
      <c r="F2393" s="124">
        <f t="shared" si="75"/>
        <v>0.68335156249999995</v>
      </c>
    </row>
    <row r="2394" spans="1:6" ht="54.75" thickBot="1" x14ac:dyDescent="0.3">
      <c r="A2394" s="110" t="str">
        <f t="shared" si="74"/>
        <v>A</v>
      </c>
      <c r="B2394" s="42" t="s">
        <v>1285</v>
      </c>
      <c r="C2394" s="120" t="s">
        <v>1286</v>
      </c>
      <c r="D2394" s="44">
        <v>30472</v>
      </c>
      <c r="E2394" s="44">
        <v>29726.054560000004</v>
      </c>
      <c r="F2394" s="113">
        <f t="shared" si="75"/>
        <v>0.97552029929115269</v>
      </c>
    </row>
    <row r="2395" spans="1:6" ht="15.75" thickTop="1" x14ac:dyDescent="0.25">
      <c r="A2395" s="110" t="str">
        <f t="shared" si="74"/>
        <v>A</v>
      </c>
      <c r="B2395" s="121" t="s">
        <v>258</v>
      </c>
      <c r="C2395" s="46" t="s">
        <v>10</v>
      </c>
      <c r="D2395" s="47">
        <v>30076</v>
      </c>
      <c r="E2395" s="47">
        <v>29382.285800000001</v>
      </c>
      <c r="F2395" s="122">
        <f t="shared" si="75"/>
        <v>0.97693462561510847</v>
      </c>
    </row>
    <row r="2396" spans="1:6" x14ac:dyDescent="0.25">
      <c r="A2396" s="110" t="str">
        <f t="shared" si="74"/>
        <v>A</v>
      </c>
      <c r="B2396" s="123" t="s">
        <v>258</v>
      </c>
      <c r="C2396" s="49" t="s">
        <v>11</v>
      </c>
      <c r="D2396" s="50">
        <v>20050</v>
      </c>
      <c r="E2396" s="50">
        <v>19870.334930000001</v>
      </c>
      <c r="F2396" s="124">
        <f t="shared" si="75"/>
        <v>0.99103914862842901</v>
      </c>
    </row>
    <row r="2397" spans="1:6" x14ac:dyDescent="0.25">
      <c r="A2397" s="110" t="str">
        <f t="shared" si="74"/>
        <v>A</v>
      </c>
      <c r="B2397" s="123" t="s">
        <v>258</v>
      </c>
      <c r="C2397" s="49" t="s">
        <v>12</v>
      </c>
      <c r="D2397" s="50">
        <v>8578</v>
      </c>
      <c r="E2397" s="50">
        <v>8144.5738700000002</v>
      </c>
      <c r="F2397" s="124">
        <f t="shared" si="75"/>
        <v>0.94947235602704594</v>
      </c>
    </row>
    <row r="2398" spans="1:6" x14ac:dyDescent="0.25">
      <c r="A2398" s="110" t="str">
        <f t="shared" si="74"/>
        <v>A</v>
      </c>
      <c r="B2398" s="123" t="s">
        <v>258</v>
      </c>
      <c r="C2398" s="49" t="s">
        <v>2</v>
      </c>
      <c r="D2398" s="50">
        <v>75</v>
      </c>
      <c r="E2398" s="50">
        <v>76.655830000000009</v>
      </c>
      <c r="F2398" s="124">
        <f t="shared" si="75"/>
        <v>1.0220777333333335</v>
      </c>
    </row>
    <row r="2399" spans="1:6" x14ac:dyDescent="0.25">
      <c r="A2399" s="110" t="str">
        <f t="shared" si="74"/>
        <v>A</v>
      </c>
      <c r="B2399" s="123" t="s">
        <v>258</v>
      </c>
      <c r="C2399" s="49" t="s">
        <v>15</v>
      </c>
      <c r="D2399" s="50">
        <v>503</v>
      </c>
      <c r="E2399" s="50">
        <v>475.16478000000001</v>
      </c>
      <c r="F2399" s="124">
        <f t="shared" si="75"/>
        <v>0.94466159045725651</v>
      </c>
    </row>
    <row r="2400" spans="1:6" x14ac:dyDescent="0.25">
      <c r="A2400" s="110" t="str">
        <f t="shared" si="74"/>
        <v>A</v>
      </c>
      <c r="B2400" s="123" t="s">
        <v>258</v>
      </c>
      <c r="C2400" s="49" t="s">
        <v>16</v>
      </c>
      <c r="D2400" s="50">
        <v>870</v>
      </c>
      <c r="E2400" s="50">
        <v>815.55638999999985</v>
      </c>
      <c r="F2400" s="124">
        <f t="shared" si="75"/>
        <v>0.93742113793103432</v>
      </c>
    </row>
    <row r="2401" spans="1:6" x14ac:dyDescent="0.25">
      <c r="A2401" s="110" t="str">
        <f t="shared" si="74"/>
        <v>A</v>
      </c>
      <c r="B2401" s="121" t="s">
        <v>258</v>
      </c>
      <c r="C2401" s="46" t="s">
        <v>17</v>
      </c>
      <c r="D2401" s="47">
        <v>396</v>
      </c>
      <c r="E2401" s="47">
        <v>343.76875999999999</v>
      </c>
      <c r="F2401" s="122">
        <f t="shared" si="75"/>
        <v>0.8681029292929292</v>
      </c>
    </row>
    <row r="2402" spans="1:6" s="55" customFormat="1" ht="18.75" thickBot="1" x14ac:dyDescent="0.3">
      <c r="A2402" s="51" t="str">
        <f t="shared" si="74"/>
        <v>A</v>
      </c>
      <c r="B2402" s="52" t="s">
        <v>1287</v>
      </c>
      <c r="C2402" s="125" t="s">
        <v>1288</v>
      </c>
      <c r="D2402" s="54">
        <v>30223</v>
      </c>
      <c r="E2402" s="54">
        <v>29497.691480000005</v>
      </c>
      <c r="F2402" s="126">
        <f t="shared" si="75"/>
        <v>0.97600143863944699</v>
      </c>
    </row>
    <row r="2403" spans="1:6" s="55" customFormat="1" ht="15.75" thickTop="1" x14ac:dyDescent="0.25">
      <c r="A2403" s="51" t="str">
        <f t="shared" si="74"/>
        <v>A</v>
      </c>
      <c r="B2403" s="127" t="s">
        <v>258</v>
      </c>
      <c r="C2403" s="57" t="s">
        <v>10</v>
      </c>
      <c r="D2403" s="58">
        <v>29833</v>
      </c>
      <c r="E2403" s="58">
        <v>29153.922720000002</v>
      </c>
      <c r="F2403" s="128">
        <f t="shared" si="75"/>
        <v>0.97723737874166194</v>
      </c>
    </row>
    <row r="2404" spans="1:6" s="55" customFormat="1" x14ac:dyDescent="0.25">
      <c r="A2404" s="51" t="str">
        <f t="shared" si="74"/>
        <v>A</v>
      </c>
      <c r="B2404" s="129" t="s">
        <v>258</v>
      </c>
      <c r="C2404" s="60" t="s">
        <v>11</v>
      </c>
      <c r="D2404" s="61">
        <v>19870</v>
      </c>
      <c r="E2404" s="61">
        <v>19691.560679999999</v>
      </c>
      <c r="F2404" s="130">
        <f t="shared" si="75"/>
        <v>0.99101966180171108</v>
      </c>
    </row>
    <row r="2405" spans="1:6" s="55" customFormat="1" x14ac:dyDescent="0.25">
      <c r="A2405" s="51" t="str">
        <f t="shared" si="74"/>
        <v>A</v>
      </c>
      <c r="B2405" s="129" t="s">
        <v>258</v>
      </c>
      <c r="C2405" s="60" t="s">
        <v>12</v>
      </c>
      <c r="D2405" s="61">
        <v>8528</v>
      </c>
      <c r="E2405" s="61">
        <v>8117.2511900000009</v>
      </c>
      <c r="F2405" s="130">
        <f t="shared" si="75"/>
        <v>0.95183527087242037</v>
      </c>
    </row>
    <row r="2406" spans="1:6" s="55" customFormat="1" x14ac:dyDescent="0.25">
      <c r="A2406" s="51" t="str">
        <f t="shared" si="74"/>
        <v>A</v>
      </c>
      <c r="B2406" s="129" t="s">
        <v>258</v>
      </c>
      <c r="C2406" s="60" t="s">
        <v>2</v>
      </c>
      <c r="D2406" s="61">
        <v>75</v>
      </c>
      <c r="E2406" s="61">
        <v>59.892000000000003</v>
      </c>
      <c r="F2406" s="130">
        <f t="shared" si="75"/>
        <v>0.79856000000000005</v>
      </c>
    </row>
    <row r="2407" spans="1:6" s="55" customFormat="1" x14ac:dyDescent="0.25">
      <c r="A2407" s="51" t="str">
        <f t="shared" si="74"/>
        <v>A</v>
      </c>
      <c r="B2407" s="129" t="s">
        <v>258</v>
      </c>
      <c r="C2407" s="60" t="s">
        <v>15</v>
      </c>
      <c r="D2407" s="61">
        <v>500</v>
      </c>
      <c r="E2407" s="61">
        <v>474.41478000000001</v>
      </c>
      <c r="F2407" s="130">
        <f t="shared" si="75"/>
        <v>0.94882955999999996</v>
      </c>
    </row>
    <row r="2408" spans="1:6" s="55" customFormat="1" x14ac:dyDescent="0.25">
      <c r="A2408" s="51" t="str">
        <f t="shared" si="74"/>
        <v>A</v>
      </c>
      <c r="B2408" s="129" t="s">
        <v>258</v>
      </c>
      <c r="C2408" s="60" t="s">
        <v>16</v>
      </c>
      <c r="D2408" s="61">
        <v>860</v>
      </c>
      <c r="E2408" s="61">
        <v>810.80406999999991</v>
      </c>
      <c r="F2408" s="130">
        <f t="shared" si="75"/>
        <v>0.94279543023255807</v>
      </c>
    </row>
    <row r="2409" spans="1:6" s="55" customFormat="1" x14ac:dyDescent="0.25">
      <c r="A2409" s="51" t="str">
        <f t="shared" si="74"/>
        <v>A</v>
      </c>
      <c r="B2409" s="127" t="s">
        <v>258</v>
      </c>
      <c r="C2409" s="57" t="s">
        <v>17</v>
      </c>
      <c r="D2409" s="58">
        <v>390</v>
      </c>
      <c r="E2409" s="58">
        <v>343.76875999999999</v>
      </c>
      <c r="F2409" s="128">
        <f t="shared" si="75"/>
        <v>0.88145835897435898</v>
      </c>
    </row>
    <row r="2410" spans="1:6" s="55" customFormat="1" ht="36.75" thickBot="1" x14ac:dyDescent="0.3">
      <c r="A2410" s="51" t="str">
        <f t="shared" si="74"/>
        <v>A</v>
      </c>
      <c r="B2410" s="52" t="s">
        <v>1289</v>
      </c>
      <c r="C2410" s="125" t="s">
        <v>1290</v>
      </c>
      <c r="D2410" s="54">
        <v>249</v>
      </c>
      <c r="E2410" s="54">
        <v>228.36308000000002</v>
      </c>
      <c r="F2410" s="126">
        <f t="shared" si="75"/>
        <v>0.9171208032128515</v>
      </c>
    </row>
    <row r="2411" spans="1:6" s="55" customFormat="1" ht="15.75" thickTop="1" x14ac:dyDescent="0.25">
      <c r="A2411" s="51" t="str">
        <f t="shared" si="74"/>
        <v>A</v>
      </c>
      <c r="B2411" s="127" t="s">
        <v>258</v>
      </c>
      <c r="C2411" s="57" t="s">
        <v>10</v>
      </c>
      <c r="D2411" s="58">
        <v>243</v>
      </c>
      <c r="E2411" s="58">
        <v>228.36308000000002</v>
      </c>
      <c r="F2411" s="128">
        <f t="shared" si="75"/>
        <v>0.93976576131687251</v>
      </c>
    </row>
    <row r="2412" spans="1:6" s="55" customFormat="1" x14ac:dyDescent="0.25">
      <c r="A2412" s="51" t="str">
        <f t="shared" si="74"/>
        <v>A</v>
      </c>
      <c r="B2412" s="129" t="s">
        <v>258</v>
      </c>
      <c r="C2412" s="60" t="s">
        <v>11</v>
      </c>
      <c r="D2412" s="61">
        <v>180</v>
      </c>
      <c r="E2412" s="61">
        <v>178.77424999999999</v>
      </c>
      <c r="F2412" s="130">
        <f t="shared" si="75"/>
        <v>0.9931902777777778</v>
      </c>
    </row>
    <row r="2413" spans="1:6" s="55" customFormat="1" x14ac:dyDescent="0.25">
      <c r="A2413" s="51" t="str">
        <f t="shared" si="74"/>
        <v>A</v>
      </c>
      <c r="B2413" s="129" t="s">
        <v>258</v>
      </c>
      <c r="C2413" s="60" t="s">
        <v>12</v>
      </c>
      <c r="D2413" s="61">
        <v>50</v>
      </c>
      <c r="E2413" s="61">
        <v>27.322680000000002</v>
      </c>
      <c r="F2413" s="130">
        <f t="shared" si="75"/>
        <v>0.54645359999999998</v>
      </c>
    </row>
    <row r="2414" spans="1:6" s="55" customFormat="1" x14ac:dyDescent="0.25">
      <c r="A2414" s="51" t="str">
        <f t="shared" si="74"/>
        <v>A</v>
      </c>
      <c r="B2414" s="129" t="s">
        <v>258</v>
      </c>
      <c r="C2414" s="60" t="s">
        <v>2</v>
      </c>
      <c r="D2414" s="61">
        <v>0</v>
      </c>
      <c r="E2414" s="61">
        <v>16.763830000000002</v>
      </c>
      <c r="F2414" s="130" t="e">
        <f t="shared" si="75"/>
        <v>#DIV/0!</v>
      </c>
    </row>
    <row r="2415" spans="1:6" s="55" customFormat="1" x14ac:dyDescent="0.25">
      <c r="A2415" s="51" t="str">
        <f t="shared" si="74"/>
        <v>A</v>
      </c>
      <c r="B2415" s="129" t="s">
        <v>258</v>
      </c>
      <c r="C2415" s="60" t="s">
        <v>15</v>
      </c>
      <c r="D2415" s="61">
        <v>3</v>
      </c>
      <c r="E2415" s="61">
        <v>0.75</v>
      </c>
      <c r="F2415" s="130">
        <f t="shared" si="75"/>
        <v>0.25</v>
      </c>
    </row>
    <row r="2416" spans="1:6" s="55" customFormat="1" x14ac:dyDescent="0.25">
      <c r="A2416" s="51" t="str">
        <f t="shared" si="74"/>
        <v>A</v>
      </c>
      <c r="B2416" s="129" t="s">
        <v>258</v>
      </c>
      <c r="C2416" s="60" t="s">
        <v>16</v>
      </c>
      <c r="D2416" s="61">
        <v>10</v>
      </c>
      <c r="E2416" s="61">
        <v>4.7523200000000001</v>
      </c>
      <c r="F2416" s="130">
        <f t="shared" si="75"/>
        <v>0.47523199999999999</v>
      </c>
    </row>
    <row r="2417" spans="1:6" s="55" customFormat="1" x14ac:dyDescent="0.25">
      <c r="A2417" s="51" t="str">
        <f t="shared" si="74"/>
        <v>A</v>
      </c>
      <c r="B2417" s="127" t="s">
        <v>258</v>
      </c>
      <c r="C2417" s="57" t="s">
        <v>17</v>
      </c>
      <c r="D2417" s="58">
        <v>6</v>
      </c>
      <c r="E2417" s="58">
        <v>0</v>
      </c>
      <c r="F2417" s="128">
        <f t="shared" si="75"/>
        <v>0</v>
      </c>
    </row>
    <row r="2418" spans="1:6" ht="36.75" thickBot="1" x14ac:dyDescent="0.3">
      <c r="A2418" s="110" t="str">
        <f t="shared" si="74"/>
        <v>A</v>
      </c>
      <c r="B2418" s="42" t="s">
        <v>1299</v>
      </c>
      <c r="C2418" s="120" t="s">
        <v>1300</v>
      </c>
      <c r="D2418" s="44">
        <v>169371.12</v>
      </c>
      <c r="E2418" s="44">
        <v>164455.79206000004</v>
      </c>
      <c r="F2418" s="113">
        <f t="shared" si="75"/>
        <v>0.97097894883141844</v>
      </c>
    </row>
    <row r="2419" spans="1:6" ht="15.75" thickTop="1" x14ac:dyDescent="0.25">
      <c r="A2419" s="110" t="str">
        <f t="shared" si="74"/>
        <v>A</v>
      </c>
      <c r="B2419" s="121" t="s">
        <v>258</v>
      </c>
      <c r="C2419" s="46" t="s">
        <v>10</v>
      </c>
      <c r="D2419" s="47">
        <v>166571.32</v>
      </c>
      <c r="E2419" s="47">
        <v>161478.70342000001</v>
      </c>
      <c r="F2419" s="122">
        <f t="shared" si="75"/>
        <v>0.96942681020958466</v>
      </c>
    </row>
    <row r="2420" spans="1:6" x14ac:dyDescent="0.25">
      <c r="A2420" s="110" t="str">
        <f t="shared" si="74"/>
        <v>A</v>
      </c>
      <c r="B2420" s="123" t="s">
        <v>258</v>
      </c>
      <c r="C2420" s="49" t="s">
        <v>11</v>
      </c>
      <c r="D2420" s="50">
        <v>17395.650000000001</v>
      </c>
      <c r="E2420" s="50">
        <v>17056.13625</v>
      </c>
      <c r="F2420" s="124">
        <f t="shared" si="75"/>
        <v>0.98048283622629784</v>
      </c>
    </row>
    <row r="2421" spans="1:6" x14ac:dyDescent="0.25">
      <c r="A2421" s="110" t="str">
        <f t="shared" si="74"/>
        <v>A</v>
      </c>
      <c r="B2421" s="123" t="s">
        <v>258</v>
      </c>
      <c r="C2421" s="49" t="s">
        <v>12</v>
      </c>
      <c r="D2421" s="50">
        <v>15698.67</v>
      </c>
      <c r="E2421" s="50">
        <v>15757.889229999999</v>
      </c>
      <c r="F2421" s="124">
        <f t="shared" si="75"/>
        <v>1.0037722450373183</v>
      </c>
    </row>
    <row r="2422" spans="1:6" x14ac:dyDescent="0.25">
      <c r="A2422" s="110" t="str">
        <f t="shared" si="74"/>
        <v>A</v>
      </c>
      <c r="B2422" s="123" t="s">
        <v>258</v>
      </c>
      <c r="C2422" s="49" t="s">
        <v>14</v>
      </c>
      <c r="D2422" s="50">
        <v>90010.2</v>
      </c>
      <c r="E2422" s="50">
        <v>89935.114350000003</v>
      </c>
      <c r="F2422" s="124">
        <f t="shared" si="75"/>
        <v>0.9991658095415854</v>
      </c>
    </row>
    <row r="2423" spans="1:6" x14ac:dyDescent="0.25">
      <c r="A2423" s="110" t="str">
        <f t="shared" si="74"/>
        <v>A</v>
      </c>
      <c r="B2423" s="123" t="s">
        <v>258</v>
      </c>
      <c r="C2423" s="49" t="s">
        <v>2</v>
      </c>
      <c r="D2423" s="50">
        <v>1613.3</v>
      </c>
      <c r="E2423" s="50">
        <v>6651.4762600000013</v>
      </c>
      <c r="F2423" s="124">
        <f t="shared" si="75"/>
        <v>4.1229010475423058</v>
      </c>
    </row>
    <row r="2424" spans="1:6" x14ac:dyDescent="0.25">
      <c r="A2424" s="110" t="str">
        <f t="shared" si="74"/>
        <v>A</v>
      </c>
      <c r="B2424" s="123" t="s">
        <v>258</v>
      </c>
      <c r="C2424" s="49" t="s">
        <v>15</v>
      </c>
      <c r="D2424" s="50">
        <v>203.05</v>
      </c>
      <c r="E2424" s="50">
        <v>182.09682999999998</v>
      </c>
      <c r="F2424" s="124">
        <f t="shared" si="75"/>
        <v>0.89680783058359992</v>
      </c>
    </row>
    <row r="2425" spans="1:6" x14ac:dyDescent="0.25">
      <c r="A2425" s="110" t="str">
        <f t="shared" si="74"/>
        <v>A</v>
      </c>
      <c r="B2425" s="123" t="s">
        <v>258</v>
      </c>
      <c r="C2425" s="49" t="s">
        <v>16</v>
      </c>
      <c r="D2425" s="50">
        <v>41650.449999999997</v>
      </c>
      <c r="E2425" s="50">
        <v>31895.990500000004</v>
      </c>
      <c r="F2425" s="124">
        <f t="shared" si="75"/>
        <v>0.76580182206914948</v>
      </c>
    </row>
    <row r="2426" spans="1:6" x14ac:dyDescent="0.25">
      <c r="A2426" s="110" t="str">
        <f t="shared" si="74"/>
        <v>A</v>
      </c>
      <c r="B2426" s="121" t="s">
        <v>258</v>
      </c>
      <c r="C2426" s="46" t="s">
        <v>17</v>
      </c>
      <c r="D2426" s="47">
        <v>2799.8</v>
      </c>
      <c r="E2426" s="47">
        <v>2977.0886399999999</v>
      </c>
      <c r="F2426" s="122">
        <f t="shared" si="75"/>
        <v>1.0633218944210301</v>
      </c>
    </row>
    <row r="2427" spans="1:6" ht="36.75" thickBot="1" x14ac:dyDescent="0.3">
      <c r="A2427" s="110" t="str">
        <f t="shared" si="74"/>
        <v>A</v>
      </c>
      <c r="B2427" s="42" t="s">
        <v>1301</v>
      </c>
      <c r="C2427" s="120" t="s">
        <v>1302</v>
      </c>
      <c r="D2427" s="44">
        <v>3326</v>
      </c>
      <c r="E2427" s="44">
        <v>8870.2185000000009</v>
      </c>
      <c r="F2427" s="113">
        <f t="shared" si="75"/>
        <v>2.6669328021647627</v>
      </c>
    </row>
    <row r="2428" spans="1:6" ht="15.75" thickTop="1" x14ac:dyDescent="0.25">
      <c r="A2428" s="110" t="str">
        <f t="shared" si="74"/>
        <v>A</v>
      </c>
      <c r="B2428" s="121" t="s">
        <v>258</v>
      </c>
      <c r="C2428" s="46" t="s">
        <v>10</v>
      </c>
      <c r="D2428" s="47">
        <v>3215</v>
      </c>
      <c r="E2428" s="47">
        <v>8756.3650000000016</v>
      </c>
      <c r="F2428" s="122">
        <f t="shared" si="75"/>
        <v>2.7235972006220845</v>
      </c>
    </row>
    <row r="2429" spans="1:6" x14ac:dyDescent="0.25">
      <c r="A2429" s="110" t="str">
        <f t="shared" si="74"/>
        <v>A</v>
      </c>
      <c r="B2429" s="123" t="s">
        <v>258</v>
      </c>
      <c r="C2429" s="49" t="s">
        <v>11</v>
      </c>
      <c r="D2429" s="50">
        <v>1839</v>
      </c>
      <c r="E2429" s="50">
        <v>1830.87699</v>
      </c>
      <c r="F2429" s="124">
        <f t="shared" si="75"/>
        <v>0.99558292006525284</v>
      </c>
    </row>
    <row r="2430" spans="1:6" x14ac:dyDescent="0.25">
      <c r="A2430" s="110" t="str">
        <f t="shared" si="74"/>
        <v>A</v>
      </c>
      <c r="B2430" s="123" t="s">
        <v>258</v>
      </c>
      <c r="C2430" s="49" t="s">
        <v>12</v>
      </c>
      <c r="D2430" s="50">
        <v>1188.5999999999999</v>
      </c>
      <c r="E2430" s="50">
        <v>1214.5028900000002</v>
      </c>
      <c r="F2430" s="124">
        <f t="shared" si="75"/>
        <v>1.0217927730102645</v>
      </c>
    </row>
    <row r="2431" spans="1:6" x14ac:dyDescent="0.25">
      <c r="A2431" s="110" t="str">
        <f t="shared" si="74"/>
        <v>A</v>
      </c>
      <c r="B2431" s="123" t="s">
        <v>258</v>
      </c>
      <c r="C2431" s="49" t="s">
        <v>2</v>
      </c>
      <c r="D2431" s="50">
        <v>117</v>
      </c>
      <c r="E2431" s="50">
        <v>5650.3656900000005</v>
      </c>
      <c r="F2431" s="124">
        <f t="shared" si="75"/>
        <v>48.293723846153853</v>
      </c>
    </row>
    <row r="2432" spans="1:6" x14ac:dyDescent="0.25">
      <c r="A2432" s="110" t="str">
        <f t="shared" si="74"/>
        <v>A</v>
      </c>
      <c r="B2432" s="123" t="s">
        <v>258</v>
      </c>
      <c r="C2432" s="49" t="s">
        <v>15</v>
      </c>
      <c r="D2432" s="50">
        <v>50</v>
      </c>
      <c r="E2432" s="50">
        <v>49.860889999999998</v>
      </c>
      <c r="F2432" s="124">
        <f t="shared" si="75"/>
        <v>0.99721779999999993</v>
      </c>
    </row>
    <row r="2433" spans="1:6" x14ac:dyDescent="0.25">
      <c r="A2433" s="110" t="str">
        <f t="shared" si="74"/>
        <v>A</v>
      </c>
      <c r="B2433" s="123" t="s">
        <v>258</v>
      </c>
      <c r="C2433" s="49" t="s">
        <v>16</v>
      </c>
      <c r="D2433" s="50">
        <v>20.399999999999999</v>
      </c>
      <c r="E2433" s="50">
        <v>10.75854</v>
      </c>
      <c r="F2433" s="124">
        <f t="shared" si="75"/>
        <v>0.52737941176470593</v>
      </c>
    </row>
    <row r="2434" spans="1:6" x14ac:dyDescent="0.25">
      <c r="A2434" s="110" t="str">
        <f t="shared" si="74"/>
        <v>A</v>
      </c>
      <c r="B2434" s="121" t="s">
        <v>258</v>
      </c>
      <c r="C2434" s="46" t="s">
        <v>17</v>
      </c>
      <c r="D2434" s="47">
        <v>111</v>
      </c>
      <c r="E2434" s="47">
        <v>113.8535</v>
      </c>
      <c r="F2434" s="122">
        <f t="shared" si="75"/>
        <v>1.0257072072072071</v>
      </c>
    </row>
    <row r="2435" spans="1:6" ht="36.75" thickBot="1" x14ac:dyDescent="0.3">
      <c r="A2435" s="110" t="str">
        <f t="shared" si="74"/>
        <v>A</v>
      </c>
      <c r="B2435" s="42" t="s">
        <v>1303</v>
      </c>
      <c r="C2435" s="120" t="s">
        <v>1304</v>
      </c>
      <c r="D2435" s="44">
        <v>2918.4</v>
      </c>
      <c r="E2435" s="44">
        <v>8481.3464999999997</v>
      </c>
      <c r="F2435" s="113">
        <f t="shared" si="75"/>
        <v>2.9061631373355259</v>
      </c>
    </row>
    <row r="2436" spans="1:6" ht="15.75" thickTop="1" x14ac:dyDescent="0.25">
      <c r="A2436" s="110" t="str">
        <f t="shared" ref="A2436:A2499" si="76">IF(OR(D2436&lt;&gt;0,E2436&lt;&gt;0),"A","B")</f>
        <v>A</v>
      </c>
      <c r="B2436" s="121" t="s">
        <v>258</v>
      </c>
      <c r="C2436" s="46" t="s">
        <v>10</v>
      </c>
      <c r="D2436" s="47">
        <v>2907.4</v>
      </c>
      <c r="E2436" s="47">
        <v>8467.3430000000026</v>
      </c>
      <c r="F2436" s="122">
        <f t="shared" ref="F2436:F2499" si="77">E2436/D2436</f>
        <v>2.912341955011351</v>
      </c>
    </row>
    <row r="2437" spans="1:6" x14ac:dyDescent="0.25">
      <c r="A2437" s="110" t="str">
        <f t="shared" si="76"/>
        <v>A</v>
      </c>
      <c r="B2437" s="123" t="s">
        <v>258</v>
      </c>
      <c r="C2437" s="49" t="s">
        <v>11</v>
      </c>
      <c r="D2437" s="50">
        <v>1839</v>
      </c>
      <c r="E2437" s="50">
        <v>1830.87699</v>
      </c>
      <c r="F2437" s="124">
        <f t="shared" si="77"/>
        <v>0.99558292006525284</v>
      </c>
    </row>
    <row r="2438" spans="1:6" x14ac:dyDescent="0.25">
      <c r="A2438" s="110" t="str">
        <f t="shared" si="76"/>
        <v>A</v>
      </c>
      <c r="B2438" s="123" t="s">
        <v>258</v>
      </c>
      <c r="C2438" s="49" t="s">
        <v>12</v>
      </c>
      <c r="D2438" s="50">
        <v>881</v>
      </c>
      <c r="E2438" s="50">
        <v>925.48089000000016</v>
      </c>
      <c r="F2438" s="124">
        <f t="shared" si="77"/>
        <v>1.0504890919409764</v>
      </c>
    </row>
    <row r="2439" spans="1:6" x14ac:dyDescent="0.25">
      <c r="A2439" s="110" t="str">
        <f t="shared" si="76"/>
        <v>A</v>
      </c>
      <c r="B2439" s="123" t="s">
        <v>258</v>
      </c>
      <c r="C2439" s="49" t="s">
        <v>2</v>
      </c>
      <c r="D2439" s="50">
        <v>117</v>
      </c>
      <c r="E2439" s="50">
        <v>5650.3656900000005</v>
      </c>
      <c r="F2439" s="124">
        <f t="shared" si="77"/>
        <v>48.293723846153853</v>
      </c>
    </row>
    <row r="2440" spans="1:6" x14ac:dyDescent="0.25">
      <c r="A2440" s="110" t="str">
        <f t="shared" si="76"/>
        <v>A</v>
      </c>
      <c r="B2440" s="123" t="s">
        <v>258</v>
      </c>
      <c r="C2440" s="49" t="s">
        <v>15</v>
      </c>
      <c r="D2440" s="50">
        <v>50</v>
      </c>
      <c r="E2440" s="50">
        <v>49.860889999999998</v>
      </c>
      <c r="F2440" s="124">
        <f t="shared" si="77"/>
        <v>0.99721779999999993</v>
      </c>
    </row>
    <row r="2441" spans="1:6" x14ac:dyDescent="0.25">
      <c r="A2441" s="110" t="str">
        <f t="shared" si="76"/>
        <v>A</v>
      </c>
      <c r="B2441" s="123" t="s">
        <v>258</v>
      </c>
      <c r="C2441" s="49" t="s">
        <v>16</v>
      </c>
      <c r="D2441" s="50">
        <v>20.399999999999999</v>
      </c>
      <c r="E2441" s="50">
        <v>10.75854</v>
      </c>
      <c r="F2441" s="124">
        <f t="shared" si="77"/>
        <v>0.52737941176470593</v>
      </c>
    </row>
    <row r="2442" spans="1:6" x14ac:dyDescent="0.25">
      <c r="A2442" s="110" t="str">
        <f t="shared" si="76"/>
        <v>A</v>
      </c>
      <c r="B2442" s="121" t="s">
        <v>258</v>
      </c>
      <c r="C2442" s="46" t="s">
        <v>17</v>
      </c>
      <c r="D2442" s="47">
        <v>11</v>
      </c>
      <c r="E2442" s="47">
        <v>14.003500000000001</v>
      </c>
      <c r="F2442" s="122">
        <f t="shared" si="77"/>
        <v>1.2730454545454546</v>
      </c>
    </row>
    <row r="2443" spans="1:6" s="55" customFormat="1" ht="36.75" thickBot="1" x14ac:dyDescent="0.3">
      <c r="A2443" s="51" t="str">
        <f t="shared" si="76"/>
        <v>A</v>
      </c>
      <c r="B2443" s="52" t="s">
        <v>1305</v>
      </c>
      <c r="C2443" s="125" t="s">
        <v>1304</v>
      </c>
      <c r="D2443" s="54">
        <v>2918.4</v>
      </c>
      <c r="E2443" s="54">
        <v>2785.4334400000002</v>
      </c>
      <c r="F2443" s="126">
        <f t="shared" si="77"/>
        <v>0.95443854166666675</v>
      </c>
    </row>
    <row r="2444" spans="1:6" s="55" customFormat="1" ht="15.75" thickTop="1" x14ac:dyDescent="0.25">
      <c r="A2444" s="51" t="str">
        <f t="shared" si="76"/>
        <v>A</v>
      </c>
      <c r="B2444" s="127" t="s">
        <v>258</v>
      </c>
      <c r="C2444" s="57" t="s">
        <v>10</v>
      </c>
      <c r="D2444" s="58">
        <v>2907.4</v>
      </c>
      <c r="E2444" s="58">
        <v>2771.4299400000004</v>
      </c>
      <c r="F2444" s="128">
        <f t="shared" si="77"/>
        <v>0.95323310861938515</v>
      </c>
    </row>
    <row r="2445" spans="1:6" s="55" customFormat="1" x14ac:dyDescent="0.25">
      <c r="A2445" s="51" t="str">
        <f t="shared" si="76"/>
        <v>A</v>
      </c>
      <c r="B2445" s="129" t="s">
        <v>258</v>
      </c>
      <c r="C2445" s="60" t="s">
        <v>11</v>
      </c>
      <c r="D2445" s="61">
        <v>1839</v>
      </c>
      <c r="E2445" s="61">
        <v>1830.87699</v>
      </c>
      <c r="F2445" s="130">
        <f t="shared" si="77"/>
        <v>0.99558292006525284</v>
      </c>
    </row>
    <row r="2446" spans="1:6" s="55" customFormat="1" x14ac:dyDescent="0.25">
      <c r="A2446" s="51" t="str">
        <f t="shared" si="76"/>
        <v>A</v>
      </c>
      <c r="B2446" s="129" t="s">
        <v>258</v>
      </c>
      <c r="C2446" s="60" t="s">
        <v>12</v>
      </c>
      <c r="D2446" s="61">
        <v>881</v>
      </c>
      <c r="E2446" s="61">
        <v>764.97688000000005</v>
      </c>
      <c r="F2446" s="130">
        <f t="shared" si="77"/>
        <v>0.86830519863791156</v>
      </c>
    </row>
    <row r="2447" spans="1:6" s="55" customFormat="1" x14ac:dyDescent="0.25">
      <c r="A2447" s="51" t="str">
        <f t="shared" si="76"/>
        <v>A</v>
      </c>
      <c r="B2447" s="129" t="s">
        <v>258</v>
      </c>
      <c r="C2447" s="60" t="s">
        <v>2</v>
      </c>
      <c r="D2447" s="61">
        <v>117</v>
      </c>
      <c r="E2447" s="61">
        <v>114.95663999999999</v>
      </c>
      <c r="F2447" s="130">
        <f t="shared" si="77"/>
        <v>0.98253538461538459</v>
      </c>
    </row>
    <row r="2448" spans="1:6" s="55" customFormat="1" x14ac:dyDescent="0.25">
      <c r="A2448" s="51" t="str">
        <f t="shared" si="76"/>
        <v>A</v>
      </c>
      <c r="B2448" s="129" t="s">
        <v>258</v>
      </c>
      <c r="C2448" s="60" t="s">
        <v>15</v>
      </c>
      <c r="D2448" s="61">
        <v>50</v>
      </c>
      <c r="E2448" s="61">
        <v>49.860889999999998</v>
      </c>
      <c r="F2448" s="130">
        <f t="shared" si="77"/>
        <v>0.99721779999999993</v>
      </c>
    </row>
    <row r="2449" spans="1:6" s="55" customFormat="1" x14ac:dyDescent="0.25">
      <c r="A2449" s="51" t="str">
        <f t="shared" si="76"/>
        <v>A</v>
      </c>
      <c r="B2449" s="129" t="s">
        <v>258</v>
      </c>
      <c r="C2449" s="60" t="s">
        <v>16</v>
      </c>
      <c r="D2449" s="61">
        <v>20.399999999999999</v>
      </c>
      <c r="E2449" s="61">
        <v>10.75854</v>
      </c>
      <c r="F2449" s="130">
        <f t="shared" si="77"/>
        <v>0.52737941176470593</v>
      </c>
    </row>
    <row r="2450" spans="1:6" s="55" customFormat="1" x14ac:dyDescent="0.25">
      <c r="A2450" s="51" t="str">
        <f t="shared" si="76"/>
        <v>A</v>
      </c>
      <c r="B2450" s="127" t="s">
        <v>258</v>
      </c>
      <c r="C2450" s="57" t="s">
        <v>17</v>
      </c>
      <c r="D2450" s="58">
        <v>11</v>
      </c>
      <c r="E2450" s="58">
        <v>14.003500000000001</v>
      </c>
      <c r="F2450" s="128">
        <f t="shared" si="77"/>
        <v>1.2730454545454546</v>
      </c>
    </row>
    <row r="2451" spans="1:6" s="55" customFormat="1" ht="18.75" thickBot="1" x14ac:dyDescent="0.3">
      <c r="A2451" s="51" t="str">
        <f t="shared" si="76"/>
        <v>A</v>
      </c>
      <c r="B2451" s="52" t="s">
        <v>1306</v>
      </c>
      <c r="C2451" s="125" t="s">
        <v>1307</v>
      </c>
      <c r="D2451" s="54">
        <v>0</v>
      </c>
      <c r="E2451" s="54">
        <v>5695.9130600000008</v>
      </c>
      <c r="F2451" s="126" t="e">
        <f t="shared" si="77"/>
        <v>#DIV/0!</v>
      </c>
    </row>
    <row r="2452" spans="1:6" s="55" customFormat="1" ht="15.75" thickTop="1" x14ac:dyDescent="0.25">
      <c r="A2452" s="51" t="str">
        <f t="shared" si="76"/>
        <v>A</v>
      </c>
      <c r="B2452" s="127" t="s">
        <v>258</v>
      </c>
      <c r="C2452" s="57" t="s">
        <v>10</v>
      </c>
      <c r="D2452" s="58">
        <v>0</v>
      </c>
      <c r="E2452" s="58">
        <v>5695.9130600000008</v>
      </c>
      <c r="F2452" s="128" t="e">
        <f t="shared" si="77"/>
        <v>#DIV/0!</v>
      </c>
    </row>
    <row r="2453" spans="1:6" s="55" customFormat="1" x14ac:dyDescent="0.25">
      <c r="A2453" s="51" t="str">
        <f t="shared" si="76"/>
        <v>A</v>
      </c>
      <c r="B2453" s="129" t="s">
        <v>258</v>
      </c>
      <c r="C2453" s="60" t="s">
        <v>12</v>
      </c>
      <c r="D2453" s="61">
        <v>0</v>
      </c>
      <c r="E2453" s="61">
        <v>160.50401000000002</v>
      </c>
      <c r="F2453" s="130" t="e">
        <f t="shared" si="77"/>
        <v>#DIV/0!</v>
      </c>
    </row>
    <row r="2454" spans="1:6" s="55" customFormat="1" x14ac:dyDescent="0.25">
      <c r="A2454" s="51" t="str">
        <f t="shared" si="76"/>
        <v>A</v>
      </c>
      <c r="B2454" s="129" t="s">
        <v>258</v>
      </c>
      <c r="C2454" s="60" t="s">
        <v>2</v>
      </c>
      <c r="D2454" s="61">
        <v>0</v>
      </c>
      <c r="E2454" s="61">
        <v>5535.4090500000011</v>
      </c>
      <c r="F2454" s="130" t="e">
        <f t="shared" si="77"/>
        <v>#DIV/0!</v>
      </c>
    </row>
    <row r="2455" spans="1:6" ht="36.75" thickBot="1" x14ac:dyDescent="0.3">
      <c r="A2455" s="110" t="str">
        <f t="shared" si="76"/>
        <v>A</v>
      </c>
      <c r="B2455" s="42" t="s">
        <v>1308</v>
      </c>
      <c r="C2455" s="120" t="s">
        <v>1309</v>
      </c>
      <c r="D2455" s="44">
        <v>407.6</v>
      </c>
      <c r="E2455" s="44">
        <v>388.87200000000001</v>
      </c>
      <c r="F2455" s="113">
        <f t="shared" si="77"/>
        <v>0.95405299313052006</v>
      </c>
    </row>
    <row r="2456" spans="1:6" ht="15.75" thickTop="1" x14ac:dyDescent="0.25">
      <c r="A2456" s="110" t="str">
        <f t="shared" si="76"/>
        <v>A</v>
      </c>
      <c r="B2456" s="121" t="s">
        <v>258</v>
      </c>
      <c r="C2456" s="46" t="s">
        <v>10</v>
      </c>
      <c r="D2456" s="47">
        <v>307.60000000000002</v>
      </c>
      <c r="E2456" s="47">
        <v>289.02199999999999</v>
      </c>
      <c r="F2456" s="122">
        <f t="shared" si="77"/>
        <v>0.93960338101430418</v>
      </c>
    </row>
    <row r="2457" spans="1:6" x14ac:dyDescent="0.25">
      <c r="A2457" s="110" t="str">
        <f t="shared" si="76"/>
        <v>A</v>
      </c>
      <c r="B2457" s="123" t="s">
        <v>258</v>
      </c>
      <c r="C2457" s="49" t="s">
        <v>12</v>
      </c>
      <c r="D2457" s="50">
        <v>307.60000000000002</v>
      </c>
      <c r="E2457" s="50">
        <v>289.02199999999999</v>
      </c>
      <c r="F2457" s="124">
        <f t="shared" si="77"/>
        <v>0.93960338101430418</v>
      </c>
    </row>
    <row r="2458" spans="1:6" x14ac:dyDescent="0.25">
      <c r="A2458" s="110" t="str">
        <f t="shared" si="76"/>
        <v>A</v>
      </c>
      <c r="B2458" s="121" t="s">
        <v>258</v>
      </c>
      <c r="C2458" s="46" t="s">
        <v>17</v>
      </c>
      <c r="D2458" s="47">
        <v>100</v>
      </c>
      <c r="E2458" s="47">
        <v>99.85</v>
      </c>
      <c r="F2458" s="122">
        <f t="shared" si="77"/>
        <v>0.99849999999999994</v>
      </c>
    </row>
    <row r="2459" spans="1:6" ht="36.75" thickBot="1" x14ac:dyDescent="0.3">
      <c r="A2459" s="110" t="str">
        <f t="shared" si="76"/>
        <v>A</v>
      </c>
      <c r="B2459" s="42" t="s">
        <v>1310</v>
      </c>
      <c r="C2459" s="120" t="s">
        <v>1311</v>
      </c>
      <c r="D2459" s="44">
        <v>7892.37</v>
      </c>
      <c r="E2459" s="44">
        <v>8586.4082800000015</v>
      </c>
      <c r="F2459" s="113">
        <f t="shared" si="77"/>
        <v>1.0879378792428638</v>
      </c>
    </row>
    <row r="2460" spans="1:6" ht="15.75" thickTop="1" x14ac:dyDescent="0.25">
      <c r="A2460" s="110" t="str">
        <f t="shared" si="76"/>
        <v>A</v>
      </c>
      <c r="B2460" s="121" t="s">
        <v>258</v>
      </c>
      <c r="C2460" s="46" t="s">
        <v>10</v>
      </c>
      <c r="D2460" s="47">
        <v>7889.87</v>
      </c>
      <c r="E2460" s="47">
        <v>8283.3843800000013</v>
      </c>
      <c r="F2460" s="122">
        <f t="shared" si="77"/>
        <v>1.0498759016308254</v>
      </c>
    </row>
    <row r="2461" spans="1:6" x14ac:dyDescent="0.25">
      <c r="A2461" s="110" t="str">
        <f t="shared" si="76"/>
        <v>A</v>
      </c>
      <c r="B2461" s="123" t="s">
        <v>258</v>
      </c>
      <c r="C2461" s="49" t="s">
        <v>11</v>
      </c>
      <c r="D2461" s="50">
        <v>3042</v>
      </c>
      <c r="E2461" s="50">
        <v>3040.2242500000002</v>
      </c>
      <c r="F2461" s="124">
        <f t="shared" si="77"/>
        <v>0.99941625575279425</v>
      </c>
    </row>
    <row r="2462" spans="1:6" x14ac:dyDescent="0.25">
      <c r="A2462" s="110" t="str">
        <f t="shared" si="76"/>
        <v>A</v>
      </c>
      <c r="B2462" s="123" t="s">
        <v>258</v>
      </c>
      <c r="C2462" s="49" t="s">
        <v>12</v>
      </c>
      <c r="D2462" s="50">
        <v>4557.87</v>
      </c>
      <c r="E2462" s="50">
        <v>4927.4064200000003</v>
      </c>
      <c r="F2462" s="124">
        <f t="shared" si="77"/>
        <v>1.0810765598843319</v>
      </c>
    </row>
    <row r="2463" spans="1:6" x14ac:dyDescent="0.25">
      <c r="A2463" s="110" t="str">
        <f t="shared" si="76"/>
        <v>A</v>
      </c>
      <c r="B2463" s="123" t="s">
        <v>258</v>
      </c>
      <c r="C2463" s="49" t="s">
        <v>2</v>
      </c>
      <c r="D2463" s="50">
        <v>160</v>
      </c>
      <c r="E2463" s="50">
        <v>230.48002999999997</v>
      </c>
      <c r="F2463" s="124">
        <f t="shared" si="77"/>
        <v>1.4405001874999999</v>
      </c>
    </row>
    <row r="2464" spans="1:6" x14ac:dyDescent="0.25">
      <c r="A2464" s="110" t="str">
        <f t="shared" si="76"/>
        <v>A</v>
      </c>
      <c r="B2464" s="123" t="s">
        <v>258</v>
      </c>
      <c r="C2464" s="49" t="s">
        <v>15</v>
      </c>
      <c r="D2464" s="50">
        <v>10</v>
      </c>
      <c r="E2464" s="50">
        <v>10</v>
      </c>
      <c r="F2464" s="124">
        <f t="shared" si="77"/>
        <v>1</v>
      </c>
    </row>
    <row r="2465" spans="1:6" x14ac:dyDescent="0.25">
      <c r="A2465" s="110" t="str">
        <f t="shared" si="76"/>
        <v>A</v>
      </c>
      <c r="B2465" s="123" t="s">
        <v>258</v>
      </c>
      <c r="C2465" s="49" t="s">
        <v>16</v>
      </c>
      <c r="D2465" s="50">
        <v>120</v>
      </c>
      <c r="E2465" s="50">
        <v>75.273679999999999</v>
      </c>
      <c r="F2465" s="124">
        <f t="shared" si="77"/>
        <v>0.62728066666666671</v>
      </c>
    </row>
    <row r="2466" spans="1:6" x14ac:dyDescent="0.25">
      <c r="A2466" s="110" t="str">
        <f t="shared" si="76"/>
        <v>A</v>
      </c>
      <c r="B2466" s="121" t="s">
        <v>258</v>
      </c>
      <c r="C2466" s="46" t="s">
        <v>17</v>
      </c>
      <c r="D2466" s="47">
        <v>2.5</v>
      </c>
      <c r="E2466" s="47">
        <v>303.02390000000003</v>
      </c>
      <c r="F2466" s="122">
        <f t="shared" si="77"/>
        <v>121.20956000000001</v>
      </c>
    </row>
    <row r="2467" spans="1:6" s="55" customFormat="1" ht="54.75" thickBot="1" x14ac:dyDescent="0.3">
      <c r="A2467" s="51" t="str">
        <f t="shared" si="76"/>
        <v>A</v>
      </c>
      <c r="B2467" s="52" t="s">
        <v>1312</v>
      </c>
      <c r="C2467" s="125" t="s">
        <v>1313</v>
      </c>
      <c r="D2467" s="54">
        <v>3429.5</v>
      </c>
      <c r="E2467" s="54">
        <v>4210.3807100000004</v>
      </c>
      <c r="F2467" s="126">
        <f t="shared" si="77"/>
        <v>1.2276952062982944</v>
      </c>
    </row>
    <row r="2468" spans="1:6" s="55" customFormat="1" ht="15.75" thickTop="1" x14ac:dyDescent="0.25">
      <c r="A2468" s="51" t="str">
        <f t="shared" si="76"/>
        <v>A</v>
      </c>
      <c r="B2468" s="127" t="s">
        <v>258</v>
      </c>
      <c r="C2468" s="57" t="s">
        <v>10</v>
      </c>
      <c r="D2468" s="58">
        <v>3427</v>
      </c>
      <c r="E2468" s="58">
        <v>3907.3568100000002</v>
      </c>
      <c r="F2468" s="128">
        <f t="shared" si="77"/>
        <v>1.1401683133936389</v>
      </c>
    </row>
    <row r="2469" spans="1:6" s="55" customFormat="1" x14ac:dyDescent="0.25">
      <c r="A2469" s="51" t="str">
        <f t="shared" si="76"/>
        <v>A</v>
      </c>
      <c r="B2469" s="129" t="s">
        <v>258</v>
      </c>
      <c r="C2469" s="60" t="s">
        <v>11</v>
      </c>
      <c r="D2469" s="61">
        <v>3042</v>
      </c>
      <c r="E2469" s="61">
        <v>3040.2242500000002</v>
      </c>
      <c r="F2469" s="130">
        <f t="shared" si="77"/>
        <v>0.99941625575279425</v>
      </c>
    </row>
    <row r="2470" spans="1:6" s="55" customFormat="1" x14ac:dyDescent="0.25">
      <c r="A2470" s="51" t="str">
        <f t="shared" si="76"/>
        <v>A</v>
      </c>
      <c r="B2470" s="129" t="s">
        <v>258</v>
      </c>
      <c r="C2470" s="60" t="s">
        <v>12</v>
      </c>
      <c r="D2470" s="61">
        <v>363</v>
      </c>
      <c r="E2470" s="61">
        <v>763.76083000000006</v>
      </c>
      <c r="F2470" s="130">
        <f t="shared" si="77"/>
        <v>2.1040243250688708</v>
      </c>
    </row>
    <row r="2471" spans="1:6" s="55" customFormat="1" x14ac:dyDescent="0.25">
      <c r="A2471" s="51" t="str">
        <f t="shared" si="76"/>
        <v>A</v>
      </c>
      <c r="B2471" s="129" t="s">
        <v>258</v>
      </c>
      <c r="C2471" s="60" t="s">
        <v>2</v>
      </c>
      <c r="D2471" s="61">
        <v>0</v>
      </c>
      <c r="E2471" s="61">
        <v>93.371729999999999</v>
      </c>
      <c r="F2471" s="130" t="e">
        <f t="shared" si="77"/>
        <v>#DIV/0!</v>
      </c>
    </row>
    <row r="2472" spans="1:6" s="55" customFormat="1" x14ac:dyDescent="0.25">
      <c r="A2472" s="51" t="str">
        <f t="shared" si="76"/>
        <v>A</v>
      </c>
      <c r="B2472" s="129" t="s">
        <v>258</v>
      </c>
      <c r="C2472" s="60" t="s">
        <v>15</v>
      </c>
      <c r="D2472" s="61">
        <v>10</v>
      </c>
      <c r="E2472" s="61">
        <v>10</v>
      </c>
      <c r="F2472" s="130">
        <f t="shared" si="77"/>
        <v>1</v>
      </c>
    </row>
    <row r="2473" spans="1:6" s="55" customFormat="1" x14ac:dyDescent="0.25">
      <c r="A2473" s="51" t="str">
        <f t="shared" si="76"/>
        <v>A</v>
      </c>
      <c r="B2473" s="129" t="s">
        <v>258</v>
      </c>
      <c r="C2473" s="60" t="s">
        <v>16</v>
      </c>
      <c r="D2473" s="61">
        <v>12</v>
      </c>
      <c r="E2473" s="61">
        <v>0</v>
      </c>
      <c r="F2473" s="130">
        <f t="shared" si="77"/>
        <v>0</v>
      </c>
    </row>
    <row r="2474" spans="1:6" s="55" customFormat="1" x14ac:dyDescent="0.25">
      <c r="A2474" s="51" t="str">
        <f t="shared" si="76"/>
        <v>A</v>
      </c>
      <c r="B2474" s="127" t="s">
        <v>258</v>
      </c>
      <c r="C2474" s="57" t="s">
        <v>17</v>
      </c>
      <c r="D2474" s="58">
        <v>2.5</v>
      </c>
      <c r="E2474" s="58">
        <v>303.02390000000003</v>
      </c>
      <c r="F2474" s="128">
        <f t="shared" si="77"/>
        <v>121.20956000000001</v>
      </c>
    </row>
    <row r="2475" spans="1:6" s="55" customFormat="1" ht="18.75" thickBot="1" x14ac:dyDescent="0.3">
      <c r="A2475" s="51" t="str">
        <f t="shared" si="76"/>
        <v>A</v>
      </c>
      <c r="B2475" s="52" t="s">
        <v>1314</v>
      </c>
      <c r="C2475" s="125" t="s">
        <v>1315</v>
      </c>
      <c r="D2475" s="54">
        <v>166</v>
      </c>
      <c r="E2475" s="54">
        <v>158.93799999999999</v>
      </c>
      <c r="F2475" s="126">
        <f t="shared" si="77"/>
        <v>0.95745783132530116</v>
      </c>
    </row>
    <row r="2476" spans="1:6" s="55" customFormat="1" ht="15.75" thickTop="1" x14ac:dyDescent="0.25">
      <c r="A2476" s="51" t="str">
        <f t="shared" si="76"/>
        <v>A</v>
      </c>
      <c r="B2476" s="127" t="s">
        <v>258</v>
      </c>
      <c r="C2476" s="57" t="s">
        <v>10</v>
      </c>
      <c r="D2476" s="58">
        <v>166</v>
      </c>
      <c r="E2476" s="58">
        <v>158.93799999999999</v>
      </c>
      <c r="F2476" s="128">
        <f t="shared" si="77"/>
        <v>0.95745783132530116</v>
      </c>
    </row>
    <row r="2477" spans="1:6" s="55" customFormat="1" x14ac:dyDescent="0.25">
      <c r="A2477" s="51" t="str">
        <f t="shared" si="76"/>
        <v>A</v>
      </c>
      <c r="B2477" s="129" t="s">
        <v>258</v>
      </c>
      <c r="C2477" s="60" t="s">
        <v>12</v>
      </c>
      <c r="D2477" s="61">
        <v>156</v>
      </c>
      <c r="E2477" s="61">
        <v>148.96899999999999</v>
      </c>
      <c r="F2477" s="130">
        <f t="shared" si="77"/>
        <v>0.95492948717948711</v>
      </c>
    </row>
    <row r="2478" spans="1:6" s="55" customFormat="1" x14ac:dyDescent="0.25">
      <c r="A2478" s="51" t="str">
        <f t="shared" si="76"/>
        <v>A</v>
      </c>
      <c r="B2478" s="129" t="s">
        <v>258</v>
      </c>
      <c r="C2478" s="60" t="s">
        <v>16</v>
      </c>
      <c r="D2478" s="61">
        <v>10</v>
      </c>
      <c r="E2478" s="61">
        <v>9.9689999999999994</v>
      </c>
      <c r="F2478" s="130">
        <f t="shared" si="77"/>
        <v>0.9968999999999999</v>
      </c>
    </row>
    <row r="2479" spans="1:6" s="55" customFormat="1" ht="36.75" thickBot="1" x14ac:dyDescent="0.3">
      <c r="A2479" s="51" t="str">
        <f t="shared" si="76"/>
        <v>A</v>
      </c>
      <c r="B2479" s="52" t="s">
        <v>1316</v>
      </c>
      <c r="C2479" s="125" t="s">
        <v>1317</v>
      </c>
      <c r="D2479" s="54">
        <v>1008.87</v>
      </c>
      <c r="E2479" s="54">
        <v>990.45263999999997</v>
      </c>
      <c r="F2479" s="126">
        <f t="shared" si="77"/>
        <v>0.98174456570222124</v>
      </c>
    </row>
    <row r="2480" spans="1:6" s="55" customFormat="1" ht="15.75" thickTop="1" x14ac:dyDescent="0.25">
      <c r="A2480" s="51" t="str">
        <f t="shared" si="76"/>
        <v>A</v>
      </c>
      <c r="B2480" s="127" t="s">
        <v>258</v>
      </c>
      <c r="C2480" s="57" t="s">
        <v>10</v>
      </c>
      <c r="D2480" s="58">
        <v>1008.87</v>
      </c>
      <c r="E2480" s="58">
        <v>990.45263999999997</v>
      </c>
      <c r="F2480" s="128">
        <f t="shared" si="77"/>
        <v>0.98174456570222124</v>
      </c>
    </row>
    <row r="2481" spans="1:6" s="55" customFormat="1" x14ac:dyDescent="0.25">
      <c r="A2481" s="51" t="str">
        <f t="shared" si="76"/>
        <v>A</v>
      </c>
      <c r="B2481" s="129" t="s">
        <v>258</v>
      </c>
      <c r="C2481" s="60" t="s">
        <v>12</v>
      </c>
      <c r="D2481" s="61">
        <v>902.87</v>
      </c>
      <c r="E2481" s="61">
        <v>889.23855000000003</v>
      </c>
      <c r="F2481" s="130">
        <f t="shared" si="77"/>
        <v>0.98490209000188289</v>
      </c>
    </row>
    <row r="2482" spans="1:6" s="55" customFormat="1" x14ac:dyDescent="0.25">
      <c r="A2482" s="51" t="str">
        <f t="shared" si="76"/>
        <v>A</v>
      </c>
      <c r="B2482" s="129" t="s">
        <v>258</v>
      </c>
      <c r="C2482" s="60" t="s">
        <v>2</v>
      </c>
      <c r="D2482" s="61">
        <v>105</v>
      </c>
      <c r="E2482" s="61">
        <v>100.21409</v>
      </c>
      <c r="F2482" s="130">
        <f t="shared" si="77"/>
        <v>0.95441990476190475</v>
      </c>
    </row>
    <row r="2483" spans="1:6" s="55" customFormat="1" x14ac:dyDescent="0.25">
      <c r="A2483" s="51" t="str">
        <f t="shared" si="76"/>
        <v>A</v>
      </c>
      <c r="B2483" s="129" t="s">
        <v>258</v>
      </c>
      <c r="C2483" s="60" t="s">
        <v>16</v>
      </c>
      <c r="D2483" s="61">
        <v>1</v>
      </c>
      <c r="E2483" s="61">
        <v>1</v>
      </c>
      <c r="F2483" s="130">
        <f t="shared" si="77"/>
        <v>1</v>
      </c>
    </row>
    <row r="2484" spans="1:6" s="55" customFormat="1" ht="36.75" thickBot="1" x14ac:dyDescent="0.3">
      <c r="A2484" s="51" t="str">
        <f t="shared" si="76"/>
        <v>A</v>
      </c>
      <c r="B2484" s="52" t="s">
        <v>1318</v>
      </c>
      <c r="C2484" s="125" t="s">
        <v>1319</v>
      </c>
      <c r="D2484" s="54">
        <v>1984</v>
      </c>
      <c r="E2484" s="54">
        <v>1958.9172699999999</v>
      </c>
      <c r="F2484" s="126">
        <f t="shared" si="77"/>
        <v>0.9873574949596774</v>
      </c>
    </row>
    <row r="2485" spans="1:6" s="55" customFormat="1" ht="15.75" thickTop="1" x14ac:dyDescent="0.25">
      <c r="A2485" s="51" t="str">
        <f t="shared" si="76"/>
        <v>A</v>
      </c>
      <c r="B2485" s="127" t="s">
        <v>258</v>
      </c>
      <c r="C2485" s="57" t="s">
        <v>10</v>
      </c>
      <c r="D2485" s="58">
        <v>1984</v>
      </c>
      <c r="E2485" s="58">
        <v>1958.9172699999999</v>
      </c>
      <c r="F2485" s="128">
        <f t="shared" si="77"/>
        <v>0.9873574949596774</v>
      </c>
    </row>
    <row r="2486" spans="1:6" s="55" customFormat="1" x14ac:dyDescent="0.25">
      <c r="A2486" s="51" t="str">
        <f t="shared" si="76"/>
        <v>A</v>
      </c>
      <c r="B2486" s="129" t="s">
        <v>258</v>
      </c>
      <c r="C2486" s="60" t="s">
        <v>12</v>
      </c>
      <c r="D2486" s="61">
        <v>1922</v>
      </c>
      <c r="E2486" s="61">
        <v>1920.8230600000002</v>
      </c>
      <c r="F2486" s="130">
        <f t="shared" si="77"/>
        <v>0.99938764828303861</v>
      </c>
    </row>
    <row r="2487" spans="1:6" s="55" customFormat="1" x14ac:dyDescent="0.25">
      <c r="A2487" s="51" t="str">
        <f t="shared" si="76"/>
        <v>A</v>
      </c>
      <c r="B2487" s="129" t="s">
        <v>258</v>
      </c>
      <c r="C2487" s="60" t="s">
        <v>2</v>
      </c>
      <c r="D2487" s="61">
        <v>55</v>
      </c>
      <c r="E2487" s="61">
        <v>36.894210000000001</v>
      </c>
      <c r="F2487" s="130">
        <f t="shared" si="77"/>
        <v>0.67080381818181822</v>
      </c>
    </row>
    <row r="2488" spans="1:6" s="55" customFormat="1" x14ac:dyDescent="0.25">
      <c r="A2488" s="51" t="str">
        <f t="shared" si="76"/>
        <v>A</v>
      </c>
      <c r="B2488" s="129" t="s">
        <v>258</v>
      </c>
      <c r="C2488" s="60" t="s">
        <v>16</v>
      </c>
      <c r="D2488" s="61">
        <v>7</v>
      </c>
      <c r="E2488" s="61">
        <v>1.2</v>
      </c>
      <c r="F2488" s="130">
        <f t="shared" si="77"/>
        <v>0.17142857142857143</v>
      </c>
    </row>
    <row r="2489" spans="1:6" s="55" customFormat="1" ht="36.75" thickBot="1" x14ac:dyDescent="0.3">
      <c r="A2489" s="51" t="str">
        <f t="shared" si="76"/>
        <v>A</v>
      </c>
      <c r="B2489" s="52" t="s">
        <v>1320</v>
      </c>
      <c r="C2489" s="125" t="s">
        <v>1321</v>
      </c>
      <c r="D2489" s="54">
        <v>1304</v>
      </c>
      <c r="E2489" s="54">
        <v>1267.71966</v>
      </c>
      <c r="F2489" s="126">
        <f t="shared" si="77"/>
        <v>0.97217765337423312</v>
      </c>
    </row>
    <row r="2490" spans="1:6" s="55" customFormat="1" ht="15.75" thickTop="1" x14ac:dyDescent="0.25">
      <c r="A2490" s="51" t="str">
        <f t="shared" si="76"/>
        <v>A</v>
      </c>
      <c r="B2490" s="127" t="s">
        <v>258</v>
      </c>
      <c r="C2490" s="57" t="s">
        <v>10</v>
      </c>
      <c r="D2490" s="58">
        <v>1304</v>
      </c>
      <c r="E2490" s="58">
        <v>1267.71966</v>
      </c>
      <c r="F2490" s="128">
        <f t="shared" si="77"/>
        <v>0.97217765337423312</v>
      </c>
    </row>
    <row r="2491" spans="1:6" s="55" customFormat="1" x14ac:dyDescent="0.25">
      <c r="A2491" s="51" t="str">
        <f t="shared" si="76"/>
        <v>A</v>
      </c>
      <c r="B2491" s="129" t="s">
        <v>258</v>
      </c>
      <c r="C2491" s="60" t="s">
        <v>12</v>
      </c>
      <c r="D2491" s="61">
        <v>1214</v>
      </c>
      <c r="E2491" s="61">
        <v>1204.6149800000001</v>
      </c>
      <c r="F2491" s="130">
        <f t="shared" si="77"/>
        <v>0.99226934102141684</v>
      </c>
    </row>
    <row r="2492" spans="1:6" s="55" customFormat="1" x14ac:dyDescent="0.25">
      <c r="A2492" s="51" t="str">
        <f t="shared" si="76"/>
        <v>A</v>
      </c>
      <c r="B2492" s="129" t="s">
        <v>258</v>
      </c>
      <c r="C2492" s="60" t="s">
        <v>16</v>
      </c>
      <c r="D2492" s="61">
        <v>90</v>
      </c>
      <c r="E2492" s="61">
        <v>63.104680000000002</v>
      </c>
      <c r="F2492" s="130">
        <f t="shared" si="77"/>
        <v>0.70116311111111118</v>
      </c>
    </row>
    <row r="2493" spans="1:6" ht="18.75" thickBot="1" x14ac:dyDescent="0.3">
      <c r="A2493" s="110" t="str">
        <f t="shared" si="76"/>
        <v>A</v>
      </c>
      <c r="B2493" s="42" t="s">
        <v>1322</v>
      </c>
      <c r="C2493" s="120" t="s">
        <v>1323</v>
      </c>
      <c r="D2493" s="44">
        <v>1762</v>
      </c>
      <c r="E2493" s="44">
        <v>1711.29593</v>
      </c>
      <c r="F2493" s="113">
        <f t="shared" si="77"/>
        <v>0.9712235698070375</v>
      </c>
    </row>
    <row r="2494" spans="1:6" ht="15.75" thickTop="1" x14ac:dyDescent="0.25">
      <c r="A2494" s="110" t="str">
        <f t="shared" si="76"/>
        <v>A</v>
      </c>
      <c r="B2494" s="121" t="s">
        <v>258</v>
      </c>
      <c r="C2494" s="46" t="s">
        <v>10</v>
      </c>
      <c r="D2494" s="47">
        <v>1762</v>
      </c>
      <c r="E2494" s="47">
        <v>1711.29593</v>
      </c>
      <c r="F2494" s="122">
        <f t="shared" si="77"/>
        <v>0.9712235698070375</v>
      </c>
    </row>
    <row r="2495" spans="1:6" x14ac:dyDescent="0.25">
      <c r="A2495" s="110" t="str">
        <f t="shared" si="76"/>
        <v>A</v>
      </c>
      <c r="B2495" s="123" t="s">
        <v>258</v>
      </c>
      <c r="C2495" s="49" t="s">
        <v>11</v>
      </c>
      <c r="D2495" s="50">
        <v>419</v>
      </c>
      <c r="E2495" s="50">
        <v>384.17556999999999</v>
      </c>
      <c r="F2495" s="124">
        <f t="shared" si="77"/>
        <v>0.91688680190930782</v>
      </c>
    </row>
    <row r="2496" spans="1:6" x14ac:dyDescent="0.25">
      <c r="A2496" s="110" t="str">
        <f t="shared" si="76"/>
        <v>A</v>
      </c>
      <c r="B2496" s="123" t="s">
        <v>258</v>
      </c>
      <c r="C2496" s="49" t="s">
        <v>12</v>
      </c>
      <c r="D2496" s="50">
        <v>1327</v>
      </c>
      <c r="E2496" s="50">
        <v>1317.1683600000001</v>
      </c>
      <c r="F2496" s="124">
        <f t="shared" si="77"/>
        <v>0.99259107761868881</v>
      </c>
    </row>
    <row r="2497" spans="1:6" x14ac:dyDescent="0.25">
      <c r="A2497" s="110" t="str">
        <f t="shared" si="76"/>
        <v>A</v>
      </c>
      <c r="B2497" s="123" t="s">
        <v>258</v>
      </c>
      <c r="C2497" s="49" t="s">
        <v>14</v>
      </c>
      <c r="D2497" s="50">
        <v>10</v>
      </c>
      <c r="E2497" s="50">
        <v>9.952</v>
      </c>
      <c r="F2497" s="124">
        <f t="shared" si="77"/>
        <v>0.99519999999999997</v>
      </c>
    </row>
    <row r="2498" spans="1:6" x14ac:dyDescent="0.25">
      <c r="A2498" s="110" t="str">
        <f t="shared" si="76"/>
        <v>A</v>
      </c>
      <c r="B2498" s="123" t="s">
        <v>258</v>
      </c>
      <c r="C2498" s="49" t="s">
        <v>16</v>
      </c>
      <c r="D2498" s="50">
        <v>6</v>
      </c>
      <c r="E2498" s="50">
        <v>0</v>
      </c>
      <c r="F2498" s="124">
        <f t="shared" si="77"/>
        <v>0</v>
      </c>
    </row>
    <row r="2499" spans="1:6" s="55" customFormat="1" ht="36.75" thickBot="1" x14ac:dyDescent="0.3">
      <c r="A2499" s="51" t="str">
        <f t="shared" si="76"/>
        <v>A</v>
      </c>
      <c r="B2499" s="52" t="s">
        <v>1324</v>
      </c>
      <c r="C2499" s="125" t="s">
        <v>1325</v>
      </c>
      <c r="D2499" s="54">
        <v>619</v>
      </c>
      <c r="E2499" s="54">
        <v>576.99522999999999</v>
      </c>
      <c r="F2499" s="126">
        <f t="shared" si="77"/>
        <v>0.93214092084006461</v>
      </c>
    </row>
    <row r="2500" spans="1:6" s="55" customFormat="1" ht="15.75" thickTop="1" x14ac:dyDescent="0.25">
      <c r="A2500" s="51" t="str">
        <f t="shared" ref="A2500:A2563" si="78">IF(OR(D2500&lt;&gt;0,E2500&lt;&gt;0),"A","B")</f>
        <v>A</v>
      </c>
      <c r="B2500" s="127" t="s">
        <v>258</v>
      </c>
      <c r="C2500" s="57" t="s">
        <v>10</v>
      </c>
      <c r="D2500" s="58">
        <v>619</v>
      </c>
      <c r="E2500" s="58">
        <v>576.99522999999999</v>
      </c>
      <c r="F2500" s="128">
        <f t="shared" ref="F2500:F2563" si="79">E2500/D2500</f>
        <v>0.93214092084006461</v>
      </c>
    </row>
    <row r="2501" spans="1:6" s="55" customFormat="1" x14ac:dyDescent="0.25">
      <c r="A2501" s="51" t="str">
        <f t="shared" si="78"/>
        <v>A</v>
      </c>
      <c r="B2501" s="129" t="s">
        <v>258</v>
      </c>
      <c r="C2501" s="60" t="s">
        <v>11</v>
      </c>
      <c r="D2501" s="61">
        <v>419</v>
      </c>
      <c r="E2501" s="61">
        <v>384.17556999999999</v>
      </c>
      <c r="F2501" s="130">
        <f t="shared" si="79"/>
        <v>0.91688680190930782</v>
      </c>
    </row>
    <row r="2502" spans="1:6" s="55" customFormat="1" x14ac:dyDescent="0.25">
      <c r="A2502" s="51" t="str">
        <f t="shared" si="78"/>
        <v>A</v>
      </c>
      <c r="B2502" s="129" t="s">
        <v>258</v>
      </c>
      <c r="C2502" s="60" t="s">
        <v>12</v>
      </c>
      <c r="D2502" s="61">
        <v>200</v>
      </c>
      <c r="E2502" s="61">
        <v>192.81966</v>
      </c>
      <c r="F2502" s="130">
        <f t="shared" si="79"/>
        <v>0.96409829999999996</v>
      </c>
    </row>
    <row r="2503" spans="1:6" s="55" customFormat="1" ht="18.75" thickBot="1" x14ac:dyDescent="0.3">
      <c r="A2503" s="51" t="str">
        <f t="shared" si="78"/>
        <v>A</v>
      </c>
      <c r="B2503" s="52" t="s">
        <v>1326</v>
      </c>
      <c r="C2503" s="125" t="s">
        <v>1327</v>
      </c>
      <c r="D2503" s="54">
        <v>88</v>
      </c>
      <c r="E2503" s="54">
        <v>80.989000000000004</v>
      </c>
      <c r="F2503" s="126">
        <f t="shared" si="79"/>
        <v>0.92032954545454548</v>
      </c>
    </row>
    <row r="2504" spans="1:6" s="55" customFormat="1" ht="15.75" thickTop="1" x14ac:dyDescent="0.25">
      <c r="A2504" s="51" t="str">
        <f t="shared" si="78"/>
        <v>A</v>
      </c>
      <c r="B2504" s="127" t="s">
        <v>258</v>
      </c>
      <c r="C2504" s="57" t="s">
        <v>10</v>
      </c>
      <c r="D2504" s="58">
        <v>88</v>
      </c>
      <c r="E2504" s="58">
        <v>80.989000000000004</v>
      </c>
      <c r="F2504" s="128">
        <f t="shared" si="79"/>
        <v>0.92032954545454548</v>
      </c>
    </row>
    <row r="2505" spans="1:6" s="55" customFormat="1" x14ac:dyDescent="0.25">
      <c r="A2505" s="51" t="str">
        <f t="shared" si="78"/>
        <v>A</v>
      </c>
      <c r="B2505" s="129" t="s">
        <v>258</v>
      </c>
      <c r="C2505" s="60" t="s">
        <v>12</v>
      </c>
      <c r="D2505" s="61">
        <v>82</v>
      </c>
      <c r="E2505" s="61">
        <v>80.989000000000004</v>
      </c>
      <c r="F2505" s="130">
        <f t="shared" si="79"/>
        <v>0.98767073170731712</v>
      </c>
    </row>
    <row r="2506" spans="1:6" s="55" customFormat="1" x14ac:dyDescent="0.25">
      <c r="A2506" s="51" t="str">
        <f t="shared" si="78"/>
        <v>A</v>
      </c>
      <c r="B2506" s="129" t="s">
        <v>258</v>
      </c>
      <c r="C2506" s="60" t="s">
        <v>16</v>
      </c>
      <c r="D2506" s="61">
        <v>6</v>
      </c>
      <c r="E2506" s="61">
        <v>0</v>
      </c>
      <c r="F2506" s="130">
        <f t="shared" si="79"/>
        <v>0</v>
      </c>
    </row>
    <row r="2507" spans="1:6" s="55" customFormat="1" ht="36.75" thickBot="1" x14ac:dyDescent="0.3">
      <c r="A2507" s="51" t="str">
        <f t="shared" si="78"/>
        <v>A</v>
      </c>
      <c r="B2507" s="52" t="s">
        <v>1328</v>
      </c>
      <c r="C2507" s="125" t="s">
        <v>1329</v>
      </c>
      <c r="D2507" s="54">
        <v>950</v>
      </c>
      <c r="E2507" s="54">
        <v>948.53742</v>
      </c>
      <c r="F2507" s="126">
        <f t="shared" si="79"/>
        <v>0.99846044210526319</v>
      </c>
    </row>
    <row r="2508" spans="1:6" s="55" customFormat="1" ht="15.75" thickTop="1" x14ac:dyDescent="0.25">
      <c r="A2508" s="51" t="str">
        <f t="shared" si="78"/>
        <v>A</v>
      </c>
      <c r="B2508" s="127" t="s">
        <v>258</v>
      </c>
      <c r="C2508" s="57" t="s">
        <v>10</v>
      </c>
      <c r="D2508" s="58">
        <v>950</v>
      </c>
      <c r="E2508" s="58">
        <v>948.53742</v>
      </c>
      <c r="F2508" s="128">
        <f t="shared" si="79"/>
        <v>0.99846044210526319</v>
      </c>
    </row>
    <row r="2509" spans="1:6" s="55" customFormat="1" x14ac:dyDescent="0.25">
      <c r="A2509" s="51" t="str">
        <f t="shared" si="78"/>
        <v>A</v>
      </c>
      <c r="B2509" s="129" t="s">
        <v>258</v>
      </c>
      <c r="C2509" s="60" t="s">
        <v>12</v>
      </c>
      <c r="D2509" s="61">
        <v>940</v>
      </c>
      <c r="E2509" s="61">
        <v>938.58542</v>
      </c>
      <c r="F2509" s="130">
        <f t="shared" si="79"/>
        <v>0.99849512765957449</v>
      </c>
    </row>
    <row r="2510" spans="1:6" s="55" customFormat="1" x14ac:dyDescent="0.25">
      <c r="A2510" s="51" t="str">
        <f t="shared" si="78"/>
        <v>A</v>
      </c>
      <c r="B2510" s="129" t="s">
        <v>258</v>
      </c>
      <c r="C2510" s="60" t="s">
        <v>14</v>
      </c>
      <c r="D2510" s="61">
        <v>10</v>
      </c>
      <c r="E2510" s="61">
        <v>9.952</v>
      </c>
      <c r="F2510" s="130">
        <f t="shared" si="79"/>
        <v>0.99519999999999997</v>
      </c>
    </row>
    <row r="2511" spans="1:6" s="55" customFormat="1" ht="18.75" thickBot="1" x14ac:dyDescent="0.3">
      <c r="A2511" s="51" t="str">
        <f t="shared" si="78"/>
        <v>A</v>
      </c>
      <c r="B2511" s="52" t="s">
        <v>1330</v>
      </c>
      <c r="C2511" s="125" t="s">
        <v>1331</v>
      </c>
      <c r="D2511" s="54">
        <v>90</v>
      </c>
      <c r="E2511" s="54">
        <v>89.992519999999999</v>
      </c>
      <c r="F2511" s="126">
        <f t="shared" si="79"/>
        <v>0.99991688888888886</v>
      </c>
    </row>
    <row r="2512" spans="1:6" s="55" customFormat="1" ht="15.75" thickTop="1" x14ac:dyDescent="0.25">
      <c r="A2512" s="51" t="str">
        <f t="shared" si="78"/>
        <v>A</v>
      </c>
      <c r="B2512" s="127" t="s">
        <v>258</v>
      </c>
      <c r="C2512" s="57" t="s">
        <v>10</v>
      </c>
      <c r="D2512" s="58">
        <v>90</v>
      </c>
      <c r="E2512" s="58">
        <v>89.992519999999999</v>
      </c>
      <c r="F2512" s="128">
        <f t="shared" si="79"/>
        <v>0.99991688888888886</v>
      </c>
    </row>
    <row r="2513" spans="1:6" s="55" customFormat="1" x14ac:dyDescent="0.25">
      <c r="A2513" s="51" t="str">
        <f t="shared" si="78"/>
        <v>A</v>
      </c>
      <c r="B2513" s="129" t="s">
        <v>258</v>
      </c>
      <c r="C2513" s="60" t="s">
        <v>12</v>
      </c>
      <c r="D2513" s="61">
        <v>90</v>
      </c>
      <c r="E2513" s="61">
        <v>89.992519999999999</v>
      </c>
      <c r="F2513" s="130">
        <f t="shared" si="79"/>
        <v>0.99991688888888886</v>
      </c>
    </row>
    <row r="2514" spans="1:6" s="55" customFormat="1" ht="54.75" thickBot="1" x14ac:dyDescent="0.3">
      <c r="A2514" s="51" t="str">
        <f t="shared" si="78"/>
        <v>A</v>
      </c>
      <c r="B2514" s="52" t="s">
        <v>1332</v>
      </c>
      <c r="C2514" s="125" t="s">
        <v>1333</v>
      </c>
      <c r="D2514" s="54">
        <v>10</v>
      </c>
      <c r="E2514" s="54">
        <v>9.9005100000000006</v>
      </c>
      <c r="F2514" s="126">
        <f t="shared" si="79"/>
        <v>0.99005100000000001</v>
      </c>
    </row>
    <row r="2515" spans="1:6" s="55" customFormat="1" ht="15.75" thickTop="1" x14ac:dyDescent="0.25">
      <c r="A2515" s="51" t="str">
        <f t="shared" si="78"/>
        <v>A</v>
      </c>
      <c r="B2515" s="127" t="s">
        <v>258</v>
      </c>
      <c r="C2515" s="57" t="s">
        <v>10</v>
      </c>
      <c r="D2515" s="58">
        <v>10</v>
      </c>
      <c r="E2515" s="58">
        <v>9.9005100000000006</v>
      </c>
      <c r="F2515" s="128">
        <f t="shared" si="79"/>
        <v>0.99005100000000001</v>
      </c>
    </row>
    <row r="2516" spans="1:6" s="55" customFormat="1" x14ac:dyDescent="0.25">
      <c r="A2516" s="51" t="str">
        <f t="shared" si="78"/>
        <v>A</v>
      </c>
      <c r="B2516" s="129" t="s">
        <v>258</v>
      </c>
      <c r="C2516" s="60" t="s">
        <v>12</v>
      </c>
      <c r="D2516" s="61">
        <v>10</v>
      </c>
      <c r="E2516" s="61">
        <v>9.9005100000000006</v>
      </c>
      <c r="F2516" s="130">
        <f t="shared" si="79"/>
        <v>0.99005100000000001</v>
      </c>
    </row>
    <row r="2517" spans="1:6" s="55" customFormat="1" ht="18.75" thickBot="1" x14ac:dyDescent="0.3">
      <c r="A2517" s="51" t="str">
        <f t="shared" si="78"/>
        <v>A</v>
      </c>
      <c r="B2517" s="52" t="s">
        <v>1334</v>
      </c>
      <c r="C2517" s="125" t="s">
        <v>1335</v>
      </c>
      <c r="D2517" s="54">
        <v>5</v>
      </c>
      <c r="E2517" s="54">
        <v>4.8812499999999996</v>
      </c>
      <c r="F2517" s="126">
        <f t="shared" si="79"/>
        <v>0.97624999999999995</v>
      </c>
    </row>
    <row r="2518" spans="1:6" s="55" customFormat="1" ht="15.75" thickTop="1" x14ac:dyDescent="0.25">
      <c r="A2518" s="51" t="str">
        <f t="shared" si="78"/>
        <v>A</v>
      </c>
      <c r="B2518" s="127" t="s">
        <v>258</v>
      </c>
      <c r="C2518" s="57" t="s">
        <v>10</v>
      </c>
      <c r="D2518" s="58">
        <v>5</v>
      </c>
      <c r="E2518" s="58">
        <v>4.8812499999999996</v>
      </c>
      <c r="F2518" s="128">
        <f t="shared" si="79"/>
        <v>0.97624999999999995</v>
      </c>
    </row>
    <row r="2519" spans="1:6" s="55" customFormat="1" x14ac:dyDescent="0.25">
      <c r="A2519" s="51" t="str">
        <f t="shared" si="78"/>
        <v>A</v>
      </c>
      <c r="B2519" s="129" t="s">
        <v>258</v>
      </c>
      <c r="C2519" s="60" t="s">
        <v>12</v>
      </c>
      <c r="D2519" s="61">
        <v>5</v>
      </c>
      <c r="E2519" s="61">
        <v>4.8812499999999996</v>
      </c>
      <c r="F2519" s="130">
        <f t="shared" si="79"/>
        <v>0.97624999999999995</v>
      </c>
    </row>
    <row r="2520" spans="1:6" ht="36.75" thickBot="1" x14ac:dyDescent="0.3">
      <c r="A2520" s="110" t="str">
        <f t="shared" si="78"/>
        <v>A</v>
      </c>
      <c r="B2520" s="42" t="s">
        <v>1336</v>
      </c>
      <c r="C2520" s="120" t="s">
        <v>1337</v>
      </c>
      <c r="D2520" s="44">
        <v>1155.5</v>
      </c>
      <c r="E2520" s="44">
        <v>1145.6371299999998</v>
      </c>
      <c r="F2520" s="113">
        <f t="shared" si="79"/>
        <v>0.99146441367373417</v>
      </c>
    </row>
    <row r="2521" spans="1:6" ht="15.75" thickTop="1" x14ac:dyDescent="0.25">
      <c r="A2521" s="110" t="str">
        <f t="shared" si="78"/>
        <v>A</v>
      </c>
      <c r="B2521" s="121" t="s">
        <v>258</v>
      </c>
      <c r="C2521" s="46" t="s">
        <v>10</v>
      </c>
      <c r="D2521" s="47">
        <v>1155.3</v>
      </c>
      <c r="E2521" s="47">
        <v>1145.4631000000002</v>
      </c>
      <c r="F2521" s="122">
        <f t="shared" si="79"/>
        <v>0.99148541504371179</v>
      </c>
    </row>
    <row r="2522" spans="1:6" x14ac:dyDescent="0.25">
      <c r="A2522" s="110" t="str">
        <f t="shared" si="78"/>
        <v>A</v>
      </c>
      <c r="B2522" s="123" t="s">
        <v>258</v>
      </c>
      <c r="C2522" s="49" t="s">
        <v>11</v>
      </c>
      <c r="D2522" s="50">
        <v>554.5</v>
      </c>
      <c r="E2522" s="50">
        <v>551.92115999999999</v>
      </c>
      <c r="F2522" s="124">
        <f t="shared" si="79"/>
        <v>0.99534925157799814</v>
      </c>
    </row>
    <row r="2523" spans="1:6" x14ac:dyDescent="0.25">
      <c r="A2523" s="110" t="str">
        <f t="shared" si="78"/>
        <v>A</v>
      </c>
      <c r="B2523" s="123" t="s">
        <v>258</v>
      </c>
      <c r="C2523" s="49" t="s">
        <v>12</v>
      </c>
      <c r="D2523" s="50">
        <v>596.1</v>
      </c>
      <c r="E2523" s="50">
        <v>589.01616000000001</v>
      </c>
      <c r="F2523" s="124">
        <f t="shared" si="79"/>
        <v>0.98811635631605432</v>
      </c>
    </row>
    <row r="2524" spans="1:6" x14ac:dyDescent="0.25">
      <c r="A2524" s="110" t="str">
        <f t="shared" si="78"/>
        <v>A</v>
      </c>
      <c r="B2524" s="123" t="s">
        <v>258</v>
      </c>
      <c r="C2524" s="49" t="s">
        <v>15</v>
      </c>
      <c r="D2524" s="50">
        <v>2.8</v>
      </c>
      <c r="E2524" s="50">
        <v>2.7204000000000002</v>
      </c>
      <c r="F2524" s="124">
        <f t="shared" si="79"/>
        <v>0.97157142857142864</v>
      </c>
    </row>
    <row r="2525" spans="1:6" x14ac:dyDescent="0.25">
      <c r="A2525" s="110" t="str">
        <f t="shared" si="78"/>
        <v>A</v>
      </c>
      <c r="B2525" s="123" t="s">
        <v>258</v>
      </c>
      <c r="C2525" s="49" t="s">
        <v>16</v>
      </c>
      <c r="D2525" s="50">
        <v>1.9</v>
      </c>
      <c r="E2525" s="50">
        <v>1.8053800000000002</v>
      </c>
      <c r="F2525" s="124">
        <f t="shared" si="79"/>
        <v>0.95020000000000016</v>
      </c>
    </row>
    <row r="2526" spans="1:6" x14ac:dyDescent="0.25">
      <c r="A2526" s="110" t="str">
        <f t="shared" si="78"/>
        <v>A</v>
      </c>
      <c r="B2526" s="121" t="s">
        <v>258</v>
      </c>
      <c r="C2526" s="46" t="s">
        <v>17</v>
      </c>
      <c r="D2526" s="47">
        <v>0.2</v>
      </c>
      <c r="E2526" s="47">
        <v>0.17402999999999999</v>
      </c>
      <c r="F2526" s="122">
        <f t="shared" si="79"/>
        <v>0.87014999999999987</v>
      </c>
    </row>
    <row r="2527" spans="1:6" s="55" customFormat="1" ht="36.75" thickBot="1" x14ac:dyDescent="0.3">
      <c r="A2527" s="51" t="str">
        <f t="shared" si="78"/>
        <v>A</v>
      </c>
      <c r="B2527" s="52" t="s">
        <v>1338</v>
      </c>
      <c r="C2527" s="125" t="s">
        <v>1339</v>
      </c>
      <c r="D2527" s="54">
        <v>883.2</v>
      </c>
      <c r="E2527" s="54">
        <v>877.65197999999998</v>
      </c>
      <c r="F2527" s="126">
        <f t="shared" si="79"/>
        <v>0.99371827445652161</v>
      </c>
    </row>
    <row r="2528" spans="1:6" s="55" customFormat="1" ht="15.75" thickTop="1" x14ac:dyDescent="0.25">
      <c r="A2528" s="51" t="str">
        <f t="shared" si="78"/>
        <v>A</v>
      </c>
      <c r="B2528" s="127" t="s">
        <v>258</v>
      </c>
      <c r="C2528" s="57" t="s">
        <v>10</v>
      </c>
      <c r="D2528" s="58">
        <v>883.2</v>
      </c>
      <c r="E2528" s="58">
        <v>877.65197999999998</v>
      </c>
      <c r="F2528" s="128">
        <f t="shared" si="79"/>
        <v>0.99371827445652161</v>
      </c>
    </row>
    <row r="2529" spans="1:6" s="55" customFormat="1" x14ac:dyDescent="0.25">
      <c r="A2529" s="51" t="str">
        <f t="shared" si="78"/>
        <v>A</v>
      </c>
      <c r="B2529" s="129" t="s">
        <v>258</v>
      </c>
      <c r="C2529" s="60" t="s">
        <v>11</v>
      </c>
      <c r="D2529" s="61">
        <v>554.5</v>
      </c>
      <c r="E2529" s="61">
        <v>551.92115999999999</v>
      </c>
      <c r="F2529" s="130">
        <f t="shared" si="79"/>
        <v>0.99534925157799814</v>
      </c>
    </row>
    <row r="2530" spans="1:6" s="55" customFormat="1" x14ac:dyDescent="0.25">
      <c r="A2530" s="51" t="str">
        <f t="shared" si="78"/>
        <v>A</v>
      </c>
      <c r="B2530" s="129" t="s">
        <v>258</v>
      </c>
      <c r="C2530" s="60" t="s">
        <v>12</v>
      </c>
      <c r="D2530" s="61">
        <v>324</v>
      </c>
      <c r="E2530" s="61">
        <v>321.20504</v>
      </c>
      <c r="F2530" s="130">
        <f t="shared" si="79"/>
        <v>0.99137358024691358</v>
      </c>
    </row>
    <row r="2531" spans="1:6" s="55" customFormat="1" x14ac:dyDescent="0.25">
      <c r="A2531" s="51" t="str">
        <f t="shared" si="78"/>
        <v>A</v>
      </c>
      <c r="B2531" s="129" t="s">
        <v>258</v>
      </c>
      <c r="C2531" s="60" t="s">
        <v>15</v>
      </c>
      <c r="D2531" s="61">
        <v>2.8</v>
      </c>
      <c r="E2531" s="61">
        <v>2.7204000000000002</v>
      </c>
      <c r="F2531" s="130">
        <f t="shared" si="79"/>
        <v>0.97157142857142864</v>
      </c>
    </row>
    <row r="2532" spans="1:6" s="55" customFormat="1" x14ac:dyDescent="0.25">
      <c r="A2532" s="51" t="str">
        <f t="shared" si="78"/>
        <v>A</v>
      </c>
      <c r="B2532" s="129" t="s">
        <v>258</v>
      </c>
      <c r="C2532" s="60" t="s">
        <v>16</v>
      </c>
      <c r="D2532" s="61">
        <v>1.9</v>
      </c>
      <c r="E2532" s="61">
        <v>1.8053800000000002</v>
      </c>
      <c r="F2532" s="130">
        <f t="shared" si="79"/>
        <v>0.95020000000000016</v>
      </c>
    </row>
    <row r="2533" spans="1:6" s="55" customFormat="1" ht="72.75" thickBot="1" x14ac:dyDescent="0.3">
      <c r="A2533" s="51" t="str">
        <f t="shared" si="78"/>
        <v>A</v>
      </c>
      <c r="B2533" s="52" t="s">
        <v>1340</v>
      </c>
      <c r="C2533" s="125" t="s">
        <v>1341</v>
      </c>
      <c r="D2533" s="54">
        <v>89.3</v>
      </c>
      <c r="E2533" s="54">
        <v>85.831020000000009</v>
      </c>
      <c r="F2533" s="126">
        <f t="shared" si="79"/>
        <v>0.96115363941769327</v>
      </c>
    </row>
    <row r="2534" spans="1:6" s="55" customFormat="1" ht="15.75" thickTop="1" x14ac:dyDescent="0.25">
      <c r="A2534" s="51" t="str">
        <f t="shared" si="78"/>
        <v>A</v>
      </c>
      <c r="B2534" s="127" t="s">
        <v>258</v>
      </c>
      <c r="C2534" s="57" t="s">
        <v>10</v>
      </c>
      <c r="D2534" s="58">
        <v>89.3</v>
      </c>
      <c r="E2534" s="58">
        <v>85.831020000000009</v>
      </c>
      <c r="F2534" s="128">
        <f t="shared" si="79"/>
        <v>0.96115363941769327</v>
      </c>
    </row>
    <row r="2535" spans="1:6" s="55" customFormat="1" x14ac:dyDescent="0.25">
      <c r="A2535" s="51" t="str">
        <f t="shared" si="78"/>
        <v>A</v>
      </c>
      <c r="B2535" s="129" t="s">
        <v>258</v>
      </c>
      <c r="C2535" s="60" t="s">
        <v>12</v>
      </c>
      <c r="D2535" s="61">
        <v>89.3</v>
      </c>
      <c r="E2535" s="61">
        <v>85.831020000000009</v>
      </c>
      <c r="F2535" s="130">
        <f t="shared" si="79"/>
        <v>0.96115363941769327</v>
      </c>
    </row>
    <row r="2536" spans="1:6" s="55" customFormat="1" ht="72.75" thickBot="1" x14ac:dyDescent="0.3">
      <c r="A2536" s="51" t="str">
        <f t="shared" si="78"/>
        <v>A</v>
      </c>
      <c r="B2536" s="52" t="s">
        <v>1342</v>
      </c>
      <c r="C2536" s="125" t="s">
        <v>1343</v>
      </c>
      <c r="D2536" s="54">
        <v>164.2</v>
      </c>
      <c r="E2536" s="54">
        <v>163.68663000000001</v>
      </c>
      <c r="F2536" s="126">
        <f t="shared" si="79"/>
        <v>0.99687350791717433</v>
      </c>
    </row>
    <row r="2537" spans="1:6" s="55" customFormat="1" ht="15.75" thickTop="1" x14ac:dyDescent="0.25">
      <c r="A2537" s="51" t="str">
        <f t="shared" si="78"/>
        <v>A</v>
      </c>
      <c r="B2537" s="127" t="s">
        <v>258</v>
      </c>
      <c r="C2537" s="57" t="s">
        <v>10</v>
      </c>
      <c r="D2537" s="58">
        <v>164</v>
      </c>
      <c r="E2537" s="58">
        <v>163.51259999999999</v>
      </c>
      <c r="F2537" s="128">
        <f t="shared" si="79"/>
        <v>0.99702804878048779</v>
      </c>
    </row>
    <row r="2538" spans="1:6" s="55" customFormat="1" x14ac:dyDescent="0.25">
      <c r="A2538" s="51" t="str">
        <f t="shared" si="78"/>
        <v>A</v>
      </c>
      <c r="B2538" s="129" t="s">
        <v>258</v>
      </c>
      <c r="C2538" s="60" t="s">
        <v>12</v>
      </c>
      <c r="D2538" s="61">
        <v>164</v>
      </c>
      <c r="E2538" s="61">
        <v>163.51259999999999</v>
      </c>
      <c r="F2538" s="130">
        <f t="shared" si="79"/>
        <v>0.99702804878048779</v>
      </c>
    </row>
    <row r="2539" spans="1:6" s="55" customFormat="1" x14ac:dyDescent="0.25">
      <c r="A2539" s="51" t="str">
        <f t="shared" si="78"/>
        <v>A</v>
      </c>
      <c r="B2539" s="127" t="s">
        <v>258</v>
      </c>
      <c r="C2539" s="57" t="s">
        <v>17</v>
      </c>
      <c r="D2539" s="58">
        <v>0.2</v>
      </c>
      <c r="E2539" s="58">
        <v>0.17402999999999999</v>
      </c>
      <c r="F2539" s="128">
        <f t="shared" si="79"/>
        <v>0.87014999999999987</v>
      </c>
    </row>
    <row r="2540" spans="1:6" s="55" customFormat="1" ht="36.75" thickBot="1" x14ac:dyDescent="0.3">
      <c r="A2540" s="51" t="str">
        <f t="shared" si="78"/>
        <v>A</v>
      </c>
      <c r="B2540" s="52" t="s">
        <v>1344</v>
      </c>
      <c r="C2540" s="125" t="s">
        <v>1345</v>
      </c>
      <c r="D2540" s="54">
        <v>4.9000000000000004</v>
      </c>
      <c r="E2540" s="54">
        <v>4.6026000000000007</v>
      </c>
      <c r="F2540" s="126">
        <f t="shared" si="79"/>
        <v>0.93930612244897971</v>
      </c>
    </row>
    <row r="2541" spans="1:6" s="55" customFormat="1" ht="15.75" thickTop="1" x14ac:dyDescent="0.25">
      <c r="A2541" s="51" t="str">
        <f t="shared" si="78"/>
        <v>A</v>
      </c>
      <c r="B2541" s="127" t="s">
        <v>258</v>
      </c>
      <c r="C2541" s="57" t="s">
        <v>10</v>
      </c>
      <c r="D2541" s="58">
        <v>4.9000000000000004</v>
      </c>
      <c r="E2541" s="58">
        <v>4.6026000000000007</v>
      </c>
      <c r="F2541" s="128">
        <f t="shared" si="79"/>
        <v>0.93930612244897971</v>
      </c>
    </row>
    <row r="2542" spans="1:6" s="55" customFormat="1" x14ac:dyDescent="0.25">
      <c r="A2542" s="51" t="str">
        <f t="shared" si="78"/>
        <v>A</v>
      </c>
      <c r="B2542" s="129" t="s">
        <v>258</v>
      </c>
      <c r="C2542" s="60" t="s">
        <v>12</v>
      </c>
      <c r="D2542" s="61">
        <v>4.9000000000000004</v>
      </c>
      <c r="E2542" s="61">
        <v>4.6026000000000007</v>
      </c>
      <c r="F2542" s="130">
        <f t="shared" si="79"/>
        <v>0.93930612244897971</v>
      </c>
    </row>
    <row r="2543" spans="1:6" s="55" customFormat="1" ht="36.75" thickBot="1" x14ac:dyDescent="0.3">
      <c r="A2543" s="51" t="str">
        <f t="shared" si="78"/>
        <v>A</v>
      </c>
      <c r="B2543" s="52" t="s">
        <v>1346</v>
      </c>
      <c r="C2543" s="125" t="s">
        <v>1347</v>
      </c>
      <c r="D2543" s="54">
        <v>13.9</v>
      </c>
      <c r="E2543" s="54">
        <v>13.8649</v>
      </c>
      <c r="F2543" s="126">
        <f t="shared" si="79"/>
        <v>0.99747482014388489</v>
      </c>
    </row>
    <row r="2544" spans="1:6" s="55" customFormat="1" ht="15.75" thickTop="1" x14ac:dyDescent="0.25">
      <c r="A2544" s="51" t="str">
        <f t="shared" si="78"/>
        <v>A</v>
      </c>
      <c r="B2544" s="127" t="s">
        <v>258</v>
      </c>
      <c r="C2544" s="57" t="s">
        <v>10</v>
      </c>
      <c r="D2544" s="58">
        <v>13.9</v>
      </c>
      <c r="E2544" s="58">
        <v>13.8649</v>
      </c>
      <c r="F2544" s="128">
        <f t="shared" si="79"/>
        <v>0.99747482014388489</v>
      </c>
    </row>
    <row r="2545" spans="1:6" s="55" customFormat="1" x14ac:dyDescent="0.25">
      <c r="A2545" s="51" t="str">
        <f t="shared" si="78"/>
        <v>A</v>
      </c>
      <c r="B2545" s="129" t="s">
        <v>258</v>
      </c>
      <c r="C2545" s="60" t="s">
        <v>12</v>
      </c>
      <c r="D2545" s="61">
        <v>13.9</v>
      </c>
      <c r="E2545" s="61">
        <v>13.8649</v>
      </c>
      <c r="F2545" s="130">
        <f t="shared" si="79"/>
        <v>0.99747482014388489</v>
      </c>
    </row>
    <row r="2546" spans="1:6" ht="18.75" thickBot="1" x14ac:dyDescent="0.3">
      <c r="A2546" s="110" t="str">
        <f t="shared" si="78"/>
        <v>A</v>
      </c>
      <c r="B2546" s="42" t="s">
        <v>1348</v>
      </c>
      <c r="C2546" s="120" t="s">
        <v>1349</v>
      </c>
      <c r="D2546" s="44">
        <v>101605.5</v>
      </c>
      <c r="E2546" s="44">
        <v>100161.50355000001</v>
      </c>
      <c r="F2546" s="113">
        <f t="shared" si="79"/>
        <v>0.98578820585499805</v>
      </c>
    </row>
    <row r="2547" spans="1:6" ht="15.75" thickTop="1" x14ac:dyDescent="0.25">
      <c r="A2547" s="110" t="str">
        <f t="shared" si="78"/>
        <v>A</v>
      </c>
      <c r="B2547" s="121" t="s">
        <v>258</v>
      </c>
      <c r="C2547" s="46" t="s">
        <v>10</v>
      </c>
      <c r="D2547" s="47">
        <v>101602.4</v>
      </c>
      <c r="E2547" s="47">
        <v>100159.49355000001</v>
      </c>
      <c r="F2547" s="122">
        <f t="shared" si="79"/>
        <v>0.98579850033070104</v>
      </c>
    </row>
    <row r="2548" spans="1:6" x14ac:dyDescent="0.25">
      <c r="A2548" s="110" t="str">
        <f t="shared" si="78"/>
        <v>A</v>
      </c>
      <c r="B2548" s="123" t="s">
        <v>258</v>
      </c>
      <c r="C2548" s="49" t="s">
        <v>11</v>
      </c>
      <c r="D2548" s="50">
        <v>2166.4</v>
      </c>
      <c r="E2548" s="50">
        <v>2117.4367000000002</v>
      </c>
      <c r="F2548" s="124">
        <f t="shared" si="79"/>
        <v>0.97739877215657311</v>
      </c>
    </row>
    <row r="2549" spans="1:6" x14ac:dyDescent="0.25">
      <c r="A2549" s="110" t="str">
        <f t="shared" si="78"/>
        <v>A</v>
      </c>
      <c r="B2549" s="123" t="s">
        <v>258</v>
      </c>
      <c r="C2549" s="49" t="s">
        <v>12</v>
      </c>
      <c r="D2549" s="50">
        <v>2549.1</v>
      </c>
      <c r="E2549" s="50">
        <v>2461.4972299999999</v>
      </c>
      <c r="F2549" s="124">
        <f t="shared" si="79"/>
        <v>0.96563384331724922</v>
      </c>
    </row>
    <row r="2550" spans="1:6" x14ac:dyDescent="0.25">
      <c r="A2550" s="110" t="str">
        <f t="shared" si="78"/>
        <v>A</v>
      </c>
      <c r="B2550" s="123" t="s">
        <v>258</v>
      </c>
      <c r="C2550" s="49" t="s">
        <v>14</v>
      </c>
      <c r="D2550" s="50">
        <v>84000.2</v>
      </c>
      <c r="E2550" s="50">
        <v>83925.162350000013</v>
      </c>
      <c r="F2550" s="124">
        <f t="shared" si="79"/>
        <v>0.99910669676976982</v>
      </c>
    </row>
    <row r="2551" spans="1:6" x14ac:dyDescent="0.25">
      <c r="A2551" s="110" t="str">
        <f t="shared" si="78"/>
        <v>A</v>
      </c>
      <c r="B2551" s="123" t="s">
        <v>258</v>
      </c>
      <c r="C2551" s="49" t="s">
        <v>2</v>
      </c>
      <c r="D2551" s="50">
        <v>1000</v>
      </c>
      <c r="E2551" s="50">
        <v>0</v>
      </c>
      <c r="F2551" s="124">
        <f t="shared" si="79"/>
        <v>0</v>
      </c>
    </row>
    <row r="2552" spans="1:6" x14ac:dyDescent="0.25">
      <c r="A2552" s="110" t="str">
        <f t="shared" si="78"/>
        <v>A</v>
      </c>
      <c r="B2552" s="123" t="s">
        <v>258</v>
      </c>
      <c r="C2552" s="49" t="s">
        <v>15</v>
      </c>
      <c r="D2552" s="50">
        <v>50</v>
      </c>
      <c r="E2552" s="50">
        <v>49.975389999999997</v>
      </c>
      <c r="F2552" s="124">
        <f t="shared" si="79"/>
        <v>0.99950779999999995</v>
      </c>
    </row>
    <row r="2553" spans="1:6" x14ac:dyDescent="0.25">
      <c r="A2553" s="110" t="str">
        <f t="shared" si="78"/>
        <v>A</v>
      </c>
      <c r="B2553" s="123" t="s">
        <v>258</v>
      </c>
      <c r="C2553" s="49" t="s">
        <v>16</v>
      </c>
      <c r="D2553" s="50">
        <v>11836.7</v>
      </c>
      <c r="E2553" s="50">
        <v>11605.421880000002</v>
      </c>
      <c r="F2553" s="124">
        <f t="shared" si="79"/>
        <v>0.98046092914410277</v>
      </c>
    </row>
    <row r="2554" spans="1:6" x14ac:dyDescent="0.25">
      <c r="A2554" s="110" t="str">
        <f t="shared" si="78"/>
        <v>A</v>
      </c>
      <c r="B2554" s="121" t="s">
        <v>258</v>
      </c>
      <c r="C2554" s="46" t="s">
        <v>17</v>
      </c>
      <c r="D2554" s="47">
        <v>3.1</v>
      </c>
      <c r="E2554" s="47">
        <v>2.0099999999999998</v>
      </c>
      <c r="F2554" s="122">
        <f t="shared" si="79"/>
        <v>0.64838709677419348</v>
      </c>
    </row>
    <row r="2555" spans="1:6" ht="18.75" thickBot="1" x14ac:dyDescent="0.3">
      <c r="A2555" s="110" t="str">
        <f t="shared" si="78"/>
        <v>A</v>
      </c>
      <c r="B2555" s="42" t="s">
        <v>1350</v>
      </c>
      <c r="C2555" s="120" t="s">
        <v>1351</v>
      </c>
      <c r="D2555" s="44">
        <v>3238.5</v>
      </c>
      <c r="E2555" s="44">
        <v>3131.1250800000007</v>
      </c>
      <c r="F2555" s="113">
        <f t="shared" si="79"/>
        <v>0.96684424270495617</v>
      </c>
    </row>
    <row r="2556" spans="1:6" ht="15.75" thickTop="1" x14ac:dyDescent="0.25">
      <c r="A2556" s="110" t="str">
        <f t="shared" si="78"/>
        <v>A</v>
      </c>
      <c r="B2556" s="121" t="s">
        <v>258</v>
      </c>
      <c r="C2556" s="46" t="s">
        <v>10</v>
      </c>
      <c r="D2556" s="47">
        <v>3236.4</v>
      </c>
      <c r="E2556" s="47">
        <v>3129.1150800000005</v>
      </c>
      <c r="F2556" s="122">
        <f t="shared" si="79"/>
        <v>0.96685053763440876</v>
      </c>
    </row>
    <row r="2557" spans="1:6" x14ac:dyDescent="0.25">
      <c r="A2557" s="110" t="str">
        <f t="shared" si="78"/>
        <v>A</v>
      </c>
      <c r="B2557" s="123" t="s">
        <v>258</v>
      </c>
      <c r="C2557" s="49" t="s">
        <v>11</v>
      </c>
      <c r="D2557" s="50">
        <v>2166.4</v>
      </c>
      <c r="E2557" s="50">
        <v>2117.4367000000002</v>
      </c>
      <c r="F2557" s="124">
        <f t="shared" si="79"/>
        <v>0.97739877215657311</v>
      </c>
    </row>
    <row r="2558" spans="1:6" x14ac:dyDescent="0.25">
      <c r="A2558" s="110" t="str">
        <f t="shared" si="78"/>
        <v>A</v>
      </c>
      <c r="B2558" s="123" t="s">
        <v>258</v>
      </c>
      <c r="C2558" s="49" t="s">
        <v>12</v>
      </c>
      <c r="D2558" s="50">
        <v>1000</v>
      </c>
      <c r="E2558" s="50">
        <v>914.01468</v>
      </c>
      <c r="F2558" s="124">
        <f t="shared" si="79"/>
        <v>0.91401467999999997</v>
      </c>
    </row>
    <row r="2559" spans="1:6" x14ac:dyDescent="0.25">
      <c r="A2559" s="110" t="str">
        <f t="shared" si="78"/>
        <v>A</v>
      </c>
      <c r="B2559" s="123" t="s">
        <v>258</v>
      </c>
      <c r="C2559" s="49" t="s">
        <v>14</v>
      </c>
      <c r="D2559" s="50">
        <v>0</v>
      </c>
      <c r="E2559" s="50">
        <v>28.6</v>
      </c>
      <c r="F2559" s="124" t="e">
        <f t="shared" si="79"/>
        <v>#DIV/0!</v>
      </c>
    </row>
    <row r="2560" spans="1:6" x14ac:dyDescent="0.25">
      <c r="A2560" s="110" t="str">
        <f t="shared" si="78"/>
        <v>A</v>
      </c>
      <c r="B2560" s="123" t="s">
        <v>258</v>
      </c>
      <c r="C2560" s="49" t="s">
        <v>15</v>
      </c>
      <c r="D2560" s="50">
        <v>50</v>
      </c>
      <c r="E2560" s="50">
        <v>49.975389999999997</v>
      </c>
      <c r="F2560" s="124">
        <f t="shared" si="79"/>
        <v>0.99950779999999995</v>
      </c>
    </row>
    <row r="2561" spans="1:6" x14ac:dyDescent="0.25">
      <c r="A2561" s="110" t="str">
        <f t="shared" si="78"/>
        <v>A</v>
      </c>
      <c r="B2561" s="123" t="s">
        <v>258</v>
      </c>
      <c r="C2561" s="49" t="s">
        <v>16</v>
      </c>
      <c r="D2561" s="50">
        <v>20</v>
      </c>
      <c r="E2561" s="50">
        <v>19.08831</v>
      </c>
      <c r="F2561" s="124">
        <f t="shared" si="79"/>
        <v>0.95441549999999997</v>
      </c>
    </row>
    <row r="2562" spans="1:6" x14ac:dyDescent="0.25">
      <c r="A2562" s="110" t="str">
        <f t="shared" si="78"/>
        <v>A</v>
      </c>
      <c r="B2562" s="121" t="s">
        <v>258</v>
      </c>
      <c r="C2562" s="46" t="s">
        <v>17</v>
      </c>
      <c r="D2562" s="47">
        <v>2.1</v>
      </c>
      <c r="E2562" s="47">
        <v>2.0099999999999998</v>
      </c>
      <c r="F2562" s="122">
        <f t="shared" si="79"/>
        <v>0.95714285714285696</v>
      </c>
    </row>
    <row r="2563" spans="1:6" ht="18.75" thickBot="1" x14ac:dyDescent="0.3">
      <c r="A2563" s="110" t="str">
        <f t="shared" si="78"/>
        <v>A</v>
      </c>
      <c r="B2563" s="42" t="s">
        <v>1352</v>
      </c>
      <c r="C2563" s="120" t="s">
        <v>1353</v>
      </c>
      <c r="D2563" s="44">
        <v>73989.95</v>
      </c>
      <c r="E2563" s="44">
        <v>73889.65423</v>
      </c>
      <c r="F2563" s="113">
        <f t="shared" si="79"/>
        <v>0.99864446766081072</v>
      </c>
    </row>
    <row r="2564" spans="1:6" ht="15.75" thickTop="1" x14ac:dyDescent="0.25">
      <c r="A2564" s="110" t="str">
        <f t="shared" ref="A2564:A2627" si="80">IF(OR(D2564&lt;&gt;0,E2564&lt;&gt;0),"A","B")</f>
        <v>A</v>
      </c>
      <c r="B2564" s="121" t="s">
        <v>258</v>
      </c>
      <c r="C2564" s="46" t="s">
        <v>10</v>
      </c>
      <c r="D2564" s="47">
        <v>73989.95</v>
      </c>
      <c r="E2564" s="47">
        <v>73889.65423</v>
      </c>
      <c r="F2564" s="122">
        <f t="shared" ref="F2564:F2627" si="81">E2564/D2564</f>
        <v>0.99864446766081072</v>
      </c>
    </row>
    <row r="2565" spans="1:6" x14ac:dyDescent="0.25">
      <c r="A2565" s="110" t="str">
        <f t="shared" si="80"/>
        <v>A</v>
      </c>
      <c r="B2565" s="123" t="s">
        <v>258</v>
      </c>
      <c r="C2565" s="49" t="s">
        <v>14</v>
      </c>
      <c r="D2565" s="50">
        <v>73989.95</v>
      </c>
      <c r="E2565" s="50">
        <v>73889.65423</v>
      </c>
      <c r="F2565" s="124">
        <f t="shared" si="81"/>
        <v>0.99864446766081072</v>
      </c>
    </row>
    <row r="2566" spans="1:6" s="55" customFormat="1" ht="18.75" thickBot="1" x14ac:dyDescent="0.3">
      <c r="A2566" s="51" t="str">
        <f t="shared" si="80"/>
        <v>A</v>
      </c>
      <c r="B2566" s="52" t="s">
        <v>1354</v>
      </c>
      <c r="C2566" s="125" t="s">
        <v>1353</v>
      </c>
      <c r="D2566" s="54">
        <v>73989.95</v>
      </c>
      <c r="E2566" s="54">
        <v>73889.65423</v>
      </c>
      <c r="F2566" s="126">
        <f t="shared" si="81"/>
        <v>0.99864446766081072</v>
      </c>
    </row>
    <row r="2567" spans="1:6" s="55" customFormat="1" ht="15.75" thickTop="1" x14ac:dyDescent="0.25">
      <c r="A2567" s="51" t="str">
        <f t="shared" si="80"/>
        <v>A</v>
      </c>
      <c r="B2567" s="127" t="s">
        <v>258</v>
      </c>
      <c r="C2567" s="57" t="s">
        <v>10</v>
      </c>
      <c r="D2567" s="58">
        <v>73989.95</v>
      </c>
      <c r="E2567" s="58">
        <v>73889.65423</v>
      </c>
      <c r="F2567" s="128">
        <f t="shared" si="81"/>
        <v>0.99864446766081072</v>
      </c>
    </row>
    <row r="2568" spans="1:6" s="55" customFormat="1" x14ac:dyDescent="0.25">
      <c r="A2568" s="51" t="str">
        <f t="shared" si="80"/>
        <v>A</v>
      </c>
      <c r="B2568" s="129" t="s">
        <v>258</v>
      </c>
      <c r="C2568" s="60" t="s">
        <v>14</v>
      </c>
      <c r="D2568" s="61">
        <v>73989.95</v>
      </c>
      <c r="E2568" s="61">
        <v>73889.65423</v>
      </c>
      <c r="F2568" s="130">
        <f t="shared" si="81"/>
        <v>0.99864446766081072</v>
      </c>
    </row>
    <row r="2569" spans="1:6" ht="18.75" thickBot="1" x14ac:dyDescent="0.3">
      <c r="A2569" s="110" t="str">
        <f t="shared" si="80"/>
        <v>A</v>
      </c>
      <c r="B2569" s="42" t="s">
        <v>1355</v>
      </c>
      <c r="C2569" s="120" t="s">
        <v>1356</v>
      </c>
      <c r="D2569" s="44">
        <v>75.900000000000006</v>
      </c>
      <c r="E2569" s="44">
        <v>75.899160000000009</v>
      </c>
      <c r="F2569" s="113">
        <f t="shared" si="81"/>
        <v>0.99998893280632417</v>
      </c>
    </row>
    <row r="2570" spans="1:6" ht="15.75" thickTop="1" x14ac:dyDescent="0.25">
      <c r="A2570" s="110" t="str">
        <f t="shared" si="80"/>
        <v>A</v>
      </c>
      <c r="B2570" s="121" t="s">
        <v>258</v>
      </c>
      <c r="C2570" s="46" t="s">
        <v>10</v>
      </c>
      <c r="D2570" s="47">
        <v>75.900000000000006</v>
      </c>
      <c r="E2570" s="47">
        <v>75.899160000000009</v>
      </c>
      <c r="F2570" s="122">
        <f t="shared" si="81"/>
        <v>0.99998893280632417</v>
      </c>
    </row>
    <row r="2571" spans="1:6" x14ac:dyDescent="0.25">
      <c r="A2571" s="110" t="str">
        <f t="shared" si="80"/>
        <v>A</v>
      </c>
      <c r="B2571" s="123" t="s">
        <v>258</v>
      </c>
      <c r="C2571" s="49" t="s">
        <v>14</v>
      </c>
      <c r="D2571" s="50">
        <v>75.900000000000006</v>
      </c>
      <c r="E2571" s="50">
        <v>75.899160000000009</v>
      </c>
      <c r="F2571" s="124">
        <f t="shared" si="81"/>
        <v>0.99998893280632417</v>
      </c>
    </row>
    <row r="2572" spans="1:6" ht="18.75" thickBot="1" x14ac:dyDescent="0.3">
      <c r="A2572" s="110" t="str">
        <f t="shared" si="80"/>
        <v>A</v>
      </c>
      <c r="B2572" s="42" t="s">
        <v>1357</v>
      </c>
      <c r="C2572" s="120" t="s">
        <v>1358</v>
      </c>
      <c r="D2572" s="44">
        <v>8780</v>
      </c>
      <c r="E2572" s="44">
        <v>8776.8176700000004</v>
      </c>
      <c r="F2572" s="113">
        <f t="shared" si="81"/>
        <v>0.9996375478359909</v>
      </c>
    </row>
    <row r="2573" spans="1:6" ht="15.75" thickTop="1" x14ac:dyDescent="0.25">
      <c r="A2573" s="110" t="str">
        <f t="shared" si="80"/>
        <v>A</v>
      </c>
      <c r="B2573" s="121" t="s">
        <v>258</v>
      </c>
      <c r="C2573" s="46" t="s">
        <v>10</v>
      </c>
      <c r="D2573" s="47">
        <v>8780</v>
      </c>
      <c r="E2573" s="47">
        <v>8776.8176700000004</v>
      </c>
      <c r="F2573" s="122">
        <f t="shared" si="81"/>
        <v>0.9996375478359909</v>
      </c>
    </row>
    <row r="2574" spans="1:6" x14ac:dyDescent="0.25">
      <c r="A2574" s="110" t="str">
        <f t="shared" si="80"/>
        <v>A</v>
      </c>
      <c r="B2574" s="123" t="s">
        <v>258</v>
      </c>
      <c r="C2574" s="49" t="s">
        <v>14</v>
      </c>
      <c r="D2574" s="50">
        <v>8780</v>
      </c>
      <c r="E2574" s="50">
        <v>8776.8176700000004</v>
      </c>
      <c r="F2574" s="124">
        <f t="shared" si="81"/>
        <v>0.9996375478359909</v>
      </c>
    </row>
    <row r="2575" spans="1:6" ht="18.75" thickBot="1" x14ac:dyDescent="0.3">
      <c r="A2575" s="110" t="str">
        <f t="shared" si="80"/>
        <v>A</v>
      </c>
      <c r="B2575" s="42" t="s">
        <v>1359</v>
      </c>
      <c r="C2575" s="120" t="s">
        <v>1360</v>
      </c>
      <c r="D2575" s="44">
        <v>18</v>
      </c>
      <c r="E2575" s="44">
        <v>17.942250000000001</v>
      </c>
      <c r="F2575" s="113">
        <f t="shared" si="81"/>
        <v>0.99679166666666674</v>
      </c>
    </row>
    <row r="2576" spans="1:6" ht="15.75" thickTop="1" x14ac:dyDescent="0.25">
      <c r="A2576" s="110" t="str">
        <f t="shared" si="80"/>
        <v>A</v>
      </c>
      <c r="B2576" s="121" t="s">
        <v>258</v>
      </c>
      <c r="C2576" s="46" t="s">
        <v>10</v>
      </c>
      <c r="D2576" s="47">
        <v>18</v>
      </c>
      <c r="E2576" s="47">
        <v>17.942250000000001</v>
      </c>
      <c r="F2576" s="122">
        <f t="shared" si="81"/>
        <v>0.99679166666666674</v>
      </c>
    </row>
    <row r="2577" spans="1:6" x14ac:dyDescent="0.25">
      <c r="A2577" s="110" t="str">
        <f t="shared" si="80"/>
        <v>A</v>
      </c>
      <c r="B2577" s="123" t="s">
        <v>258</v>
      </c>
      <c r="C2577" s="49" t="s">
        <v>14</v>
      </c>
      <c r="D2577" s="50">
        <v>18</v>
      </c>
      <c r="E2577" s="50">
        <v>17.942250000000001</v>
      </c>
      <c r="F2577" s="124">
        <f t="shared" si="81"/>
        <v>0.99679166666666674</v>
      </c>
    </row>
    <row r="2578" spans="1:6" ht="36.75" thickBot="1" x14ac:dyDescent="0.3">
      <c r="A2578" s="110" t="str">
        <f t="shared" si="80"/>
        <v>A</v>
      </c>
      <c r="B2578" s="42" t="s">
        <v>1361</v>
      </c>
      <c r="C2578" s="120" t="s">
        <v>1362</v>
      </c>
      <c r="D2578" s="44">
        <v>4205</v>
      </c>
      <c r="E2578" s="44">
        <v>4202.9472000000005</v>
      </c>
      <c r="F2578" s="113">
        <f t="shared" si="81"/>
        <v>0.99951181926278254</v>
      </c>
    </row>
    <row r="2579" spans="1:6" ht="15.75" thickTop="1" x14ac:dyDescent="0.25">
      <c r="A2579" s="110" t="str">
        <f t="shared" si="80"/>
        <v>A</v>
      </c>
      <c r="B2579" s="121" t="s">
        <v>258</v>
      </c>
      <c r="C2579" s="46" t="s">
        <v>10</v>
      </c>
      <c r="D2579" s="47">
        <v>4205</v>
      </c>
      <c r="E2579" s="47">
        <v>4202.9472000000005</v>
      </c>
      <c r="F2579" s="122">
        <f t="shared" si="81"/>
        <v>0.99951181926278254</v>
      </c>
    </row>
    <row r="2580" spans="1:6" x14ac:dyDescent="0.25">
      <c r="A2580" s="110" t="str">
        <f t="shared" si="80"/>
        <v>A</v>
      </c>
      <c r="B2580" s="123" t="s">
        <v>258</v>
      </c>
      <c r="C2580" s="49" t="s">
        <v>16</v>
      </c>
      <c r="D2580" s="50">
        <v>4205</v>
      </c>
      <c r="E2580" s="50">
        <v>4202.9472000000005</v>
      </c>
      <c r="F2580" s="124">
        <f t="shared" si="81"/>
        <v>0.99951181926278254</v>
      </c>
    </row>
    <row r="2581" spans="1:6" ht="18.75" thickBot="1" x14ac:dyDescent="0.3">
      <c r="A2581" s="110" t="str">
        <f t="shared" si="80"/>
        <v>A</v>
      </c>
      <c r="B2581" s="42" t="s">
        <v>1363</v>
      </c>
      <c r="C2581" s="120" t="s">
        <v>1364</v>
      </c>
      <c r="D2581" s="44">
        <v>72</v>
      </c>
      <c r="E2581" s="44">
        <v>71.199529999999996</v>
      </c>
      <c r="F2581" s="113">
        <f t="shared" si="81"/>
        <v>0.98888236111111105</v>
      </c>
    </row>
    <row r="2582" spans="1:6" ht="15.75" thickTop="1" x14ac:dyDescent="0.25">
      <c r="A2582" s="110" t="str">
        <f t="shared" si="80"/>
        <v>A</v>
      </c>
      <c r="B2582" s="121" t="s">
        <v>258</v>
      </c>
      <c r="C2582" s="46" t="s">
        <v>10</v>
      </c>
      <c r="D2582" s="47">
        <v>72</v>
      </c>
      <c r="E2582" s="47">
        <v>71.199529999999996</v>
      </c>
      <c r="F2582" s="122">
        <f t="shared" si="81"/>
        <v>0.98888236111111105</v>
      </c>
    </row>
    <row r="2583" spans="1:6" x14ac:dyDescent="0.25">
      <c r="A2583" s="110" t="str">
        <f t="shared" si="80"/>
        <v>A</v>
      </c>
      <c r="B2583" s="123" t="s">
        <v>258</v>
      </c>
      <c r="C2583" s="49" t="s">
        <v>12</v>
      </c>
      <c r="D2583" s="50">
        <v>72</v>
      </c>
      <c r="E2583" s="50">
        <v>71.199529999999996</v>
      </c>
      <c r="F2583" s="124">
        <f t="shared" si="81"/>
        <v>0.98888236111111105</v>
      </c>
    </row>
    <row r="2584" spans="1:6" ht="18.75" thickBot="1" x14ac:dyDescent="0.3">
      <c r="A2584" s="110" t="str">
        <f t="shared" si="80"/>
        <v>A</v>
      </c>
      <c r="B2584" s="42" t="s">
        <v>1365</v>
      </c>
      <c r="C2584" s="120" t="s">
        <v>1366</v>
      </c>
      <c r="D2584" s="44">
        <v>144.6</v>
      </c>
      <c r="E2584" s="44">
        <v>144.51391999999998</v>
      </c>
      <c r="F2584" s="113">
        <f t="shared" si="81"/>
        <v>0.99940470262793912</v>
      </c>
    </row>
    <row r="2585" spans="1:6" ht="15.75" thickTop="1" x14ac:dyDescent="0.25">
      <c r="A2585" s="110" t="str">
        <f t="shared" si="80"/>
        <v>A</v>
      </c>
      <c r="B2585" s="121" t="s">
        <v>258</v>
      </c>
      <c r="C2585" s="46" t="s">
        <v>10</v>
      </c>
      <c r="D2585" s="47">
        <v>144.6</v>
      </c>
      <c r="E2585" s="47">
        <v>144.51391999999998</v>
      </c>
      <c r="F2585" s="122">
        <f t="shared" si="81"/>
        <v>0.99940470262793912</v>
      </c>
    </row>
    <row r="2586" spans="1:6" x14ac:dyDescent="0.25">
      <c r="A2586" s="110" t="str">
        <f t="shared" si="80"/>
        <v>A</v>
      </c>
      <c r="B2586" s="123" t="s">
        <v>258</v>
      </c>
      <c r="C2586" s="49" t="s">
        <v>14</v>
      </c>
      <c r="D2586" s="50">
        <v>130.19999999999999</v>
      </c>
      <c r="E2586" s="50">
        <v>130.12231</v>
      </c>
      <c r="F2586" s="124">
        <f t="shared" si="81"/>
        <v>0.99940330261136723</v>
      </c>
    </row>
    <row r="2587" spans="1:6" x14ac:dyDescent="0.25">
      <c r="A2587" s="110" t="str">
        <f t="shared" si="80"/>
        <v>A</v>
      </c>
      <c r="B2587" s="123" t="s">
        <v>258</v>
      </c>
      <c r="C2587" s="49" t="s">
        <v>16</v>
      </c>
      <c r="D2587" s="50">
        <v>14.4</v>
      </c>
      <c r="E2587" s="50">
        <v>14.39161</v>
      </c>
      <c r="F2587" s="124">
        <f t="shared" si="81"/>
        <v>0.99941736111111112</v>
      </c>
    </row>
    <row r="2588" spans="1:6" ht="36.75" thickBot="1" x14ac:dyDescent="0.3">
      <c r="A2588" s="110" t="str">
        <f t="shared" si="80"/>
        <v>A</v>
      </c>
      <c r="B2588" s="42" t="s">
        <v>1367</v>
      </c>
      <c r="C2588" s="120" t="s">
        <v>1368</v>
      </c>
      <c r="D2588" s="44">
        <v>230</v>
      </c>
      <c r="E2588" s="44">
        <v>230</v>
      </c>
      <c r="F2588" s="113">
        <f t="shared" si="81"/>
        <v>1</v>
      </c>
    </row>
    <row r="2589" spans="1:6" ht="15.75" thickTop="1" x14ac:dyDescent="0.25">
      <c r="A2589" s="110" t="str">
        <f t="shared" si="80"/>
        <v>A</v>
      </c>
      <c r="B2589" s="121" t="s">
        <v>258</v>
      </c>
      <c r="C2589" s="46" t="s">
        <v>10</v>
      </c>
      <c r="D2589" s="47">
        <v>230</v>
      </c>
      <c r="E2589" s="47">
        <v>230</v>
      </c>
      <c r="F2589" s="122">
        <f t="shared" si="81"/>
        <v>1</v>
      </c>
    </row>
    <row r="2590" spans="1:6" x14ac:dyDescent="0.25">
      <c r="A2590" s="110" t="str">
        <f t="shared" si="80"/>
        <v>A</v>
      </c>
      <c r="B2590" s="123" t="s">
        <v>258</v>
      </c>
      <c r="C2590" s="49" t="s">
        <v>16</v>
      </c>
      <c r="D2590" s="50">
        <v>230</v>
      </c>
      <c r="E2590" s="50">
        <v>230</v>
      </c>
      <c r="F2590" s="124">
        <f t="shared" si="81"/>
        <v>1</v>
      </c>
    </row>
    <row r="2591" spans="1:6" ht="18.75" thickBot="1" x14ac:dyDescent="0.3">
      <c r="A2591" s="110" t="str">
        <f t="shared" si="80"/>
        <v>A</v>
      </c>
      <c r="B2591" s="42" t="s">
        <v>1369</v>
      </c>
      <c r="C2591" s="120" t="s">
        <v>1370</v>
      </c>
      <c r="D2591" s="44">
        <v>49.5</v>
      </c>
      <c r="E2591" s="44">
        <v>49.263280000000002</v>
      </c>
      <c r="F2591" s="113">
        <f t="shared" si="81"/>
        <v>0.99521777777777787</v>
      </c>
    </row>
    <row r="2592" spans="1:6" ht="15.75" thickTop="1" x14ac:dyDescent="0.25">
      <c r="A2592" s="110" t="str">
        <f t="shared" si="80"/>
        <v>A</v>
      </c>
      <c r="B2592" s="121" t="s">
        <v>258</v>
      </c>
      <c r="C2592" s="46" t="s">
        <v>10</v>
      </c>
      <c r="D2592" s="47">
        <v>49.5</v>
      </c>
      <c r="E2592" s="47">
        <v>49.263280000000002</v>
      </c>
      <c r="F2592" s="122">
        <f t="shared" si="81"/>
        <v>0.99521777777777787</v>
      </c>
    </row>
    <row r="2593" spans="1:6" x14ac:dyDescent="0.25">
      <c r="A2593" s="110" t="str">
        <f t="shared" si="80"/>
        <v>A</v>
      </c>
      <c r="B2593" s="123" t="s">
        <v>258</v>
      </c>
      <c r="C2593" s="49" t="s">
        <v>16</v>
      </c>
      <c r="D2593" s="50">
        <v>49.5</v>
      </c>
      <c r="E2593" s="50">
        <v>49.263280000000002</v>
      </c>
      <c r="F2593" s="124">
        <f t="shared" si="81"/>
        <v>0.99521777777777787</v>
      </c>
    </row>
    <row r="2594" spans="1:6" ht="36.75" thickBot="1" x14ac:dyDescent="0.3">
      <c r="A2594" s="110" t="str">
        <f t="shared" si="80"/>
        <v>A</v>
      </c>
      <c r="B2594" s="42" t="s">
        <v>1371</v>
      </c>
      <c r="C2594" s="120" t="s">
        <v>1372</v>
      </c>
      <c r="D2594" s="44">
        <v>1137.0999999999999</v>
      </c>
      <c r="E2594" s="44">
        <v>1137.0383300000001</v>
      </c>
      <c r="F2594" s="113">
        <f t="shared" si="81"/>
        <v>0.99994576554392767</v>
      </c>
    </row>
    <row r="2595" spans="1:6" ht="15.75" thickTop="1" x14ac:dyDescent="0.25">
      <c r="A2595" s="110" t="str">
        <f t="shared" si="80"/>
        <v>A</v>
      </c>
      <c r="B2595" s="121" t="s">
        <v>258</v>
      </c>
      <c r="C2595" s="46" t="s">
        <v>10</v>
      </c>
      <c r="D2595" s="47">
        <v>1137.0999999999999</v>
      </c>
      <c r="E2595" s="47">
        <v>1137.0383300000001</v>
      </c>
      <c r="F2595" s="122">
        <f t="shared" si="81"/>
        <v>0.99994576554392767</v>
      </c>
    </row>
    <row r="2596" spans="1:6" x14ac:dyDescent="0.25">
      <c r="A2596" s="110" t="str">
        <f t="shared" si="80"/>
        <v>A</v>
      </c>
      <c r="B2596" s="123" t="s">
        <v>258</v>
      </c>
      <c r="C2596" s="49" t="s">
        <v>12</v>
      </c>
      <c r="D2596" s="50">
        <v>1137.0999999999999</v>
      </c>
      <c r="E2596" s="50">
        <v>1137.0383300000001</v>
      </c>
      <c r="F2596" s="124">
        <f t="shared" si="81"/>
        <v>0.99994576554392767</v>
      </c>
    </row>
    <row r="2597" spans="1:6" ht="18.75" thickBot="1" x14ac:dyDescent="0.3">
      <c r="A2597" s="110" t="str">
        <f t="shared" si="80"/>
        <v>A</v>
      </c>
      <c r="B2597" s="42" t="s">
        <v>1373</v>
      </c>
      <c r="C2597" s="120" t="s">
        <v>1374</v>
      </c>
      <c r="D2597" s="44">
        <v>1000</v>
      </c>
      <c r="E2597" s="44">
        <v>1000</v>
      </c>
      <c r="F2597" s="113">
        <f t="shared" si="81"/>
        <v>1</v>
      </c>
    </row>
    <row r="2598" spans="1:6" ht="15.75" thickTop="1" x14ac:dyDescent="0.25">
      <c r="A2598" s="110" t="str">
        <f t="shared" si="80"/>
        <v>A</v>
      </c>
      <c r="B2598" s="121" t="s">
        <v>258</v>
      </c>
      <c r="C2598" s="46" t="s">
        <v>10</v>
      </c>
      <c r="D2598" s="47">
        <v>1000</v>
      </c>
      <c r="E2598" s="47">
        <v>1000</v>
      </c>
      <c r="F2598" s="122">
        <f t="shared" si="81"/>
        <v>1</v>
      </c>
    </row>
    <row r="2599" spans="1:6" x14ac:dyDescent="0.25">
      <c r="A2599" s="110" t="str">
        <f t="shared" si="80"/>
        <v>A</v>
      </c>
      <c r="B2599" s="123" t="s">
        <v>258</v>
      </c>
      <c r="C2599" s="49" t="s">
        <v>14</v>
      </c>
      <c r="D2599" s="50">
        <v>1000</v>
      </c>
      <c r="E2599" s="50">
        <v>1000</v>
      </c>
      <c r="F2599" s="124">
        <f t="shared" si="81"/>
        <v>1</v>
      </c>
    </row>
    <row r="2600" spans="1:6" ht="18.75" thickBot="1" x14ac:dyDescent="0.3">
      <c r="A2600" s="110" t="str">
        <f t="shared" si="80"/>
        <v>A</v>
      </c>
      <c r="B2600" s="42" t="s">
        <v>1375</v>
      </c>
      <c r="C2600" s="120" t="s">
        <v>1376</v>
      </c>
      <c r="D2600" s="44">
        <v>6.15</v>
      </c>
      <c r="E2600" s="44">
        <v>6.1267299999999993</v>
      </c>
      <c r="F2600" s="113">
        <f t="shared" si="81"/>
        <v>0.99621626016260145</v>
      </c>
    </row>
    <row r="2601" spans="1:6" ht="15.75" thickTop="1" x14ac:dyDescent="0.25">
      <c r="A2601" s="110" t="str">
        <f t="shared" si="80"/>
        <v>A</v>
      </c>
      <c r="B2601" s="121" t="s">
        <v>258</v>
      </c>
      <c r="C2601" s="46" t="s">
        <v>10</v>
      </c>
      <c r="D2601" s="47">
        <v>6.15</v>
      </c>
      <c r="E2601" s="47">
        <v>6.1267299999999993</v>
      </c>
      <c r="F2601" s="122">
        <f t="shared" si="81"/>
        <v>0.99621626016260145</v>
      </c>
    </row>
    <row r="2602" spans="1:6" x14ac:dyDescent="0.25">
      <c r="A2602" s="110" t="str">
        <f t="shared" si="80"/>
        <v>A</v>
      </c>
      <c r="B2602" s="123" t="s">
        <v>258</v>
      </c>
      <c r="C2602" s="49" t="s">
        <v>14</v>
      </c>
      <c r="D2602" s="50">
        <v>6.15</v>
      </c>
      <c r="E2602" s="50">
        <v>6.1267299999999993</v>
      </c>
      <c r="F2602" s="124">
        <f t="shared" si="81"/>
        <v>0.99621626016260145</v>
      </c>
    </row>
    <row r="2603" spans="1:6" ht="18.75" thickBot="1" x14ac:dyDescent="0.3">
      <c r="A2603" s="110" t="str">
        <f t="shared" si="80"/>
        <v>A</v>
      </c>
      <c r="B2603" s="42" t="s">
        <v>1377</v>
      </c>
      <c r="C2603" s="120" t="s">
        <v>1378</v>
      </c>
      <c r="D2603" s="44">
        <v>100</v>
      </c>
      <c r="E2603" s="44">
        <v>99.66297999999999</v>
      </c>
      <c r="F2603" s="113">
        <f t="shared" si="81"/>
        <v>0.9966297999999999</v>
      </c>
    </row>
    <row r="2604" spans="1:6" ht="15.75" thickTop="1" x14ac:dyDescent="0.25">
      <c r="A2604" s="110" t="str">
        <f t="shared" si="80"/>
        <v>A</v>
      </c>
      <c r="B2604" s="121" t="s">
        <v>258</v>
      </c>
      <c r="C2604" s="46" t="s">
        <v>10</v>
      </c>
      <c r="D2604" s="47">
        <v>100</v>
      </c>
      <c r="E2604" s="47">
        <v>99.66297999999999</v>
      </c>
      <c r="F2604" s="122">
        <f t="shared" si="81"/>
        <v>0.9966297999999999</v>
      </c>
    </row>
    <row r="2605" spans="1:6" x14ac:dyDescent="0.25">
      <c r="A2605" s="110" t="str">
        <f t="shared" si="80"/>
        <v>A</v>
      </c>
      <c r="B2605" s="123" t="s">
        <v>258</v>
      </c>
      <c r="C2605" s="49" t="s">
        <v>16</v>
      </c>
      <c r="D2605" s="50">
        <v>100</v>
      </c>
      <c r="E2605" s="50">
        <v>99.66297999999999</v>
      </c>
      <c r="F2605" s="124">
        <f t="shared" si="81"/>
        <v>0.9966297999999999</v>
      </c>
    </row>
    <row r="2606" spans="1:6" ht="18.75" thickBot="1" x14ac:dyDescent="0.3">
      <c r="A2606" s="110" t="str">
        <f t="shared" si="80"/>
        <v>A</v>
      </c>
      <c r="B2606" s="42" t="s">
        <v>1379</v>
      </c>
      <c r="C2606" s="120" t="s">
        <v>1380</v>
      </c>
      <c r="D2606" s="44">
        <v>1893.8</v>
      </c>
      <c r="E2606" s="44">
        <v>688.10450000000003</v>
      </c>
      <c r="F2606" s="113">
        <f t="shared" si="81"/>
        <v>0.36334591825958396</v>
      </c>
    </row>
    <row r="2607" spans="1:6" ht="15.75" thickTop="1" x14ac:dyDescent="0.25">
      <c r="A2607" s="110" t="str">
        <f t="shared" si="80"/>
        <v>A</v>
      </c>
      <c r="B2607" s="121" t="s">
        <v>258</v>
      </c>
      <c r="C2607" s="46" t="s">
        <v>10</v>
      </c>
      <c r="D2607" s="47">
        <v>1892.8</v>
      </c>
      <c r="E2607" s="47">
        <v>688.10450000000003</v>
      </c>
      <c r="F2607" s="122">
        <f t="shared" si="81"/>
        <v>0.36353788038884194</v>
      </c>
    </row>
    <row r="2608" spans="1:6" x14ac:dyDescent="0.25">
      <c r="A2608" s="110" t="str">
        <f t="shared" si="80"/>
        <v>A</v>
      </c>
      <c r="B2608" s="123" t="s">
        <v>258</v>
      </c>
      <c r="C2608" s="49" t="s">
        <v>2</v>
      </c>
      <c r="D2608" s="50">
        <v>1000</v>
      </c>
      <c r="E2608" s="50">
        <v>0</v>
      </c>
      <c r="F2608" s="124">
        <f t="shared" si="81"/>
        <v>0</v>
      </c>
    </row>
    <row r="2609" spans="1:6" x14ac:dyDescent="0.25">
      <c r="A2609" s="110" t="str">
        <f t="shared" si="80"/>
        <v>A</v>
      </c>
      <c r="B2609" s="123" t="s">
        <v>258</v>
      </c>
      <c r="C2609" s="49" t="s">
        <v>16</v>
      </c>
      <c r="D2609" s="50">
        <v>892.8</v>
      </c>
      <c r="E2609" s="50">
        <v>688.10450000000003</v>
      </c>
      <c r="F2609" s="124">
        <f t="shared" si="81"/>
        <v>0.77072636648745529</v>
      </c>
    </row>
    <row r="2610" spans="1:6" x14ac:dyDescent="0.25">
      <c r="A2610" s="110" t="str">
        <f t="shared" si="80"/>
        <v>A</v>
      </c>
      <c r="B2610" s="121" t="s">
        <v>258</v>
      </c>
      <c r="C2610" s="46" t="s">
        <v>17</v>
      </c>
      <c r="D2610" s="47">
        <v>1</v>
      </c>
      <c r="E2610" s="47">
        <v>0</v>
      </c>
      <c r="F2610" s="122">
        <f t="shared" si="81"/>
        <v>0</v>
      </c>
    </row>
    <row r="2611" spans="1:6" ht="36.75" thickBot="1" x14ac:dyDescent="0.3">
      <c r="A2611" s="110" t="str">
        <f t="shared" si="80"/>
        <v>A</v>
      </c>
      <c r="B2611" s="42" t="s">
        <v>1381</v>
      </c>
      <c r="C2611" s="120" t="s">
        <v>1382</v>
      </c>
      <c r="D2611" s="44">
        <v>1893.8</v>
      </c>
      <c r="E2611" s="44">
        <v>688.10450000000003</v>
      </c>
      <c r="F2611" s="113">
        <f t="shared" si="81"/>
        <v>0.36334591825958396</v>
      </c>
    </row>
    <row r="2612" spans="1:6" ht="15.75" thickTop="1" x14ac:dyDescent="0.25">
      <c r="A2612" s="110" t="str">
        <f t="shared" si="80"/>
        <v>A</v>
      </c>
      <c r="B2612" s="121" t="s">
        <v>258</v>
      </c>
      <c r="C2612" s="46" t="s">
        <v>10</v>
      </c>
      <c r="D2612" s="47">
        <v>1892.8</v>
      </c>
      <c r="E2612" s="47">
        <v>688.10450000000003</v>
      </c>
      <c r="F2612" s="122">
        <f t="shared" si="81"/>
        <v>0.36353788038884194</v>
      </c>
    </row>
    <row r="2613" spans="1:6" x14ac:dyDescent="0.25">
      <c r="A2613" s="110" t="str">
        <f t="shared" si="80"/>
        <v>A</v>
      </c>
      <c r="B2613" s="123" t="s">
        <v>258</v>
      </c>
      <c r="C2613" s="49" t="s">
        <v>2</v>
      </c>
      <c r="D2613" s="50">
        <v>1000</v>
      </c>
      <c r="E2613" s="50">
        <v>0</v>
      </c>
      <c r="F2613" s="124">
        <f t="shared" si="81"/>
        <v>0</v>
      </c>
    </row>
    <row r="2614" spans="1:6" x14ac:dyDescent="0.25">
      <c r="A2614" s="110" t="str">
        <f t="shared" si="80"/>
        <v>A</v>
      </c>
      <c r="B2614" s="123" t="s">
        <v>258</v>
      </c>
      <c r="C2614" s="49" t="s">
        <v>16</v>
      </c>
      <c r="D2614" s="50">
        <v>892.8</v>
      </c>
      <c r="E2614" s="50">
        <v>688.10450000000003</v>
      </c>
      <c r="F2614" s="124">
        <f t="shared" si="81"/>
        <v>0.77072636648745529</v>
      </c>
    </row>
    <row r="2615" spans="1:6" x14ac:dyDescent="0.25">
      <c r="A2615" s="110" t="str">
        <f t="shared" si="80"/>
        <v>A</v>
      </c>
      <c r="B2615" s="121" t="s">
        <v>258</v>
      </c>
      <c r="C2615" s="46" t="s">
        <v>17</v>
      </c>
      <c r="D2615" s="47">
        <v>1</v>
      </c>
      <c r="E2615" s="47">
        <v>0</v>
      </c>
      <c r="F2615" s="122">
        <f t="shared" si="81"/>
        <v>0</v>
      </c>
    </row>
    <row r="2616" spans="1:6" s="55" customFormat="1" ht="36.75" thickBot="1" x14ac:dyDescent="0.3">
      <c r="A2616" s="51" t="str">
        <f t="shared" si="80"/>
        <v>A</v>
      </c>
      <c r="B2616" s="52" t="s">
        <v>1383</v>
      </c>
      <c r="C2616" s="125" t="s">
        <v>1384</v>
      </c>
      <c r="D2616" s="54">
        <v>1893.8</v>
      </c>
      <c r="E2616" s="54">
        <v>688.10450000000003</v>
      </c>
      <c r="F2616" s="126">
        <f t="shared" si="81"/>
        <v>0.36334591825958396</v>
      </c>
    </row>
    <row r="2617" spans="1:6" s="55" customFormat="1" ht="15.75" thickTop="1" x14ac:dyDescent="0.25">
      <c r="A2617" s="51" t="str">
        <f t="shared" si="80"/>
        <v>A</v>
      </c>
      <c r="B2617" s="127" t="s">
        <v>258</v>
      </c>
      <c r="C2617" s="57" t="s">
        <v>10</v>
      </c>
      <c r="D2617" s="58">
        <v>1892.8</v>
      </c>
      <c r="E2617" s="58">
        <v>688.10450000000003</v>
      </c>
      <c r="F2617" s="128">
        <f t="shared" si="81"/>
        <v>0.36353788038884194</v>
      </c>
    </row>
    <row r="2618" spans="1:6" s="55" customFormat="1" x14ac:dyDescent="0.25">
      <c r="A2618" s="51" t="str">
        <f t="shared" si="80"/>
        <v>A</v>
      </c>
      <c r="B2618" s="129" t="s">
        <v>258</v>
      </c>
      <c r="C2618" s="60" t="s">
        <v>2</v>
      </c>
      <c r="D2618" s="61">
        <v>1000</v>
      </c>
      <c r="E2618" s="61">
        <v>0</v>
      </c>
      <c r="F2618" s="130">
        <f t="shared" si="81"/>
        <v>0</v>
      </c>
    </row>
    <row r="2619" spans="1:6" s="55" customFormat="1" x14ac:dyDescent="0.25">
      <c r="A2619" s="51" t="str">
        <f t="shared" si="80"/>
        <v>A</v>
      </c>
      <c r="B2619" s="129" t="s">
        <v>258</v>
      </c>
      <c r="C2619" s="60" t="s">
        <v>16</v>
      </c>
      <c r="D2619" s="61">
        <v>892.8</v>
      </c>
      <c r="E2619" s="61">
        <v>688.10450000000003</v>
      </c>
      <c r="F2619" s="130">
        <f t="shared" si="81"/>
        <v>0.77072636648745529</v>
      </c>
    </row>
    <row r="2620" spans="1:6" s="55" customFormat="1" x14ac:dyDescent="0.25">
      <c r="A2620" s="51" t="str">
        <f t="shared" si="80"/>
        <v>A</v>
      </c>
      <c r="B2620" s="127" t="s">
        <v>258</v>
      </c>
      <c r="C2620" s="57" t="s">
        <v>17</v>
      </c>
      <c r="D2620" s="58">
        <v>1</v>
      </c>
      <c r="E2620" s="58">
        <v>0</v>
      </c>
      <c r="F2620" s="128">
        <f t="shared" si="81"/>
        <v>0</v>
      </c>
    </row>
    <row r="2621" spans="1:6" ht="18.75" thickBot="1" x14ac:dyDescent="0.3">
      <c r="A2621" s="110" t="str">
        <f t="shared" si="80"/>
        <v>A</v>
      </c>
      <c r="B2621" s="42" t="s">
        <v>1387</v>
      </c>
      <c r="C2621" s="120" t="s">
        <v>1388</v>
      </c>
      <c r="D2621" s="44">
        <v>6665</v>
      </c>
      <c r="E2621" s="44">
        <v>6641.2086900000004</v>
      </c>
      <c r="F2621" s="113">
        <f t="shared" si="81"/>
        <v>0.99643041110277575</v>
      </c>
    </row>
    <row r="2622" spans="1:6" ht="15.75" thickTop="1" x14ac:dyDescent="0.25">
      <c r="A2622" s="110" t="str">
        <f t="shared" si="80"/>
        <v>A</v>
      </c>
      <c r="B2622" s="121" t="s">
        <v>258</v>
      </c>
      <c r="C2622" s="46" t="s">
        <v>10</v>
      </c>
      <c r="D2622" s="47">
        <v>6665</v>
      </c>
      <c r="E2622" s="47">
        <v>6641.2086900000004</v>
      </c>
      <c r="F2622" s="122">
        <f t="shared" si="81"/>
        <v>0.99643041110277575</v>
      </c>
    </row>
    <row r="2623" spans="1:6" x14ac:dyDescent="0.25">
      <c r="A2623" s="110" t="str">
        <f t="shared" si="80"/>
        <v>A</v>
      </c>
      <c r="B2623" s="123" t="s">
        <v>258</v>
      </c>
      <c r="C2623" s="49" t="s">
        <v>12</v>
      </c>
      <c r="D2623" s="50">
        <v>340</v>
      </c>
      <c r="E2623" s="50">
        <v>339.24468999999999</v>
      </c>
      <c r="F2623" s="124">
        <f t="shared" si="81"/>
        <v>0.99777850000000001</v>
      </c>
    </row>
    <row r="2624" spans="1:6" x14ac:dyDescent="0.25">
      <c r="A2624" s="110" t="str">
        <f t="shared" si="80"/>
        <v>A</v>
      </c>
      <c r="B2624" s="123" t="s">
        <v>258</v>
      </c>
      <c r="C2624" s="49" t="s">
        <v>16</v>
      </c>
      <c r="D2624" s="50">
        <v>6325</v>
      </c>
      <c r="E2624" s="50">
        <v>6301.9639999999999</v>
      </c>
      <c r="F2624" s="124">
        <f t="shared" si="81"/>
        <v>0.9963579446640316</v>
      </c>
    </row>
    <row r="2625" spans="1:6" ht="18.75" thickBot="1" x14ac:dyDescent="0.3">
      <c r="A2625" s="110" t="str">
        <f t="shared" si="80"/>
        <v>A</v>
      </c>
      <c r="B2625" s="42" t="s">
        <v>1389</v>
      </c>
      <c r="C2625" s="120" t="s">
        <v>1390</v>
      </c>
      <c r="D2625" s="44">
        <v>35810</v>
      </c>
      <c r="E2625" s="44">
        <v>26346.697780000002</v>
      </c>
      <c r="F2625" s="113">
        <f t="shared" si="81"/>
        <v>0.73573576598715451</v>
      </c>
    </row>
    <row r="2626" spans="1:6" ht="15.75" thickTop="1" x14ac:dyDescent="0.25">
      <c r="A2626" s="110" t="str">
        <f t="shared" si="80"/>
        <v>A</v>
      </c>
      <c r="B2626" s="121" t="s">
        <v>258</v>
      </c>
      <c r="C2626" s="46" t="s">
        <v>10</v>
      </c>
      <c r="D2626" s="47">
        <v>35489.199999999997</v>
      </c>
      <c r="E2626" s="47">
        <v>26025.897780000003</v>
      </c>
      <c r="F2626" s="122">
        <f t="shared" si="81"/>
        <v>0.73334698387114972</v>
      </c>
    </row>
    <row r="2627" spans="1:6" x14ac:dyDescent="0.25">
      <c r="A2627" s="110" t="str">
        <f t="shared" si="80"/>
        <v>A</v>
      </c>
      <c r="B2627" s="123" t="s">
        <v>258</v>
      </c>
      <c r="C2627" s="49" t="s">
        <v>14</v>
      </c>
      <c r="D2627" s="50">
        <v>6000</v>
      </c>
      <c r="E2627" s="50">
        <v>6000</v>
      </c>
      <c r="F2627" s="124">
        <f t="shared" si="81"/>
        <v>1</v>
      </c>
    </row>
    <row r="2628" spans="1:6" x14ac:dyDescent="0.25">
      <c r="A2628" s="110" t="str">
        <f t="shared" ref="A2628:A2691" si="82">IF(OR(D2628&lt;&gt;0,E2628&lt;&gt;0),"A","B")</f>
        <v>A</v>
      </c>
      <c r="B2628" s="123" t="s">
        <v>258</v>
      </c>
      <c r="C2628" s="49" t="s">
        <v>16</v>
      </c>
      <c r="D2628" s="50">
        <v>29489.200000000001</v>
      </c>
      <c r="E2628" s="50">
        <v>20025.897780000003</v>
      </c>
      <c r="F2628" s="124">
        <f t="shared" ref="F2628:F2691" si="83">E2628/D2628</f>
        <v>0.67909260949771455</v>
      </c>
    </row>
    <row r="2629" spans="1:6" x14ac:dyDescent="0.25">
      <c r="A2629" s="110" t="str">
        <f t="shared" si="82"/>
        <v>A</v>
      </c>
      <c r="B2629" s="121" t="s">
        <v>258</v>
      </c>
      <c r="C2629" s="46" t="s">
        <v>17</v>
      </c>
      <c r="D2629" s="47">
        <v>320.8</v>
      </c>
      <c r="E2629" s="47">
        <v>320.8</v>
      </c>
      <c r="F2629" s="122">
        <f t="shared" si="83"/>
        <v>1</v>
      </c>
    </row>
    <row r="2630" spans="1:6" ht="36.75" thickBot="1" x14ac:dyDescent="0.3">
      <c r="A2630" s="110" t="str">
        <f t="shared" si="82"/>
        <v>A</v>
      </c>
      <c r="B2630" s="42" t="s">
        <v>1391</v>
      </c>
      <c r="C2630" s="120" t="s">
        <v>1392</v>
      </c>
      <c r="D2630" s="44">
        <v>17000</v>
      </c>
      <c r="E2630" s="44">
        <v>17000</v>
      </c>
      <c r="F2630" s="113">
        <f t="shared" si="83"/>
        <v>1</v>
      </c>
    </row>
    <row r="2631" spans="1:6" ht="15.75" thickTop="1" x14ac:dyDescent="0.25">
      <c r="A2631" s="110" t="str">
        <f t="shared" si="82"/>
        <v>A</v>
      </c>
      <c r="B2631" s="121" t="s">
        <v>258</v>
      </c>
      <c r="C2631" s="46" t="s">
        <v>10</v>
      </c>
      <c r="D2631" s="47">
        <v>17000</v>
      </c>
      <c r="E2631" s="47">
        <v>17000</v>
      </c>
      <c r="F2631" s="122">
        <f t="shared" si="83"/>
        <v>1</v>
      </c>
    </row>
    <row r="2632" spans="1:6" x14ac:dyDescent="0.25">
      <c r="A2632" s="110" t="str">
        <f t="shared" si="82"/>
        <v>A</v>
      </c>
      <c r="B2632" s="123" t="s">
        <v>258</v>
      </c>
      <c r="C2632" s="49" t="s">
        <v>16</v>
      </c>
      <c r="D2632" s="50">
        <v>17000</v>
      </c>
      <c r="E2632" s="50">
        <v>17000</v>
      </c>
      <c r="F2632" s="124">
        <f t="shared" si="83"/>
        <v>1</v>
      </c>
    </row>
    <row r="2633" spans="1:6" ht="36.75" thickBot="1" x14ac:dyDescent="0.3">
      <c r="A2633" s="110" t="str">
        <f t="shared" si="82"/>
        <v>A</v>
      </c>
      <c r="B2633" s="42" t="s">
        <v>1393</v>
      </c>
      <c r="C2633" s="120" t="s">
        <v>1394</v>
      </c>
      <c r="D2633" s="44">
        <v>6000</v>
      </c>
      <c r="E2633" s="44">
        <v>6000</v>
      </c>
      <c r="F2633" s="113">
        <f t="shared" si="83"/>
        <v>1</v>
      </c>
    </row>
    <row r="2634" spans="1:6" ht="15.75" thickTop="1" x14ac:dyDescent="0.25">
      <c r="A2634" s="110" t="str">
        <f t="shared" si="82"/>
        <v>A</v>
      </c>
      <c r="B2634" s="121" t="s">
        <v>258</v>
      </c>
      <c r="C2634" s="46" t="s">
        <v>10</v>
      </c>
      <c r="D2634" s="47">
        <v>6000</v>
      </c>
      <c r="E2634" s="47">
        <v>6000</v>
      </c>
      <c r="F2634" s="122">
        <f t="shared" si="83"/>
        <v>1</v>
      </c>
    </row>
    <row r="2635" spans="1:6" x14ac:dyDescent="0.25">
      <c r="A2635" s="110" t="str">
        <f t="shared" si="82"/>
        <v>A</v>
      </c>
      <c r="B2635" s="123" t="s">
        <v>258</v>
      </c>
      <c r="C2635" s="49" t="s">
        <v>14</v>
      </c>
      <c r="D2635" s="50">
        <v>6000</v>
      </c>
      <c r="E2635" s="50">
        <v>6000</v>
      </c>
      <c r="F2635" s="124">
        <f t="shared" si="83"/>
        <v>1</v>
      </c>
    </row>
    <row r="2636" spans="1:6" ht="36.75" thickBot="1" x14ac:dyDescent="0.3">
      <c r="A2636" s="110" t="str">
        <f t="shared" si="82"/>
        <v>A</v>
      </c>
      <c r="B2636" s="42" t="s">
        <v>1395</v>
      </c>
      <c r="C2636" s="120" t="s">
        <v>1396</v>
      </c>
      <c r="D2636" s="44">
        <v>12810</v>
      </c>
      <c r="E2636" s="44">
        <v>3346.6977800000004</v>
      </c>
      <c r="F2636" s="113">
        <f t="shared" si="83"/>
        <v>0.26125665729898517</v>
      </c>
    </row>
    <row r="2637" spans="1:6" ht="15.75" thickTop="1" x14ac:dyDescent="0.25">
      <c r="A2637" s="110" t="str">
        <f t="shared" si="82"/>
        <v>A</v>
      </c>
      <c r="B2637" s="121" t="s">
        <v>258</v>
      </c>
      <c r="C2637" s="46" t="s">
        <v>10</v>
      </c>
      <c r="D2637" s="47">
        <v>12489.2</v>
      </c>
      <c r="E2637" s="47">
        <v>3025.8977800000002</v>
      </c>
      <c r="F2637" s="122">
        <f t="shared" si="83"/>
        <v>0.24228115331646544</v>
      </c>
    </row>
    <row r="2638" spans="1:6" x14ac:dyDescent="0.25">
      <c r="A2638" s="110" t="str">
        <f t="shared" si="82"/>
        <v>A</v>
      </c>
      <c r="B2638" s="123" t="s">
        <v>258</v>
      </c>
      <c r="C2638" s="49" t="s">
        <v>16</v>
      </c>
      <c r="D2638" s="50">
        <v>12489.2</v>
      </c>
      <c r="E2638" s="50">
        <v>3025.8977800000002</v>
      </c>
      <c r="F2638" s="124">
        <f t="shared" si="83"/>
        <v>0.24228115331646544</v>
      </c>
    </row>
    <row r="2639" spans="1:6" x14ac:dyDescent="0.25">
      <c r="A2639" s="110" t="str">
        <f t="shared" si="82"/>
        <v>A</v>
      </c>
      <c r="B2639" s="121" t="s">
        <v>258</v>
      </c>
      <c r="C2639" s="46" t="s">
        <v>17</v>
      </c>
      <c r="D2639" s="47">
        <v>320.8</v>
      </c>
      <c r="E2639" s="47">
        <v>320.8</v>
      </c>
      <c r="F2639" s="122">
        <f t="shared" si="83"/>
        <v>1</v>
      </c>
    </row>
    <row r="2640" spans="1:6" ht="18.75" thickBot="1" x14ac:dyDescent="0.3">
      <c r="A2640" s="110" t="str">
        <f t="shared" si="82"/>
        <v>A</v>
      </c>
      <c r="B2640" s="42" t="s">
        <v>1397</v>
      </c>
      <c r="C2640" s="120" t="s">
        <v>1398</v>
      </c>
      <c r="D2640" s="44">
        <v>5331</v>
      </c>
      <c r="E2640" s="44">
        <v>5126.2338</v>
      </c>
      <c r="F2640" s="113">
        <f t="shared" si="83"/>
        <v>0.96158953292065275</v>
      </c>
    </row>
    <row r="2641" spans="1:6" ht="15.75" thickTop="1" x14ac:dyDescent="0.25">
      <c r="A2641" s="110" t="str">
        <f t="shared" si="82"/>
        <v>A</v>
      </c>
      <c r="B2641" s="121" t="s">
        <v>258</v>
      </c>
      <c r="C2641" s="46" t="s">
        <v>10</v>
      </c>
      <c r="D2641" s="47">
        <v>4721</v>
      </c>
      <c r="E2641" s="47">
        <v>4178.3763399999998</v>
      </c>
      <c r="F2641" s="122">
        <f t="shared" si="83"/>
        <v>0.88506171150180046</v>
      </c>
    </row>
    <row r="2642" spans="1:6" x14ac:dyDescent="0.25">
      <c r="A2642" s="110" t="str">
        <f t="shared" si="82"/>
        <v>A</v>
      </c>
      <c r="B2642" s="123" t="s">
        <v>258</v>
      </c>
      <c r="C2642" s="49" t="s">
        <v>11</v>
      </c>
      <c r="D2642" s="50">
        <v>3175</v>
      </c>
      <c r="E2642" s="50">
        <v>3006.7309</v>
      </c>
      <c r="F2642" s="124">
        <f t="shared" si="83"/>
        <v>0.94700185826771655</v>
      </c>
    </row>
    <row r="2643" spans="1:6" x14ac:dyDescent="0.25">
      <c r="A2643" s="110" t="str">
        <f t="shared" si="82"/>
        <v>A</v>
      </c>
      <c r="B2643" s="123" t="s">
        <v>258</v>
      </c>
      <c r="C2643" s="49" t="s">
        <v>12</v>
      </c>
      <c r="D2643" s="50">
        <v>1387</v>
      </c>
      <c r="E2643" s="50">
        <v>1037.2948900000001</v>
      </c>
      <c r="F2643" s="124">
        <f t="shared" si="83"/>
        <v>0.74786942321557326</v>
      </c>
    </row>
    <row r="2644" spans="1:6" x14ac:dyDescent="0.25">
      <c r="A2644" s="110" t="str">
        <f t="shared" si="82"/>
        <v>A</v>
      </c>
      <c r="B2644" s="123" t="s">
        <v>258</v>
      </c>
      <c r="C2644" s="49" t="s">
        <v>15</v>
      </c>
      <c r="D2644" s="50">
        <v>47</v>
      </c>
      <c r="E2644" s="50">
        <v>34.656730000000003</v>
      </c>
      <c r="F2644" s="124">
        <f t="shared" si="83"/>
        <v>0.73737723404255329</v>
      </c>
    </row>
    <row r="2645" spans="1:6" x14ac:dyDescent="0.25">
      <c r="A2645" s="110" t="str">
        <f t="shared" si="82"/>
        <v>A</v>
      </c>
      <c r="B2645" s="123" t="s">
        <v>258</v>
      </c>
      <c r="C2645" s="49" t="s">
        <v>16</v>
      </c>
      <c r="D2645" s="50">
        <v>112</v>
      </c>
      <c r="E2645" s="50">
        <v>99.693820000000002</v>
      </c>
      <c r="F2645" s="124">
        <f t="shared" si="83"/>
        <v>0.89012339285714293</v>
      </c>
    </row>
    <row r="2646" spans="1:6" x14ac:dyDescent="0.25">
      <c r="A2646" s="110" t="str">
        <f t="shared" si="82"/>
        <v>A</v>
      </c>
      <c r="B2646" s="121" t="s">
        <v>258</v>
      </c>
      <c r="C2646" s="46" t="s">
        <v>17</v>
      </c>
      <c r="D2646" s="47">
        <v>610</v>
      </c>
      <c r="E2646" s="47">
        <v>947.85745999999995</v>
      </c>
      <c r="F2646" s="122">
        <f t="shared" si="83"/>
        <v>1.5538646885245901</v>
      </c>
    </row>
    <row r="2647" spans="1:6" ht="36.75" thickBot="1" x14ac:dyDescent="0.3">
      <c r="A2647" s="110" t="str">
        <f t="shared" si="82"/>
        <v>A</v>
      </c>
      <c r="B2647" s="42" t="s">
        <v>1399</v>
      </c>
      <c r="C2647" s="120" t="s">
        <v>1400</v>
      </c>
      <c r="D2647" s="44">
        <v>5444.8</v>
      </c>
      <c r="E2647" s="44">
        <v>4551.9700200000007</v>
      </c>
      <c r="F2647" s="113">
        <f t="shared" si="83"/>
        <v>0.83602152879811942</v>
      </c>
    </row>
    <row r="2648" spans="1:6" ht="15.75" thickTop="1" x14ac:dyDescent="0.25">
      <c r="A2648" s="110" t="str">
        <f t="shared" si="82"/>
        <v>A</v>
      </c>
      <c r="B2648" s="121" t="s">
        <v>258</v>
      </c>
      <c r="C2648" s="46" t="s">
        <v>10</v>
      </c>
      <c r="D2648" s="47">
        <v>3864</v>
      </c>
      <c r="E2648" s="47">
        <v>3429.5605200000005</v>
      </c>
      <c r="F2648" s="122">
        <f t="shared" si="83"/>
        <v>0.88756742236024855</v>
      </c>
    </row>
    <row r="2649" spans="1:6" x14ac:dyDescent="0.25">
      <c r="A2649" s="110" t="str">
        <f t="shared" si="82"/>
        <v>A</v>
      </c>
      <c r="B2649" s="123" t="s">
        <v>258</v>
      </c>
      <c r="C2649" s="49" t="s">
        <v>11</v>
      </c>
      <c r="D2649" s="50">
        <v>2508</v>
      </c>
      <c r="E2649" s="50">
        <v>2322.7192700000001</v>
      </c>
      <c r="F2649" s="124">
        <f t="shared" si="83"/>
        <v>0.92612411084529511</v>
      </c>
    </row>
    <row r="2650" spans="1:6" x14ac:dyDescent="0.25">
      <c r="A2650" s="110" t="str">
        <f t="shared" si="82"/>
        <v>A</v>
      </c>
      <c r="B2650" s="123" t="s">
        <v>258</v>
      </c>
      <c r="C2650" s="49" t="s">
        <v>12</v>
      </c>
      <c r="D2650" s="50">
        <v>1065</v>
      </c>
      <c r="E2650" s="50">
        <v>816.5956900000001</v>
      </c>
      <c r="F2650" s="124">
        <f t="shared" si="83"/>
        <v>0.76675651643192499</v>
      </c>
    </row>
    <row r="2651" spans="1:6" x14ac:dyDescent="0.25">
      <c r="A2651" s="110" t="str">
        <f t="shared" si="82"/>
        <v>A</v>
      </c>
      <c r="B2651" s="123" t="s">
        <v>258</v>
      </c>
      <c r="C2651" s="49" t="s">
        <v>2</v>
      </c>
      <c r="D2651" s="50">
        <v>291</v>
      </c>
      <c r="E2651" s="50">
        <v>290.24556000000001</v>
      </c>
      <c r="F2651" s="124">
        <f t="shared" si="83"/>
        <v>0.99740742268041238</v>
      </c>
    </row>
    <row r="2652" spans="1:6" x14ac:dyDescent="0.25">
      <c r="A2652" s="110" t="str">
        <f t="shared" si="82"/>
        <v>A</v>
      </c>
      <c r="B2652" s="121" t="s">
        <v>258</v>
      </c>
      <c r="C2652" s="46" t="s">
        <v>17</v>
      </c>
      <c r="D2652" s="47">
        <v>1580.8</v>
      </c>
      <c r="E2652" s="47">
        <v>1122.4095</v>
      </c>
      <c r="F2652" s="122">
        <f t="shared" si="83"/>
        <v>0.71002625253036433</v>
      </c>
    </row>
    <row r="2653" spans="1:6" s="55" customFormat="1" ht="18.75" thickBot="1" x14ac:dyDescent="0.3">
      <c r="A2653" s="51" t="str">
        <f t="shared" si="82"/>
        <v>A</v>
      </c>
      <c r="B2653" s="52" t="s">
        <v>1401</v>
      </c>
      <c r="C2653" s="125" t="s">
        <v>1402</v>
      </c>
      <c r="D2653" s="54">
        <v>3539.8</v>
      </c>
      <c r="E2653" s="54">
        <v>3404.2266800000002</v>
      </c>
      <c r="F2653" s="126">
        <f t="shared" si="83"/>
        <v>0.96170028815187303</v>
      </c>
    </row>
    <row r="2654" spans="1:6" s="55" customFormat="1" ht="15.75" thickTop="1" x14ac:dyDescent="0.25">
      <c r="A2654" s="51" t="str">
        <f t="shared" si="82"/>
        <v>A</v>
      </c>
      <c r="B2654" s="127" t="s">
        <v>258</v>
      </c>
      <c r="C2654" s="57" t="s">
        <v>10</v>
      </c>
      <c r="D2654" s="58">
        <v>3469</v>
      </c>
      <c r="E2654" s="58">
        <v>3353.7691800000002</v>
      </c>
      <c r="F2654" s="128">
        <f t="shared" si="83"/>
        <v>0.96678269818391471</v>
      </c>
    </row>
    <row r="2655" spans="1:6" s="55" customFormat="1" x14ac:dyDescent="0.25">
      <c r="A2655" s="51" t="str">
        <f t="shared" si="82"/>
        <v>A</v>
      </c>
      <c r="B2655" s="129" t="s">
        <v>258</v>
      </c>
      <c r="C2655" s="60" t="s">
        <v>11</v>
      </c>
      <c r="D2655" s="61">
        <v>2350</v>
      </c>
      <c r="E2655" s="61">
        <v>2322.4192699999999</v>
      </c>
      <c r="F2655" s="130">
        <f t="shared" si="83"/>
        <v>0.98826351914893606</v>
      </c>
    </row>
    <row r="2656" spans="1:6" s="55" customFormat="1" x14ac:dyDescent="0.25">
      <c r="A2656" s="51" t="str">
        <f t="shared" si="82"/>
        <v>A</v>
      </c>
      <c r="B2656" s="129" t="s">
        <v>258</v>
      </c>
      <c r="C2656" s="60" t="s">
        <v>12</v>
      </c>
      <c r="D2656" s="61">
        <v>828</v>
      </c>
      <c r="E2656" s="61">
        <v>741.10434999999995</v>
      </c>
      <c r="F2656" s="130">
        <f t="shared" si="83"/>
        <v>0.89505356280193227</v>
      </c>
    </row>
    <row r="2657" spans="1:6" s="55" customFormat="1" x14ac:dyDescent="0.25">
      <c r="A2657" s="51" t="str">
        <f t="shared" si="82"/>
        <v>A</v>
      </c>
      <c r="B2657" s="129" t="s">
        <v>258</v>
      </c>
      <c r="C2657" s="60" t="s">
        <v>2</v>
      </c>
      <c r="D2657" s="61">
        <v>291</v>
      </c>
      <c r="E2657" s="61">
        <v>290.24556000000001</v>
      </c>
      <c r="F2657" s="130">
        <f t="shared" si="83"/>
        <v>0.99740742268041238</v>
      </c>
    </row>
    <row r="2658" spans="1:6" s="55" customFormat="1" x14ac:dyDescent="0.25">
      <c r="A2658" s="51" t="str">
        <f t="shared" si="82"/>
        <v>A</v>
      </c>
      <c r="B2658" s="127" t="s">
        <v>258</v>
      </c>
      <c r="C2658" s="57" t="s">
        <v>17</v>
      </c>
      <c r="D2658" s="58">
        <v>70.8</v>
      </c>
      <c r="E2658" s="58">
        <v>50.457500000000003</v>
      </c>
      <c r="F2658" s="128">
        <f t="shared" si="83"/>
        <v>0.71267655367231642</v>
      </c>
    </row>
    <row r="2659" spans="1:6" s="55" customFormat="1" ht="36.75" thickBot="1" x14ac:dyDescent="0.3">
      <c r="A2659" s="51" t="str">
        <f t="shared" si="82"/>
        <v>A</v>
      </c>
      <c r="B2659" s="52" t="s">
        <v>1403</v>
      </c>
      <c r="C2659" s="125" t="s">
        <v>1404</v>
      </c>
      <c r="D2659" s="54">
        <v>1200</v>
      </c>
      <c r="E2659" s="54">
        <v>1103.1284300000002</v>
      </c>
      <c r="F2659" s="126">
        <f t="shared" si="83"/>
        <v>0.91927369166666684</v>
      </c>
    </row>
    <row r="2660" spans="1:6" s="55" customFormat="1" ht="15.75" thickTop="1" x14ac:dyDescent="0.25">
      <c r="A2660" s="51" t="str">
        <f t="shared" si="82"/>
        <v>A</v>
      </c>
      <c r="B2660" s="127" t="s">
        <v>258</v>
      </c>
      <c r="C2660" s="57" t="s">
        <v>10</v>
      </c>
      <c r="D2660" s="58">
        <v>50</v>
      </c>
      <c r="E2660" s="58">
        <v>49.832620000000006</v>
      </c>
      <c r="F2660" s="128">
        <f t="shared" si="83"/>
        <v>0.9966524000000001</v>
      </c>
    </row>
    <row r="2661" spans="1:6" s="55" customFormat="1" x14ac:dyDescent="0.25">
      <c r="A2661" s="51" t="str">
        <f t="shared" si="82"/>
        <v>A</v>
      </c>
      <c r="B2661" s="129" t="s">
        <v>258</v>
      </c>
      <c r="C2661" s="60" t="s">
        <v>12</v>
      </c>
      <c r="D2661" s="61">
        <v>50</v>
      </c>
      <c r="E2661" s="61">
        <v>49.832620000000006</v>
      </c>
      <c r="F2661" s="130">
        <f t="shared" si="83"/>
        <v>0.9966524000000001</v>
      </c>
    </row>
    <row r="2662" spans="1:6" s="55" customFormat="1" x14ac:dyDescent="0.25">
      <c r="A2662" s="51" t="str">
        <f t="shared" si="82"/>
        <v>A</v>
      </c>
      <c r="B2662" s="127" t="s">
        <v>258</v>
      </c>
      <c r="C2662" s="57" t="s">
        <v>17</v>
      </c>
      <c r="D2662" s="58">
        <v>1150</v>
      </c>
      <c r="E2662" s="58">
        <v>1053.2958100000001</v>
      </c>
      <c r="F2662" s="128">
        <f t="shared" si="83"/>
        <v>0.9159094000000001</v>
      </c>
    </row>
    <row r="2663" spans="1:6" s="55" customFormat="1" ht="18.75" thickBot="1" x14ac:dyDescent="0.3">
      <c r="A2663" s="51" t="str">
        <f t="shared" si="82"/>
        <v>A</v>
      </c>
      <c r="B2663" s="52" t="s">
        <v>1405</v>
      </c>
      <c r="C2663" s="125" t="s">
        <v>1406</v>
      </c>
      <c r="D2663" s="54">
        <v>705</v>
      </c>
      <c r="E2663" s="54">
        <v>44.614910000000002</v>
      </c>
      <c r="F2663" s="126">
        <f t="shared" si="83"/>
        <v>6.3283560283687951E-2</v>
      </c>
    </row>
    <row r="2664" spans="1:6" s="55" customFormat="1" ht="15.75" thickTop="1" x14ac:dyDescent="0.25">
      <c r="A2664" s="51" t="str">
        <f t="shared" si="82"/>
        <v>A</v>
      </c>
      <c r="B2664" s="127" t="s">
        <v>258</v>
      </c>
      <c r="C2664" s="57" t="s">
        <v>10</v>
      </c>
      <c r="D2664" s="58">
        <v>345</v>
      </c>
      <c r="E2664" s="58">
        <v>25.95872</v>
      </c>
      <c r="F2664" s="128">
        <f t="shared" si="83"/>
        <v>7.5242666666666666E-2</v>
      </c>
    </row>
    <row r="2665" spans="1:6" s="55" customFormat="1" x14ac:dyDescent="0.25">
      <c r="A2665" s="51" t="str">
        <f t="shared" si="82"/>
        <v>A</v>
      </c>
      <c r="B2665" s="129" t="s">
        <v>258</v>
      </c>
      <c r="C2665" s="60" t="s">
        <v>11</v>
      </c>
      <c r="D2665" s="61">
        <v>158</v>
      </c>
      <c r="E2665" s="61">
        <v>0.3</v>
      </c>
      <c r="F2665" s="130">
        <f t="shared" si="83"/>
        <v>1.8987341772151898E-3</v>
      </c>
    </row>
    <row r="2666" spans="1:6" s="55" customFormat="1" x14ac:dyDescent="0.25">
      <c r="A2666" s="51" t="str">
        <f t="shared" si="82"/>
        <v>A</v>
      </c>
      <c r="B2666" s="129" t="s">
        <v>258</v>
      </c>
      <c r="C2666" s="60" t="s">
        <v>12</v>
      </c>
      <c r="D2666" s="61">
        <v>187</v>
      </c>
      <c r="E2666" s="61">
        <v>25.658720000000002</v>
      </c>
      <c r="F2666" s="130">
        <f t="shared" si="83"/>
        <v>0.13721240641711233</v>
      </c>
    </row>
    <row r="2667" spans="1:6" s="55" customFormat="1" x14ac:dyDescent="0.25">
      <c r="A2667" s="51" t="str">
        <f t="shared" si="82"/>
        <v>A</v>
      </c>
      <c r="B2667" s="127" t="s">
        <v>258</v>
      </c>
      <c r="C2667" s="57" t="s">
        <v>17</v>
      </c>
      <c r="D2667" s="58">
        <v>360</v>
      </c>
      <c r="E2667" s="58">
        <v>18.656189999999999</v>
      </c>
      <c r="F2667" s="128">
        <f t="shared" si="83"/>
        <v>5.1822749999999994E-2</v>
      </c>
    </row>
    <row r="2668" spans="1:6" ht="18.75" thickBot="1" x14ac:dyDescent="0.3">
      <c r="A2668" s="110" t="str">
        <f t="shared" si="82"/>
        <v>A</v>
      </c>
      <c r="B2668" s="42" t="s">
        <v>1407</v>
      </c>
      <c r="C2668" s="120" t="s">
        <v>1408</v>
      </c>
      <c r="D2668" s="44">
        <v>3529</v>
      </c>
      <c r="E2668" s="44">
        <v>3506.9150499999992</v>
      </c>
      <c r="F2668" s="113">
        <f t="shared" si="83"/>
        <v>0.99374186738452797</v>
      </c>
    </row>
    <row r="2669" spans="1:6" ht="15.75" thickTop="1" x14ac:dyDescent="0.25">
      <c r="A2669" s="110" t="str">
        <f t="shared" si="82"/>
        <v>A</v>
      </c>
      <c r="B2669" s="121" t="s">
        <v>258</v>
      </c>
      <c r="C2669" s="46" t="s">
        <v>10</v>
      </c>
      <c r="D2669" s="47">
        <v>3373.9</v>
      </c>
      <c r="E2669" s="47">
        <v>3353.0660499999994</v>
      </c>
      <c r="F2669" s="122">
        <f t="shared" si="83"/>
        <v>0.99382496517383423</v>
      </c>
    </row>
    <row r="2670" spans="1:6" x14ac:dyDescent="0.25">
      <c r="A2670" s="110" t="str">
        <f t="shared" si="82"/>
        <v>A</v>
      </c>
      <c r="B2670" s="123" t="s">
        <v>258</v>
      </c>
      <c r="C2670" s="49" t="s">
        <v>11</v>
      </c>
      <c r="D2670" s="50">
        <v>2116.9</v>
      </c>
      <c r="E2670" s="50">
        <v>2106.0460099999996</v>
      </c>
      <c r="F2670" s="124">
        <f t="shared" si="83"/>
        <v>0.99487269592328376</v>
      </c>
    </row>
    <row r="2671" spans="1:6" x14ac:dyDescent="0.25">
      <c r="A2671" s="110" t="str">
        <f t="shared" si="82"/>
        <v>A</v>
      </c>
      <c r="B2671" s="123" t="s">
        <v>258</v>
      </c>
      <c r="C2671" s="49" t="s">
        <v>12</v>
      </c>
      <c r="D2671" s="50">
        <v>1180</v>
      </c>
      <c r="E2671" s="50">
        <v>1178.5914700000001</v>
      </c>
      <c r="F2671" s="124">
        <f t="shared" si="83"/>
        <v>0.99880633050847467</v>
      </c>
    </row>
    <row r="2672" spans="1:6" x14ac:dyDescent="0.25">
      <c r="A2672" s="110" t="str">
        <f t="shared" si="82"/>
        <v>A</v>
      </c>
      <c r="B2672" s="123" t="s">
        <v>258</v>
      </c>
      <c r="C2672" s="49" t="s">
        <v>2</v>
      </c>
      <c r="D2672" s="50">
        <v>0</v>
      </c>
      <c r="E2672" s="50">
        <v>0.49386000000000002</v>
      </c>
      <c r="F2672" s="124" t="e">
        <f t="shared" si="83"/>
        <v>#DIV/0!</v>
      </c>
    </row>
    <row r="2673" spans="1:6" x14ac:dyDescent="0.25">
      <c r="A2673" s="110" t="str">
        <f t="shared" si="82"/>
        <v>A</v>
      </c>
      <c r="B2673" s="123" t="s">
        <v>258</v>
      </c>
      <c r="C2673" s="49" t="s">
        <v>15</v>
      </c>
      <c r="D2673" s="50">
        <v>21</v>
      </c>
      <c r="E2673" s="50">
        <v>17.039840000000002</v>
      </c>
      <c r="F2673" s="124">
        <f t="shared" si="83"/>
        <v>0.81142095238095246</v>
      </c>
    </row>
    <row r="2674" spans="1:6" x14ac:dyDescent="0.25">
      <c r="A2674" s="110" t="str">
        <f t="shared" si="82"/>
        <v>A</v>
      </c>
      <c r="B2674" s="123" t="s">
        <v>258</v>
      </c>
      <c r="C2674" s="49" t="s">
        <v>16</v>
      </c>
      <c r="D2674" s="50">
        <v>56</v>
      </c>
      <c r="E2674" s="50">
        <v>50.894870000000004</v>
      </c>
      <c r="F2674" s="124">
        <f t="shared" si="83"/>
        <v>0.90883696428571437</v>
      </c>
    </row>
    <row r="2675" spans="1:6" x14ac:dyDescent="0.25">
      <c r="A2675" s="110" t="str">
        <f t="shared" si="82"/>
        <v>A</v>
      </c>
      <c r="B2675" s="121" t="s">
        <v>258</v>
      </c>
      <c r="C2675" s="46" t="s">
        <v>17</v>
      </c>
      <c r="D2675" s="47">
        <v>155.1</v>
      </c>
      <c r="E2675" s="47">
        <v>153.84899999999999</v>
      </c>
      <c r="F2675" s="122">
        <f t="shared" si="83"/>
        <v>0.99193423597678909</v>
      </c>
    </row>
    <row r="2676" spans="1:6" s="55" customFormat="1" ht="18.75" thickBot="1" x14ac:dyDescent="0.3">
      <c r="A2676" s="51" t="str">
        <f t="shared" si="82"/>
        <v>A</v>
      </c>
      <c r="B2676" s="52" t="s">
        <v>1409</v>
      </c>
      <c r="C2676" s="125" t="s">
        <v>1410</v>
      </c>
      <c r="D2676" s="54">
        <v>2966</v>
      </c>
      <c r="E2676" s="54">
        <v>2937.7927299999997</v>
      </c>
      <c r="F2676" s="126">
        <f t="shared" si="83"/>
        <v>0.99048979433580564</v>
      </c>
    </row>
    <row r="2677" spans="1:6" s="55" customFormat="1" ht="15.75" thickTop="1" x14ac:dyDescent="0.25">
      <c r="A2677" s="51" t="str">
        <f t="shared" si="82"/>
        <v>A</v>
      </c>
      <c r="B2677" s="127" t="s">
        <v>258</v>
      </c>
      <c r="C2677" s="57" t="s">
        <v>10</v>
      </c>
      <c r="D2677" s="58">
        <v>2960.9</v>
      </c>
      <c r="E2677" s="58">
        <v>2933.1937299999995</v>
      </c>
      <c r="F2677" s="128">
        <f t="shared" si="83"/>
        <v>0.99064261879833815</v>
      </c>
    </row>
    <row r="2678" spans="1:6" s="55" customFormat="1" x14ac:dyDescent="0.25">
      <c r="A2678" s="51" t="str">
        <f t="shared" si="82"/>
        <v>A</v>
      </c>
      <c r="B2678" s="129" t="s">
        <v>258</v>
      </c>
      <c r="C2678" s="60" t="s">
        <v>11</v>
      </c>
      <c r="D2678" s="61">
        <v>2116.9</v>
      </c>
      <c r="E2678" s="61">
        <v>2106.0460099999996</v>
      </c>
      <c r="F2678" s="130">
        <f t="shared" si="83"/>
        <v>0.99487269592328376</v>
      </c>
    </row>
    <row r="2679" spans="1:6" s="55" customFormat="1" x14ac:dyDescent="0.25">
      <c r="A2679" s="51" t="str">
        <f t="shared" si="82"/>
        <v>A</v>
      </c>
      <c r="B2679" s="129" t="s">
        <v>258</v>
      </c>
      <c r="C2679" s="60" t="s">
        <v>12</v>
      </c>
      <c r="D2679" s="61">
        <v>767</v>
      </c>
      <c r="E2679" s="61">
        <v>759.21301000000005</v>
      </c>
      <c r="F2679" s="130">
        <f t="shared" si="83"/>
        <v>0.9898474706649284</v>
      </c>
    </row>
    <row r="2680" spans="1:6" s="55" customFormat="1" x14ac:dyDescent="0.25">
      <c r="A2680" s="51" t="str">
        <f t="shared" si="82"/>
        <v>A</v>
      </c>
      <c r="B2680" s="129" t="s">
        <v>258</v>
      </c>
      <c r="C2680" s="60" t="s">
        <v>15</v>
      </c>
      <c r="D2680" s="61">
        <v>21</v>
      </c>
      <c r="E2680" s="61">
        <v>17.039840000000002</v>
      </c>
      <c r="F2680" s="130">
        <f t="shared" si="83"/>
        <v>0.81142095238095246</v>
      </c>
    </row>
    <row r="2681" spans="1:6" s="55" customFormat="1" x14ac:dyDescent="0.25">
      <c r="A2681" s="51" t="str">
        <f t="shared" si="82"/>
        <v>A</v>
      </c>
      <c r="B2681" s="129" t="s">
        <v>258</v>
      </c>
      <c r="C2681" s="60" t="s">
        <v>16</v>
      </c>
      <c r="D2681" s="61">
        <v>56</v>
      </c>
      <c r="E2681" s="61">
        <v>50.894870000000004</v>
      </c>
      <c r="F2681" s="130">
        <f t="shared" si="83"/>
        <v>0.90883696428571437</v>
      </c>
    </row>
    <row r="2682" spans="1:6" s="55" customFormat="1" x14ac:dyDescent="0.25">
      <c r="A2682" s="51" t="str">
        <f t="shared" si="82"/>
        <v>A</v>
      </c>
      <c r="B2682" s="127" t="s">
        <v>258</v>
      </c>
      <c r="C2682" s="57" t="s">
        <v>17</v>
      </c>
      <c r="D2682" s="58">
        <v>5.0999999999999996</v>
      </c>
      <c r="E2682" s="58">
        <v>4.5990000000000002</v>
      </c>
      <c r="F2682" s="128">
        <f t="shared" si="83"/>
        <v>0.90176470588235302</v>
      </c>
    </row>
    <row r="2683" spans="1:6" s="55" customFormat="1" ht="18.75" thickBot="1" x14ac:dyDescent="0.3">
      <c r="A2683" s="51" t="str">
        <f t="shared" si="82"/>
        <v>A</v>
      </c>
      <c r="B2683" s="52" t="s">
        <v>1411</v>
      </c>
      <c r="C2683" s="125" t="s">
        <v>1412</v>
      </c>
      <c r="D2683" s="54">
        <v>8</v>
      </c>
      <c r="E2683" s="54">
        <v>16.912140000000001</v>
      </c>
      <c r="F2683" s="126">
        <f t="shared" si="83"/>
        <v>2.1140175000000001</v>
      </c>
    </row>
    <row r="2684" spans="1:6" s="55" customFormat="1" ht="15.75" thickTop="1" x14ac:dyDescent="0.25">
      <c r="A2684" s="51" t="str">
        <f t="shared" si="82"/>
        <v>A</v>
      </c>
      <c r="B2684" s="127" t="s">
        <v>258</v>
      </c>
      <c r="C2684" s="57" t="s">
        <v>10</v>
      </c>
      <c r="D2684" s="58">
        <v>8</v>
      </c>
      <c r="E2684" s="58">
        <v>16.912140000000001</v>
      </c>
      <c r="F2684" s="128">
        <f t="shared" si="83"/>
        <v>2.1140175000000001</v>
      </c>
    </row>
    <row r="2685" spans="1:6" s="55" customFormat="1" x14ac:dyDescent="0.25">
      <c r="A2685" s="51" t="str">
        <f t="shared" si="82"/>
        <v>A</v>
      </c>
      <c r="B2685" s="129" t="s">
        <v>258</v>
      </c>
      <c r="C2685" s="60" t="s">
        <v>12</v>
      </c>
      <c r="D2685" s="61">
        <v>8</v>
      </c>
      <c r="E2685" s="61">
        <v>16.912140000000001</v>
      </c>
      <c r="F2685" s="130">
        <f t="shared" si="83"/>
        <v>2.1140175000000001</v>
      </c>
    </row>
    <row r="2686" spans="1:6" s="55" customFormat="1" ht="18.75" thickBot="1" x14ac:dyDescent="0.3">
      <c r="A2686" s="51" t="str">
        <f t="shared" si="82"/>
        <v>A</v>
      </c>
      <c r="B2686" s="52" t="s">
        <v>1413</v>
      </c>
      <c r="C2686" s="125" t="s">
        <v>1414</v>
      </c>
      <c r="D2686" s="54">
        <v>555</v>
      </c>
      <c r="E2686" s="54">
        <v>552.21018000000004</v>
      </c>
      <c r="F2686" s="126">
        <f t="shared" si="83"/>
        <v>0.99497329729729733</v>
      </c>
    </row>
    <row r="2687" spans="1:6" s="55" customFormat="1" ht="15.75" thickTop="1" x14ac:dyDescent="0.25">
      <c r="A2687" s="51" t="str">
        <f t="shared" si="82"/>
        <v>A</v>
      </c>
      <c r="B2687" s="127" t="s">
        <v>258</v>
      </c>
      <c r="C2687" s="57" t="s">
        <v>10</v>
      </c>
      <c r="D2687" s="58">
        <v>405</v>
      </c>
      <c r="E2687" s="58">
        <v>402.96017999999998</v>
      </c>
      <c r="F2687" s="128">
        <f t="shared" si="83"/>
        <v>0.99496340740740741</v>
      </c>
    </row>
    <row r="2688" spans="1:6" s="55" customFormat="1" x14ac:dyDescent="0.25">
      <c r="A2688" s="51" t="str">
        <f t="shared" si="82"/>
        <v>A</v>
      </c>
      <c r="B2688" s="129" t="s">
        <v>258</v>
      </c>
      <c r="C2688" s="60" t="s">
        <v>12</v>
      </c>
      <c r="D2688" s="61">
        <v>405</v>
      </c>
      <c r="E2688" s="61">
        <v>402.46632</v>
      </c>
      <c r="F2688" s="130">
        <f t="shared" si="83"/>
        <v>0.99374399999999996</v>
      </c>
    </row>
    <row r="2689" spans="1:6" s="55" customFormat="1" x14ac:dyDescent="0.25">
      <c r="A2689" s="51" t="str">
        <f t="shared" si="82"/>
        <v>A</v>
      </c>
      <c r="B2689" s="129" t="s">
        <v>258</v>
      </c>
      <c r="C2689" s="60" t="s">
        <v>2</v>
      </c>
      <c r="D2689" s="61">
        <v>0</v>
      </c>
      <c r="E2689" s="61">
        <v>0.49386000000000002</v>
      </c>
      <c r="F2689" s="130" t="e">
        <f t="shared" si="83"/>
        <v>#DIV/0!</v>
      </c>
    </row>
    <row r="2690" spans="1:6" s="55" customFormat="1" x14ac:dyDescent="0.25">
      <c r="A2690" s="51" t="str">
        <f t="shared" si="82"/>
        <v>A</v>
      </c>
      <c r="B2690" s="127" t="s">
        <v>258</v>
      </c>
      <c r="C2690" s="57" t="s">
        <v>17</v>
      </c>
      <c r="D2690" s="58">
        <v>150</v>
      </c>
      <c r="E2690" s="58">
        <v>149.25</v>
      </c>
      <c r="F2690" s="128">
        <f t="shared" si="83"/>
        <v>0.995</v>
      </c>
    </row>
    <row r="2691" spans="1:6" ht="36.75" thickBot="1" x14ac:dyDescent="0.3">
      <c r="A2691" s="110" t="str">
        <f t="shared" si="82"/>
        <v>A</v>
      </c>
      <c r="B2691" s="42" t="s">
        <v>1417</v>
      </c>
      <c r="C2691" s="120" t="s">
        <v>1418</v>
      </c>
      <c r="D2691" s="44">
        <v>362.8</v>
      </c>
      <c r="E2691" s="44">
        <v>348.24612000000002</v>
      </c>
      <c r="F2691" s="113">
        <f t="shared" si="83"/>
        <v>0.95988456449834625</v>
      </c>
    </row>
    <row r="2692" spans="1:6" ht="15.75" thickTop="1" x14ac:dyDescent="0.25">
      <c r="A2692" s="110" t="str">
        <f t="shared" ref="A2692:A2755" si="84">IF(OR(D2692&lt;&gt;0,E2692&lt;&gt;0),"A","B")</f>
        <v>A</v>
      </c>
      <c r="B2692" s="121" t="s">
        <v>258</v>
      </c>
      <c r="C2692" s="46" t="s">
        <v>10</v>
      </c>
      <c r="D2692" s="47">
        <v>362.8</v>
      </c>
      <c r="E2692" s="47">
        <v>348.24612000000002</v>
      </c>
      <c r="F2692" s="122">
        <f t="shared" ref="F2692:F2755" si="85">E2692/D2692</f>
        <v>0.95988456449834625</v>
      </c>
    </row>
    <row r="2693" spans="1:6" x14ac:dyDescent="0.25">
      <c r="A2693" s="110" t="str">
        <f t="shared" si="84"/>
        <v>A</v>
      </c>
      <c r="B2693" s="123" t="s">
        <v>258</v>
      </c>
      <c r="C2693" s="49" t="s">
        <v>11</v>
      </c>
      <c r="D2693" s="50">
        <v>112.8</v>
      </c>
      <c r="E2693" s="50">
        <v>106.72199999999999</v>
      </c>
      <c r="F2693" s="124">
        <f t="shared" si="85"/>
        <v>0.94611702127659569</v>
      </c>
    </row>
    <row r="2694" spans="1:6" x14ac:dyDescent="0.25">
      <c r="A2694" s="110" t="str">
        <f t="shared" si="84"/>
        <v>A</v>
      </c>
      <c r="B2694" s="123" t="s">
        <v>258</v>
      </c>
      <c r="C2694" s="49" t="s">
        <v>12</v>
      </c>
      <c r="D2694" s="50">
        <v>250</v>
      </c>
      <c r="E2694" s="50">
        <v>241.52411999999998</v>
      </c>
      <c r="F2694" s="124">
        <f t="shared" si="85"/>
        <v>0.96609647999999992</v>
      </c>
    </row>
    <row r="2695" spans="1:6" s="55" customFormat="1" ht="36.75" thickBot="1" x14ac:dyDescent="0.3">
      <c r="A2695" s="51" t="str">
        <f t="shared" si="84"/>
        <v>A</v>
      </c>
      <c r="B2695" s="52" t="s">
        <v>1419</v>
      </c>
      <c r="C2695" s="125" t="s">
        <v>1418</v>
      </c>
      <c r="D2695" s="54">
        <v>212.8</v>
      </c>
      <c r="E2695" s="54">
        <v>199.31533999999999</v>
      </c>
      <c r="F2695" s="126">
        <f t="shared" si="85"/>
        <v>0.93663223684210517</v>
      </c>
    </row>
    <row r="2696" spans="1:6" s="55" customFormat="1" ht="15.75" thickTop="1" x14ac:dyDescent="0.25">
      <c r="A2696" s="51" t="str">
        <f t="shared" si="84"/>
        <v>A</v>
      </c>
      <c r="B2696" s="127" t="s">
        <v>258</v>
      </c>
      <c r="C2696" s="57" t="s">
        <v>10</v>
      </c>
      <c r="D2696" s="58">
        <v>212.8</v>
      </c>
      <c r="E2696" s="58">
        <v>199.31533999999999</v>
      </c>
      <c r="F2696" s="128">
        <f t="shared" si="85"/>
        <v>0.93663223684210517</v>
      </c>
    </row>
    <row r="2697" spans="1:6" s="55" customFormat="1" x14ac:dyDescent="0.25">
      <c r="A2697" s="51" t="str">
        <f t="shared" si="84"/>
        <v>A</v>
      </c>
      <c r="B2697" s="129" t="s">
        <v>258</v>
      </c>
      <c r="C2697" s="60" t="s">
        <v>11</v>
      </c>
      <c r="D2697" s="61">
        <v>112.8</v>
      </c>
      <c r="E2697" s="61">
        <v>106.72199999999999</v>
      </c>
      <c r="F2697" s="130">
        <f t="shared" si="85"/>
        <v>0.94611702127659569</v>
      </c>
    </row>
    <row r="2698" spans="1:6" s="55" customFormat="1" x14ac:dyDescent="0.25">
      <c r="A2698" s="51" t="str">
        <f t="shared" si="84"/>
        <v>A</v>
      </c>
      <c r="B2698" s="129" t="s">
        <v>258</v>
      </c>
      <c r="C2698" s="60" t="s">
        <v>12</v>
      </c>
      <c r="D2698" s="61">
        <v>100</v>
      </c>
      <c r="E2698" s="61">
        <v>92.593339999999998</v>
      </c>
      <c r="F2698" s="130">
        <f t="shared" si="85"/>
        <v>0.92593340000000002</v>
      </c>
    </row>
    <row r="2699" spans="1:6" s="55" customFormat="1" ht="36.75" thickBot="1" x14ac:dyDescent="0.3">
      <c r="A2699" s="51" t="str">
        <f t="shared" si="84"/>
        <v>A</v>
      </c>
      <c r="B2699" s="52" t="s">
        <v>1420</v>
      </c>
      <c r="C2699" s="125" t="s">
        <v>1421</v>
      </c>
      <c r="D2699" s="54">
        <v>150</v>
      </c>
      <c r="E2699" s="54">
        <v>148.93078</v>
      </c>
      <c r="F2699" s="126">
        <f t="shared" si="85"/>
        <v>0.9928718666666666</v>
      </c>
    </row>
    <row r="2700" spans="1:6" s="55" customFormat="1" ht="15.75" thickTop="1" x14ac:dyDescent="0.25">
      <c r="A2700" s="51" t="str">
        <f t="shared" si="84"/>
        <v>A</v>
      </c>
      <c r="B2700" s="127" t="s">
        <v>258</v>
      </c>
      <c r="C2700" s="57" t="s">
        <v>10</v>
      </c>
      <c r="D2700" s="58">
        <v>150</v>
      </c>
      <c r="E2700" s="58">
        <v>148.93078</v>
      </c>
      <c r="F2700" s="128">
        <f t="shared" si="85"/>
        <v>0.9928718666666666</v>
      </c>
    </row>
    <row r="2701" spans="1:6" s="55" customFormat="1" x14ac:dyDescent="0.25">
      <c r="A2701" s="51" t="str">
        <f t="shared" si="84"/>
        <v>A</v>
      </c>
      <c r="B2701" s="129" t="s">
        <v>258</v>
      </c>
      <c r="C2701" s="60" t="s">
        <v>12</v>
      </c>
      <c r="D2701" s="61">
        <v>150</v>
      </c>
      <c r="E2701" s="61">
        <v>148.93078</v>
      </c>
      <c r="F2701" s="130">
        <f t="shared" si="85"/>
        <v>0.9928718666666666</v>
      </c>
    </row>
    <row r="2702" spans="1:6" ht="72.75" thickBot="1" x14ac:dyDescent="0.3">
      <c r="A2702" s="110" t="str">
        <f t="shared" si="84"/>
        <v>A</v>
      </c>
      <c r="B2702" s="42" t="s">
        <v>1422</v>
      </c>
      <c r="C2702" s="120" t="s">
        <v>1423</v>
      </c>
      <c r="D2702" s="44">
        <v>370.25</v>
      </c>
      <c r="E2702" s="44">
        <v>725.48841999999991</v>
      </c>
      <c r="F2702" s="113">
        <f t="shared" si="85"/>
        <v>1.959455557056043</v>
      </c>
    </row>
    <row r="2703" spans="1:6" ht="15.75" thickTop="1" x14ac:dyDescent="0.25">
      <c r="A2703" s="110" t="str">
        <f t="shared" si="84"/>
        <v>A</v>
      </c>
      <c r="B2703" s="121" t="s">
        <v>258</v>
      </c>
      <c r="C2703" s="46" t="s">
        <v>10</v>
      </c>
      <c r="D2703" s="47">
        <v>370.25</v>
      </c>
      <c r="E2703" s="47">
        <v>725.48841999999991</v>
      </c>
      <c r="F2703" s="122">
        <f t="shared" si="85"/>
        <v>1.959455557056043</v>
      </c>
    </row>
    <row r="2704" spans="1:6" x14ac:dyDescent="0.25">
      <c r="A2704" s="110" t="str">
        <f t="shared" si="84"/>
        <v>A</v>
      </c>
      <c r="B2704" s="123" t="s">
        <v>258</v>
      </c>
      <c r="C2704" s="49" t="s">
        <v>11</v>
      </c>
      <c r="D2704" s="50">
        <v>115.25</v>
      </c>
      <c r="E2704" s="50">
        <v>123.40802000000001</v>
      </c>
      <c r="F2704" s="124">
        <f t="shared" si="85"/>
        <v>1.0707854229934926</v>
      </c>
    </row>
    <row r="2705" spans="1:6" x14ac:dyDescent="0.25">
      <c r="A2705" s="110" t="str">
        <f t="shared" si="84"/>
        <v>A</v>
      </c>
      <c r="B2705" s="123" t="s">
        <v>258</v>
      </c>
      <c r="C2705" s="49" t="s">
        <v>12</v>
      </c>
      <c r="D2705" s="50">
        <v>250</v>
      </c>
      <c r="E2705" s="50">
        <v>368.01301000000001</v>
      </c>
      <c r="F2705" s="124">
        <f t="shared" si="85"/>
        <v>1.4720520400000001</v>
      </c>
    </row>
    <row r="2706" spans="1:6" x14ac:dyDescent="0.25">
      <c r="A2706" s="110" t="str">
        <f t="shared" si="84"/>
        <v>A</v>
      </c>
      <c r="B2706" s="123" t="s">
        <v>258</v>
      </c>
      <c r="C2706" s="49" t="s">
        <v>2</v>
      </c>
      <c r="D2706" s="50">
        <v>0</v>
      </c>
      <c r="E2706" s="50">
        <v>212.52101999999999</v>
      </c>
      <c r="F2706" s="124" t="e">
        <f t="shared" si="85"/>
        <v>#DIV/0!</v>
      </c>
    </row>
    <row r="2707" spans="1:6" x14ac:dyDescent="0.25">
      <c r="A2707" s="110" t="str">
        <f t="shared" si="84"/>
        <v>A</v>
      </c>
      <c r="B2707" s="123" t="s">
        <v>258</v>
      </c>
      <c r="C2707" s="49" t="s">
        <v>15</v>
      </c>
      <c r="D2707" s="50">
        <v>3.75</v>
      </c>
      <c r="E2707" s="50">
        <v>0.43560000000000004</v>
      </c>
      <c r="F2707" s="124">
        <f t="shared" si="85"/>
        <v>0.11616000000000001</v>
      </c>
    </row>
    <row r="2708" spans="1:6" x14ac:dyDescent="0.25">
      <c r="A2708" s="110" t="str">
        <f t="shared" si="84"/>
        <v>A</v>
      </c>
      <c r="B2708" s="123" t="s">
        <v>258</v>
      </c>
      <c r="C2708" s="49" t="s">
        <v>16</v>
      </c>
      <c r="D2708" s="50">
        <v>1.25</v>
      </c>
      <c r="E2708" s="50">
        <v>21.110769999999999</v>
      </c>
      <c r="F2708" s="124">
        <f t="shared" si="85"/>
        <v>16.888615999999999</v>
      </c>
    </row>
    <row r="2709" spans="1:6" s="55" customFormat="1" ht="54.75" thickBot="1" x14ac:dyDescent="0.3">
      <c r="A2709" s="51" t="str">
        <f t="shared" si="84"/>
        <v>A</v>
      </c>
      <c r="B2709" s="52" t="s">
        <v>1424</v>
      </c>
      <c r="C2709" s="125" t="s">
        <v>1425</v>
      </c>
      <c r="D2709" s="54">
        <v>370.25</v>
      </c>
      <c r="E2709" s="54">
        <v>725.48841999999991</v>
      </c>
      <c r="F2709" s="126">
        <f t="shared" si="85"/>
        <v>1.959455557056043</v>
      </c>
    </row>
    <row r="2710" spans="1:6" s="55" customFormat="1" ht="15.75" thickTop="1" x14ac:dyDescent="0.25">
      <c r="A2710" s="51" t="str">
        <f t="shared" si="84"/>
        <v>A</v>
      </c>
      <c r="B2710" s="127" t="s">
        <v>258</v>
      </c>
      <c r="C2710" s="57" t="s">
        <v>10</v>
      </c>
      <c r="D2710" s="58">
        <v>370.25</v>
      </c>
      <c r="E2710" s="58">
        <v>725.48841999999991</v>
      </c>
      <c r="F2710" s="128">
        <f t="shared" si="85"/>
        <v>1.959455557056043</v>
      </c>
    </row>
    <row r="2711" spans="1:6" s="55" customFormat="1" x14ac:dyDescent="0.25">
      <c r="A2711" s="51" t="str">
        <f t="shared" si="84"/>
        <v>A</v>
      </c>
      <c r="B2711" s="129" t="s">
        <v>258</v>
      </c>
      <c r="C2711" s="60" t="s">
        <v>11</v>
      </c>
      <c r="D2711" s="61">
        <v>115.25</v>
      </c>
      <c r="E2711" s="61">
        <v>123.40802000000001</v>
      </c>
      <c r="F2711" s="130">
        <f t="shared" si="85"/>
        <v>1.0707854229934926</v>
      </c>
    </row>
    <row r="2712" spans="1:6" s="55" customFormat="1" x14ac:dyDescent="0.25">
      <c r="A2712" s="51" t="str">
        <f t="shared" si="84"/>
        <v>A</v>
      </c>
      <c r="B2712" s="129" t="s">
        <v>258</v>
      </c>
      <c r="C2712" s="60" t="s">
        <v>12</v>
      </c>
      <c r="D2712" s="61">
        <v>250</v>
      </c>
      <c r="E2712" s="61">
        <v>368.01301000000001</v>
      </c>
      <c r="F2712" s="130">
        <f t="shared" si="85"/>
        <v>1.4720520400000001</v>
      </c>
    </row>
    <row r="2713" spans="1:6" s="55" customFormat="1" x14ac:dyDescent="0.25">
      <c r="A2713" s="51" t="str">
        <f t="shared" si="84"/>
        <v>A</v>
      </c>
      <c r="B2713" s="129" t="s">
        <v>258</v>
      </c>
      <c r="C2713" s="60" t="s">
        <v>2</v>
      </c>
      <c r="D2713" s="61">
        <v>0</v>
      </c>
      <c r="E2713" s="61">
        <v>212.52101999999999</v>
      </c>
      <c r="F2713" s="130" t="e">
        <f t="shared" si="85"/>
        <v>#DIV/0!</v>
      </c>
    </row>
    <row r="2714" spans="1:6" s="55" customFormat="1" x14ac:dyDescent="0.25">
      <c r="A2714" s="51" t="str">
        <f t="shared" si="84"/>
        <v>A</v>
      </c>
      <c r="B2714" s="129" t="s">
        <v>258</v>
      </c>
      <c r="C2714" s="60" t="s">
        <v>15</v>
      </c>
      <c r="D2714" s="61">
        <v>3.75</v>
      </c>
      <c r="E2714" s="61">
        <v>0.43560000000000004</v>
      </c>
      <c r="F2714" s="130">
        <f t="shared" si="85"/>
        <v>0.11616000000000001</v>
      </c>
    </row>
    <row r="2715" spans="1:6" s="55" customFormat="1" x14ac:dyDescent="0.25">
      <c r="A2715" s="51" t="str">
        <f t="shared" si="84"/>
        <v>A</v>
      </c>
      <c r="B2715" s="129" t="s">
        <v>258</v>
      </c>
      <c r="C2715" s="60" t="s">
        <v>16</v>
      </c>
      <c r="D2715" s="61">
        <v>1.25</v>
      </c>
      <c r="E2715" s="61">
        <v>21.110769999999999</v>
      </c>
      <c r="F2715" s="130">
        <f t="shared" si="85"/>
        <v>16.888615999999999</v>
      </c>
    </row>
    <row r="2716" spans="1:6" ht="18.75" thickBot="1" x14ac:dyDescent="0.3">
      <c r="A2716" s="110" t="str">
        <f t="shared" si="84"/>
        <v>A</v>
      </c>
      <c r="B2716" s="42" t="s">
        <v>1426</v>
      </c>
      <c r="C2716" s="120" t="s">
        <v>1427</v>
      </c>
      <c r="D2716" s="44">
        <v>343</v>
      </c>
      <c r="E2716" s="44">
        <v>312.63761</v>
      </c>
      <c r="F2716" s="113">
        <f t="shared" si="85"/>
        <v>0.91147991253644312</v>
      </c>
    </row>
    <row r="2717" spans="1:6" ht="15.75" thickTop="1" x14ac:dyDescent="0.25">
      <c r="A2717" s="110" t="str">
        <f t="shared" si="84"/>
        <v>A</v>
      </c>
      <c r="B2717" s="121" t="s">
        <v>258</v>
      </c>
      <c r="C2717" s="46" t="s">
        <v>10</v>
      </c>
      <c r="D2717" s="47">
        <v>343</v>
      </c>
      <c r="E2717" s="47">
        <v>312.63761</v>
      </c>
      <c r="F2717" s="122">
        <f t="shared" si="85"/>
        <v>0.91147991253644312</v>
      </c>
    </row>
    <row r="2718" spans="1:6" x14ac:dyDescent="0.25">
      <c r="A2718" s="110" t="str">
        <f t="shared" si="84"/>
        <v>A</v>
      </c>
      <c r="B2718" s="123" t="s">
        <v>258</v>
      </c>
      <c r="C2718" s="49" t="s">
        <v>11</v>
      </c>
      <c r="D2718" s="50">
        <v>164</v>
      </c>
      <c r="E2718" s="50">
        <v>163.108</v>
      </c>
      <c r="F2718" s="124">
        <f t="shared" si="85"/>
        <v>0.99456097560975609</v>
      </c>
    </row>
    <row r="2719" spans="1:6" x14ac:dyDescent="0.25">
      <c r="A2719" s="110" t="str">
        <f t="shared" si="84"/>
        <v>A</v>
      </c>
      <c r="B2719" s="123" t="s">
        <v>258</v>
      </c>
      <c r="C2719" s="49" t="s">
        <v>12</v>
      </c>
      <c r="D2719" s="50">
        <v>175</v>
      </c>
      <c r="E2719" s="50">
        <v>146.40019000000001</v>
      </c>
      <c r="F2719" s="124">
        <f t="shared" si="85"/>
        <v>0.83657251428571433</v>
      </c>
    </row>
    <row r="2720" spans="1:6" x14ac:dyDescent="0.25">
      <c r="A2720" s="110" t="str">
        <f t="shared" si="84"/>
        <v>A</v>
      </c>
      <c r="B2720" s="123" t="s">
        <v>258</v>
      </c>
      <c r="C2720" s="49" t="s">
        <v>15</v>
      </c>
      <c r="D2720" s="50">
        <v>1</v>
      </c>
      <c r="E2720" s="50">
        <v>1</v>
      </c>
      <c r="F2720" s="124">
        <f t="shared" si="85"/>
        <v>1</v>
      </c>
    </row>
    <row r="2721" spans="1:6" x14ac:dyDescent="0.25">
      <c r="A2721" s="110" t="str">
        <f t="shared" si="84"/>
        <v>A</v>
      </c>
      <c r="B2721" s="123" t="s">
        <v>258</v>
      </c>
      <c r="C2721" s="49" t="s">
        <v>16</v>
      </c>
      <c r="D2721" s="50">
        <v>3</v>
      </c>
      <c r="E2721" s="50">
        <v>2.1294200000000001</v>
      </c>
      <c r="F2721" s="124">
        <f t="shared" si="85"/>
        <v>0.7098066666666667</v>
      </c>
    </row>
    <row r="2722" spans="1:6" ht="36.75" thickBot="1" x14ac:dyDescent="0.3">
      <c r="A2722" s="110" t="str">
        <f t="shared" si="84"/>
        <v>A</v>
      </c>
      <c r="B2722" s="42" t="s">
        <v>1428</v>
      </c>
      <c r="C2722" s="120" t="s">
        <v>1429</v>
      </c>
      <c r="D2722" s="44">
        <v>597.20000000000005</v>
      </c>
      <c r="E2722" s="44">
        <v>823.23708999999997</v>
      </c>
      <c r="F2722" s="113">
        <f t="shared" si="85"/>
        <v>1.3784947923643669</v>
      </c>
    </row>
    <row r="2723" spans="1:6" ht="15.75" thickTop="1" x14ac:dyDescent="0.25">
      <c r="A2723" s="110" t="str">
        <f t="shared" si="84"/>
        <v>A</v>
      </c>
      <c r="B2723" s="121" t="s">
        <v>258</v>
      </c>
      <c r="C2723" s="46" t="s">
        <v>10</v>
      </c>
      <c r="D2723" s="47">
        <v>582.20000000000005</v>
      </c>
      <c r="E2723" s="47">
        <v>811.39708999999993</v>
      </c>
      <c r="F2723" s="122">
        <f t="shared" si="85"/>
        <v>1.3936741497767089</v>
      </c>
    </row>
    <row r="2724" spans="1:6" x14ac:dyDescent="0.25">
      <c r="A2724" s="110" t="str">
        <f t="shared" si="84"/>
        <v>A</v>
      </c>
      <c r="B2724" s="123" t="s">
        <v>258</v>
      </c>
      <c r="C2724" s="49" t="s">
        <v>11</v>
      </c>
      <c r="D2724" s="50">
        <v>0</v>
      </c>
      <c r="E2724" s="50">
        <v>125.87658</v>
      </c>
      <c r="F2724" s="124" t="e">
        <f t="shared" si="85"/>
        <v>#DIV/0!</v>
      </c>
    </row>
    <row r="2725" spans="1:6" x14ac:dyDescent="0.25">
      <c r="A2725" s="110" t="str">
        <f t="shared" si="84"/>
        <v>A</v>
      </c>
      <c r="B2725" s="123" t="s">
        <v>258</v>
      </c>
      <c r="C2725" s="49" t="s">
        <v>12</v>
      </c>
      <c r="D2725" s="50">
        <v>536.5</v>
      </c>
      <c r="E2725" s="50">
        <v>562.93790999999999</v>
      </c>
      <c r="F2725" s="124">
        <f t="shared" si="85"/>
        <v>1.0492784902143522</v>
      </c>
    </row>
    <row r="2726" spans="1:6" x14ac:dyDescent="0.25">
      <c r="A2726" s="110" t="str">
        <f t="shared" si="84"/>
        <v>A</v>
      </c>
      <c r="B2726" s="123" t="s">
        <v>258</v>
      </c>
      <c r="C2726" s="49" t="s">
        <v>2</v>
      </c>
      <c r="D2726" s="50">
        <v>45.3</v>
      </c>
      <c r="E2726" s="50">
        <v>122.58259999999999</v>
      </c>
      <c r="F2726" s="124">
        <f t="shared" si="85"/>
        <v>2.7060176600441501</v>
      </c>
    </row>
    <row r="2727" spans="1:6" x14ac:dyDescent="0.25">
      <c r="A2727" s="110" t="str">
        <f t="shared" si="84"/>
        <v>A</v>
      </c>
      <c r="B2727" s="123" t="s">
        <v>258</v>
      </c>
      <c r="C2727" s="49" t="s">
        <v>16</v>
      </c>
      <c r="D2727" s="50">
        <v>0.4</v>
      </c>
      <c r="E2727" s="50">
        <v>0</v>
      </c>
      <c r="F2727" s="124">
        <f t="shared" si="85"/>
        <v>0</v>
      </c>
    </row>
    <row r="2728" spans="1:6" x14ac:dyDescent="0.25">
      <c r="A2728" s="110" t="str">
        <f t="shared" si="84"/>
        <v>A</v>
      </c>
      <c r="B2728" s="121" t="s">
        <v>258</v>
      </c>
      <c r="C2728" s="46" t="s">
        <v>17</v>
      </c>
      <c r="D2728" s="47">
        <v>15</v>
      </c>
      <c r="E2728" s="47">
        <v>11.84</v>
      </c>
      <c r="F2728" s="122">
        <f t="shared" si="85"/>
        <v>0.78933333333333333</v>
      </c>
    </row>
    <row r="2729" spans="1:6" s="55" customFormat="1" ht="36.75" thickBot="1" x14ac:dyDescent="0.3">
      <c r="A2729" s="51" t="str">
        <f t="shared" si="84"/>
        <v>A</v>
      </c>
      <c r="B2729" s="52" t="s">
        <v>1430</v>
      </c>
      <c r="C2729" s="125" t="s">
        <v>1431</v>
      </c>
      <c r="D2729" s="54">
        <v>597.20000000000005</v>
      </c>
      <c r="E2729" s="54">
        <v>823.23708999999997</v>
      </c>
      <c r="F2729" s="126">
        <f t="shared" si="85"/>
        <v>1.3784947923643669</v>
      </c>
    </row>
    <row r="2730" spans="1:6" s="55" customFormat="1" ht="15.75" thickTop="1" x14ac:dyDescent="0.25">
      <c r="A2730" s="51" t="str">
        <f t="shared" si="84"/>
        <v>A</v>
      </c>
      <c r="B2730" s="127" t="s">
        <v>258</v>
      </c>
      <c r="C2730" s="57" t="s">
        <v>10</v>
      </c>
      <c r="D2730" s="58">
        <v>582.20000000000005</v>
      </c>
      <c r="E2730" s="58">
        <v>811.39708999999993</v>
      </c>
      <c r="F2730" s="128">
        <f t="shared" si="85"/>
        <v>1.3936741497767089</v>
      </c>
    </row>
    <row r="2731" spans="1:6" s="55" customFormat="1" x14ac:dyDescent="0.25">
      <c r="A2731" s="51" t="str">
        <f t="shared" si="84"/>
        <v>A</v>
      </c>
      <c r="B2731" s="129" t="s">
        <v>258</v>
      </c>
      <c r="C2731" s="60" t="s">
        <v>11</v>
      </c>
      <c r="D2731" s="61">
        <v>0</v>
      </c>
      <c r="E2731" s="61">
        <v>125.87658</v>
      </c>
      <c r="F2731" s="130" t="e">
        <f t="shared" si="85"/>
        <v>#DIV/0!</v>
      </c>
    </row>
    <row r="2732" spans="1:6" s="55" customFormat="1" x14ac:dyDescent="0.25">
      <c r="A2732" s="51" t="str">
        <f t="shared" si="84"/>
        <v>A</v>
      </c>
      <c r="B2732" s="129" t="s">
        <v>258</v>
      </c>
      <c r="C2732" s="60" t="s">
        <v>12</v>
      </c>
      <c r="D2732" s="61">
        <v>536.5</v>
      </c>
      <c r="E2732" s="61">
        <v>562.93790999999999</v>
      </c>
      <c r="F2732" s="130">
        <f t="shared" si="85"/>
        <v>1.0492784902143522</v>
      </c>
    </row>
    <row r="2733" spans="1:6" s="55" customFormat="1" x14ac:dyDescent="0.25">
      <c r="A2733" s="51" t="str">
        <f t="shared" si="84"/>
        <v>A</v>
      </c>
      <c r="B2733" s="129" t="s">
        <v>258</v>
      </c>
      <c r="C2733" s="60" t="s">
        <v>2</v>
      </c>
      <c r="D2733" s="61">
        <v>45.3</v>
      </c>
      <c r="E2733" s="61">
        <v>122.58259999999999</v>
      </c>
      <c r="F2733" s="130">
        <f t="shared" si="85"/>
        <v>2.7060176600441501</v>
      </c>
    </row>
    <row r="2734" spans="1:6" s="55" customFormat="1" x14ac:dyDescent="0.25">
      <c r="A2734" s="51" t="str">
        <f t="shared" si="84"/>
        <v>A</v>
      </c>
      <c r="B2734" s="129" t="s">
        <v>258</v>
      </c>
      <c r="C2734" s="60" t="s">
        <v>16</v>
      </c>
      <c r="D2734" s="61">
        <v>0.4</v>
      </c>
      <c r="E2734" s="61">
        <v>0</v>
      </c>
      <c r="F2734" s="130">
        <f t="shared" si="85"/>
        <v>0</v>
      </c>
    </row>
    <row r="2735" spans="1:6" s="55" customFormat="1" x14ac:dyDescent="0.25">
      <c r="A2735" s="51" t="str">
        <f t="shared" si="84"/>
        <v>A</v>
      </c>
      <c r="B2735" s="127" t="s">
        <v>258</v>
      </c>
      <c r="C2735" s="57" t="s">
        <v>17</v>
      </c>
      <c r="D2735" s="58">
        <v>15</v>
      </c>
      <c r="E2735" s="58">
        <v>11.84</v>
      </c>
      <c r="F2735" s="128">
        <f t="shared" si="85"/>
        <v>0.78933333333333333</v>
      </c>
    </row>
    <row r="2736" spans="1:6" ht="36.75" thickBot="1" x14ac:dyDescent="0.3">
      <c r="A2736" s="110" t="str">
        <f t="shared" si="84"/>
        <v>A</v>
      </c>
      <c r="B2736" s="42" t="s">
        <v>1434</v>
      </c>
      <c r="C2736" s="120" t="s">
        <v>1435</v>
      </c>
      <c r="D2736" s="44">
        <v>1252.9000000000001</v>
      </c>
      <c r="E2736" s="44">
        <v>1664.4389899999996</v>
      </c>
      <c r="F2736" s="113">
        <f t="shared" si="85"/>
        <v>1.3284691435868781</v>
      </c>
    </row>
    <row r="2737" spans="1:6" ht="15.75" thickTop="1" x14ac:dyDescent="0.25">
      <c r="A2737" s="110" t="str">
        <f t="shared" si="84"/>
        <v>A</v>
      </c>
      <c r="B2737" s="121" t="s">
        <v>258</v>
      </c>
      <c r="C2737" s="46" t="s">
        <v>10</v>
      </c>
      <c r="D2737" s="47">
        <v>1251.5999999999999</v>
      </c>
      <c r="E2737" s="47">
        <v>1663.1677399999999</v>
      </c>
      <c r="F2737" s="122">
        <f t="shared" si="85"/>
        <v>1.3288332853946947</v>
      </c>
    </row>
    <row r="2738" spans="1:6" x14ac:dyDescent="0.25">
      <c r="A2738" s="110" t="str">
        <f t="shared" si="84"/>
        <v>A</v>
      </c>
      <c r="B2738" s="123" t="s">
        <v>258</v>
      </c>
      <c r="C2738" s="49" t="s">
        <v>11</v>
      </c>
      <c r="D2738" s="50">
        <v>766</v>
      </c>
      <c r="E2738" s="50">
        <v>760.16432999999995</v>
      </c>
      <c r="F2738" s="124">
        <f t="shared" si="85"/>
        <v>0.99238163185378581</v>
      </c>
    </row>
    <row r="2739" spans="1:6" x14ac:dyDescent="0.25">
      <c r="A2739" s="110" t="str">
        <f t="shared" si="84"/>
        <v>A</v>
      </c>
      <c r="B2739" s="123" t="s">
        <v>258</v>
      </c>
      <c r="C2739" s="49" t="s">
        <v>12</v>
      </c>
      <c r="D2739" s="50">
        <v>474</v>
      </c>
      <c r="E2739" s="50">
        <v>746.74257000000011</v>
      </c>
      <c r="F2739" s="124">
        <f t="shared" si="85"/>
        <v>1.575406265822785</v>
      </c>
    </row>
    <row r="2740" spans="1:6" x14ac:dyDescent="0.25">
      <c r="A2740" s="110" t="str">
        <f t="shared" si="84"/>
        <v>A</v>
      </c>
      <c r="B2740" s="123" t="s">
        <v>258</v>
      </c>
      <c r="C2740" s="49" t="s">
        <v>2</v>
      </c>
      <c r="D2740" s="50">
        <v>0</v>
      </c>
      <c r="E2740" s="50">
        <v>144.78749999999999</v>
      </c>
      <c r="F2740" s="124" t="e">
        <f t="shared" si="85"/>
        <v>#DIV/0!</v>
      </c>
    </row>
    <row r="2741" spans="1:6" x14ac:dyDescent="0.25">
      <c r="A2741" s="110" t="str">
        <f t="shared" si="84"/>
        <v>A</v>
      </c>
      <c r="B2741" s="123" t="s">
        <v>258</v>
      </c>
      <c r="C2741" s="49" t="s">
        <v>15</v>
      </c>
      <c r="D2741" s="50">
        <v>10</v>
      </c>
      <c r="E2741" s="50">
        <v>9.9998899999999988</v>
      </c>
      <c r="F2741" s="124">
        <f t="shared" si="85"/>
        <v>0.99998899999999991</v>
      </c>
    </row>
    <row r="2742" spans="1:6" x14ac:dyDescent="0.25">
      <c r="A2742" s="110" t="str">
        <f t="shared" si="84"/>
        <v>A</v>
      </c>
      <c r="B2742" s="123" t="s">
        <v>258</v>
      </c>
      <c r="C2742" s="49" t="s">
        <v>16</v>
      </c>
      <c r="D2742" s="50">
        <v>1.6</v>
      </c>
      <c r="E2742" s="50">
        <v>1.4734500000000001</v>
      </c>
      <c r="F2742" s="124">
        <f t="shared" si="85"/>
        <v>0.92090625000000004</v>
      </c>
    </row>
    <row r="2743" spans="1:6" x14ac:dyDescent="0.25">
      <c r="A2743" s="110" t="str">
        <f t="shared" si="84"/>
        <v>A</v>
      </c>
      <c r="B2743" s="121" t="s">
        <v>258</v>
      </c>
      <c r="C2743" s="46" t="s">
        <v>17</v>
      </c>
      <c r="D2743" s="47">
        <v>1.3</v>
      </c>
      <c r="E2743" s="47">
        <v>1.27125</v>
      </c>
      <c r="F2743" s="122">
        <f t="shared" si="85"/>
        <v>0.97788461538461535</v>
      </c>
    </row>
    <row r="2744" spans="1:6" ht="36.75" thickBot="1" x14ac:dyDescent="0.3">
      <c r="A2744" s="110" t="str">
        <f t="shared" si="84"/>
        <v>A</v>
      </c>
      <c r="B2744" s="42" t="s">
        <v>1436</v>
      </c>
      <c r="C2744" s="120" t="s">
        <v>1437</v>
      </c>
      <c r="D2744" s="44">
        <v>588.79999999999995</v>
      </c>
      <c r="E2744" s="44">
        <v>574.86378999999999</v>
      </c>
      <c r="F2744" s="113">
        <f t="shared" si="85"/>
        <v>0.97633116508152185</v>
      </c>
    </row>
    <row r="2745" spans="1:6" ht="15.75" thickTop="1" x14ac:dyDescent="0.25">
      <c r="A2745" s="110" t="str">
        <f t="shared" si="84"/>
        <v>A</v>
      </c>
      <c r="B2745" s="121" t="s">
        <v>258</v>
      </c>
      <c r="C2745" s="46" t="s">
        <v>10</v>
      </c>
      <c r="D2745" s="47">
        <v>588.79999999999995</v>
      </c>
      <c r="E2745" s="47">
        <v>574.86378999999999</v>
      </c>
      <c r="F2745" s="122">
        <f t="shared" si="85"/>
        <v>0.97633116508152185</v>
      </c>
    </row>
    <row r="2746" spans="1:6" x14ac:dyDescent="0.25">
      <c r="A2746" s="110" t="str">
        <f t="shared" si="84"/>
        <v>A</v>
      </c>
      <c r="B2746" s="123" t="s">
        <v>258</v>
      </c>
      <c r="C2746" s="49" t="s">
        <v>11</v>
      </c>
      <c r="D2746" s="50">
        <v>416.8</v>
      </c>
      <c r="E2746" s="50">
        <v>416.72646999999995</v>
      </c>
      <c r="F2746" s="124">
        <f t="shared" si="85"/>
        <v>0.99982358445297492</v>
      </c>
    </row>
    <row r="2747" spans="1:6" x14ac:dyDescent="0.25">
      <c r="A2747" s="110" t="str">
        <f t="shared" si="84"/>
        <v>A</v>
      </c>
      <c r="B2747" s="123" t="s">
        <v>258</v>
      </c>
      <c r="C2747" s="49" t="s">
        <v>12</v>
      </c>
      <c r="D2747" s="50">
        <v>162.5</v>
      </c>
      <c r="E2747" s="50">
        <v>150.19832</v>
      </c>
      <c r="F2747" s="124">
        <f t="shared" si="85"/>
        <v>0.92429735384615386</v>
      </c>
    </row>
    <row r="2748" spans="1:6" x14ac:dyDescent="0.25">
      <c r="A2748" s="110" t="str">
        <f t="shared" si="84"/>
        <v>A</v>
      </c>
      <c r="B2748" s="123" t="s">
        <v>258</v>
      </c>
      <c r="C2748" s="49" t="s">
        <v>15</v>
      </c>
      <c r="D2748" s="50">
        <v>7.5</v>
      </c>
      <c r="E2748" s="50">
        <v>6.4080900000000005</v>
      </c>
      <c r="F2748" s="124">
        <f t="shared" si="85"/>
        <v>0.85441200000000006</v>
      </c>
    </row>
    <row r="2749" spans="1:6" x14ac:dyDescent="0.25">
      <c r="A2749" s="110" t="str">
        <f t="shared" si="84"/>
        <v>A</v>
      </c>
      <c r="B2749" s="123" t="s">
        <v>258</v>
      </c>
      <c r="C2749" s="49" t="s">
        <v>16</v>
      </c>
      <c r="D2749" s="50">
        <v>2</v>
      </c>
      <c r="E2749" s="50">
        <v>1.53091</v>
      </c>
      <c r="F2749" s="124">
        <f t="shared" si="85"/>
        <v>0.765455</v>
      </c>
    </row>
    <row r="2750" spans="1:6" s="55" customFormat="1" ht="54.75" thickBot="1" x14ac:dyDescent="0.3">
      <c r="A2750" s="51" t="str">
        <f t="shared" si="84"/>
        <v>A</v>
      </c>
      <c r="B2750" s="52" t="s">
        <v>1438</v>
      </c>
      <c r="C2750" s="125" t="s">
        <v>1439</v>
      </c>
      <c r="D2750" s="54">
        <v>588.79999999999995</v>
      </c>
      <c r="E2750" s="54">
        <v>574.86378999999999</v>
      </c>
      <c r="F2750" s="126">
        <f t="shared" si="85"/>
        <v>0.97633116508152185</v>
      </c>
    </row>
    <row r="2751" spans="1:6" s="55" customFormat="1" ht="15.75" thickTop="1" x14ac:dyDescent="0.25">
      <c r="A2751" s="51" t="str">
        <f t="shared" si="84"/>
        <v>A</v>
      </c>
      <c r="B2751" s="127" t="s">
        <v>258</v>
      </c>
      <c r="C2751" s="57" t="s">
        <v>10</v>
      </c>
      <c r="D2751" s="58">
        <v>588.79999999999995</v>
      </c>
      <c r="E2751" s="58">
        <v>574.86378999999999</v>
      </c>
      <c r="F2751" s="128">
        <f t="shared" si="85"/>
        <v>0.97633116508152185</v>
      </c>
    </row>
    <row r="2752" spans="1:6" s="55" customFormat="1" x14ac:dyDescent="0.25">
      <c r="A2752" s="51" t="str">
        <f t="shared" si="84"/>
        <v>A</v>
      </c>
      <c r="B2752" s="129" t="s">
        <v>258</v>
      </c>
      <c r="C2752" s="60" t="s">
        <v>11</v>
      </c>
      <c r="D2752" s="61">
        <v>416.8</v>
      </c>
      <c r="E2752" s="61">
        <v>416.72646999999995</v>
      </c>
      <c r="F2752" s="130">
        <f t="shared" si="85"/>
        <v>0.99982358445297492</v>
      </c>
    </row>
    <row r="2753" spans="1:6" s="55" customFormat="1" x14ac:dyDescent="0.25">
      <c r="A2753" s="51" t="str">
        <f t="shared" si="84"/>
        <v>A</v>
      </c>
      <c r="B2753" s="129" t="s">
        <v>258</v>
      </c>
      <c r="C2753" s="60" t="s">
        <v>12</v>
      </c>
      <c r="D2753" s="61">
        <v>162.5</v>
      </c>
      <c r="E2753" s="61">
        <v>150.19832</v>
      </c>
      <c r="F2753" s="130">
        <f t="shared" si="85"/>
        <v>0.92429735384615386</v>
      </c>
    </row>
    <row r="2754" spans="1:6" s="55" customFormat="1" x14ac:dyDescent="0.25">
      <c r="A2754" s="51" t="str">
        <f t="shared" si="84"/>
        <v>A</v>
      </c>
      <c r="B2754" s="129" t="s">
        <v>258</v>
      </c>
      <c r="C2754" s="60" t="s">
        <v>15</v>
      </c>
      <c r="D2754" s="61">
        <v>7.5</v>
      </c>
      <c r="E2754" s="61">
        <v>6.4080900000000005</v>
      </c>
      <c r="F2754" s="130">
        <f t="shared" si="85"/>
        <v>0.85441200000000006</v>
      </c>
    </row>
    <row r="2755" spans="1:6" s="55" customFormat="1" x14ac:dyDescent="0.25">
      <c r="A2755" s="51" t="str">
        <f t="shared" si="84"/>
        <v>A</v>
      </c>
      <c r="B2755" s="129" t="s">
        <v>258</v>
      </c>
      <c r="C2755" s="60" t="s">
        <v>16</v>
      </c>
      <c r="D2755" s="61">
        <v>2</v>
      </c>
      <c r="E2755" s="61">
        <v>1.53091</v>
      </c>
      <c r="F2755" s="130">
        <f t="shared" si="85"/>
        <v>0.765455</v>
      </c>
    </row>
    <row r="2756" spans="1:6" ht="36.75" thickBot="1" x14ac:dyDescent="0.3">
      <c r="A2756" s="110" t="str">
        <f t="shared" ref="A2756:A2819" si="86">IF(OR(D2756&lt;&gt;0,E2756&lt;&gt;0),"A","B")</f>
        <v>A</v>
      </c>
      <c r="B2756" s="42" t="s">
        <v>1440</v>
      </c>
      <c r="C2756" s="120" t="s">
        <v>1441</v>
      </c>
      <c r="D2756" s="44">
        <v>469128.962</v>
      </c>
      <c r="E2756" s="44">
        <v>471355.61761000002</v>
      </c>
      <c r="F2756" s="113">
        <f t="shared" ref="F2756:F2819" si="87">E2756/D2756</f>
        <v>1.0047463614280119</v>
      </c>
    </row>
    <row r="2757" spans="1:6" ht="15.75" thickTop="1" x14ac:dyDescent="0.25">
      <c r="A2757" s="110" t="str">
        <f t="shared" si="86"/>
        <v>A</v>
      </c>
      <c r="B2757" s="121" t="s">
        <v>258</v>
      </c>
      <c r="C2757" s="46" t="s">
        <v>10</v>
      </c>
      <c r="D2757" s="47">
        <v>436260.20400000003</v>
      </c>
      <c r="E2757" s="47">
        <v>438551.99462999997</v>
      </c>
      <c r="F2757" s="122">
        <f t="shared" si="87"/>
        <v>1.0052532653883781</v>
      </c>
    </row>
    <row r="2758" spans="1:6" x14ac:dyDescent="0.25">
      <c r="A2758" s="110" t="str">
        <f t="shared" si="86"/>
        <v>A</v>
      </c>
      <c r="B2758" s="123" t="s">
        <v>258</v>
      </c>
      <c r="C2758" s="49" t="s">
        <v>11</v>
      </c>
      <c r="D2758" s="50">
        <v>7513.7039999999997</v>
      </c>
      <c r="E2758" s="50">
        <v>7516.57503</v>
      </c>
      <c r="F2758" s="124">
        <f t="shared" si="87"/>
        <v>1.0003821058162525</v>
      </c>
    </row>
    <row r="2759" spans="1:6" x14ac:dyDescent="0.25">
      <c r="A2759" s="110" t="str">
        <f t="shared" si="86"/>
        <v>A</v>
      </c>
      <c r="B2759" s="123" t="s">
        <v>258</v>
      </c>
      <c r="C2759" s="49" t="s">
        <v>12</v>
      </c>
      <c r="D2759" s="50">
        <v>33907.014000000003</v>
      </c>
      <c r="E2759" s="50">
        <v>32061.556540000001</v>
      </c>
      <c r="F2759" s="124">
        <f t="shared" si="87"/>
        <v>0.9455729879369501</v>
      </c>
    </row>
    <row r="2760" spans="1:6" x14ac:dyDescent="0.25">
      <c r="A2760" s="110" t="str">
        <f t="shared" si="86"/>
        <v>A</v>
      </c>
      <c r="B2760" s="123" t="s">
        <v>258</v>
      </c>
      <c r="C2760" s="49" t="s">
        <v>14</v>
      </c>
      <c r="D2760" s="50">
        <v>18614.734</v>
      </c>
      <c r="E2760" s="50">
        <v>19855.69802</v>
      </c>
      <c r="F2760" s="124">
        <f t="shared" si="87"/>
        <v>1.0666656864395698</v>
      </c>
    </row>
    <row r="2761" spans="1:6" x14ac:dyDescent="0.25">
      <c r="A2761" s="110" t="str">
        <f t="shared" si="86"/>
        <v>A</v>
      </c>
      <c r="B2761" s="123" t="s">
        <v>258</v>
      </c>
      <c r="C2761" s="49" t="s">
        <v>2</v>
      </c>
      <c r="D2761" s="50">
        <v>20533.5</v>
      </c>
      <c r="E2761" s="50">
        <v>22782.046009999998</v>
      </c>
      <c r="F2761" s="124">
        <f t="shared" si="87"/>
        <v>1.1095062220274186</v>
      </c>
    </row>
    <row r="2762" spans="1:6" x14ac:dyDescent="0.25">
      <c r="A2762" s="110" t="str">
        <f t="shared" si="86"/>
        <v>A</v>
      </c>
      <c r="B2762" s="123" t="s">
        <v>258</v>
      </c>
      <c r="C2762" s="49" t="s">
        <v>15</v>
      </c>
      <c r="D2762" s="50">
        <v>1621.903</v>
      </c>
      <c r="E2762" s="50">
        <v>1604.5437400000003</v>
      </c>
      <c r="F2762" s="124">
        <f t="shared" si="87"/>
        <v>0.98929698015232737</v>
      </c>
    </row>
    <row r="2763" spans="1:6" x14ac:dyDescent="0.25">
      <c r="A2763" s="110" t="str">
        <f t="shared" si="86"/>
        <v>A</v>
      </c>
      <c r="B2763" s="123" t="s">
        <v>258</v>
      </c>
      <c r="C2763" s="49" t="s">
        <v>16</v>
      </c>
      <c r="D2763" s="50">
        <v>354069.34899999999</v>
      </c>
      <c r="E2763" s="50">
        <v>354731.57529000001</v>
      </c>
      <c r="F2763" s="124">
        <f t="shared" si="87"/>
        <v>1.0018703293348332</v>
      </c>
    </row>
    <row r="2764" spans="1:6" x14ac:dyDescent="0.25">
      <c r="A2764" s="110" t="str">
        <f t="shared" si="86"/>
        <v>A</v>
      </c>
      <c r="B2764" s="121" t="s">
        <v>258</v>
      </c>
      <c r="C2764" s="46" t="s">
        <v>17</v>
      </c>
      <c r="D2764" s="47">
        <v>32868.758000000002</v>
      </c>
      <c r="E2764" s="47">
        <v>32803.62298</v>
      </c>
      <c r="F2764" s="122">
        <f t="shared" si="87"/>
        <v>0.99801833035492238</v>
      </c>
    </row>
    <row r="2765" spans="1:6" ht="36.75" thickBot="1" x14ac:dyDescent="0.3">
      <c r="A2765" s="110" t="str">
        <f t="shared" si="86"/>
        <v>A</v>
      </c>
      <c r="B2765" s="42" t="s">
        <v>1442</v>
      </c>
      <c r="C2765" s="120" t="s">
        <v>1443</v>
      </c>
      <c r="D2765" s="44">
        <v>9696.0619999999999</v>
      </c>
      <c r="E2765" s="44">
        <v>9815.7822800000013</v>
      </c>
      <c r="F2765" s="113">
        <f t="shared" si="87"/>
        <v>1.012347309660355</v>
      </c>
    </row>
    <row r="2766" spans="1:6" ht="15.75" thickTop="1" x14ac:dyDescent="0.25">
      <c r="A2766" s="110" t="str">
        <f t="shared" si="86"/>
        <v>A</v>
      </c>
      <c r="B2766" s="121" t="s">
        <v>258</v>
      </c>
      <c r="C2766" s="46" t="s">
        <v>10</v>
      </c>
      <c r="D2766" s="47">
        <v>8526.7389999999996</v>
      </c>
      <c r="E2766" s="47">
        <v>8622.5562599999994</v>
      </c>
      <c r="F2766" s="122">
        <f t="shared" si="87"/>
        <v>1.0112372690192581</v>
      </c>
    </row>
    <row r="2767" spans="1:6" x14ac:dyDescent="0.25">
      <c r="A2767" s="110" t="str">
        <f t="shared" si="86"/>
        <v>A</v>
      </c>
      <c r="B2767" s="123" t="s">
        <v>258</v>
      </c>
      <c r="C2767" s="49" t="s">
        <v>11</v>
      </c>
      <c r="D2767" s="50">
        <v>3274.5219999999999</v>
      </c>
      <c r="E2767" s="50">
        <v>3271.6685900000007</v>
      </c>
      <c r="F2767" s="124">
        <f t="shared" si="87"/>
        <v>0.99912860258688163</v>
      </c>
    </row>
    <row r="2768" spans="1:6" x14ac:dyDescent="0.25">
      <c r="A2768" s="110" t="str">
        <f t="shared" si="86"/>
        <v>A</v>
      </c>
      <c r="B2768" s="123" t="s">
        <v>258</v>
      </c>
      <c r="C2768" s="49" t="s">
        <v>12</v>
      </c>
      <c r="D2768" s="50">
        <v>5031.59</v>
      </c>
      <c r="E2768" s="50">
        <v>5134.2159300000012</v>
      </c>
      <c r="F2768" s="124">
        <f t="shared" si="87"/>
        <v>1.0203963220373682</v>
      </c>
    </row>
    <row r="2769" spans="1:6" x14ac:dyDescent="0.25">
      <c r="A2769" s="110" t="str">
        <f t="shared" si="86"/>
        <v>A</v>
      </c>
      <c r="B2769" s="123" t="s">
        <v>258</v>
      </c>
      <c r="C2769" s="49" t="s">
        <v>2</v>
      </c>
      <c r="D2769" s="50">
        <v>78.28</v>
      </c>
      <c r="E2769" s="50">
        <v>78.264669999999995</v>
      </c>
      <c r="F2769" s="124">
        <f t="shared" si="87"/>
        <v>0.99980416453755738</v>
      </c>
    </row>
    <row r="2770" spans="1:6" x14ac:dyDescent="0.25">
      <c r="A2770" s="110" t="str">
        <f t="shared" si="86"/>
        <v>A</v>
      </c>
      <c r="B2770" s="123" t="s">
        <v>258</v>
      </c>
      <c r="C2770" s="49" t="s">
        <v>15</v>
      </c>
      <c r="D2770" s="50">
        <v>108.923</v>
      </c>
      <c r="E2770" s="50">
        <v>107.72487</v>
      </c>
      <c r="F2770" s="124">
        <f t="shared" si="87"/>
        <v>0.98900021115834114</v>
      </c>
    </row>
    <row r="2771" spans="1:6" x14ac:dyDescent="0.25">
      <c r="A2771" s="110" t="str">
        <f t="shared" si="86"/>
        <v>A</v>
      </c>
      <c r="B2771" s="123" t="s">
        <v>258</v>
      </c>
      <c r="C2771" s="49" t="s">
        <v>16</v>
      </c>
      <c r="D2771" s="50">
        <v>33.423999999999999</v>
      </c>
      <c r="E2771" s="50">
        <v>30.682200000000002</v>
      </c>
      <c r="F2771" s="124">
        <f t="shared" si="87"/>
        <v>0.91796912398276698</v>
      </c>
    </row>
    <row r="2772" spans="1:6" x14ac:dyDescent="0.25">
      <c r="A2772" s="110" t="str">
        <f t="shared" si="86"/>
        <v>A</v>
      </c>
      <c r="B2772" s="121" t="s">
        <v>258</v>
      </c>
      <c r="C2772" s="46" t="s">
        <v>17</v>
      </c>
      <c r="D2772" s="47">
        <v>1169.3230000000001</v>
      </c>
      <c r="E2772" s="47">
        <v>1193.2260200000001</v>
      </c>
      <c r="F2772" s="122">
        <f t="shared" si="87"/>
        <v>1.0204417598901245</v>
      </c>
    </row>
    <row r="2773" spans="1:6" s="55" customFormat="1" ht="36.75" thickBot="1" x14ac:dyDescent="0.3">
      <c r="A2773" s="51" t="str">
        <f t="shared" si="86"/>
        <v>A</v>
      </c>
      <c r="B2773" s="52" t="s">
        <v>1444</v>
      </c>
      <c r="C2773" s="125" t="s">
        <v>1443</v>
      </c>
      <c r="D2773" s="54">
        <v>2511.8000000000002</v>
      </c>
      <c r="E2773" s="54">
        <v>2481.3536200000003</v>
      </c>
      <c r="F2773" s="126">
        <f t="shared" si="87"/>
        <v>0.98787866072139507</v>
      </c>
    </row>
    <row r="2774" spans="1:6" s="55" customFormat="1" ht="15.75" thickTop="1" x14ac:dyDescent="0.25">
      <c r="A2774" s="51" t="str">
        <f t="shared" si="86"/>
        <v>A</v>
      </c>
      <c r="B2774" s="127" t="s">
        <v>258</v>
      </c>
      <c r="C2774" s="57" t="s">
        <v>10</v>
      </c>
      <c r="D2774" s="58">
        <v>2511.8000000000002</v>
      </c>
      <c r="E2774" s="58">
        <v>2481.3536200000003</v>
      </c>
      <c r="F2774" s="128">
        <f t="shared" si="87"/>
        <v>0.98787866072139507</v>
      </c>
    </row>
    <row r="2775" spans="1:6" s="55" customFormat="1" x14ac:dyDescent="0.25">
      <c r="A2775" s="51" t="str">
        <f t="shared" si="86"/>
        <v>A</v>
      </c>
      <c r="B2775" s="129" t="s">
        <v>258</v>
      </c>
      <c r="C2775" s="60" t="s">
        <v>11</v>
      </c>
      <c r="D2775" s="61">
        <v>1372.1</v>
      </c>
      <c r="E2775" s="61">
        <v>1372.04204</v>
      </c>
      <c r="F2775" s="130">
        <f t="shared" si="87"/>
        <v>0.99995775818089072</v>
      </c>
    </row>
    <row r="2776" spans="1:6" s="55" customFormat="1" x14ac:dyDescent="0.25">
      <c r="A2776" s="51" t="str">
        <f t="shared" si="86"/>
        <v>A</v>
      </c>
      <c r="B2776" s="129" t="s">
        <v>258</v>
      </c>
      <c r="C2776" s="60" t="s">
        <v>12</v>
      </c>
      <c r="D2776" s="61">
        <v>1050</v>
      </c>
      <c r="E2776" s="61">
        <v>1020.7211</v>
      </c>
      <c r="F2776" s="130">
        <f t="shared" si="87"/>
        <v>0.97211533333333333</v>
      </c>
    </row>
    <row r="2777" spans="1:6" s="55" customFormat="1" x14ac:dyDescent="0.25">
      <c r="A2777" s="51" t="str">
        <f t="shared" si="86"/>
        <v>A</v>
      </c>
      <c r="B2777" s="129" t="s">
        <v>258</v>
      </c>
      <c r="C2777" s="60" t="s">
        <v>15</v>
      </c>
      <c r="D2777" s="61">
        <v>65</v>
      </c>
      <c r="E2777" s="61">
        <v>63.891829999999999</v>
      </c>
      <c r="F2777" s="130">
        <f t="shared" si="87"/>
        <v>0.98295123076923074</v>
      </c>
    </row>
    <row r="2778" spans="1:6" s="55" customFormat="1" x14ac:dyDescent="0.25">
      <c r="A2778" s="51" t="str">
        <f t="shared" si="86"/>
        <v>A</v>
      </c>
      <c r="B2778" s="129" t="s">
        <v>258</v>
      </c>
      <c r="C2778" s="60" t="s">
        <v>16</v>
      </c>
      <c r="D2778" s="61">
        <v>24.7</v>
      </c>
      <c r="E2778" s="61">
        <v>24.698650000000001</v>
      </c>
      <c r="F2778" s="130">
        <f t="shared" si="87"/>
        <v>0.99994534412955471</v>
      </c>
    </row>
    <row r="2779" spans="1:6" s="55" customFormat="1" ht="36.75" thickBot="1" x14ac:dyDescent="0.3">
      <c r="A2779" s="51" t="str">
        <f t="shared" si="86"/>
        <v>A</v>
      </c>
      <c r="B2779" s="52" t="s">
        <v>1445</v>
      </c>
      <c r="C2779" s="125" t="s">
        <v>1446</v>
      </c>
      <c r="D2779" s="54">
        <v>1746.376</v>
      </c>
      <c r="E2779" s="54">
        <v>1735.7022799999993</v>
      </c>
      <c r="F2779" s="126">
        <f t="shared" si="87"/>
        <v>0.99388807450400107</v>
      </c>
    </row>
    <row r="2780" spans="1:6" s="55" customFormat="1" ht="15.75" thickTop="1" x14ac:dyDescent="0.25">
      <c r="A2780" s="51" t="str">
        <f t="shared" si="86"/>
        <v>A</v>
      </c>
      <c r="B2780" s="127" t="s">
        <v>258</v>
      </c>
      <c r="C2780" s="57" t="s">
        <v>10</v>
      </c>
      <c r="D2780" s="58">
        <v>1732.3030000000001</v>
      </c>
      <c r="E2780" s="58">
        <v>1721.6402599999992</v>
      </c>
      <c r="F2780" s="128">
        <f t="shared" si="87"/>
        <v>0.99384476041431502</v>
      </c>
    </row>
    <row r="2781" spans="1:6" s="55" customFormat="1" x14ac:dyDescent="0.25">
      <c r="A2781" s="51" t="str">
        <f t="shared" si="86"/>
        <v>A</v>
      </c>
      <c r="B2781" s="129" t="s">
        <v>258</v>
      </c>
      <c r="C2781" s="60" t="s">
        <v>11</v>
      </c>
      <c r="D2781" s="61">
        <v>1161.7090000000001</v>
      </c>
      <c r="E2781" s="61">
        <v>1159.8537900000006</v>
      </c>
      <c r="F2781" s="130">
        <f t="shared" si="87"/>
        <v>0.99840303380622897</v>
      </c>
    </row>
    <row r="2782" spans="1:6" s="55" customFormat="1" x14ac:dyDescent="0.25">
      <c r="A2782" s="51" t="str">
        <f t="shared" si="86"/>
        <v>A</v>
      </c>
      <c r="B2782" s="129" t="s">
        <v>258</v>
      </c>
      <c r="C2782" s="60" t="s">
        <v>12</v>
      </c>
      <c r="D2782" s="61">
        <v>554.65200000000004</v>
      </c>
      <c r="E2782" s="61">
        <v>546.41979000000015</v>
      </c>
      <c r="F2782" s="130">
        <f t="shared" si="87"/>
        <v>0.98515788278055449</v>
      </c>
    </row>
    <row r="2783" spans="1:6" s="55" customFormat="1" x14ac:dyDescent="0.25">
      <c r="A2783" s="51" t="str">
        <f t="shared" si="86"/>
        <v>A</v>
      </c>
      <c r="B2783" s="129" t="s">
        <v>258</v>
      </c>
      <c r="C2783" s="60" t="s">
        <v>15</v>
      </c>
      <c r="D2783" s="61">
        <v>13.923</v>
      </c>
      <c r="E2783" s="61">
        <v>13.920219999999999</v>
      </c>
      <c r="F2783" s="130">
        <f t="shared" si="87"/>
        <v>0.99980033038856564</v>
      </c>
    </row>
    <row r="2784" spans="1:6" s="55" customFormat="1" x14ac:dyDescent="0.25">
      <c r="A2784" s="51" t="str">
        <f t="shared" si="86"/>
        <v>A</v>
      </c>
      <c r="B2784" s="129" t="s">
        <v>258</v>
      </c>
      <c r="C2784" s="60" t="s">
        <v>16</v>
      </c>
      <c r="D2784" s="61">
        <v>2.0190000000000001</v>
      </c>
      <c r="E2784" s="61">
        <v>1.4464600000000001</v>
      </c>
      <c r="F2784" s="130">
        <f t="shared" si="87"/>
        <v>0.71642397226349674</v>
      </c>
    </row>
    <row r="2785" spans="1:6" s="55" customFormat="1" x14ac:dyDescent="0.25">
      <c r="A2785" s="51" t="str">
        <f t="shared" si="86"/>
        <v>A</v>
      </c>
      <c r="B2785" s="127" t="s">
        <v>258</v>
      </c>
      <c r="C2785" s="57" t="s">
        <v>17</v>
      </c>
      <c r="D2785" s="58">
        <v>14.073</v>
      </c>
      <c r="E2785" s="58">
        <v>14.06202</v>
      </c>
      <c r="F2785" s="128">
        <f t="shared" si="87"/>
        <v>0.99921978256235344</v>
      </c>
    </row>
    <row r="2786" spans="1:6" s="55" customFormat="1" ht="36.75" thickBot="1" x14ac:dyDescent="0.3">
      <c r="A2786" s="51" t="str">
        <f t="shared" si="86"/>
        <v>A</v>
      </c>
      <c r="B2786" s="52" t="s">
        <v>1447</v>
      </c>
      <c r="C2786" s="125" t="s">
        <v>1448</v>
      </c>
      <c r="D2786" s="54">
        <v>34.414999999999999</v>
      </c>
      <c r="E2786" s="54">
        <v>34.369930000000004</v>
      </c>
      <c r="F2786" s="126">
        <f t="shared" si="87"/>
        <v>0.99869039662937686</v>
      </c>
    </row>
    <row r="2787" spans="1:6" s="55" customFormat="1" ht="15.75" thickTop="1" x14ac:dyDescent="0.25">
      <c r="A2787" s="51" t="str">
        <f t="shared" si="86"/>
        <v>A</v>
      </c>
      <c r="B2787" s="127" t="s">
        <v>258</v>
      </c>
      <c r="C2787" s="57" t="s">
        <v>10</v>
      </c>
      <c r="D2787" s="58">
        <v>34.414999999999999</v>
      </c>
      <c r="E2787" s="58">
        <v>34.369930000000004</v>
      </c>
      <c r="F2787" s="128">
        <f t="shared" si="87"/>
        <v>0.99869039662937686</v>
      </c>
    </row>
    <row r="2788" spans="1:6" s="55" customFormat="1" x14ac:dyDescent="0.25">
      <c r="A2788" s="51" t="str">
        <f t="shared" si="86"/>
        <v>A</v>
      </c>
      <c r="B2788" s="129" t="s">
        <v>258</v>
      </c>
      <c r="C2788" s="60" t="s">
        <v>11</v>
      </c>
      <c r="D2788" s="61">
        <v>16.486000000000001</v>
      </c>
      <c r="E2788" s="61">
        <v>16.48563</v>
      </c>
      <c r="F2788" s="130">
        <f t="shared" si="87"/>
        <v>0.99997755671478827</v>
      </c>
    </row>
    <row r="2789" spans="1:6" s="55" customFormat="1" x14ac:dyDescent="0.25">
      <c r="A2789" s="51" t="str">
        <f t="shared" si="86"/>
        <v>A</v>
      </c>
      <c r="B2789" s="129" t="s">
        <v>258</v>
      </c>
      <c r="C2789" s="60" t="s">
        <v>12</v>
      </c>
      <c r="D2789" s="61">
        <v>17.928999999999998</v>
      </c>
      <c r="E2789" s="61">
        <v>17.8843</v>
      </c>
      <c r="F2789" s="130">
        <f t="shared" si="87"/>
        <v>0.99750683250599592</v>
      </c>
    </row>
    <row r="2790" spans="1:6" s="55" customFormat="1" ht="36.75" thickBot="1" x14ac:dyDescent="0.3">
      <c r="A2790" s="51" t="str">
        <f t="shared" si="86"/>
        <v>A</v>
      </c>
      <c r="B2790" s="52" t="s">
        <v>1449</v>
      </c>
      <c r="C2790" s="125" t="s">
        <v>1450</v>
      </c>
      <c r="D2790" s="54">
        <v>38.274000000000001</v>
      </c>
      <c r="E2790" s="54">
        <v>38.219160000000002</v>
      </c>
      <c r="F2790" s="126">
        <f t="shared" si="87"/>
        <v>0.99856717353817215</v>
      </c>
    </row>
    <row r="2791" spans="1:6" s="55" customFormat="1" ht="15.75" thickTop="1" x14ac:dyDescent="0.25">
      <c r="A2791" s="51" t="str">
        <f t="shared" si="86"/>
        <v>A</v>
      </c>
      <c r="B2791" s="127" t="s">
        <v>258</v>
      </c>
      <c r="C2791" s="57" t="s">
        <v>10</v>
      </c>
      <c r="D2791" s="58">
        <v>38.274000000000001</v>
      </c>
      <c r="E2791" s="58">
        <v>38.219160000000002</v>
      </c>
      <c r="F2791" s="128">
        <f t="shared" si="87"/>
        <v>0.99856717353817215</v>
      </c>
    </row>
    <row r="2792" spans="1:6" s="55" customFormat="1" x14ac:dyDescent="0.25">
      <c r="A2792" s="51" t="str">
        <f t="shared" si="86"/>
        <v>A</v>
      </c>
      <c r="B2792" s="129" t="s">
        <v>258</v>
      </c>
      <c r="C2792" s="60" t="s">
        <v>11</v>
      </c>
      <c r="D2792" s="61">
        <v>20.074000000000002</v>
      </c>
      <c r="E2792" s="61">
        <v>20.073900000000002</v>
      </c>
      <c r="F2792" s="130">
        <f t="shared" si="87"/>
        <v>0.99999501843180238</v>
      </c>
    </row>
    <row r="2793" spans="1:6" s="55" customFormat="1" x14ac:dyDescent="0.25">
      <c r="A2793" s="51" t="str">
        <f t="shared" si="86"/>
        <v>A</v>
      </c>
      <c r="B2793" s="129" t="s">
        <v>258</v>
      </c>
      <c r="C2793" s="60" t="s">
        <v>12</v>
      </c>
      <c r="D2793" s="61">
        <v>18.100000000000001</v>
      </c>
      <c r="E2793" s="61">
        <v>18.05106</v>
      </c>
      <c r="F2793" s="130">
        <f t="shared" si="87"/>
        <v>0.99729613259668504</v>
      </c>
    </row>
    <row r="2794" spans="1:6" s="55" customFormat="1" x14ac:dyDescent="0.25">
      <c r="A2794" s="51" t="str">
        <f t="shared" si="86"/>
        <v>A</v>
      </c>
      <c r="B2794" s="129" t="s">
        <v>258</v>
      </c>
      <c r="C2794" s="60" t="s">
        <v>16</v>
      </c>
      <c r="D2794" s="61">
        <v>0.1</v>
      </c>
      <c r="E2794" s="61">
        <v>9.4200000000000006E-2</v>
      </c>
      <c r="F2794" s="130">
        <f t="shared" si="87"/>
        <v>0.94200000000000006</v>
      </c>
    </row>
    <row r="2795" spans="1:6" s="55" customFormat="1" ht="36.75" thickBot="1" x14ac:dyDescent="0.3">
      <c r="A2795" s="51" t="str">
        <f t="shared" si="86"/>
        <v>A</v>
      </c>
      <c r="B2795" s="52" t="s">
        <v>1451</v>
      </c>
      <c r="C2795" s="125" t="s">
        <v>1452</v>
      </c>
      <c r="D2795" s="54">
        <v>27.484999999999999</v>
      </c>
      <c r="E2795" s="54">
        <v>27.241679999999999</v>
      </c>
      <c r="F2795" s="126">
        <f t="shared" si="87"/>
        <v>0.99114717118428231</v>
      </c>
    </row>
    <row r="2796" spans="1:6" s="55" customFormat="1" ht="15.75" thickTop="1" x14ac:dyDescent="0.25">
      <c r="A2796" s="51" t="str">
        <f t="shared" si="86"/>
        <v>A</v>
      </c>
      <c r="B2796" s="127" t="s">
        <v>258</v>
      </c>
      <c r="C2796" s="57" t="s">
        <v>10</v>
      </c>
      <c r="D2796" s="58">
        <v>27.305</v>
      </c>
      <c r="E2796" s="58">
        <v>27.061679999999999</v>
      </c>
      <c r="F2796" s="128">
        <f t="shared" si="87"/>
        <v>0.99108881157297191</v>
      </c>
    </row>
    <row r="2797" spans="1:6" s="55" customFormat="1" x14ac:dyDescent="0.25">
      <c r="A2797" s="51" t="str">
        <f t="shared" si="86"/>
        <v>A</v>
      </c>
      <c r="B2797" s="129" t="s">
        <v>258</v>
      </c>
      <c r="C2797" s="60" t="s">
        <v>11</v>
      </c>
      <c r="D2797" s="61">
        <v>13.52</v>
      </c>
      <c r="E2797" s="61">
        <v>13.329459999999999</v>
      </c>
      <c r="F2797" s="130">
        <f t="shared" si="87"/>
        <v>0.98590680473372783</v>
      </c>
    </row>
    <row r="2798" spans="1:6" s="55" customFormat="1" x14ac:dyDescent="0.25">
      <c r="A2798" s="51" t="str">
        <f t="shared" si="86"/>
        <v>A</v>
      </c>
      <c r="B2798" s="129" t="s">
        <v>258</v>
      </c>
      <c r="C2798" s="60" t="s">
        <v>12</v>
      </c>
      <c r="D2798" s="61">
        <v>13.303000000000001</v>
      </c>
      <c r="E2798" s="61">
        <v>13.301780000000001</v>
      </c>
      <c r="F2798" s="130">
        <f t="shared" si="87"/>
        <v>0.99990829136285053</v>
      </c>
    </row>
    <row r="2799" spans="1:6" s="55" customFormat="1" x14ac:dyDescent="0.25">
      <c r="A2799" s="51" t="str">
        <f t="shared" si="86"/>
        <v>A</v>
      </c>
      <c r="B2799" s="129" t="s">
        <v>258</v>
      </c>
      <c r="C2799" s="60" t="s">
        <v>15</v>
      </c>
      <c r="D2799" s="61">
        <v>0.38200000000000001</v>
      </c>
      <c r="E2799" s="61">
        <v>0.38114999999999999</v>
      </c>
      <c r="F2799" s="130">
        <f t="shared" si="87"/>
        <v>0.99777486910994762</v>
      </c>
    </row>
    <row r="2800" spans="1:6" s="55" customFormat="1" x14ac:dyDescent="0.25">
      <c r="A2800" s="51" t="str">
        <f t="shared" si="86"/>
        <v>A</v>
      </c>
      <c r="B2800" s="129" t="s">
        <v>258</v>
      </c>
      <c r="C2800" s="60" t="s">
        <v>16</v>
      </c>
      <c r="D2800" s="61">
        <v>0.1</v>
      </c>
      <c r="E2800" s="61">
        <v>4.929E-2</v>
      </c>
      <c r="F2800" s="130">
        <f t="shared" si="87"/>
        <v>0.4929</v>
      </c>
    </row>
    <row r="2801" spans="1:6" s="55" customFormat="1" x14ac:dyDescent="0.25">
      <c r="A2801" s="51" t="str">
        <f t="shared" si="86"/>
        <v>A</v>
      </c>
      <c r="B2801" s="127" t="s">
        <v>258</v>
      </c>
      <c r="C2801" s="57" t="s">
        <v>17</v>
      </c>
      <c r="D2801" s="58">
        <v>0.18</v>
      </c>
      <c r="E2801" s="58">
        <v>0.18</v>
      </c>
      <c r="F2801" s="128">
        <f t="shared" si="87"/>
        <v>1</v>
      </c>
    </row>
    <row r="2802" spans="1:6" s="55" customFormat="1" ht="36.75" thickBot="1" x14ac:dyDescent="0.3">
      <c r="A2802" s="51" t="str">
        <f t="shared" si="86"/>
        <v>A</v>
      </c>
      <c r="B2802" s="52" t="s">
        <v>1453</v>
      </c>
      <c r="C2802" s="125" t="s">
        <v>1454</v>
      </c>
      <c r="D2802" s="54">
        <v>32.314999999999998</v>
      </c>
      <c r="E2802" s="54">
        <v>32.070569999999996</v>
      </c>
      <c r="F2802" s="126">
        <f t="shared" si="87"/>
        <v>0.99243602042395174</v>
      </c>
    </row>
    <row r="2803" spans="1:6" s="55" customFormat="1" ht="15.75" thickTop="1" x14ac:dyDescent="0.25">
      <c r="A2803" s="51" t="str">
        <f t="shared" si="86"/>
        <v>A</v>
      </c>
      <c r="B2803" s="127" t="s">
        <v>258</v>
      </c>
      <c r="C2803" s="57" t="s">
        <v>10</v>
      </c>
      <c r="D2803" s="58">
        <v>32.314999999999998</v>
      </c>
      <c r="E2803" s="58">
        <v>32.070569999999996</v>
      </c>
      <c r="F2803" s="128">
        <f t="shared" si="87"/>
        <v>0.99243602042395174</v>
      </c>
    </row>
    <row r="2804" spans="1:6" s="55" customFormat="1" x14ac:dyDescent="0.25">
      <c r="A2804" s="51" t="str">
        <f t="shared" si="86"/>
        <v>A</v>
      </c>
      <c r="B2804" s="129" t="s">
        <v>258</v>
      </c>
      <c r="C2804" s="60" t="s">
        <v>11</v>
      </c>
      <c r="D2804" s="61">
        <v>19.074999999999999</v>
      </c>
      <c r="E2804" s="61">
        <v>19.073630000000001</v>
      </c>
      <c r="F2804" s="130">
        <f t="shared" si="87"/>
        <v>0.99992817824377467</v>
      </c>
    </row>
    <row r="2805" spans="1:6" s="55" customFormat="1" x14ac:dyDescent="0.25">
      <c r="A2805" s="51" t="str">
        <f t="shared" si="86"/>
        <v>A</v>
      </c>
      <c r="B2805" s="129" t="s">
        <v>258</v>
      </c>
      <c r="C2805" s="60" t="s">
        <v>12</v>
      </c>
      <c r="D2805" s="61">
        <v>13.1</v>
      </c>
      <c r="E2805" s="61">
        <v>12.857940000000001</v>
      </c>
      <c r="F2805" s="130">
        <f t="shared" si="87"/>
        <v>0.98152213740458027</v>
      </c>
    </row>
    <row r="2806" spans="1:6" s="55" customFormat="1" x14ac:dyDescent="0.25">
      <c r="A2806" s="51" t="str">
        <f t="shared" si="86"/>
        <v>A</v>
      </c>
      <c r="B2806" s="129" t="s">
        <v>258</v>
      </c>
      <c r="C2806" s="60" t="s">
        <v>16</v>
      </c>
      <c r="D2806" s="61">
        <v>0.14000000000000001</v>
      </c>
      <c r="E2806" s="61">
        <v>0.13900000000000001</v>
      </c>
      <c r="F2806" s="130">
        <f t="shared" si="87"/>
        <v>0.99285714285714288</v>
      </c>
    </row>
    <row r="2807" spans="1:6" s="55" customFormat="1" ht="36.75" thickBot="1" x14ac:dyDescent="0.3">
      <c r="A2807" s="51" t="str">
        <f t="shared" si="86"/>
        <v>A</v>
      </c>
      <c r="B2807" s="52" t="s">
        <v>1455</v>
      </c>
      <c r="C2807" s="125" t="s">
        <v>1456</v>
      </c>
      <c r="D2807" s="54">
        <v>30.75</v>
      </c>
      <c r="E2807" s="54">
        <v>30.256710000000002</v>
      </c>
      <c r="F2807" s="126">
        <f t="shared" si="87"/>
        <v>0.98395804878048787</v>
      </c>
    </row>
    <row r="2808" spans="1:6" s="55" customFormat="1" ht="15.75" thickTop="1" x14ac:dyDescent="0.25">
      <c r="A2808" s="51" t="str">
        <f t="shared" si="86"/>
        <v>A</v>
      </c>
      <c r="B2808" s="127" t="s">
        <v>258</v>
      </c>
      <c r="C2808" s="57" t="s">
        <v>10</v>
      </c>
      <c r="D2808" s="58">
        <v>30.75</v>
      </c>
      <c r="E2808" s="58">
        <v>30.256710000000002</v>
      </c>
      <c r="F2808" s="128">
        <f t="shared" si="87"/>
        <v>0.98395804878048787</v>
      </c>
    </row>
    <row r="2809" spans="1:6" s="55" customFormat="1" x14ac:dyDescent="0.25">
      <c r="A2809" s="51" t="str">
        <f t="shared" si="86"/>
        <v>A</v>
      </c>
      <c r="B2809" s="129" t="s">
        <v>258</v>
      </c>
      <c r="C2809" s="60" t="s">
        <v>11</v>
      </c>
      <c r="D2809" s="61">
        <v>17.2</v>
      </c>
      <c r="E2809" s="61">
        <v>16.886790000000001</v>
      </c>
      <c r="F2809" s="130">
        <f t="shared" si="87"/>
        <v>0.98179011627906987</v>
      </c>
    </row>
    <row r="2810" spans="1:6" s="55" customFormat="1" x14ac:dyDescent="0.25">
      <c r="A2810" s="51" t="str">
        <f t="shared" si="86"/>
        <v>A</v>
      </c>
      <c r="B2810" s="129" t="s">
        <v>258</v>
      </c>
      <c r="C2810" s="60" t="s">
        <v>12</v>
      </c>
      <c r="D2810" s="61">
        <v>13.45</v>
      </c>
      <c r="E2810" s="61">
        <v>13.30461</v>
      </c>
      <c r="F2810" s="130">
        <f t="shared" si="87"/>
        <v>0.98919033457249073</v>
      </c>
    </row>
    <row r="2811" spans="1:6" s="55" customFormat="1" x14ac:dyDescent="0.25">
      <c r="A2811" s="51" t="str">
        <f t="shared" si="86"/>
        <v>A</v>
      </c>
      <c r="B2811" s="129" t="s">
        <v>258</v>
      </c>
      <c r="C2811" s="60" t="s">
        <v>16</v>
      </c>
      <c r="D2811" s="61">
        <v>0.1</v>
      </c>
      <c r="E2811" s="61">
        <v>6.5310000000000007E-2</v>
      </c>
      <c r="F2811" s="130">
        <f t="shared" si="87"/>
        <v>0.65310000000000001</v>
      </c>
    </row>
    <row r="2812" spans="1:6" s="55" customFormat="1" ht="18.75" thickBot="1" x14ac:dyDescent="0.3">
      <c r="A2812" s="51" t="str">
        <f t="shared" si="86"/>
        <v>A</v>
      </c>
      <c r="B2812" s="52" t="s">
        <v>1457</v>
      </c>
      <c r="C2812" s="125" t="s">
        <v>1458</v>
      </c>
      <c r="D2812" s="54">
        <v>37.04</v>
      </c>
      <c r="E2812" s="54">
        <v>37.039809999999996</v>
      </c>
      <c r="F2812" s="126">
        <f t="shared" si="87"/>
        <v>0.99999487041036705</v>
      </c>
    </row>
    <row r="2813" spans="1:6" s="55" customFormat="1" ht="15.75" thickTop="1" x14ac:dyDescent="0.25">
      <c r="A2813" s="51" t="str">
        <f t="shared" si="86"/>
        <v>A</v>
      </c>
      <c r="B2813" s="127" t="s">
        <v>258</v>
      </c>
      <c r="C2813" s="57" t="s">
        <v>10</v>
      </c>
      <c r="D2813" s="58">
        <v>37.04</v>
      </c>
      <c r="E2813" s="58">
        <v>37.039809999999996</v>
      </c>
      <c r="F2813" s="128">
        <f t="shared" si="87"/>
        <v>0.99999487041036705</v>
      </c>
    </row>
    <row r="2814" spans="1:6" s="55" customFormat="1" x14ac:dyDescent="0.25">
      <c r="A2814" s="51" t="str">
        <f t="shared" si="86"/>
        <v>A</v>
      </c>
      <c r="B2814" s="129" t="s">
        <v>258</v>
      </c>
      <c r="C2814" s="60" t="s">
        <v>11</v>
      </c>
      <c r="D2814" s="61">
        <v>27.04</v>
      </c>
      <c r="E2814" s="61">
        <v>27.039870000000001</v>
      </c>
      <c r="F2814" s="130">
        <f t="shared" si="87"/>
        <v>0.9999951923076924</v>
      </c>
    </row>
    <row r="2815" spans="1:6" s="55" customFormat="1" x14ac:dyDescent="0.25">
      <c r="A2815" s="51" t="str">
        <f t="shared" si="86"/>
        <v>A</v>
      </c>
      <c r="B2815" s="129" t="s">
        <v>258</v>
      </c>
      <c r="C2815" s="60" t="s">
        <v>12</v>
      </c>
      <c r="D2815" s="61">
        <v>10</v>
      </c>
      <c r="E2815" s="61">
        <v>9.9999400000000005</v>
      </c>
      <c r="F2815" s="130">
        <f t="shared" si="87"/>
        <v>0.99999400000000005</v>
      </c>
    </row>
    <row r="2816" spans="1:6" s="55" customFormat="1" ht="18.75" thickBot="1" x14ac:dyDescent="0.3">
      <c r="A2816" s="51" t="str">
        <f t="shared" si="86"/>
        <v>A</v>
      </c>
      <c r="B2816" s="52" t="s">
        <v>1459</v>
      </c>
      <c r="C2816" s="125" t="s">
        <v>1460</v>
      </c>
      <c r="D2816" s="54">
        <v>33.445999999999998</v>
      </c>
      <c r="E2816" s="54">
        <v>33.425919999999998</v>
      </c>
      <c r="F2816" s="126">
        <f t="shared" si="87"/>
        <v>0.99939962925312442</v>
      </c>
    </row>
    <row r="2817" spans="1:6" s="55" customFormat="1" ht="15.75" thickTop="1" x14ac:dyDescent="0.25">
      <c r="A2817" s="51" t="str">
        <f t="shared" si="86"/>
        <v>A</v>
      </c>
      <c r="B2817" s="127" t="s">
        <v>258</v>
      </c>
      <c r="C2817" s="57" t="s">
        <v>10</v>
      </c>
      <c r="D2817" s="58">
        <v>33.445999999999998</v>
      </c>
      <c r="E2817" s="58">
        <v>33.425919999999998</v>
      </c>
      <c r="F2817" s="128">
        <f t="shared" si="87"/>
        <v>0.99939962925312442</v>
      </c>
    </row>
    <row r="2818" spans="1:6" s="55" customFormat="1" x14ac:dyDescent="0.25">
      <c r="A2818" s="51" t="str">
        <f t="shared" si="86"/>
        <v>A</v>
      </c>
      <c r="B2818" s="129" t="s">
        <v>258</v>
      </c>
      <c r="C2818" s="60" t="s">
        <v>11</v>
      </c>
      <c r="D2818" s="61">
        <v>24.096</v>
      </c>
      <c r="E2818" s="61">
        <v>24.096</v>
      </c>
      <c r="F2818" s="130">
        <f t="shared" si="87"/>
        <v>1</v>
      </c>
    </row>
    <row r="2819" spans="1:6" s="55" customFormat="1" x14ac:dyDescent="0.25">
      <c r="A2819" s="51" t="str">
        <f t="shared" si="86"/>
        <v>A</v>
      </c>
      <c r="B2819" s="129" t="s">
        <v>258</v>
      </c>
      <c r="C2819" s="60" t="s">
        <v>12</v>
      </c>
      <c r="D2819" s="61">
        <v>9.3000000000000007</v>
      </c>
      <c r="E2819" s="61">
        <v>9.2999200000000002</v>
      </c>
      <c r="F2819" s="130">
        <f t="shared" si="87"/>
        <v>0.99999139784946234</v>
      </c>
    </row>
    <row r="2820" spans="1:6" s="55" customFormat="1" x14ac:dyDescent="0.25">
      <c r="A2820" s="51" t="str">
        <f t="shared" ref="A2820:A2883" si="88">IF(OR(D2820&lt;&gt;0,E2820&lt;&gt;0),"A","B")</f>
        <v>A</v>
      </c>
      <c r="B2820" s="129" t="s">
        <v>258</v>
      </c>
      <c r="C2820" s="60" t="s">
        <v>16</v>
      </c>
      <c r="D2820" s="61">
        <v>0.05</v>
      </c>
      <c r="E2820" s="61">
        <v>0.03</v>
      </c>
      <c r="F2820" s="130">
        <f t="shared" ref="F2820:F2883" si="89">E2820/D2820</f>
        <v>0.6</v>
      </c>
    </row>
    <row r="2821" spans="1:6" s="55" customFormat="1" ht="18.75" thickBot="1" x14ac:dyDescent="0.3">
      <c r="A2821" s="51" t="str">
        <f t="shared" si="88"/>
        <v>A</v>
      </c>
      <c r="B2821" s="52" t="s">
        <v>1461</v>
      </c>
      <c r="C2821" s="125" t="s">
        <v>1462</v>
      </c>
      <c r="D2821" s="54">
        <v>23.355</v>
      </c>
      <c r="E2821" s="54">
        <v>23.29223</v>
      </c>
      <c r="F2821" s="126">
        <f t="shared" si="89"/>
        <v>0.997312352815243</v>
      </c>
    </row>
    <row r="2822" spans="1:6" s="55" customFormat="1" ht="15.75" thickTop="1" x14ac:dyDescent="0.25">
      <c r="A2822" s="51" t="str">
        <f t="shared" si="88"/>
        <v>A</v>
      </c>
      <c r="B2822" s="127" t="s">
        <v>258</v>
      </c>
      <c r="C2822" s="57" t="s">
        <v>10</v>
      </c>
      <c r="D2822" s="58">
        <v>23.355</v>
      </c>
      <c r="E2822" s="58">
        <v>23.29223</v>
      </c>
      <c r="F2822" s="128">
        <f t="shared" si="89"/>
        <v>0.997312352815243</v>
      </c>
    </row>
    <row r="2823" spans="1:6" s="55" customFormat="1" x14ac:dyDescent="0.25">
      <c r="A2823" s="51" t="str">
        <f t="shared" si="88"/>
        <v>A</v>
      </c>
      <c r="B2823" s="129" t="s">
        <v>258</v>
      </c>
      <c r="C2823" s="60" t="s">
        <v>11</v>
      </c>
      <c r="D2823" s="61">
        <v>15.904999999999999</v>
      </c>
      <c r="E2823" s="61">
        <v>15.904860000000001</v>
      </c>
      <c r="F2823" s="130">
        <f t="shared" si="89"/>
        <v>0.99999119773656098</v>
      </c>
    </row>
    <row r="2824" spans="1:6" s="55" customFormat="1" x14ac:dyDescent="0.25">
      <c r="A2824" s="51" t="str">
        <f t="shared" si="88"/>
        <v>A</v>
      </c>
      <c r="B2824" s="129" t="s">
        <v>258</v>
      </c>
      <c r="C2824" s="60" t="s">
        <v>12</v>
      </c>
      <c r="D2824" s="61">
        <v>7.45</v>
      </c>
      <c r="E2824" s="61">
        <v>7.3873699999999998</v>
      </c>
      <c r="F2824" s="130">
        <f t="shared" si="89"/>
        <v>0.99159328859060403</v>
      </c>
    </row>
    <row r="2825" spans="1:6" s="55" customFormat="1" ht="18.75" thickBot="1" x14ac:dyDescent="0.3">
      <c r="A2825" s="51" t="str">
        <f t="shared" si="88"/>
        <v>A</v>
      </c>
      <c r="B2825" s="52" t="s">
        <v>1463</v>
      </c>
      <c r="C2825" s="125" t="s">
        <v>1464</v>
      </c>
      <c r="D2825" s="54">
        <v>24.645</v>
      </c>
      <c r="E2825" s="54">
        <v>24.641089999999995</v>
      </c>
      <c r="F2825" s="126">
        <f t="shared" si="89"/>
        <v>0.99984134712923489</v>
      </c>
    </row>
    <row r="2826" spans="1:6" s="55" customFormat="1" ht="15.75" thickTop="1" x14ac:dyDescent="0.25">
      <c r="A2826" s="51" t="str">
        <f t="shared" si="88"/>
        <v>A</v>
      </c>
      <c r="B2826" s="127" t="s">
        <v>258</v>
      </c>
      <c r="C2826" s="57" t="s">
        <v>10</v>
      </c>
      <c r="D2826" s="58">
        <v>24.645</v>
      </c>
      <c r="E2826" s="58">
        <v>24.641089999999995</v>
      </c>
      <c r="F2826" s="128">
        <f t="shared" si="89"/>
        <v>0.99984134712923489</v>
      </c>
    </row>
    <row r="2827" spans="1:6" s="55" customFormat="1" x14ac:dyDescent="0.25">
      <c r="A2827" s="51" t="str">
        <f t="shared" si="88"/>
        <v>A</v>
      </c>
      <c r="B2827" s="129" t="s">
        <v>258</v>
      </c>
      <c r="C2827" s="60" t="s">
        <v>11</v>
      </c>
      <c r="D2827" s="61">
        <v>19.405000000000001</v>
      </c>
      <c r="E2827" s="61">
        <v>19.404169999999997</v>
      </c>
      <c r="F2827" s="130">
        <f t="shared" si="89"/>
        <v>0.99995722751868055</v>
      </c>
    </row>
    <row r="2828" spans="1:6" s="55" customFormat="1" x14ac:dyDescent="0.25">
      <c r="A2828" s="51" t="str">
        <f t="shared" si="88"/>
        <v>A</v>
      </c>
      <c r="B2828" s="129" t="s">
        <v>258</v>
      </c>
      <c r="C2828" s="60" t="s">
        <v>12</v>
      </c>
      <c r="D2828" s="61">
        <v>5.24</v>
      </c>
      <c r="E2828" s="61">
        <v>5.2369200000000005</v>
      </c>
      <c r="F2828" s="130">
        <f t="shared" si="89"/>
        <v>0.99941221374045808</v>
      </c>
    </row>
    <row r="2829" spans="1:6" s="55" customFormat="1" ht="18.75" thickBot="1" x14ac:dyDescent="0.3">
      <c r="A2829" s="51" t="str">
        <f t="shared" si="88"/>
        <v>A</v>
      </c>
      <c r="B2829" s="52" t="s">
        <v>1465</v>
      </c>
      <c r="C2829" s="125" t="s">
        <v>1466</v>
      </c>
      <c r="D2829" s="54">
        <v>25.152999999999999</v>
      </c>
      <c r="E2829" s="54">
        <v>25.149469999999997</v>
      </c>
      <c r="F2829" s="126">
        <f t="shared" si="89"/>
        <v>0.99985965888760775</v>
      </c>
    </row>
    <row r="2830" spans="1:6" s="55" customFormat="1" ht="15.75" thickTop="1" x14ac:dyDescent="0.25">
      <c r="A2830" s="51" t="str">
        <f t="shared" si="88"/>
        <v>A</v>
      </c>
      <c r="B2830" s="127" t="s">
        <v>258</v>
      </c>
      <c r="C2830" s="57" t="s">
        <v>10</v>
      </c>
      <c r="D2830" s="58">
        <v>25.152999999999999</v>
      </c>
      <c r="E2830" s="58">
        <v>25.149469999999997</v>
      </c>
      <c r="F2830" s="128">
        <f t="shared" si="89"/>
        <v>0.99985965888760775</v>
      </c>
    </row>
    <row r="2831" spans="1:6" s="55" customFormat="1" x14ac:dyDescent="0.25">
      <c r="A2831" s="51" t="str">
        <f t="shared" si="88"/>
        <v>A</v>
      </c>
      <c r="B2831" s="129" t="s">
        <v>258</v>
      </c>
      <c r="C2831" s="60" t="s">
        <v>11</v>
      </c>
      <c r="D2831" s="61">
        <v>19.488</v>
      </c>
      <c r="E2831" s="61">
        <v>19.487669999999998</v>
      </c>
      <c r="F2831" s="130">
        <f t="shared" si="89"/>
        <v>0.99998306650246294</v>
      </c>
    </row>
    <row r="2832" spans="1:6" s="55" customFormat="1" x14ac:dyDescent="0.25">
      <c r="A2832" s="51" t="str">
        <f t="shared" si="88"/>
        <v>A</v>
      </c>
      <c r="B2832" s="129" t="s">
        <v>258</v>
      </c>
      <c r="C2832" s="60" t="s">
        <v>12</v>
      </c>
      <c r="D2832" s="61">
        <v>5.665</v>
      </c>
      <c r="E2832" s="61">
        <v>5.6618000000000004</v>
      </c>
      <c r="F2832" s="130">
        <f t="shared" si="89"/>
        <v>0.99943512797881739</v>
      </c>
    </row>
    <row r="2833" spans="1:6" s="55" customFormat="1" ht="18.75" thickBot="1" x14ac:dyDescent="0.3">
      <c r="A2833" s="51" t="str">
        <f t="shared" si="88"/>
        <v>A</v>
      </c>
      <c r="B2833" s="52" t="s">
        <v>1467</v>
      </c>
      <c r="C2833" s="125" t="s">
        <v>1468</v>
      </c>
      <c r="D2833" s="54">
        <v>31.222000000000001</v>
      </c>
      <c r="E2833" s="54">
        <v>31.220870000000001</v>
      </c>
      <c r="F2833" s="126">
        <f t="shared" si="89"/>
        <v>0.9999638075715841</v>
      </c>
    </row>
    <row r="2834" spans="1:6" s="55" customFormat="1" ht="15.75" thickTop="1" x14ac:dyDescent="0.25">
      <c r="A2834" s="51" t="str">
        <f t="shared" si="88"/>
        <v>A</v>
      </c>
      <c r="B2834" s="127" t="s">
        <v>258</v>
      </c>
      <c r="C2834" s="57" t="s">
        <v>10</v>
      </c>
      <c r="D2834" s="58">
        <v>31.222000000000001</v>
      </c>
      <c r="E2834" s="58">
        <v>31.220870000000001</v>
      </c>
      <c r="F2834" s="128">
        <f t="shared" si="89"/>
        <v>0.9999638075715841</v>
      </c>
    </row>
    <row r="2835" spans="1:6" s="55" customFormat="1" x14ac:dyDescent="0.25">
      <c r="A2835" s="51" t="str">
        <f t="shared" si="88"/>
        <v>A</v>
      </c>
      <c r="B2835" s="129" t="s">
        <v>258</v>
      </c>
      <c r="C2835" s="60" t="s">
        <v>11</v>
      </c>
      <c r="D2835" s="61">
        <v>23.152000000000001</v>
      </c>
      <c r="E2835" s="61">
        <v>23.151220000000002</v>
      </c>
      <c r="F2835" s="130">
        <f t="shared" si="89"/>
        <v>0.99996630960608157</v>
      </c>
    </row>
    <row r="2836" spans="1:6" s="55" customFormat="1" x14ac:dyDescent="0.25">
      <c r="A2836" s="51" t="str">
        <f t="shared" si="88"/>
        <v>A</v>
      </c>
      <c r="B2836" s="129" t="s">
        <v>258</v>
      </c>
      <c r="C2836" s="60" t="s">
        <v>12</v>
      </c>
      <c r="D2836" s="61">
        <v>8.07</v>
      </c>
      <c r="E2836" s="61">
        <v>8.0696499999999993</v>
      </c>
      <c r="F2836" s="130">
        <f t="shared" si="89"/>
        <v>0.9999566294919453</v>
      </c>
    </row>
    <row r="2837" spans="1:6" s="55" customFormat="1" ht="18.75" thickBot="1" x14ac:dyDescent="0.3">
      <c r="A2837" s="51" t="str">
        <f t="shared" si="88"/>
        <v>A</v>
      </c>
      <c r="B2837" s="52" t="s">
        <v>1469</v>
      </c>
      <c r="C2837" s="125" t="s">
        <v>1470</v>
      </c>
      <c r="D2837" s="54">
        <v>20.795000000000002</v>
      </c>
      <c r="E2837" s="54">
        <v>20.61788</v>
      </c>
      <c r="F2837" s="126">
        <f t="shared" si="89"/>
        <v>0.99148256792498191</v>
      </c>
    </row>
    <row r="2838" spans="1:6" s="55" customFormat="1" ht="15.75" thickTop="1" x14ac:dyDescent="0.25">
      <c r="A2838" s="51" t="str">
        <f t="shared" si="88"/>
        <v>A</v>
      </c>
      <c r="B2838" s="127" t="s">
        <v>258</v>
      </c>
      <c r="C2838" s="57" t="s">
        <v>10</v>
      </c>
      <c r="D2838" s="58">
        <v>20.795000000000002</v>
      </c>
      <c r="E2838" s="58">
        <v>20.61788</v>
      </c>
      <c r="F2838" s="128">
        <f t="shared" si="89"/>
        <v>0.99148256792498191</v>
      </c>
    </row>
    <row r="2839" spans="1:6" s="55" customFormat="1" x14ac:dyDescent="0.25">
      <c r="A2839" s="51" t="str">
        <f t="shared" si="88"/>
        <v>A</v>
      </c>
      <c r="B2839" s="129" t="s">
        <v>258</v>
      </c>
      <c r="C2839" s="60" t="s">
        <v>11</v>
      </c>
      <c r="D2839" s="61">
        <v>12.855</v>
      </c>
      <c r="E2839" s="61">
        <v>12.851690000000001</v>
      </c>
      <c r="F2839" s="130">
        <f t="shared" si="89"/>
        <v>0.99974251264099578</v>
      </c>
    </row>
    <row r="2840" spans="1:6" s="55" customFormat="1" x14ac:dyDescent="0.25">
      <c r="A2840" s="51" t="str">
        <f t="shared" si="88"/>
        <v>A</v>
      </c>
      <c r="B2840" s="129" t="s">
        <v>258</v>
      </c>
      <c r="C2840" s="60" t="s">
        <v>12</v>
      </c>
      <c r="D2840" s="61">
        <v>7.91</v>
      </c>
      <c r="E2840" s="61">
        <v>7.7361899999999997</v>
      </c>
      <c r="F2840" s="130">
        <f t="shared" si="89"/>
        <v>0.97802654867256633</v>
      </c>
    </row>
    <row r="2841" spans="1:6" s="55" customFormat="1" x14ac:dyDescent="0.25">
      <c r="A2841" s="51" t="str">
        <f t="shared" si="88"/>
        <v>A</v>
      </c>
      <c r="B2841" s="129" t="s">
        <v>258</v>
      </c>
      <c r="C2841" s="60" t="s">
        <v>16</v>
      </c>
      <c r="D2841" s="61">
        <v>0.03</v>
      </c>
      <c r="E2841" s="61">
        <v>0.03</v>
      </c>
      <c r="F2841" s="130">
        <f t="shared" si="89"/>
        <v>1</v>
      </c>
    </row>
    <row r="2842" spans="1:6" s="55" customFormat="1" ht="18.75" thickBot="1" x14ac:dyDescent="0.3">
      <c r="A2842" s="51" t="str">
        <f t="shared" si="88"/>
        <v>A</v>
      </c>
      <c r="B2842" s="52" t="s">
        <v>1471</v>
      </c>
      <c r="C2842" s="125" t="s">
        <v>1472</v>
      </c>
      <c r="D2842" s="54">
        <v>25.321999999999999</v>
      </c>
      <c r="E2842" s="54">
        <v>25.320019999999996</v>
      </c>
      <c r="F2842" s="126">
        <f t="shared" si="89"/>
        <v>0.99992180712423961</v>
      </c>
    </row>
    <row r="2843" spans="1:6" s="55" customFormat="1" ht="15.75" thickTop="1" x14ac:dyDescent="0.25">
      <c r="A2843" s="51" t="str">
        <f t="shared" si="88"/>
        <v>A</v>
      </c>
      <c r="B2843" s="127" t="s">
        <v>258</v>
      </c>
      <c r="C2843" s="57" t="s">
        <v>10</v>
      </c>
      <c r="D2843" s="58">
        <v>25.321999999999999</v>
      </c>
      <c r="E2843" s="58">
        <v>25.320019999999996</v>
      </c>
      <c r="F2843" s="128">
        <f t="shared" si="89"/>
        <v>0.99992180712423961</v>
      </c>
    </row>
    <row r="2844" spans="1:6" s="55" customFormat="1" x14ac:dyDescent="0.25">
      <c r="A2844" s="51" t="str">
        <f t="shared" si="88"/>
        <v>A</v>
      </c>
      <c r="B2844" s="129" t="s">
        <v>258</v>
      </c>
      <c r="C2844" s="60" t="s">
        <v>11</v>
      </c>
      <c r="D2844" s="61">
        <v>15.897</v>
      </c>
      <c r="E2844" s="61">
        <v>15.895799999999999</v>
      </c>
      <c r="F2844" s="130">
        <f t="shared" si="89"/>
        <v>0.99992451405925642</v>
      </c>
    </row>
    <row r="2845" spans="1:6" s="55" customFormat="1" x14ac:dyDescent="0.25">
      <c r="A2845" s="51" t="str">
        <f t="shared" si="88"/>
        <v>A</v>
      </c>
      <c r="B2845" s="129" t="s">
        <v>258</v>
      </c>
      <c r="C2845" s="60" t="s">
        <v>12</v>
      </c>
      <c r="D2845" s="61">
        <v>9.4250000000000007</v>
      </c>
      <c r="E2845" s="61">
        <v>9.42422</v>
      </c>
      <c r="F2845" s="130">
        <f t="shared" si="89"/>
        <v>0.99991724137931026</v>
      </c>
    </row>
    <row r="2846" spans="1:6" s="55" customFormat="1" ht="18.75" thickBot="1" x14ac:dyDescent="0.3">
      <c r="A2846" s="51" t="str">
        <f t="shared" si="88"/>
        <v>A</v>
      </c>
      <c r="B2846" s="52" t="s">
        <v>1473</v>
      </c>
      <c r="C2846" s="125" t="s">
        <v>1474</v>
      </c>
      <c r="D2846" s="54">
        <v>32.252000000000002</v>
      </c>
      <c r="E2846" s="54">
        <v>31.593129999999999</v>
      </c>
      <c r="F2846" s="126">
        <f t="shared" si="89"/>
        <v>0.97957118938360399</v>
      </c>
    </row>
    <row r="2847" spans="1:6" s="55" customFormat="1" ht="15.75" thickTop="1" x14ac:dyDescent="0.25">
      <c r="A2847" s="51" t="str">
        <f t="shared" si="88"/>
        <v>A</v>
      </c>
      <c r="B2847" s="127" t="s">
        <v>258</v>
      </c>
      <c r="C2847" s="57" t="s">
        <v>10</v>
      </c>
      <c r="D2847" s="58">
        <v>32.252000000000002</v>
      </c>
      <c r="E2847" s="58">
        <v>31.593129999999999</v>
      </c>
      <c r="F2847" s="128">
        <f t="shared" si="89"/>
        <v>0.97957118938360399</v>
      </c>
    </row>
    <row r="2848" spans="1:6" s="55" customFormat="1" x14ac:dyDescent="0.25">
      <c r="A2848" s="51" t="str">
        <f t="shared" si="88"/>
        <v>A</v>
      </c>
      <c r="B2848" s="129" t="s">
        <v>258</v>
      </c>
      <c r="C2848" s="60" t="s">
        <v>11</v>
      </c>
      <c r="D2848" s="61">
        <v>23.352</v>
      </c>
      <c r="E2848" s="61">
        <v>23.352</v>
      </c>
      <c r="F2848" s="130">
        <f t="shared" si="89"/>
        <v>1</v>
      </c>
    </row>
    <row r="2849" spans="1:6" s="55" customFormat="1" x14ac:dyDescent="0.25">
      <c r="A2849" s="51" t="str">
        <f t="shared" si="88"/>
        <v>A</v>
      </c>
      <c r="B2849" s="129" t="s">
        <v>258</v>
      </c>
      <c r="C2849" s="60" t="s">
        <v>12</v>
      </c>
      <c r="D2849" s="61">
        <v>8.9</v>
      </c>
      <c r="E2849" s="61">
        <v>8.2411300000000001</v>
      </c>
      <c r="F2849" s="130">
        <f t="shared" si="89"/>
        <v>0.9259696629213483</v>
      </c>
    </row>
    <row r="2850" spans="1:6" s="55" customFormat="1" ht="18.75" thickBot="1" x14ac:dyDescent="0.3">
      <c r="A2850" s="51" t="str">
        <f t="shared" si="88"/>
        <v>A</v>
      </c>
      <c r="B2850" s="52" t="s">
        <v>1475</v>
      </c>
      <c r="C2850" s="125" t="s">
        <v>1476</v>
      </c>
      <c r="D2850" s="54">
        <v>30.414999999999999</v>
      </c>
      <c r="E2850" s="54">
        <v>30.163409999999999</v>
      </c>
      <c r="F2850" s="126">
        <f t="shared" si="89"/>
        <v>0.99172809469012002</v>
      </c>
    </row>
    <row r="2851" spans="1:6" s="55" customFormat="1" ht="15.75" thickTop="1" x14ac:dyDescent="0.25">
      <c r="A2851" s="51" t="str">
        <f t="shared" si="88"/>
        <v>A</v>
      </c>
      <c r="B2851" s="127" t="s">
        <v>258</v>
      </c>
      <c r="C2851" s="57" t="s">
        <v>10</v>
      </c>
      <c r="D2851" s="58">
        <v>30.414999999999999</v>
      </c>
      <c r="E2851" s="58">
        <v>30.163409999999999</v>
      </c>
      <c r="F2851" s="128">
        <f t="shared" si="89"/>
        <v>0.99172809469012002</v>
      </c>
    </row>
    <row r="2852" spans="1:6" s="55" customFormat="1" x14ac:dyDescent="0.25">
      <c r="A2852" s="51" t="str">
        <f t="shared" si="88"/>
        <v>A</v>
      </c>
      <c r="B2852" s="129" t="s">
        <v>258</v>
      </c>
      <c r="C2852" s="60" t="s">
        <v>11</v>
      </c>
      <c r="D2852" s="61">
        <v>23.52</v>
      </c>
      <c r="E2852" s="61">
        <v>23.519599999999997</v>
      </c>
      <c r="F2852" s="130">
        <f t="shared" si="89"/>
        <v>0.99998299319727879</v>
      </c>
    </row>
    <row r="2853" spans="1:6" s="55" customFormat="1" x14ac:dyDescent="0.25">
      <c r="A2853" s="51" t="str">
        <f t="shared" si="88"/>
        <v>A</v>
      </c>
      <c r="B2853" s="129" t="s">
        <v>258</v>
      </c>
      <c r="C2853" s="60" t="s">
        <v>12</v>
      </c>
      <c r="D2853" s="61">
        <v>6.8949999999999996</v>
      </c>
      <c r="E2853" s="61">
        <v>6.6438100000000002</v>
      </c>
      <c r="F2853" s="130">
        <f t="shared" si="89"/>
        <v>0.96356925308194352</v>
      </c>
    </row>
    <row r="2854" spans="1:6" s="55" customFormat="1" ht="18.75" thickBot="1" x14ac:dyDescent="0.3">
      <c r="A2854" s="51" t="str">
        <f t="shared" si="88"/>
        <v>A</v>
      </c>
      <c r="B2854" s="52" t="s">
        <v>1477</v>
      </c>
      <c r="C2854" s="125" t="s">
        <v>1478</v>
      </c>
      <c r="D2854" s="54">
        <v>29.587</v>
      </c>
      <c r="E2854" s="54">
        <v>29.533990000000003</v>
      </c>
      <c r="F2854" s="126">
        <f t="shared" si="89"/>
        <v>0.99820833474160964</v>
      </c>
    </row>
    <row r="2855" spans="1:6" s="55" customFormat="1" ht="15.75" thickTop="1" x14ac:dyDescent="0.25">
      <c r="A2855" s="51" t="str">
        <f t="shared" si="88"/>
        <v>A</v>
      </c>
      <c r="B2855" s="127" t="s">
        <v>258</v>
      </c>
      <c r="C2855" s="57" t="s">
        <v>10</v>
      </c>
      <c r="D2855" s="58">
        <v>29.587</v>
      </c>
      <c r="E2855" s="58">
        <v>29.533990000000003</v>
      </c>
      <c r="F2855" s="128">
        <f t="shared" si="89"/>
        <v>0.99820833474160964</v>
      </c>
    </row>
    <row r="2856" spans="1:6" s="55" customFormat="1" x14ac:dyDescent="0.25">
      <c r="A2856" s="51" t="str">
        <f t="shared" si="88"/>
        <v>A</v>
      </c>
      <c r="B2856" s="129" t="s">
        <v>258</v>
      </c>
      <c r="C2856" s="60" t="s">
        <v>11</v>
      </c>
      <c r="D2856" s="61">
        <v>23.556999999999999</v>
      </c>
      <c r="E2856" s="61">
        <v>23.556900000000002</v>
      </c>
      <c r="F2856" s="130">
        <f t="shared" si="89"/>
        <v>0.99999575497728932</v>
      </c>
    </row>
    <row r="2857" spans="1:6" s="55" customFormat="1" x14ac:dyDescent="0.25">
      <c r="A2857" s="51" t="str">
        <f t="shared" si="88"/>
        <v>A</v>
      </c>
      <c r="B2857" s="129" t="s">
        <v>258</v>
      </c>
      <c r="C2857" s="60" t="s">
        <v>12</v>
      </c>
      <c r="D2857" s="61">
        <v>6.03</v>
      </c>
      <c r="E2857" s="61">
        <v>5.9770900000000005</v>
      </c>
      <c r="F2857" s="130">
        <f t="shared" si="89"/>
        <v>0.99122553897180765</v>
      </c>
    </row>
    <row r="2858" spans="1:6" s="55" customFormat="1" ht="18.75" thickBot="1" x14ac:dyDescent="0.3">
      <c r="A2858" s="51" t="str">
        <f t="shared" si="88"/>
        <v>A</v>
      </c>
      <c r="B2858" s="52" t="s">
        <v>1479</v>
      </c>
      <c r="C2858" s="125" t="s">
        <v>1480</v>
      </c>
      <c r="D2858" s="54">
        <v>33.575000000000003</v>
      </c>
      <c r="E2858" s="54">
        <v>33.415849999999999</v>
      </c>
      <c r="F2858" s="126">
        <f t="shared" si="89"/>
        <v>0.99525986597170502</v>
      </c>
    </row>
    <row r="2859" spans="1:6" s="55" customFormat="1" ht="15.75" thickTop="1" x14ac:dyDescent="0.25">
      <c r="A2859" s="51" t="str">
        <f t="shared" si="88"/>
        <v>A</v>
      </c>
      <c r="B2859" s="127" t="s">
        <v>258</v>
      </c>
      <c r="C2859" s="57" t="s">
        <v>10</v>
      </c>
      <c r="D2859" s="58">
        <v>33.575000000000003</v>
      </c>
      <c r="E2859" s="58">
        <v>33.415849999999999</v>
      </c>
      <c r="F2859" s="128">
        <f t="shared" si="89"/>
        <v>0.99525986597170502</v>
      </c>
    </row>
    <row r="2860" spans="1:6" s="55" customFormat="1" x14ac:dyDescent="0.25">
      <c r="A2860" s="51" t="str">
        <f t="shared" si="88"/>
        <v>A</v>
      </c>
      <c r="B2860" s="129" t="s">
        <v>258</v>
      </c>
      <c r="C2860" s="60" t="s">
        <v>11</v>
      </c>
      <c r="D2860" s="61">
        <v>27.074999999999999</v>
      </c>
      <c r="E2860" s="61">
        <v>27.074339999999999</v>
      </c>
      <c r="F2860" s="130">
        <f t="shared" si="89"/>
        <v>0.99997562326869804</v>
      </c>
    </row>
    <row r="2861" spans="1:6" s="55" customFormat="1" x14ac:dyDescent="0.25">
      <c r="A2861" s="51" t="str">
        <f t="shared" si="88"/>
        <v>A</v>
      </c>
      <c r="B2861" s="129" t="s">
        <v>258</v>
      </c>
      <c r="C2861" s="60" t="s">
        <v>12</v>
      </c>
      <c r="D2861" s="61">
        <v>6.5</v>
      </c>
      <c r="E2861" s="61">
        <v>6.3415100000000004</v>
      </c>
      <c r="F2861" s="130">
        <f t="shared" si="89"/>
        <v>0.97561692307692316</v>
      </c>
    </row>
    <row r="2862" spans="1:6" s="55" customFormat="1" ht="18.75" thickBot="1" x14ac:dyDescent="0.3">
      <c r="A2862" s="51" t="str">
        <f t="shared" si="88"/>
        <v>A</v>
      </c>
      <c r="B2862" s="52" t="s">
        <v>1481</v>
      </c>
      <c r="C2862" s="125" t="s">
        <v>1482</v>
      </c>
      <c r="D2862" s="54">
        <v>22.93</v>
      </c>
      <c r="E2862" s="54">
        <v>22.920510000000004</v>
      </c>
      <c r="F2862" s="126">
        <f t="shared" si="89"/>
        <v>0.99958613170518984</v>
      </c>
    </row>
    <row r="2863" spans="1:6" s="55" customFormat="1" ht="15.75" thickTop="1" x14ac:dyDescent="0.25">
      <c r="A2863" s="51" t="str">
        <f t="shared" si="88"/>
        <v>A</v>
      </c>
      <c r="B2863" s="127" t="s">
        <v>258</v>
      </c>
      <c r="C2863" s="57" t="s">
        <v>10</v>
      </c>
      <c r="D2863" s="58">
        <v>22.93</v>
      </c>
      <c r="E2863" s="58">
        <v>22.920510000000004</v>
      </c>
      <c r="F2863" s="128">
        <f t="shared" si="89"/>
        <v>0.99958613170518984</v>
      </c>
    </row>
    <row r="2864" spans="1:6" s="55" customFormat="1" x14ac:dyDescent="0.25">
      <c r="A2864" s="51" t="str">
        <f t="shared" si="88"/>
        <v>A</v>
      </c>
      <c r="B2864" s="129" t="s">
        <v>258</v>
      </c>
      <c r="C2864" s="60" t="s">
        <v>11</v>
      </c>
      <c r="D2864" s="61">
        <v>16.21</v>
      </c>
      <c r="E2864" s="61">
        <v>16.201040000000003</v>
      </c>
      <c r="F2864" s="130">
        <f t="shared" si="89"/>
        <v>0.99944725478099949</v>
      </c>
    </row>
    <row r="2865" spans="1:6" s="55" customFormat="1" x14ac:dyDescent="0.25">
      <c r="A2865" s="51" t="str">
        <f t="shared" si="88"/>
        <v>A</v>
      </c>
      <c r="B2865" s="129" t="s">
        <v>258</v>
      </c>
      <c r="C2865" s="60" t="s">
        <v>12</v>
      </c>
      <c r="D2865" s="61">
        <v>6.6790000000000003</v>
      </c>
      <c r="E2865" s="61">
        <v>6.6784699999999999</v>
      </c>
      <c r="F2865" s="130">
        <f t="shared" si="89"/>
        <v>0.99992064680341364</v>
      </c>
    </row>
    <row r="2866" spans="1:6" s="55" customFormat="1" x14ac:dyDescent="0.25">
      <c r="A2866" s="51" t="str">
        <f t="shared" si="88"/>
        <v>A</v>
      </c>
      <c r="B2866" s="129" t="s">
        <v>258</v>
      </c>
      <c r="C2866" s="60" t="s">
        <v>16</v>
      </c>
      <c r="D2866" s="61">
        <v>4.1000000000000002E-2</v>
      </c>
      <c r="E2866" s="61">
        <v>4.1000000000000002E-2</v>
      </c>
      <c r="F2866" s="130">
        <f t="shared" si="89"/>
        <v>1</v>
      </c>
    </row>
    <row r="2867" spans="1:6" s="55" customFormat="1" ht="18.75" thickBot="1" x14ac:dyDescent="0.3">
      <c r="A2867" s="51" t="str">
        <f t="shared" si="88"/>
        <v>A</v>
      </c>
      <c r="B2867" s="52" t="s">
        <v>1483</v>
      </c>
      <c r="C2867" s="125" t="s">
        <v>1484</v>
      </c>
      <c r="D2867" s="54">
        <v>25.864999999999998</v>
      </c>
      <c r="E2867" s="54">
        <v>25.863499999999998</v>
      </c>
      <c r="F2867" s="126">
        <f t="shared" si="89"/>
        <v>0.99994200657258847</v>
      </c>
    </row>
    <row r="2868" spans="1:6" s="55" customFormat="1" ht="15.75" thickTop="1" x14ac:dyDescent="0.25">
      <c r="A2868" s="51" t="str">
        <f t="shared" si="88"/>
        <v>A</v>
      </c>
      <c r="B2868" s="127" t="s">
        <v>258</v>
      </c>
      <c r="C2868" s="57" t="s">
        <v>10</v>
      </c>
      <c r="D2868" s="58">
        <v>25.864999999999998</v>
      </c>
      <c r="E2868" s="58">
        <v>25.863499999999998</v>
      </c>
      <c r="F2868" s="128">
        <f t="shared" si="89"/>
        <v>0.99994200657258847</v>
      </c>
    </row>
    <row r="2869" spans="1:6" s="55" customFormat="1" x14ac:dyDescent="0.25">
      <c r="A2869" s="51" t="str">
        <f t="shared" si="88"/>
        <v>A</v>
      </c>
      <c r="B2869" s="129" t="s">
        <v>258</v>
      </c>
      <c r="C2869" s="60" t="s">
        <v>11</v>
      </c>
      <c r="D2869" s="61">
        <v>19.460999999999999</v>
      </c>
      <c r="E2869" s="61">
        <v>19.460999999999999</v>
      </c>
      <c r="F2869" s="130">
        <f t="shared" si="89"/>
        <v>1</v>
      </c>
    </row>
    <row r="2870" spans="1:6" s="55" customFormat="1" x14ac:dyDescent="0.25">
      <c r="A2870" s="51" t="str">
        <f t="shared" si="88"/>
        <v>A</v>
      </c>
      <c r="B2870" s="129" t="s">
        <v>258</v>
      </c>
      <c r="C2870" s="60" t="s">
        <v>12</v>
      </c>
      <c r="D2870" s="61">
        <v>6.4039999999999999</v>
      </c>
      <c r="E2870" s="61">
        <v>6.4024999999999999</v>
      </c>
      <c r="F2870" s="130">
        <f t="shared" si="89"/>
        <v>0.99976577139287948</v>
      </c>
    </row>
    <row r="2871" spans="1:6" s="55" customFormat="1" ht="18.75" thickBot="1" x14ac:dyDescent="0.3">
      <c r="A2871" s="51" t="str">
        <f t="shared" si="88"/>
        <v>A</v>
      </c>
      <c r="B2871" s="52" t="s">
        <v>1485</v>
      </c>
      <c r="C2871" s="125" t="s">
        <v>1486</v>
      </c>
      <c r="D2871" s="54">
        <v>20.765000000000001</v>
      </c>
      <c r="E2871" s="54">
        <v>20.376760000000001</v>
      </c>
      <c r="F2871" s="126">
        <f t="shared" si="89"/>
        <v>0.9813031543462557</v>
      </c>
    </row>
    <row r="2872" spans="1:6" s="55" customFormat="1" ht="15.75" thickTop="1" x14ac:dyDescent="0.25">
      <c r="A2872" s="51" t="str">
        <f t="shared" si="88"/>
        <v>A</v>
      </c>
      <c r="B2872" s="127" t="s">
        <v>258</v>
      </c>
      <c r="C2872" s="57" t="s">
        <v>10</v>
      </c>
      <c r="D2872" s="58">
        <v>20.765000000000001</v>
      </c>
      <c r="E2872" s="58">
        <v>20.376760000000001</v>
      </c>
      <c r="F2872" s="128">
        <f t="shared" si="89"/>
        <v>0.9813031543462557</v>
      </c>
    </row>
    <row r="2873" spans="1:6" s="55" customFormat="1" x14ac:dyDescent="0.25">
      <c r="A2873" s="51" t="str">
        <f t="shared" si="88"/>
        <v>A</v>
      </c>
      <c r="B2873" s="129" t="s">
        <v>258</v>
      </c>
      <c r="C2873" s="60" t="s">
        <v>11</v>
      </c>
      <c r="D2873" s="61">
        <v>15.865</v>
      </c>
      <c r="E2873" s="61">
        <v>15.854850000000001</v>
      </c>
      <c r="F2873" s="130">
        <f t="shared" si="89"/>
        <v>0.99936022691459192</v>
      </c>
    </row>
    <row r="2874" spans="1:6" s="55" customFormat="1" x14ac:dyDescent="0.25">
      <c r="A2874" s="51" t="str">
        <f t="shared" si="88"/>
        <v>A</v>
      </c>
      <c r="B2874" s="129" t="s">
        <v>258</v>
      </c>
      <c r="C2874" s="60" t="s">
        <v>12</v>
      </c>
      <c r="D2874" s="61">
        <v>4.9000000000000004</v>
      </c>
      <c r="E2874" s="61">
        <v>4.5219100000000001</v>
      </c>
      <c r="F2874" s="130">
        <f t="shared" si="89"/>
        <v>0.92283877551020399</v>
      </c>
    </row>
    <row r="2875" spans="1:6" s="55" customFormat="1" ht="18.75" thickBot="1" x14ac:dyDescent="0.3">
      <c r="A2875" s="51" t="str">
        <f t="shared" si="88"/>
        <v>A</v>
      </c>
      <c r="B2875" s="52" t="s">
        <v>1487</v>
      </c>
      <c r="C2875" s="125" t="s">
        <v>1488</v>
      </c>
      <c r="D2875" s="54">
        <v>28.47</v>
      </c>
      <c r="E2875" s="54">
        <v>28.469049999999999</v>
      </c>
      <c r="F2875" s="126">
        <f t="shared" si="89"/>
        <v>0.99996663154197407</v>
      </c>
    </row>
    <row r="2876" spans="1:6" s="55" customFormat="1" ht="15.75" thickTop="1" x14ac:dyDescent="0.25">
      <c r="A2876" s="51" t="str">
        <f t="shared" si="88"/>
        <v>A</v>
      </c>
      <c r="B2876" s="127" t="s">
        <v>258</v>
      </c>
      <c r="C2876" s="57" t="s">
        <v>10</v>
      </c>
      <c r="D2876" s="58">
        <v>28.47</v>
      </c>
      <c r="E2876" s="58">
        <v>28.469049999999999</v>
      </c>
      <c r="F2876" s="128">
        <f t="shared" si="89"/>
        <v>0.99996663154197407</v>
      </c>
    </row>
    <row r="2877" spans="1:6" s="55" customFormat="1" x14ac:dyDescent="0.25">
      <c r="A2877" s="51" t="str">
        <f t="shared" si="88"/>
        <v>A</v>
      </c>
      <c r="B2877" s="129" t="s">
        <v>258</v>
      </c>
      <c r="C2877" s="60" t="s">
        <v>11</v>
      </c>
      <c r="D2877" s="61">
        <v>16.370999999999999</v>
      </c>
      <c r="E2877" s="61">
        <v>16.370999999999999</v>
      </c>
      <c r="F2877" s="130">
        <f t="shared" si="89"/>
        <v>1</v>
      </c>
    </row>
    <row r="2878" spans="1:6" s="55" customFormat="1" x14ac:dyDescent="0.25">
      <c r="A2878" s="51" t="str">
        <f t="shared" si="88"/>
        <v>A</v>
      </c>
      <c r="B2878" s="129" t="s">
        <v>258</v>
      </c>
      <c r="C2878" s="60" t="s">
        <v>12</v>
      </c>
      <c r="D2878" s="61">
        <v>12.048999999999999</v>
      </c>
      <c r="E2878" s="61">
        <v>12.04805</v>
      </c>
      <c r="F2878" s="130">
        <f t="shared" si="89"/>
        <v>0.99992115528259606</v>
      </c>
    </row>
    <row r="2879" spans="1:6" s="55" customFormat="1" x14ac:dyDescent="0.25">
      <c r="A2879" s="51" t="str">
        <f t="shared" si="88"/>
        <v>A</v>
      </c>
      <c r="B2879" s="129" t="s">
        <v>258</v>
      </c>
      <c r="C2879" s="60" t="s">
        <v>16</v>
      </c>
      <c r="D2879" s="61">
        <v>0.05</v>
      </c>
      <c r="E2879" s="61">
        <v>0.05</v>
      </c>
      <c r="F2879" s="130">
        <f t="shared" si="89"/>
        <v>1</v>
      </c>
    </row>
    <row r="2880" spans="1:6" s="55" customFormat="1" ht="18.75" thickBot="1" x14ac:dyDescent="0.3">
      <c r="A2880" s="51" t="str">
        <f t="shared" si="88"/>
        <v>A</v>
      </c>
      <c r="B2880" s="52" t="s">
        <v>1489</v>
      </c>
      <c r="C2880" s="125" t="s">
        <v>1490</v>
      </c>
      <c r="D2880" s="54">
        <v>34.92</v>
      </c>
      <c r="E2880" s="54">
        <v>33.959569999999999</v>
      </c>
      <c r="F2880" s="126">
        <f t="shared" si="89"/>
        <v>0.97249627720504006</v>
      </c>
    </row>
    <row r="2881" spans="1:6" s="55" customFormat="1" ht="15.75" thickTop="1" x14ac:dyDescent="0.25">
      <c r="A2881" s="51" t="str">
        <f t="shared" si="88"/>
        <v>A</v>
      </c>
      <c r="B2881" s="127" t="s">
        <v>258</v>
      </c>
      <c r="C2881" s="57" t="s">
        <v>10</v>
      </c>
      <c r="D2881" s="58">
        <v>34.92</v>
      </c>
      <c r="E2881" s="58">
        <v>33.959569999999999</v>
      </c>
      <c r="F2881" s="128">
        <f t="shared" si="89"/>
        <v>0.97249627720504006</v>
      </c>
    </row>
    <row r="2882" spans="1:6" s="55" customFormat="1" x14ac:dyDescent="0.25">
      <c r="A2882" s="51" t="str">
        <f t="shared" si="88"/>
        <v>A</v>
      </c>
      <c r="B2882" s="129" t="s">
        <v>258</v>
      </c>
      <c r="C2882" s="60" t="s">
        <v>11</v>
      </c>
      <c r="D2882" s="61">
        <v>26.52</v>
      </c>
      <c r="E2882" s="61">
        <v>26.518339999999998</v>
      </c>
      <c r="F2882" s="130">
        <f t="shared" si="89"/>
        <v>0.99993740573152334</v>
      </c>
    </row>
    <row r="2883" spans="1:6" s="55" customFormat="1" x14ac:dyDescent="0.25">
      <c r="A2883" s="51" t="str">
        <f t="shared" si="88"/>
        <v>A</v>
      </c>
      <c r="B2883" s="129" t="s">
        <v>258</v>
      </c>
      <c r="C2883" s="60" t="s">
        <v>12</v>
      </c>
      <c r="D2883" s="61">
        <v>8.4</v>
      </c>
      <c r="E2883" s="61">
        <v>7.4412299999999991</v>
      </c>
      <c r="F2883" s="130">
        <f t="shared" si="89"/>
        <v>0.88586071428571411</v>
      </c>
    </row>
    <row r="2884" spans="1:6" s="55" customFormat="1" ht="18.75" thickBot="1" x14ac:dyDescent="0.3">
      <c r="A2884" s="51" t="str">
        <f t="shared" ref="A2884:A2947" si="90">IF(OR(D2884&lt;&gt;0,E2884&lt;&gt;0),"A","B")</f>
        <v>A</v>
      </c>
      <c r="B2884" s="52" t="s">
        <v>1491</v>
      </c>
      <c r="C2884" s="125" t="s">
        <v>1492</v>
      </c>
      <c r="D2884" s="54">
        <v>24.52</v>
      </c>
      <c r="E2884" s="54">
        <v>24.36412</v>
      </c>
      <c r="F2884" s="126">
        <f t="shared" ref="F2884:F2947" si="91">E2884/D2884</f>
        <v>0.9936427406199021</v>
      </c>
    </row>
    <row r="2885" spans="1:6" s="55" customFormat="1" ht="15.75" thickTop="1" x14ac:dyDescent="0.25">
      <c r="A2885" s="51" t="str">
        <f t="shared" si="90"/>
        <v>A</v>
      </c>
      <c r="B2885" s="127" t="s">
        <v>258</v>
      </c>
      <c r="C2885" s="57" t="s">
        <v>10</v>
      </c>
      <c r="D2885" s="58">
        <v>24.52</v>
      </c>
      <c r="E2885" s="58">
        <v>24.36412</v>
      </c>
      <c r="F2885" s="128">
        <f t="shared" si="91"/>
        <v>0.9936427406199021</v>
      </c>
    </row>
    <row r="2886" spans="1:6" s="55" customFormat="1" x14ac:dyDescent="0.25">
      <c r="A2886" s="51" t="str">
        <f t="shared" si="90"/>
        <v>A</v>
      </c>
      <c r="B2886" s="129" t="s">
        <v>258</v>
      </c>
      <c r="C2886" s="60" t="s">
        <v>11</v>
      </c>
      <c r="D2886" s="61">
        <v>16.82</v>
      </c>
      <c r="E2886" s="61">
        <v>16.812349999999999</v>
      </c>
      <c r="F2886" s="130">
        <f t="shared" si="91"/>
        <v>0.99954518430439943</v>
      </c>
    </row>
    <row r="2887" spans="1:6" s="55" customFormat="1" x14ac:dyDescent="0.25">
      <c r="A2887" s="51" t="str">
        <f t="shared" si="90"/>
        <v>A</v>
      </c>
      <c r="B2887" s="129" t="s">
        <v>258</v>
      </c>
      <c r="C2887" s="60" t="s">
        <v>12</v>
      </c>
      <c r="D2887" s="61">
        <v>7.7</v>
      </c>
      <c r="E2887" s="61">
        <v>7.5517700000000003</v>
      </c>
      <c r="F2887" s="130">
        <f t="shared" si="91"/>
        <v>0.98074935064935065</v>
      </c>
    </row>
    <row r="2888" spans="1:6" s="55" customFormat="1" ht="18.75" thickBot="1" x14ac:dyDescent="0.3">
      <c r="A2888" s="51" t="str">
        <f t="shared" si="90"/>
        <v>A</v>
      </c>
      <c r="B2888" s="52" t="s">
        <v>1493</v>
      </c>
      <c r="C2888" s="125" t="s">
        <v>1494</v>
      </c>
      <c r="D2888" s="54">
        <v>18.707999999999998</v>
      </c>
      <c r="E2888" s="54">
        <v>18.57921</v>
      </c>
      <c r="F2888" s="126">
        <f t="shared" si="91"/>
        <v>0.99311577934573447</v>
      </c>
    </row>
    <row r="2889" spans="1:6" s="55" customFormat="1" ht="15.75" thickTop="1" x14ac:dyDescent="0.25">
      <c r="A2889" s="51" t="str">
        <f t="shared" si="90"/>
        <v>A</v>
      </c>
      <c r="B2889" s="127" t="s">
        <v>258</v>
      </c>
      <c r="C2889" s="57" t="s">
        <v>10</v>
      </c>
      <c r="D2889" s="58">
        <v>18.707999999999998</v>
      </c>
      <c r="E2889" s="58">
        <v>18.57921</v>
      </c>
      <c r="F2889" s="128">
        <f t="shared" si="91"/>
        <v>0.99311577934573447</v>
      </c>
    </row>
    <row r="2890" spans="1:6" s="55" customFormat="1" x14ac:dyDescent="0.25">
      <c r="A2890" s="51" t="str">
        <f t="shared" si="90"/>
        <v>A</v>
      </c>
      <c r="B2890" s="129" t="s">
        <v>258</v>
      </c>
      <c r="C2890" s="60" t="s">
        <v>11</v>
      </c>
      <c r="D2890" s="61">
        <v>12.86</v>
      </c>
      <c r="E2890" s="61">
        <v>12.85383</v>
      </c>
      <c r="F2890" s="130">
        <f t="shared" si="91"/>
        <v>0.99952021772939359</v>
      </c>
    </row>
    <row r="2891" spans="1:6" s="55" customFormat="1" x14ac:dyDescent="0.25">
      <c r="A2891" s="51" t="str">
        <f t="shared" si="90"/>
        <v>A</v>
      </c>
      <c r="B2891" s="129" t="s">
        <v>258</v>
      </c>
      <c r="C2891" s="60" t="s">
        <v>12</v>
      </c>
      <c r="D2891" s="61">
        <v>5.74</v>
      </c>
      <c r="E2891" s="61">
        <v>5.6773800000000003</v>
      </c>
      <c r="F2891" s="130">
        <f t="shared" si="91"/>
        <v>0.98909059233449481</v>
      </c>
    </row>
    <row r="2892" spans="1:6" s="55" customFormat="1" x14ac:dyDescent="0.25">
      <c r="A2892" s="51" t="str">
        <f t="shared" si="90"/>
        <v>A</v>
      </c>
      <c r="B2892" s="129" t="s">
        <v>258</v>
      </c>
      <c r="C2892" s="60" t="s">
        <v>16</v>
      </c>
      <c r="D2892" s="61">
        <v>0.108</v>
      </c>
      <c r="E2892" s="61">
        <v>4.8000000000000001E-2</v>
      </c>
      <c r="F2892" s="130">
        <f t="shared" si="91"/>
        <v>0.44444444444444448</v>
      </c>
    </row>
    <row r="2893" spans="1:6" s="55" customFormat="1" ht="18.75" thickBot="1" x14ac:dyDescent="0.3">
      <c r="A2893" s="51" t="str">
        <f t="shared" si="90"/>
        <v>A</v>
      </c>
      <c r="B2893" s="52" t="s">
        <v>1495</v>
      </c>
      <c r="C2893" s="125" t="s">
        <v>1496</v>
      </c>
      <c r="D2893" s="54">
        <v>27.076000000000001</v>
      </c>
      <c r="E2893" s="54">
        <v>26.582509999999999</v>
      </c>
      <c r="F2893" s="126">
        <f t="shared" si="91"/>
        <v>0.98177389570098972</v>
      </c>
    </row>
    <row r="2894" spans="1:6" s="55" customFormat="1" ht="15.75" thickTop="1" x14ac:dyDescent="0.25">
      <c r="A2894" s="51" t="str">
        <f t="shared" si="90"/>
        <v>A</v>
      </c>
      <c r="B2894" s="127" t="s">
        <v>258</v>
      </c>
      <c r="C2894" s="57" t="s">
        <v>10</v>
      </c>
      <c r="D2894" s="58">
        <v>27.076000000000001</v>
      </c>
      <c r="E2894" s="58">
        <v>26.582509999999999</v>
      </c>
      <c r="F2894" s="128">
        <f t="shared" si="91"/>
        <v>0.98177389570098972</v>
      </c>
    </row>
    <row r="2895" spans="1:6" s="55" customFormat="1" x14ac:dyDescent="0.25">
      <c r="A2895" s="51" t="str">
        <f t="shared" si="90"/>
        <v>A</v>
      </c>
      <c r="B2895" s="129" t="s">
        <v>258</v>
      </c>
      <c r="C2895" s="60" t="s">
        <v>11</v>
      </c>
      <c r="D2895" s="61">
        <v>23.576000000000001</v>
      </c>
      <c r="E2895" s="61">
        <v>23.574169999999999</v>
      </c>
      <c r="F2895" s="130">
        <f t="shared" si="91"/>
        <v>0.99992237869019329</v>
      </c>
    </row>
    <row r="2896" spans="1:6" s="55" customFormat="1" x14ac:dyDescent="0.25">
      <c r="A2896" s="51" t="str">
        <f t="shared" si="90"/>
        <v>A</v>
      </c>
      <c r="B2896" s="129" t="s">
        <v>258</v>
      </c>
      <c r="C2896" s="60" t="s">
        <v>12</v>
      </c>
      <c r="D2896" s="61">
        <v>3.4</v>
      </c>
      <c r="E2896" s="61">
        <v>2.9516399999999998</v>
      </c>
      <c r="F2896" s="130">
        <f t="shared" si="91"/>
        <v>0.86812941176470582</v>
      </c>
    </row>
    <row r="2897" spans="1:6" s="55" customFormat="1" x14ac:dyDescent="0.25">
      <c r="A2897" s="51" t="str">
        <f t="shared" si="90"/>
        <v>A</v>
      </c>
      <c r="B2897" s="129" t="s">
        <v>258</v>
      </c>
      <c r="C2897" s="60" t="s">
        <v>16</v>
      </c>
      <c r="D2897" s="61">
        <v>0.1</v>
      </c>
      <c r="E2897" s="61">
        <v>5.67E-2</v>
      </c>
      <c r="F2897" s="130">
        <f t="shared" si="91"/>
        <v>0.56699999999999995</v>
      </c>
    </row>
    <row r="2898" spans="1:6" s="55" customFormat="1" ht="18.75" thickBot="1" x14ac:dyDescent="0.3">
      <c r="A2898" s="51" t="str">
        <f t="shared" si="90"/>
        <v>A</v>
      </c>
      <c r="B2898" s="52" t="s">
        <v>1497</v>
      </c>
      <c r="C2898" s="125" t="s">
        <v>1498</v>
      </c>
      <c r="D2898" s="54">
        <v>25.370999999999999</v>
      </c>
      <c r="E2898" s="54">
        <v>25.137830000000001</v>
      </c>
      <c r="F2898" s="126">
        <f t="shared" si="91"/>
        <v>0.9908095857475071</v>
      </c>
    </row>
    <row r="2899" spans="1:6" s="55" customFormat="1" ht="15.75" thickTop="1" x14ac:dyDescent="0.25">
      <c r="A2899" s="51" t="str">
        <f t="shared" si="90"/>
        <v>A</v>
      </c>
      <c r="B2899" s="127" t="s">
        <v>258</v>
      </c>
      <c r="C2899" s="57" t="s">
        <v>10</v>
      </c>
      <c r="D2899" s="58">
        <v>25.370999999999999</v>
      </c>
      <c r="E2899" s="58">
        <v>25.137830000000001</v>
      </c>
      <c r="F2899" s="128">
        <f t="shared" si="91"/>
        <v>0.9908095857475071</v>
      </c>
    </row>
    <row r="2900" spans="1:6" s="55" customFormat="1" x14ac:dyDescent="0.25">
      <c r="A2900" s="51" t="str">
        <f t="shared" si="90"/>
        <v>A</v>
      </c>
      <c r="B2900" s="129" t="s">
        <v>258</v>
      </c>
      <c r="C2900" s="60" t="s">
        <v>11</v>
      </c>
      <c r="D2900" s="61">
        <v>16.001000000000001</v>
      </c>
      <c r="E2900" s="61">
        <v>15.997540000000001</v>
      </c>
      <c r="F2900" s="130">
        <f t="shared" si="91"/>
        <v>0.99978376351478027</v>
      </c>
    </row>
    <row r="2901" spans="1:6" s="55" customFormat="1" x14ac:dyDescent="0.25">
      <c r="A2901" s="51" t="str">
        <f t="shared" si="90"/>
        <v>A</v>
      </c>
      <c r="B2901" s="129" t="s">
        <v>258</v>
      </c>
      <c r="C2901" s="60" t="s">
        <v>12</v>
      </c>
      <c r="D2901" s="61">
        <v>9.3699999999999992</v>
      </c>
      <c r="E2901" s="61">
        <v>9.1402900000000002</v>
      </c>
      <c r="F2901" s="130">
        <f t="shared" si="91"/>
        <v>0.9754845250800428</v>
      </c>
    </row>
    <row r="2902" spans="1:6" s="55" customFormat="1" ht="18.75" thickBot="1" x14ac:dyDescent="0.3">
      <c r="A2902" s="51" t="str">
        <f t="shared" si="90"/>
        <v>A</v>
      </c>
      <c r="B2902" s="52" t="s">
        <v>1499</v>
      </c>
      <c r="C2902" s="125" t="s">
        <v>1500</v>
      </c>
      <c r="D2902" s="54">
        <v>25.79</v>
      </c>
      <c r="E2902" s="54">
        <v>25.761140000000001</v>
      </c>
      <c r="F2902" s="126">
        <f t="shared" si="91"/>
        <v>0.99888096161302842</v>
      </c>
    </row>
    <row r="2903" spans="1:6" s="55" customFormat="1" ht="15.75" thickTop="1" x14ac:dyDescent="0.25">
      <c r="A2903" s="51" t="str">
        <f t="shared" si="90"/>
        <v>A</v>
      </c>
      <c r="B2903" s="127" t="s">
        <v>258</v>
      </c>
      <c r="C2903" s="57" t="s">
        <v>10</v>
      </c>
      <c r="D2903" s="58">
        <v>25.79</v>
      </c>
      <c r="E2903" s="58">
        <v>25.761140000000001</v>
      </c>
      <c r="F2903" s="128">
        <f t="shared" si="91"/>
        <v>0.99888096161302842</v>
      </c>
    </row>
    <row r="2904" spans="1:6" s="55" customFormat="1" x14ac:dyDescent="0.25">
      <c r="A2904" s="51" t="str">
        <f t="shared" si="90"/>
        <v>A</v>
      </c>
      <c r="B2904" s="129" t="s">
        <v>258</v>
      </c>
      <c r="C2904" s="60" t="s">
        <v>11</v>
      </c>
      <c r="D2904" s="61">
        <v>20.99</v>
      </c>
      <c r="E2904" s="61">
        <v>20.982020000000002</v>
      </c>
      <c r="F2904" s="130">
        <f t="shared" si="91"/>
        <v>0.99961981896141039</v>
      </c>
    </row>
    <row r="2905" spans="1:6" s="55" customFormat="1" x14ac:dyDescent="0.25">
      <c r="A2905" s="51" t="str">
        <f t="shared" si="90"/>
        <v>A</v>
      </c>
      <c r="B2905" s="129" t="s">
        <v>258</v>
      </c>
      <c r="C2905" s="60" t="s">
        <v>12</v>
      </c>
      <c r="D2905" s="61">
        <v>4.8</v>
      </c>
      <c r="E2905" s="61">
        <v>4.7791199999999998</v>
      </c>
      <c r="F2905" s="130">
        <f t="shared" si="91"/>
        <v>0.99565000000000003</v>
      </c>
    </row>
    <row r="2906" spans="1:6" s="55" customFormat="1" ht="18.75" thickBot="1" x14ac:dyDescent="0.3">
      <c r="A2906" s="51" t="str">
        <f t="shared" si="90"/>
        <v>A</v>
      </c>
      <c r="B2906" s="52" t="s">
        <v>1501</v>
      </c>
      <c r="C2906" s="125" t="s">
        <v>1502</v>
      </c>
      <c r="D2906" s="54">
        <v>16.617000000000001</v>
      </c>
      <c r="E2906" s="54">
        <v>16.359469999999998</v>
      </c>
      <c r="F2906" s="126">
        <f t="shared" si="91"/>
        <v>0.98450201600770282</v>
      </c>
    </row>
    <row r="2907" spans="1:6" s="55" customFormat="1" ht="15.75" thickTop="1" x14ac:dyDescent="0.25">
      <c r="A2907" s="51" t="str">
        <f t="shared" si="90"/>
        <v>A</v>
      </c>
      <c r="B2907" s="127" t="s">
        <v>258</v>
      </c>
      <c r="C2907" s="57" t="s">
        <v>10</v>
      </c>
      <c r="D2907" s="58">
        <v>16.617000000000001</v>
      </c>
      <c r="E2907" s="58">
        <v>16.359469999999998</v>
      </c>
      <c r="F2907" s="128">
        <f t="shared" si="91"/>
        <v>0.98450201600770282</v>
      </c>
    </row>
    <row r="2908" spans="1:6" s="55" customFormat="1" x14ac:dyDescent="0.25">
      <c r="A2908" s="51" t="str">
        <f t="shared" si="90"/>
        <v>A</v>
      </c>
      <c r="B2908" s="129" t="s">
        <v>258</v>
      </c>
      <c r="C2908" s="60" t="s">
        <v>11</v>
      </c>
      <c r="D2908" s="61">
        <v>8.6170000000000009</v>
      </c>
      <c r="E2908" s="61">
        <v>8.6169899999999995</v>
      </c>
      <c r="F2908" s="130">
        <f t="shared" si="91"/>
        <v>0.99999883950330726</v>
      </c>
    </row>
    <row r="2909" spans="1:6" s="55" customFormat="1" x14ac:dyDescent="0.25">
      <c r="A2909" s="51" t="str">
        <f t="shared" si="90"/>
        <v>A</v>
      </c>
      <c r="B2909" s="129" t="s">
        <v>258</v>
      </c>
      <c r="C2909" s="60" t="s">
        <v>12</v>
      </c>
      <c r="D2909" s="61">
        <v>8</v>
      </c>
      <c r="E2909" s="61">
        <v>7.7424799999999996</v>
      </c>
      <c r="F2909" s="130">
        <f t="shared" si="91"/>
        <v>0.96780999999999995</v>
      </c>
    </row>
    <row r="2910" spans="1:6" s="55" customFormat="1" ht="18.75" thickBot="1" x14ac:dyDescent="0.3">
      <c r="A2910" s="51" t="str">
        <f t="shared" si="90"/>
        <v>A</v>
      </c>
      <c r="B2910" s="52" t="s">
        <v>1503</v>
      </c>
      <c r="C2910" s="125" t="s">
        <v>1504</v>
      </c>
      <c r="D2910" s="54">
        <v>27.15</v>
      </c>
      <c r="E2910" s="54">
        <v>27.138059999999999</v>
      </c>
      <c r="F2910" s="126">
        <f t="shared" si="91"/>
        <v>0.99956022099447517</v>
      </c>
    </row>
    <row r="2911" spans="1:6" s="55" customFormat="1" ht="15.75" thickTop="1" x14ac:dyDescent="0.25">
      <c r="A2911" s="51" t="str">
        <f t="shared" si="90"/>
        <v>A</v>
      </c>
      <c r="B2911" s="127" t="s">
        <v>258</v>
      </c>
      <c r="C2911" s="57" t="s">
        <v>10</v>
      </c>
      <c r="D2911" s="58">
        <v>27.15</v>
      </c>
      <c r="E2911" s="58">
        <v>27.138059999999999</v>
      </c>
      <c r="F2911" s="128">
        <f t="shared" si="91"/>
        <v>0.99956022099447517</v>
      </c>
    </row>
    <row r="2912" spans="1:6" s="55" customFormat="1" x14ac:dyDescent="0.25">
      <c r="A2912" s="51" t="str">
        <f t="shared" si="90"/>
        <v>A</v>
      </c>
      <c r="B2912" s="129" t="s">
        <v>258</v>
      </c>
      <c r="C2912" s="60" t="s">
        <v>11</v>
      </c>
      <c r="D2912" s="61">
        <v>15.94</v>
      </c>
      <c r="E2912" s="61">
        <v>15.939299999999999</v>
      </c>
      <c r="F2912" s="130">
        <f t="shared" si="91"/>
        <v>0.99995608531994984</v>
      </c>
    </row>
    <row r="2913" spans="1:6" s="55" customFormat="1" x14ac:dyDescent="0.25">
      <c r="A2913" s="51" t="str">
        <f t="shared" si="90"/>
        <v>A</v>
      </c>
      <c r="B2913" s="129" t="s">
        <v>258</v>
      </c>
      <c r="C2913" s="60" t="s">
        <v>12</v>
      </c>
      <c r="D2913" s="61">
        <v>11.21</v>
      </c>
      <c r="E2913" s="61">
        <v>11.19876</v>
      </c>
      <c r="F2913" s="130">
        <f t="shared" si="91"/>
        <v>0.99899732381801953</v>
      </c>
    </row>
    <row r="2914" spans="1:6" s="55" customFormat="1" ht="18.75" thickBot="1" x14ac:dyDescent="0.3">
      <c r="A2914" s="51" t="str">
        <f t="shared" si="90"/>
        <v>A</v>
      </c>
      <c r="B2914" s="52" t="s">
        <v>1505</v>
      </c>
      <c r="C2914" s="125" t="s">
        <v>1506</v>
      </c>
      <c r="D2914" s="54">
        <v>26.68</v>
      </c>
      <c r="E2914" s="54">
        <v>26.669229999999999</v>
      </c>
      <c r="F2914" s="126">
        <f t="shared" si="91"/>
        <v>0.99959632683658173</v>
      </c>
    </row>
    <row r="2915" spans="1:6" s="55" customFormat="1" ht="15.75" thickTop="1" x14ac:dyDescent="0.25">
      <c r="A2915" s="51" t="str">
        <f t="shared" si="90"/>
        <v>A</v>
      </c>
      <c r="B2915" s="127" t="s">
        <v>258</v>
      </c>
      <c r="C2915" s="57" t="s">
        <v>10</v>
      </c>
      <c r="D2915" s="58">
        <v>26.68</v>
      </c>
      <c r="E2915" s="58">
        <v>26.669229999999999</v>
      </c>
      <c r="F2915" s="128">
        <f t="shared" si="91"/>
        <v>0.99959632683658173</v>
      </c>
    </row>
    <row r="2916" spans="1:6" s="55" customFormat="1" x14ac:dyDescent="0.25">
      <c r="A2916" s="51" t="str">
        <f t="shared" si="90"/>
        <v>A</v>
      </c>
      <c r="B2916" s="129" t="s">
        <v>258</v>
      </c>
      <c r="C2916" s="60" t="s">
        <v>11</v>
      </c>
      <c r="D2916" s="61">
        <v>15.98</v>
      </c>
      <c r="E2916" s="61">
        <v>15.97017</v>
      </c>
      <c r="F2916" s="130">
        <f t="shared" si="91"/>
        <v>0.99938485607008753</v>
      </c>
    </row>
    <row r="2917" spans="1:6" s="55" customFormat="1" x14ac:dyDescent="0.25">
      <c r="A2917" s="51" t="str">
        <f t="shared" si="90"/>
        <v>A</v>
      </c>
      <c r="B2917" s="129" t="s">
        <v>258</v>
      </c>
      <c r="C2917" s="60" t="s">
        <v>12</v>
      </c>
      <c r="D2917" s="61">
        <v>10.7</v>
      </c>
      <c r="E2917" s="61">
        <v>10.699059999999999</v>
      </c>
      <c r="F2917" s="130">
        <f t="shared" si="91"/>
        <v>0.99991214953271024</v>
      </c>
    </row>
    <row r="2918" spans="1:6" s="55" customFormat="1" ht="18.75" thickBot="1" x14ac:dyDescent="0.3">
      <c r="A2918" s="51" t="str">
        <f t="shared" si="90"/>
        <v>A</v>
      </c>
      <c r="B2918" s="52" t="s">
        <v>1507</v>
      </c>
      <c r="C2918" s="125" t="s">
        <v>1508</v>
      </c>
      <c r="D2918" s="54">
        <v>27.364999999999998</v>
      </c>
      <c r="E2918" s="54">
        <v>27.333590000000001</v>
      </c>
      <c r="F2918" s="126">
        <f t="shared" si="91"/>
        <v>0.99885218344600779</v>
      </c>
    </row>
    <row r="2919" spans="1:6" s="55" customFormat="1" ht="15.75" thickTop="1" x14ac:dyDescent="0.25">
      <c r="A2919" s="51" t="str">
        <f t="shared" si="90"/>
        <v>A</v>
      </c>
      <c r="B2919" s="127" t="s">
        <v>258</v>
      </c>
      <c r="C2919" s="57" t="s">
        <v>10</v>
      </c>
      <c r="D2919" s="58">
        <v>27.364999999999998</v>
      </c>
      <c r="E2919" s="58">
        <v>27.333590000000001</v>
      </c>
      <c r="F2919" s="128">
        <f t="shared" si="91"/>
        <v>0.99885218344600779</v>
      </c>
    </row>
    <row r="2920" spans="1:6" s="55" customFormat="1" x14ac:dyDescent="0.25">
      <c r="A2920" s="51" t="str">
        <f t="shared" si="90"/>
        <v>A</v>
      </c>
      <c r="B2920" s="129" t="s">
        <v>258</v>
      </c>
      <c r="C2920" s="60" t="s">
        <v>11</v>
      </c>
      <c r="D2920" s="61">
        <v>19.45</v>
      </c>
      <c r="E2920" s="61">
        <v>19.449540000000002</v>
      </c>
      <c r="F2920" s="130">
        <f t="shared" si="91"/>
        <v>0.99997634961439608</v>
      </c>
    </row>
    <row r="2921" spans="1:6" s="55" customFormat="1" x14ac:dyDescent="0.25">
      <c r="A2921" s="51" t="str">
        <f t="shared" si="90"/>
        <v>A</v>
      </c>
      <c r="B2921" s="129" t="s">
        <v>258</v>
      </c>
      <c r="C2921" s="60" t="s">
        <v>12</v>
      </c>
      <c r="D2921" s="61">
        <v>7.8650000000000002</v>
      </c>
      <c r="E2921" s="61">
        <v>7.85405</v>
      </c>
      <c r="F2921" s="130">
        <f t="shared" si="91"/>
        <v>0.99860775588048312</v>
      </c>
    </row>
    <row r="2922" spans="1:6" s="55" customFormat="1" x14ac:dyDescent="0.25">
      <c r="A2922" s="51" t="str">
        <f t="shared" si="90"/>
        <v>A</v>
      </c>
      <c r="B2922" s="129" t="s">
        <v>258</v>
      </c>
      <c r="C2922" s="60" t="s">
        <v>16</v>
      </c>
      <c r="D2922" s="61">
        <v>0.05</v>
      </c>
      <c r="E2922" s="61">
        <v>0.03</v>
      </c>
      <c r="F2922" s="130">
        <f t="shared" si="91"/>
        <v>0.6</v>
      </c>
    </row>
    <row r="2923" spans="1:6" s="55" customFormat="1" ht="18.75" thickBot="1" x14ac:dyDescent="0.3">
      <c r="A2923" s="51" t="str">
        <f t="shared" si="90"/>
        <v>A</v>
      </c>
      <c r="B2923" s="52" t="s">
        <v>1509</v>
      </c>
      <c r="C2923" s="125" t="s">
        <v>1510</v>
      </c>
      <c r="D2923" s="54">
        <v>26.902000000000001</v>
      </c>
      <c r="E2923" s="54">
        <v>26.89228</v>
      </c>
      <c r="F2923" s="126">
        <f t="shared" si="91"/>
        <v>0.99963868857334026</v>
      </c>
    </row>
    <row r="2924" spans="1:6" s="55" customFormat="1" ht="15.75" thickTop="1" x14ac:dyDescent="0.25">
      <c r="A2924" s="51" t="str">
        <f t="shared" si="90"/>
        <v>A</v>
      </c>
      <c r="B2924" s="127" t="s">
        <v>258</v>
      </c>
      <c r="C2924" s="57" t="s">
        <v>10</v>
      </c>
      <c r="D2924" s="58">
        <v>26.902000000000001</v>
      </c>
      <c r="E2924" s="58">
        <v>26.89228</v>
      </c>
      <c r="F2924" s="128">
        <f t="shared" si="91"/>
        <v>0.99963868857334026</v>
      </c>
    </row>
    <row r="2925" spans="1:6" s="55" customFormat="1" x14ac:dyDescent="0.25">
      <c r="A2925" s="51" t="str">
        <f t="shared" si="90"/>
        <v>A</v>
      </c>
      <c r="B2925" s="129" t="s">
        <v>258</v>
      </c>
      <c r="C2925" s="60" t="s">
        <v>11</v>
      </c>
      <c r="D2925" s="61">
        <v>16.001999999999999</v>
      </c>
      <c r="E2925" s="61">
        <v>16.00104</v>
      </c>
      <c r="F2925" s="130">
        <f t="shared" si="91"/>
        <v>0.99994000749906264</v>
      </c>
    </row>
    <row r="2926" spans="1:6" s="55" customFormat="1" x14ac:dyDescent="0.25">
      <c r="A2926" s="51" t="str">
        <f t="shared" si="90"/>
        <v>A</v>
      </c>
      <c r="B2926" s="129" t="s">
        <v>258</v>
      </c>
      <c r="C2926" s="60" t="s">
        <v>12</v>
      </c>
      <c r="D2926" s="61">
        <v>10.9</v>
      </c>
      <c r="E2926" s="61">
        <v>10.89124</v>
      </c>
      <c r="F2926" s="130">
        <f t="shared" si="91"/>
        <v>0.99919633027522936</v>
      </c>
    </row>
    <row r="2927" spans="1:6" s="55" customFormat="1" ht="18.75" thickBot="1" x14ac:dyDescent="0.3">
      <c r="A2927" s="51" t="str">
        <f t="shared" si="90"/>
        <v>A</v>
      </c>
      <c r="B2927" s="52" t="s">
        <v>1511</v>
      </c>
      <c r="C2927" s="125" t="s">
        <v>1512</v>
      </c>
      <c r="D2927" s="54">
        <v>32.290999999999997</v>
      </c>
      <c r="E2927" s="54">
        <v>32.10772</v>
      </c>
      <c r="F2927" s="126">
        <f t="shared" si="91"/>
        <v>0.99432411507850493</v>
      </c>
    </row>
    <row r="2928" spans="1:6" s="55" customFormat="1" ht="15.75" thickTop="1" x14ac:dyDescent="0.25">
      <c r="A2928" s="51" t="str">
        <f t="shared" si="90"/>
        <v>A</v>
      </c>
      <c r="B2928" s="127" t="s">
        <v>258</v>
      </c>
      <c r="C2928" s="57" t="s">
        <v>10</v>
      </c>
      <c r="D2928" s="58">
        <v>32.290999999999997</v>
      </c>
      <c r="E2928" s="58">
        <v>32.10772</v>
      </c>
      <c r="F2928" s="128">
        <f t="shared" si="91"/>
        <v>0.99432411507850493</v>
      </c>
    </row>
    <row r="2929" spans="1:6" s="55" customFormat="1" x14ac:dyDescent="0.25">
      <c r="A2929" s="51" t="str">
        <f t="shared" si="90"/>
        <v>A</v>
      </c>
      <c r="B2929" s="129" t="s">
        <v>258</v>
      </c>
      <c r="C2929" s="60" t="s">
        <v>11</v>
      </c>
      <c r="D2929" s="61">
        <v>22.966000000000001</v>
      </c>
      <c r="E2929" s="61">
        <v>22.965209999999999</v>
      </c>
      <c r="F2929" s="130">
        <f t="shared" si="91"/>
        <v>0.99996560132369583</v>
      </c>
    </row>
    <row r="2930" spans="1:6" s="55" customFormat="1" x14ac:dyDescent="0.25">
      <c r="A2930" s="51" t="str">
        <f t="shared" si="90"/>
        <v>A</v>
      </c>
      <c r="B2930" s="129" t="s">
        <v>258</v>
      </c>
      <c r="C2930" s="60" t="s">
        <v>12</v>
      </c>
      <c r="D2930" s="61">
        <v>9.3249999999999993</v>
      </c>
      <c r="E2930" s="61">
        <v>9.1425099999999997</v>
      </c>
      <c r="F2930" s="130">
        <f t="shared" si="91"/>
        <v>0.98043002680965152</v>
      </c>
    </row>
    <row r="2931" spans="1:6" s="55" customFormat="1" ht="18.75" thickBot="1" x14ac:dyDescent="0.3">
      <c r="A2931" s="51" t="str">
        <f t="shared" si="90"/>
        <v>A</v>
      </c>
      <c r="B2931" s="52" t="s">
        <v>1513</v>
      </c>
      <c r="C2931" s="125" t="s">
        <v>1514</v>
      </c>
      <c r="D2931" s="54">
        <v>32.438000000000002</v>
      </c>
      <c r="E2931" s="54">
        <v>32.223019999999998</v>
      </c>
      <c r="F2931" s="126">
        <f t="shared" si="91"/>
        <v>0.99337258770577708</v>
      </c>
    </row>
    <row r="2932" spans="1:6" s="55" customFormat="1" ht="15.75" thickTop="1" x14ac:dyDescent="0.25">
      <c r="A2932" s="51" t="str">
        <f t="shared" si="90"/>
        <v>A</v>
      </c>
      <c r="B2932" s="127" t="s">
        <v>258</v>
      </c>
      <c r="C2932" s="57" t="s">
        <v>10</v>
      </c>
      <c r="D2932" s="58">
        <v>32.438000000000002</v>
      </c>
      <c r="E2932" s="58">
        <v>32.223019999999998</v>
      </c>
      <c r="F2932" s="128">
        <f t="shared" si="91"/>
        <v>0.99337258770577708</v>
      </c>
    </row>
    <row r="2933" spans="1:6" s="55" customFormat="1" x14ac:dyDescent="0.25">
      <c r="A2933" s="51" t="str">
        <f t="shared" si="90"/>
        <v>A</v>
      </c>
      <c r="B2933" s="129" t="s">
        <v>258</v>
      </c>
      <c r="C2933" s="60" t="s">
        <v>11</v>
      </c>
      <c r="D2933" s="61">
        <v>22.687999999999999</v>
      </c>
      <c r="E2933" s="61">
        <v>22.6875</v>
      </c>
      <c r="F2933" s="130">
        <f t="shared" si="91"/>
        <v>0.99997796191819466</v>
      </c>
    </row>
    <row r="2934" spans="1:6" s="55" customFormat="1" x14ac:dyDescent="0.25">
      <c r="A2934" s="51" t="str">
        <f t="shared" si="90"/>
        <v>A</v>
      </c>
      <c r="B2934" s="129" t="s">
        <v>258</v>
      </c>
      <c r="C2934" s="60" t="s">
        <v>12</v>
      </c>
      <c r="D2934" s="61">
        <v>9.75</v>
      </c>
      <c r="E2934" s="61">
        <v>9.53552</v>
      </c>
      <c r="F2934" s="130">
        <f t="shared" si="91"/>
        <v>0.97800205128205131</v>
      </c>
    </row>
    <row r="2935" spans="1:6" s="55" customFormat="1" ht="18.75" thickBot="1" x14ac:dyDescent="0.3">
      <c r="A2935" s="51" t="str">
        <f t="shared" si="90"/>
        <v>A</v>
      </c>
      <c r="B2935" s="52" t="s">
        <v>1515</v>
      </c>
      <c r="C2935" s="125" t="s">
        <v>1516</v>
      </c>
      <c r="D2935" s="54">
        <v>23.131</v>
      </c>
      <c r="E2935" s="54">
        <v>21.797130000000003</v>
      </c>
      <c r="F2935" s="126">
        <f t="shared" si="91"/>
        <v>0.94233409709913118</v>
      </c>
    </row>
    <row r="2936" spans="1:6" s="55" customFormat="1" ht="15.75" thickTop="1" x14ac:dyDescent="0.25">
      <c r="A2936" s="51" t="str">
        <f t="shared" si="90"/>
        <v>A</v>
      </c>
      <c r="B2936" s="127" t="s">
        <v>258</v>
      </c>
      <c r="C2936" s="57" t="s">
        <v>10</v>
      </c>
      <c r="D2936" s="58">
        <v>23.131</v>
      </c>
      <c r="E2936" s="58">
        <v>21.797130000000003</v>
      </c>
      <c r="F2936" s="128">
        <f t="shared" si="91"/>
        <v>0.94233409709913118</v>
      </c>
    </row>
    <row r="2937" spans="1:6" s="55" customFormat="1" x14ac:dyDescent="0.25">
      <c r="A2937" s="51" t="str">
        <f t="shared" si="90"/>
        <v>A</v>
      </c>
      <c r="B2937" s="129" t="s">
        <v>258</v>
      </c>
      <c r="C2937" s="60" t="s">
        <v>11</v>
      </c>
      <c r="D2937" s="61">
        <v>12.737</v>
      </c>
      <c r="E2937" s="61">
        <v>11.617929999999999</v>
      </c>
      <c r="F2937" s="130">
        <f t="shared" si="91"/>
        <v>0.91214022140221396</v>
      </c>
    </row>
    <row r="2938" spans="1:6" s="55" customFormat="1" x14ac:dyDescent="0.25">
      <c r="A2938" s="51" t="str">
        <f t="shared" si="90"/>
        <v>A</v>
      </c>
      <c r="B2938" s="129" t="s">
        <v>258</v>
      </c>
      <c r="C2938" s="60" t="s">
        <v>12</v>
      </c>
      <c r="D2938" s="61">
        <v>10.343999999999999</v>
      </c>
      <c r="E2938" s="61">
        <v>10.161200000000001</v>
      </c>
      <c r="F2938" s="130">
        <f t="shared" si="91"/>
        <v>0.9823279195668988</v>
      </c>
    </row>
    <row r="2939" spans="1:6" s="55" customFormat="1" x14ac:dyDescent="0.25">
      <c r="A2939" s="51" t="str">
        <f t="shared" si="90"/>
        <v>A</v>
      </c>
      <c r="B2939" s="129" t="s">
        <v>258</v>
      </c>
      <c r="C2939" s="60" t="s">
        <v>16</v>
      </c>
      <c r="D2939" s="61">
        <v>0.05</v>
      </c>
      <c r="E2939" s="61">
        <v>1.7999999999999999E-2</v>
      </c>
      <c r="F2939" s="130">
        <f t="shared" si="91"/>
        <v>0.35999999999999993</v>
      </c>
    </row>
    <row r="2940" spans="1:6" s="55" customFormat="1" ht="18.75" thickBot="1" x14ac:dyDescent="0.3">
      <c r="A2940" s="51" t="str">
        <f t="shared" si="90"/>
        <v>A</v>
      </c>
      <c r="B2940" s="52" t="s">
        <v>1517</v>
      </c>
      <c r="C2940" s="125" t="s">
        <v>1518</v>
      </c>
      <c r="D2940" s="54">
        <v>31.867999999999999</v>
      </c>
      <c r="E2940" s="54">
        <v>31.866240000000001</v>
      </c>
      <c r="F2940" s="126">
        <f t="shared" si="91"/>
        <v>0.99994477218526434</v>
      </c>
    </row>
    <row r="2941" spans="1:6" s="55" customFormat="1" ht="15.75" thickTop="1" x14ac:dyDescent="0.25">
      <c r="A2941" s="51" t="str">
        <f t="shared" si="90"/>
        <v>A</v>
      </c>
      <c r="B2941" s="127" t="s">
        <v>258</v>
      </c>
      <c r="C2941" s="57" t="s">
        <v>10</v>
      </c>
      <c r="D2941" s="58">
        <v>31.867999999999999</v>
      </c>
      <c r="E2941" s="58">
        <v>31.866240000000001</v>
      </c>
      <c r="F2941" s="128">
        <f t="shared" si="91"/>
        <v>0.99994477218526434</v>
      </c>
    </row>
    <row r="2942" spans="1:6" s="55" customFormat="1" x14ac:dyDescent="0.25">
      <c r="A2942" s="51" t="str">
        <f t="shared" si="90"/>
        <v>A</v>
      </c>
      <c r="B2942" s="129" t="s">
        <v>258</v>
      </c>
      <c r="C2942" s="60" t="s">
        <v>11</v>
      </c>
      <c r="D2942" s="61">
        <v>17.163</v>
      </c>
      <c r="E2942" s="61">
        <v>17.162040000000001</v>
      </c>
      <c r="F2942" s="130">
        <f t="shared" si="91"/>
        <v>0.99994406572277583</v>
      </c>
    </row>
    <row r="2943" spans="1:6" s="55" customFormat="1" x14ac:dyDescent="0.25">
      <c r="A2943" s="51" t="str">
        <f t="shared" si="90"/>
        <v>A</v>
      </c>
      <c r="B2943" s="129" t="s">
        <v>258</v>
      </c>
      <c r="C2943" s="60" t="s">
        <v>12</v>
      </c>
      <c r="D2943" s="61">
        <v>7</v>
      </c>
      <c r="E2943" s="61">
        <v>6.9993800000000004</v>
      </c>
      <c r="F2943" s="130">
        <f t="shared" si="91"/>
        <v>0.99991142857142867</v>
      </c>
    </row>
    <row r="2944" spans="1:6" s="55" customFormat="1" x14ac:dyDescent="0.25">
      <c r="A2944" s="51" t="str">
        <f t="shared" si="90"/>
        <v>A</v>
      </c>
      <c r="B2944" s="129" t="s">
        <v>258</v>
      </c>
      <c r="C2944" s="60" t="s">
        <v>15</v>
      </c>
      <c r="D2944" s="61">
        <v>7.7050000000000001</v>
      </c>
      <c r="E2944" s="61">
        <v>7.7048199999999998</v>
      </c>
      <c r="F2944" s="130">
        <f t="shared" si="91"/>
        <v>0.9999766385463984</v>
      </c>
    </row>
    <row r="2945" spans="1:6" s="55" customFormat="1" ht="18.75" thickBot="1" x14ac:dyDescent="0.3">
      <c r="A2945" s="51" t="str">
        <f t="shared" si="90"/>
        <v>A</v>
      </c>
      <c r="B2945" s="52" t="s">
        <v>1519</v>
      </c>
      <c r="C2945" s="125" t="s">
        <v>1520</v>
      </c>
      <c r="D2945" s="54">
        <v>39.103000000000002</v>
      </c>
      <c r="E2945" s="54">
        <v>38.92689</v>
      </c>
      <c r="F2945" s="126">
        <f t="shared" si="91"/>
        <v>0.99549625348438731</v>
      </c>
    </row>
    <row r="2946" spans="1:6" s="55" customFormat="1" ht="15.75" thickTop="1" x14ac:dyDescent="0.25">
      <c r="A2946" s="51" t="str">
        <f t="shared" si="90"/>
        <v>A</v>
      </c>
      <c r="B2946" s="127" t="s">
        <v>258</v>
      </c>
      <c r="C2946" s="57" t="s">
        <v>10</v>
      </c>
      <c r="D2946" s="58">
        <v>25.21</v>
      </c>
      <c r="E2946" s="58">
        <v>25.044870000000003</v>
      </c>
      <c r="F2946" s="128">
        <f t="shared" si="91"/>
        <v>0.99344982149940508</v>
      </c>
    </row>
    <row r="2947" spans="1:6" s="55" customFormat="1" x14ac:dyDescent="0.25">
      <c r="A2947" s="51" t="str">
        <f t="shared" si="90"/>
        <v>A</v>
      </c>
      <c r="B2947" s="129" t="s">
        <v>258</v>
      </c>
      <c r="C2947" s="60" t="s">
        <v>11</v>
      </c>
      <c r="D2947" s="61">
        <v>11.8</v>
      </c>
      <c r="E2947" s="61">
        <v>11.797499999999999</v>
      </c>
      <c r="F2947" s="130">
        <f t="shared" si="91"/>
        <v>0.99978813559322022</v>
      </c>
    </row>
    <row r="2948" spans="1:6" s="55" customFormat="1" x14ac:dyDescent="0.25">
      <c r="A2948" s="51" t="str">
        <f t="shared" ref="A2948:A3011" si="92">IF(OR(D2948&lt;&gt;0,E2948&lt;&gt;0),"A","B")</f>
        <v>A</v>
      </c>
      <c r="B2948" s="129" t="s">
        <v>258</v>
      </c>
      <c r="C2948" s="60" t="s">
        <v>12</v>
      </c>
      <c r="D2948" s="61">
        <v>13.41</v>
      </c>
      <c r="E2948" s="61">
        <v>13.24737</v>
      </c>
      <c r="F2948" s="130">
        <f t="shared" ref="F2948:F3011" si="93">E2948/D2948</f>
        <v>0.98787248322147647</v>
      </c>
    </row>
    <row r="2949" spans="1:6" s="55" customFormat="1" x14ac:dyDescent="0.25">
      <c r="A2949" s="51" t="str">
        <f t="shared" si="92"/>
        <v>A</v>
      </c>
      <c r="B2949" s="127" t="s">
        <v>258</v>
      </c>
      <c r="C2949" s="57" t="s">
        <v>17</v>
      </c>
      <c r="D2949" s="58">
        <v>13.893000000000001</v>
      </c>
      <c r="E2949" s="58">
        <v>13.882020000000001</v>
      </c>
      <c r="F2949" s="128">
        <f t="shared" si="93"/>
        <v>0.99920967393651483</v>
      </c>
    </row>
    <row r="2950" spans="1:6" s="55" customFormat="1" ht="18.75" thickBot="1" x14ac:dyDescent="0.3">
      <c r="A2950" s="51" t="str">
        <f t="shared" si="92"/>
        <v>A</v>
      </c>
      <c r="B2950" s="52" t="s">
        <v>1521</v>
      </c>
      <c r="C2950" s="125" t="s">
        <v>1522</v>
      </c>
      <c r="D2950" s="54">
        <v>35.479999999999997</v>
      </c>
      <c r="E2950" s="54">
        <v>35.392789999999998</v>
      </c>
      <c r="F2950" s="126">
        <f t="shared" si="93"/>
        <v>0.99754199549041722</v>
      </c>
    </row>
    <row r="2951" spans="1:6" s="55" customFormat="1" ht="15.75" thickTop="1" x14ac:dyDescent="0.25">
      <c r="A2951" s="51" t="str">
        <f t="shared" si="92"/>
        <v>A</v>
      </c>
      <c r="B2951" s="127" t="s">
        <v>258</v>
      </c>
      <c r="C2951" s="57" t="s">
        <v>10</v>
      </c>
      <c r="D2951" s="58">
        <v>35.479999999999997</v>
      </c>
      <c r="E2951" s="58">
        <v>35.392789999999998</v>
      </c>
      <c r="F2951" s="128">
        <f t="shared" si="93"/>
        <v>0.99754199549041722</v>
      </c>
    </row>
    <row r="2952" spans="1:6" s="55" customFormat="1" x14ac:dyDescent="0.25">
      <c r="A2952" s="51" t="str">
        <f t="shared" si="92"/>
        <v>A</v>
      </c>
      <c r="B2952" s="129" t="s">
        <v>258</v>
      </c>
      <c r="C2952" s="60" t="s">
        <v>11</v>
      </c>
      <c r="D2952" s="61">
        <v>23.484999999999999</v>
      </c>
      <c r="E2952" s="61">
        <v>23.482470000000003</v>
      </c>
      <c r="F2952" s="130">
        <f t="shared" si="93"/>
        <v>0.99989227166276362</v>
      </c>
    </row>
    <row r="2953" spans="1:6" s="55" customFormat="1" x14ac:dyDescent="0.25">
      <c r="A2953" s="51" t="str">
        <f t="shared" si="92"/>
        <v>A</v>
      </c>
      <c r="B2953" s="129" t="s">
        <v>258</v>
      </c>
      <c r="C2953" s="60" t="s">
        <v>12</v>
      </c>
      <c r="D2953" s="61">
        <v>11.994999999999999</v>
      </c>
      <c r="E2953" s="61">
        <v>11.91032</v>
      </c>
      <c r="F2953" s="130">
        <f t="shared" si="93"/>
        <v>0.99294039182992921</v>
      </c>
    </row>
    <row r="2954" spans="1:6" s="55" customFormat="1" ht="18.75" thickBot="1" x14ac:dyDescent="0.3">
      <c r="A2954" s="51" t="str">
        <f t="shared" si="92"/>
        <v>A</v>
      </c>
      <c r="B2954" s="52" t="s">
        <v>1523</v>
      </c>
      <c r="C2954" s="125" t="s">
        <v>1524</v>
      </c>
      <c r="D2954" s="54">
        <v>26.399000000000001</v>
      </c>
      <c r="E2954" s="54">
        <v>26.16488</v>
      </c>
      <c r="F2954" s="126">
        <f t="shared" si="93"/>
        <v>0.99113148225311565</v>
      </c>
    </row>
    <row r="2955" spans="1:6" s="55" customFormat="1" ht="15.75" thickTop="1" x14ac:dyDescent="0.25">
      <c r="A2955" s="51" t="str">
        <f t="shared" si="92"/>
        <v>A</v>
      </c>
      <c r="B2955" s="127" t="s">
        <v>258</v>
      </c>
      <c r="C2955" s="57" t="s">
        <v>10</v>
      </c>
      <c r="D2955" s="58">
        <v>26.399000000000001</v>
      </c>
      <c r="E2955" s="58">
        <v>26.16488</v>
      </c>
      <c r="F2955" s="128">
        <f t="shared" si="93"/>
        <v>0.99113148225311565</v>
      </c>
    </row>
    <row r="2956" spans="1:6" s="55" customFormat="1" x14ac:dyDescent="0.25">
      <c r="A2956" s="51" t="str">
        <f t="shared" si="92"/>
        <v>A</v>
      </c>
      <c r="B2956" s="129" t="s">
        <v>258</v>
      </c>
      <c r="C2956" s="60" t="s">
        <v>11</v>
      </c>
      <c r="D2956" s="61">
        <v>16.234000000000002</v>
      </c>
      <c r="E2956" s="61">
        <v>16.233360000000001</v>
      </c>
      <c r="F2956" s="130">
        <f t="shared" si="93"/>
        <v>0.99996057656769743</v>
      </c>
    </row>
    <row r="2957" spans="1:6" s="55" customFormat="1" x14ac:dyDescent="0.25">
      <c r="A2957" s="51" t="str">
        <f t="shared" si="92"/>
        <v>A</v>
      </c>
      <c r="B2957" s="129" t="s">
        <v>258</v>
      </c>
      <c r="C2957" s="60" t="s">
        <v>12</v>
      </c>
      <c r="D2957" s="61">
        <v>10.065</v>
      </c>
      <c r="E2957" s="61">
        <v>9.9315200000000008</v>
      </c>
      <c r="F2957" s="130">
        <f t="shared" si="93"/>
        <v>0.98673820168902149</v>
      </c>
    </row>
    <row r="2958" spans="1:6" s="55" customFormat="1" x14ac:dyDescent="0.25">
      <c r="A2958" s="51" t="str">
        <f t="shared" si="92"/>
        <v>A</v>
      </c>
      <c r="B2958" s="129" t="s">
        <v>258</v>
      </c>
      <c r="C2958" s="60" t="s">
        <v>16</v>
      </c>
      <c r="D2958" s="61">
        <v>0.1</v>
      </c>
      <c r="E2958" s="61">
        <v>0</v>
      </c>
      <c r="F2958" s="130">
        <f t="shared" si="93"/>
        <v>0</v>
      </c>
    </row>
    <row r="2959" spans="1:6" s="55" customFormat="1" ht="18.75" thickBot="1" x14ac:dyDescent="0.3">
      <c r="A2959" s="51" t="str">
        <f t="shared" si="92"/>
        <v>A</v>
      </c>
      <c r="B2959" s="52" t="s">
        <v>1525</v>
      </c>
      <c r="C2959" s="125" t="s">
        <v>1526</v>
      </c>
      <c r="D2959" s="54">
        <v>23.521999999999998</v>
      </c>
      <c r="E2959" s="54">
        <v>23.288979999999999</v>
      </c>
      <c r="F2959" s="126">
        <f t="shared" si="93"/>
        <v>0.99009352946178042</v>
      </c>
    </row>
    <row r="2960" spans="1:6" s="55" customFormat="1" ht="15.75" thickTop="1" x14ac:dyDescent="0.25">
      <c r="A2960" s="51" t="str">
        <f t="shared" si="92"/>
        <v>A</v>
      </c>
      <c r="B2960" s="127" t="s">
        <v>258</v>
      </c>
      <c r="C2960" s="57" t="s">
        <v>10</v>
      </c>
      <c r="D2960" s="58">
        <v>23.521999999999998</v>
      </c>
      <c r="E2960" s="58">
        <v>23.288979999999999</v>
      </c>
      <c r="F2960" s="128">
        <f t="shared" si="93"/>
        <v>0.99009352946178042</v>
      </c>
    </row>
    <row r="2961" spans="1:6" s="55" customFormat="1" x14ac:dyDescent="0.25">
      <c r="A2961" s="51" t="str">
        <f t="shared" si="92"/>
        <v>A</v>
      </c>
      <c r="B2961" s="129" t="s">
        <v>258</v>
      </c>
      <c r="C2961" s="60" t="s">
        <v>11</v>
      </c>
      <c r="D2961" s="61">
        <v>16.001999999999999</v>
      </c>
      <c r="E2961" s="61">
        <v>16.00104</v>
      </c>
      <c r="F2961" s="130">
        <f t="shared" si="93"/>
        <v>0.99994000749906264</v>
      </c>
    </row>
    <row r="2962" spans="1:6" s="55" customFormat="1" x14ac:dyDescent="0.25">
      <c r="A2962" s="51" t="str">
        <f t="shared" si="92"/>
        <v>A</v>
      </c>
      <c r="B2962" s="129" t="s">
        <v>258</v>
      </c>
      <c r="C2962" s="60" t="s">
        <v>12</v>
      </c>
      <c r="D2962" s="61">
        <v>7.45</v>
      </c>
      <c r="E2962" s="61">
        <v>7.2208900000000007</v>
      </c>
      <c r="F2962" s="130">
        <f t="shared" si="93"/>
        <v>0.96924697986577191</v>
      </c>
    </row>
    <row r="2963" spans="1:6" s="55" customFormat="1" x14ac:dyDescent="0.25">
      <c r="A2963" s="51" t="str">
        <f t="shared" si="92"/>
        <v>A</v>
      </c>
      <c r="B2963" s="129" t="s">
        <v>258</v>
      </c>
      <c r="C2963" s="60" t="s">
        <v>16</v>
      </c>
      <c r="D2963" s="61">
        <v>7.0000000000000007E-2</v>
      </c>
      <c r="E2963" s="61">
        <v>6.7049999999999998E-2</v>
      </c>
      <c r="F2963" s="130">
        <f t="shared" si="93"/>
        <v>0.95785714285714274</v>
      </c>
    </row>
    <row r="2964" spans="1:6" s="55" customFormat="1" ht="18.75" thickBot="1" x14ac:dyDescent="0.3">
      <c r="A2964" s="51" t="str">
        <f t="shared" si="92"/>
        <v>A</v>
      </c>
      <c r="B2964" s="52" t="s">
        <v>1527</v>
      </c>
      <c r="C2964" s="125" t="s">
        <v>1528</v>
      </c>
      <c r="D2964" s="54">
        <v>24.981999999999999</v>
      </c>
      <c r="E2964" s="54">
        <v>24.66197</v>
      </c>
      <c r="F2964" s="126">
        <f t="shared" si="93"/>
        <v>0.98718957649507644</v>
      </c>
    </row>
    <row r="2965" spans="1:6" s="55" customFormat="1" ht="15.75" thickTop="1" x14ac:dyDescent="0.25">
      <c r="A2965" s="51" t="str">
        <f t="shared" si="92"/>
        <v>A</v>
      </c>
      <c r="B2965" s="127" t="s">
        <v>258</v>
      </c>
      <c r="C2965" s="57" t="s">
        <v>10</v>
      </c>
      <c r="D2965" s="58">
        <v>24.981999999999999</v>
      </c>
      <c r="E2965" s="58">
        <v>24.66197</v>
      </c>
      <c r="F2965" s="128">
        <f t="shared" si="93"/>
        <v>0.98718957649507644</v>
      </c>
    </row>
    <row r="2966" spans="1:6" s="55" customFormat="1" x14ac:dyDescent="0.25">
      <c r="A2966" s="51" t="str">
        <f t="shared" si="92"/>
        <v>A</v>
      </c>
      <c r="B2966" s="129" t="s">
        <v>258</v>
      </c>
      <c r="C2966" s="60" t="s">
        <v>11</v>
      </c>
      <c r="D2966" s="61">
        <v>16.001999999999999</v>
      </c>
      <c r="E2966" s="61">
        <v>16.00104</v>
      </c>
      <c r="F2966" s="130">
        <f t="shared" si="93"/>
        <v>0.99994000749906264</v>
      </c>
    </row>
    <row r="2967" spans="1:6" s="55" customFormat="1" x14ac:dyDescent="0.25">
      <c r="A2967" s="51" t="str">
        <f t="shared" si="92"/>
        <v>A</v>
      </c>
      <c r="B2967" s="129" t="s">
        <v>258</v>
      </c>
      <c r="C2967" s="60" t="s">
        <v>12</v>
      </c>
      <c r="D2967" s="61">
        <v>8.8800000000000008</v>
      </c>
      <c r="E2967" s="61">
        <v>8.5919299999999996</v>
      </c>
      <c r="F2967" s="130">
        <f t="shared" si="93"/>
        <v>0.96755968468468456</v>
      </c>
    </row>
    <row r="2968" spans="1:6" s="55" customFormat="1" x14ac:dyDescent="0.25">
      <c r="A2968" s="51" t="str">
        <f t="shared" si="92"/>
        <v>A</v>
      </c>
      <c r="B2968" s="129" t="s">
        <v>258</v>
      </c>
      <c r="C2968" s="60" t="s">
        <v>16</v>
      </c>
      <c r="D2968" s="61">
        <v>0.1</v>
      </c>
      <c r="E2968" s="61">
        <v>6.9000000000000006E-2</v>
      </c>
      <c r="F2968" s="130">
        <f t="shared" si="93"/>
        <v>0.69000000000000006</v>
      </c>
    </row>
    <row r="2969" spans="1:6" s="55" customFormat="1" ht="18.75" thickBot="1" x14ac:dyDescent="0.3">
      <c r="A2969" s="51" t="str">
        <f t="shared" si="92"/>
        <v>A</v>
      </c>
      <c r="B2969" s="52" t="s">
        <v>1529</v>
      </c>
      <c r="C2969" s="125" t="s">
        <v>1530</v>
      </c>
      <c r="D2969" s="54">
        <v>19.055</v>
      </c>
      <c r="E2969" s="54">
        <v>18.61937</v>
      </c>
      <c r="F2969" s="126">
        <f t="shared" si="93"/>
        <v>0.97713828391498292</v>
      </c>
    </row>
    <row r="2970" spans="1:6" s="55" customFormat="1" ht="15.75" thickTop="1" x14ac:dyDescent="0.25">
      <c r="A2970" s="51" t="str">
        <f t="shared" si="92"/>
        <v>A</v>
      </c>
      <c r="B2970" s="127" t="s">
        <v>258</v>
      </c>
      <c r="C2970" s="57" t="s">
        <v>10</v>
      </c>
      <c r="D2970" s="58">
        <v>19.055</v>
      </c>
      <c r="E2970" s="58">
        <v>18.61937</v>
      </c>
      <c r="F2970" s="128">
        <f t="shared" si="93"/>
        <v>0.97713828391498292</v>
      </c>
    </row>
    <row r="2971" spans="1:6" s="55" customFormat="1" x14ac:dyDescent="0.25">
      <c r="A2971" s="51" t="str">
        <f t="shared" si="92"/>
        <v>A</v>
      </c>
      <c r="B2971" s="129" t="s">
        <v>258</v>
      </c>
      <c r="C2971" s="60" t="s">
        <v>11</v>
      </c>
      <c r="D2971" s="61">
        <v>12.597</v>
      </c>
      <c r="E2971" s="61">
        <v>12.584</v>
      </c>
      <c r="F2971" s="130">
        <f t="shared" si="93"/>
        <v>0.99896800825593401</v>
      </c>
    </row>
    <row r="2972" spans="1:6" s="55" customFormat="1" x14ac:dyDescent="0.25">
      <c r="A2972" s="51" t="str">
        <f t="shared" si="92"/>
        <v>A</v>
      </c>
      <c r="B2972" s="129" t="s">
        <v>258</v>
      </c>
      <c r="C2972" s="60" t="s">
        <v>12</v>
      </c>
      <c r="D2972" s="61">
        <v>4.8849999999999998</v>
      </c>
      <c r="E2972" s="61">
        <v>4.4623699999999999</v>
      </c>
      <c r="F2972" s="130">
        <f t="shared" si="93"/>
        <v>0.91348413510747184</v>
      </c>
    </row>
    <row r="2973" spans="1:6" s="55" customFormat="1" x14ac:dyDescent="0.25">
      <c r="A2973" s="51" t="str">
        <f t="shared" si="92"/>
        <v>A</v>
      </c>
      <c r="B2973" s="129" t="s">
        <v>258</v>
      </c>
      <c r="C2973" s="60" t="s">
        <v>15</v>
      </c>
      <c r="D2973" s="61">
        <v>1.573</v>
      </c>
      <c r="E2973" s="61">
        <v>1.573</v>
      </c>
      <c r="F2973" s="130">
        <f t="shared" si="93"/>
        <v>1</v>
      </c>
    </row>
    <row r="2974" spans="1:6" s="55" customFormat="1" ht="18.75" thickBot="1" x14ac:dyDescent="0.3">
      <c r="A2974" s="51" t="str">
        <f t="shared" si="92"/>
        <v>A</v>
      </c>
      <c r="B2974" s="52" t="s">
        <v>1531</v>
      </c>
      <c r="C2974" s="125" t="s">
        <v>1532</v>
      </c>
      <c r="D2974" s="54">
        <v>27.94</v>
      </c>
      <c r="E2974" s="54">
        <v>27.912189999999999</v>
      </c>
      <c r="F2974" s="126">
        <f t="shared" si="93"/>
        <v>0.9990046528274874</v>
      </c>
    </row>
    <row r="2975" spans="1:6" s="55" customFormat="1" ht="15.75" thickTop="1" x14ac:dyDescent="0.25">
      <c r="A2975" s="51" t="str">
        <f t="shared" si="92"/>
        <v>A</v>
      </c>
      <c r="B2975" s="127" t="s">
        <v>258</v>
      </c>
      <c r="C2975" s="57" t="s">
        <v>10</v>
      </c>
      <c r="D2975" s="58">
        <v>27.94</v>
      </c>
      <c r="E2975" s="58">
        <v>27.912189999999999</v>
      </c>
      <c r="F2975" s="128">
        <f t="shared" si="93"/>
        <v>0.9990046528274874</v>
      </c>
    </row>
    <row r="2976" spans="1:6" s="55" customFormat="1" x14ac:dyDescent="0.25">
      <c r="A2976" s="51" t="str">
        <f t="shared" si="92"/>
        <v>A</v>
      </c>
      <c r="B2976" s="129" t="s">
        <v>258</v>
      </c>
      <c r="C2976" s="60" t="s">
        <v>11</v>
      </c>
      <c r="D2976" s="61">
        <v>18.239999999999998</v>
      </c>
      <c r="E2976" s="61">
        <v>18.237479999999998</v>
      </c>
      <c r="F2976" s="130">
        <f t="shared" si="93"/>
        <v>0.99986184210526308</v>
      </c>
    </row>
    <row r="2977" spans="1:6" s="55" customFormat="1" x14ac:dyDescent="0.25">
      <c r="A2977" s="51" t="str">
        <f t="shared" si="92"/>
        <v>A</v>
      </c>
      <c r="B2977" s="129" t="s">
        <v>258</v>
      </c>
      <c r="C2977" s="60" t="s">
        <v>12</v>
      </c>
      <c r="D2977" s="61">
        <v>9.6</v>
      </c>
      <c r="E2977" s="61">
        <v>9.59971</v>
      </c>
      <c r="F2977" s="130">
        <f t="shared" si="93"/>
        <v>0.99996979166666666</v>
      </c>
    </row>
    <row r="2978" spans="1:6" s="55" customFormat="1" x14ac:dyDescent="0.25">
      <c r="A2978" s="51" t="str">
        <f t="shared" si="92"/>
        <v>A</v>
      </c>
      <c r="B2978" s="129" t="s">
        <v>258</v>
      </c>
      <c r="C2978" s="60" t="s">
        <v>16</v>
      </c>
      <c r="D2978" s="61">
        <v>0.1</v>
      </c>
      <c r="E2978" s="61">
        <v>7.4999999999999997E-2</v>
      </c>
      <c r="F2978" s="130">
        <f t="shared" si="93"/>
        <v>0.74999999999999989</v>
      </c>
    </row>
    <row r="2979" spans="1:6" s="55" customFormat="1" ht="18.75" thickBot="1" x14ac:dyDescent="0.3">
      <c r="A2979" s="51" t="str">
        <f t="shared" si="92"/>
        <v>A</v>
      </c>
      <c r="B2979" s="52" t="s">
        <v>1533</v>
      </c>
      <c r="C2979" s="125" t="s">
        <v>1534</v>
      </c>
      <c r="D2979" s="54">
        <v>34.597999999999999</v>
      </c>
      <c r="E2979" s="54">
        <v>34.560660000000006</v>
      </c>
      <c r="F2979" s="126">
        <f t="shared" si="93"/>
        <v>0.9989207468639808</v>
      </c>
    </row>
    <row r="2980" spans="1:6" s="55" customFormat="1" ht="15.75" thickTop="1" x14ac:dyDescent="0.25">
      <c r="A2980" s="51" t="str">
        <f t="shared" si="92"/>
        <v>A</v>
      </c>
      <c r="B2980" s="127" t="s">
        <v>258</v>
      </c>
      <c r="C2980" s="57" t="s">
        <v>10</v>
      </c>
      <c r="D2980" s="58">
        <v>34.597999999999999</v>
      </c>
      <c r="E2980" s="58">
        <v>34.560660000000006</v>
      </c>
      <c r="F2980" s="128">
        <f t="shared" si="93"/>
        <v>0.9989207468639808</v>
      </c>
    </row>
    <row r="2981" spans="1:6" s="55" customFormat="1" x14ac:dyDescent="0.25">
      <c r="A2981" s="51" t="str">
        <f t="shared" si="92"/>
        <v>A</v>
      </c>
      <c r="B2981" s="129" t="s">
        <v>258</v>
      </c>
      <c r="C2981" s="60" t="s">
        <v>11</v>
      </c>
      <c r="D2981" s="61">
        <v>23.623000000000001</v>
      </c>
      <c r="E2981" s="61">
        <v>23.619520000000001</v>
      </c>
      <c r="F2981" s="130">
        <f t="shared" si="93"/>
        <v>0.99985268594166699</v>
      </c>
    </row>
    <row r="2982" spans="1:6" s="55" customFormat="1" x14ac:dyDescent="0.25">
      <c r="A2982" s="51" t="str">
        <f t="shared" si="92"/>
        <v>A</v>
      </c>
      <c r="B2982" s="129" t="s">
        <v>258</v>
      </c>
      <c r="C2982" s="60" t="s">
        <v>12</v>
      </c>
      <c r="D2982" s="61">
        <v>10.875</v>
      </c>
      <c r="E2982" s="61">
        <v>10.86914</v>
      </c>
      <c r="F2982" s="130">
        <f t="shared" si="93"/>
        <v>0.9994611494252873</v>
      </c>
    </row>
    <row r="2983" spans="1:6" s="55" customFormat="1" x14ac:dyDescent="0.25">
      <c r="A2983" s="51" t="str">
        <f t="shared" si="92"/>
        <v>A</v>
      </c>
      <c r="B2983" s="129" t="s">
        <v>258</v>
      </c>
      <c r="C2983" s="60" t="s">
        <v>16</v>
      </c>
      <c r="D2983" s="61">
        <v>0.1</v>
      </c>
      <c r="E2983" s="61">
        <v>7.1999999999999995E-2</v>
      </c>
      <c r="F2983" s="130">
        <f t="shared" si="93"/>
        <v>0.71999999999999986</v>
      </c>
    </row>
    <row r="2984" spans="1:6" s="55" customFormat="1" ht="18.75" thickBot="1" x14ac:dyDescent="0.3">
      <c r="A2984" s="51" t="str">
        <f t="shared" si="92"/>
        <v>A</v>
      </c>
      <c r="B2984" s="52" t="s">
        <v>1535</v>
      </c>
      <c r="C2984" s="125" t="s">
        <v>1536</v>
      </c>
      <c r="D2984" s="54">
        <v>22.27</v>
      </c>
      <c r="E2984" s="54">
        <v>22.25966</v>
      </c>
      <c r="F2984" s="126">
        <f t="shared" si="93"/>
        <v>0.9995356982487652</v>
      </c>
    </row>
    <row r="2985" spans="1:6" s="55" customFormat="1" ht="15.75" thickTop="1" x14ac:dyDescent="0.25">
      <c r="A2985" s="51" t="str">
        <f t="shared" si="92"/>
        <v>A</v>
      </c>
      <c r="B2985" s="127" t="s">
        <v>258</v>
      </c>
      <c r="C2985" s="57" t="s">
        <v>10</v>
      </c>
      <c r="D2985" s="58">
        <v>22.27</v>
      </c>
      <c r="E2985" s="58">
        <v>22.25966</v>
      </c>
      <c r="F2985" s="128">
        <f t="shared" si="93"/>
        <v>0.9995356982487652</v>
      </c>
    </row>
    <row r="2986" spans="1:6" s="55" customFormat="1" x14ac:dyDescent="0.25">
      <c r="A2986" s="51" t="str">
        <f t="shared" si="92"/>
        <v>A</v>
      </c>
      <c r="B2986" s="129" t="s">
        <v>258</v>
      </c>
      <c r="C2986" s="60" t="s">
        <v>11</v>
      </c>
      <c r="D2986" s="61">
        <v>11.9</v>
      </c>
      <c r="E2986" s="61">
        <v>11.897309999999999</v>
      </c>
      <c r="F2986" s="130">
        <f t="shared" si="93"/>
        <v>0.99977394957983179</v>
      </c>
    </row>
    <row r="2987" spans="1:6" s="55" customFormat="1" x14ac:dyDescent="0.25">
      <c r="A2987" s="51" t="str">
        <f t="shared" si="92"/>
        <v>A</v>
      </c>
      <c r="B2987" s="129" t="s">
        <v>258</v>
      </c>
      <c r="C2987" s="60" t="s">
        <v>12</v>
      </c>
      <c r="D2987" s="61">
        <v>10.37</v>
      </c>
      <c r="E2987" s="61">
        <v>10.362350000000001</v>
      </c>
      <c r="F2987" s="130">
        <f t="shared" si="93"/>
        <v>0.9992622950819674</v>
      </c>
    </row>
    <row r="2988" spans="1:6" s="55" customFormat="1" ht="18.75" thickBot="1" x14ac:dyDescent="0.3">
      <c r="A2988" s="51" t="str">
        <f t="shared" si="92"/>
        <v>A</v>
      </c>
      <c r="B2988" s="52" t="s">
        <v>1537</v>
      </c>
      <c r="C2988" s="125" t="s">
        <v>1538</v>
      </c>
      <c r="D2988" s="54">
        <v>30.369</v>
      </c>
      <c r="E2988" s="54">
        <v>30.3688</v>
      </c>
      <c r="F2988" s="126">
        <f t="shared" si="93"/>
        <v>0.99999341433698841</v>
      </c>
    </row>
    <row r="2989" spans="1:6" s="55" customFormat="1" ht="15.75" thickTop="1" x14ac:dyDescent="0.25">
      <c r="A2989" s="51" t="str">
        <f t="shared" si="92"/>
        <v>A</v>
      </c>
      <c r="B2989" s="127" t="s">
        <v>258</v>
      </c>
      <c r="C2989" s="57" t="s">
        <v>10</v>
      </c>
      <c r="D2989" s="58">
        <v>30.369</v>
      </c>
      <c r="E2989" s="58">
        <v>30.3688</v>
      </c>
      <c r="F2989" s="128">
        <f t="shared" si="93"/>
        <v>0.99999341433698841</v>
      </c>
    </row>
    <row r="2990" spans="1:6" s="55" customFormat="1" x14ac:dyDescent="0.25">
      <c r="A2990" s="51" t="str">
        <f t="shared" si="92"/>
        <v>A</v>
      </c>
      <c r="B2990" s="129" t="s">
        <v>258</v>
      </c>
      <c r="C2990" s="60" t="s">
        <v>11</v>
      </c>
      <c r="D2990" s="61">
        <v>19.379000000000001</v>
      </c>
      <c r="E2990" s="61">
        <v>19.378799999999998</v>
      </c>
      <c r="F2990" s="130">
        <f t="shared" si="93"/>
        <v>0.99998967955002827</v>
      </c>
    </row>
    <row r="2991" spans="1:6" s="55" customFormat="1" x14ac:dyDescent="0.25">
      <c r="A2991" s="51" t="str">
        <f t="shared" si="92"/>
        <v>A</v>
      </c>
      <c r="B2991" s="129" t="s">
        <v>258</v>
      </c>
      <c r="C2991" s="60" t="s">
        <v>12</v>
      </c>
      <c r="D2991" s="61">
        <v>10.99</v>
      </c>
      <c r="E2991" s="61">
        <v>10.99</v>
      </c>
      <c r="F2991" s="130">
        <f t="shared" si="93"/>
        <v>1</v>
      </c>
    </row>
    <row r="2992" spans="1:6" s="55" customFormat="1" ht="18.75" thickBot="1" x14ac:dyDescent="0.3">
      <c r="A2992" s="51" t="str">
        <f t="shared" si="92"/>
        <v>A</v>
      </c>
      <c r="B2992" s="52" t="s">
        <v>1539</v>
      </c>
      <c r="C2992" s="125" t="s">
        <v>1540</v>
      </c>
      <c r="D2992" s="54">
        <v>23.780999999999999</v>
      </c>
      <c r="E2992" s="54">
        <v>23.71791</v>
      </c>
      <c r="F2992" s="126">
        <f t="shared" si="93"/>
        <v>0.99734704175602373</v>
      </c>
    </row>
    <row r="2993" spans="1:6" s="55" customFormat="1" ht="15.75" thickTop="1" x14ac:dyDescent="0.25">
      <c r="A2993" s="51" t="str">
        <f t="shared" si="92"/>
        <v>A</v>
      </c>
      <c r="B2993" s="127" t="s">
        <v>258</v>
      </c>
      <c r="C2993" s="57" t="s">
        <v>10</v>
      </c>
      <c r="D2993" s="58">
        <v>23.780999999999999</v>
      </c>
      <c r="E2993" s="58">
        <v>23.71791</v>
      </c>
      <c r="F2993" s="128">
        <f t="shared" si="93"/>
        <v>0.99734704175602373</v>
      </c>
    </row>
    <row r="2994" spans="1:6" s="55" customFormat="1" x14ac:dyDescent="0.25">
      <c r="A2994" s="51" t="str">
        <f t="shared" si="92"/>
        <v>A</v>
      </c>
      <c r="B2994" s="129" t="s">
        <v>258</v>
      </c>
      <c r="C2994" s="60" t="s">
        <v>11</v>
      </c>
      <c r="D2994" s="61">
        <v>15.866</v>
      </c>
      <c r="E2994" s="61">
        <v>15.8649</v>
      </c>
      <c r="F2994" s="130">
        <f t="shared" si="93"/>
        <v>0.99993066935585528</v>
      </c>
    </row>
    <row r="2995" spans="1:6" s="55" customFormat="1" x14ac:dyDescent="0.25">
      <c r="A2995" s="51" t="str">
        <f t="shared" si="92"/>
        <v>A</v>
      </c>
      <c r="B2995" s="129" t="s">
        <v>258</v>
      </c>
      <c r="C2995" s="60" t="s">
        <v>12</v>
      </c>
      <c r="D2995" s="61">
        <v>7.915</v>
      </c>
      <c r="E2995" s="61">
        <v>7.8530100000000003</v>
      </c>
      <c r="F2995" s="130">
        <f t="shared" si="93"/>
        <v>0.99216803537586862</v>
      </c>
    </row>
    <row r="2996" spans="1:6" s="55" customFormat="1" ht="18.75" thickBot="1" x14ac:dyDescent="0.3">
      <c r="A2996" s="51" t="str">
        <f t="shared" si="92"/>
        <v>A</v>
      </c>
      <c r="B2996" s="52" t="s">
        <v>1541</v>
      </c>
      <c r="C2996" s="125" t="s">
        <v>1542</v>
      </c>
      <c r="D2996" s="54">
        <v>28.754999999999999</v>
      </c>
      <c r="E2996" s="54">
        <v>28.740080000000003</v>
      </c>
      <c r="F2996" s="126">
        <f t="shared" si="93"/>
        <v>0.99948113371587566</v>
      </c>
    </row>
    <row r="2997" spans="1:6" s="55" customFormat="1" ht="15.75" thickTop="1" x14ac:dyDescent="0.25">
      <c r="A2997" s="51" t="str">
        <f t="shared" si="92"/>
        <v>A</v>
      </c>
      <c r="B2997" s="127" t="s">
        <v>258</v>
      </c>
      <c r="C2997" s="57" t="s">
        <v>10</v>
      </c>
      <c r="D2997" s="58">
        <v>28.754999999999999</v>
      </c>
      <c r="E2997" s="58">
        <v>28.740080000000003</v>
      </c>
      <c r="F2997" s="128">
        <f t="shared" si="93"/>
        <v>0.99948113371587566</v>
      </c>
    </row>
    <row r="2998" spans="1:6" s="55" customFormat="1" x14ac:dyDescent="0.25">
      <c r="A2998" s="51" t="str">
        <f t="shared" si="92"/>
        <v>A</v>
      </c>
      <c r="B2998" s="129" t="s">
        <v>258</v>
      </c>
      <c r="C2998" s="60" t="s">
        <v>11</v>
      </c>
      <c r="D2998" s="61">
        <v>19.38</v>
      </c>
      <c r="E2998" s="61">
        <v>19.378709999999998</v>
      </c>
      <c r="F2998" s="130">
        <f t="shared" si="93"/>
        <v>0.99993343653250766</v>
      </c>
    </row>
    <row r="2999" spans="1:6" s="55" customFormat="1" x14ac:dyDescent="0.25">
      <c r="A2999" s="51" t="str">
        <f t="shared" si="92"/>
        <v>A</v>
      </c>
      <c r="B2999" s="129" t="s">
        <v>258</v>
      </c>
      <c r="C2999" s="60" t="s">
        <v>12</v>
      </c>
      <c r="D2999" s="61">
        <v>9.3249999999999993</v>
      </c>
      <c r="E2999" s="61">
        <v>9.3220100000000006</v>
      </c>
      <c r="F2999" s="130">
        <f t="shared" si="93"/>
        <v>0.99967935656836471</v>
      </c>
    </row>
    <row r="3000" spans="1:6" s="55" customFormat="1" x14ac:dyDescent="0.25">
      <c r="A3000" s="51" t="str">
        <f t="shared" si="92"/>
        <v>A</v>
      </c>
      <c r="B3000" s="129" t="s">
        <v>258</v>
      </c>
      <c r="C3000" s="60" t="s">
        <v>16</v>
      </c>
      <c r="D3000" s="61">
        <v>0.05</v>
      </c>
      <c r="E3000" s="61">
        <v>3.9359999999999999E-2</v>
      </c>
      <c r="F3000" s="130">
        <f t="shared" si="93"/>
        <v>0.7871999999999999</v>
      </c>
    </row>
    <row r="3001" spans="1:6" s="55" customFormat="1" ht="18.75" thickBot="1" x14ac:dyDescent="0.3">
      <c r="A3001" s="51" t="str">
        <f t="shared" si="92"/>
        <v>A</v>
      </c>
      <c r="B3001" s="52" t="s">
        <v>1543</v>
      </c>
      <c r="C3001" s="125" t="s">
        <v>1544</v>
      </c>
      <c r="D3001" s="54">
        <v>25.614999999999998</v>
      </c>
      <c r="E3001" s="54">
        <v>25.610199999999999</v>
      </c>
      <c r="F3001" s="126">
        <f t="shared" si="93"/>
        <v>0.99981260979894593</v>
      </c>
    </row>
    <row r="3002" spans="1:6" s="55" customFormat="1" ht="15.75" thickTop="1" x14ac:dyDescent="0.25">
      <c r="A3002" s="51" t="str">
        <f t="shared" si="92"/>
        <v>A</v>
      </c>
      <c r="B3002" s="127" t="s">
        <v>258</v>
      </c>
      <c r="C3002" s="57" t="s">
        <v>10</v>
      </c>
      <c r="D3002" s="58">
        <v>25.614999999999998</v>
      </c>
      <c r="E3002" s="58">
        <v>25.610199999999999</v>
      </c>
      <c r="F3002" s="128">
        <f t="shared" si="93"/>
        <v>0.99981260979894593</v>
      </c>
    </row>
    <row r="3003" spans="1:6" s="55" customFormat="1" x14ac:dyDescent="0.25">
      <c r="A3003" s="51" t="str">
        <f t="shared" si="92"/>
        <v>A</v>
      </c>
      <c r="B3003" s="129" t="s">
        <v>258</v>
      </c>
      <c r="C3003" s="60" t="s">
        <v>11</v>
      </c>
      <c r="D3003" s="61">
        <v>12.855</v>
      </c>
      <c r="E3003" s="61">
        <v>12.85383</v>
      </c>
      <c r="F3003" s="130">
        <f t="shared" si="93"/>
        <v>0.99990898483080515</v>
      </c>
    </row>
    <row r="3004" spans="1:6" s="55" customFormat="1" x14ac:dyDescent="0.25">
      <c r="A3004" s="51" t="str">
        <f t="shared" si="92"/>
        <v>A</v>
      </c>
      <c r="B3004" s="129" t="s">
        <v>258</v>
      </c>
      <c r="C3004" s="60" t="s">
        <v>12</v>
      </c>
      <c r="D3004" s="61">
        <v>12.76</v>
      </c>
      <c r="E3004" s="61">
        <v>12.75637</v>
      </c>
      <c r="F3004" s="130">
        <f t="shared" si="93"/>
        <v>0.99971551724137941</v>
      </c>
    </row>
    <row r="3005" spans="1:6" s="55" customFormat="1" ht="18.75" thickBot="1" x14ac:dyDescent="0.3">
      <c r="A3005" s="51" t="str">
        <f t="shared" si="92"/>
        <v>A</v>
      </c>
      <c r="B3005" s="52" t="s">
        <v>1545</v>
      </c>
      <c r="C3005" s="125" t="s">
        <v>1546</v>
      </c>
      <c r="D3005" s="54">
        <v>36.113</v>
      </c>
      <c r="E3005" s="54">
        <v>35.925319999999999</v>
      </c>
      <c r="F3005" s="126">
        <f t="shared" si="93"/>
        <v>0.99480297953645502</v>
      </c>
    </row>
    <row r="3006" spans="1:6" s="55" customFormat="1" ht="15.75" thickTop="1" x14ac:dyDescent="0.25">
      <c r="A3006" s="51" t="str">
        <f t="shared" si="92"/>
        <v>A</v>
      </c>
      <c r="B3006" s="127" t="s">
        <v>258</v>
      </c>
      <c r="C3006" s="57" t="s">
        <v>10</v>
      </c>
      <c r="D3006" s="58">
        <v>36.113</v>
      </c>
      <c r="E3006" s="58">
        <v>35.925319999999999</v>
      </c>
      <c r="F3006" s="128">
        <f t="shared" si="93"/>
        <v>0.99480297953645502</v>
      </c>
    </row>
    <row r="3007" spans="1:6" s="55" customFormat="1" x14ac:dyDescent="0.25">
      <c r="A3007" s="51" t="str">
        <f t="shared" si="92"/>
        <v>A</v>
      </c>
      <c r="B3007" s="129" t="s">
        <v>258</v>
      </c>
      <c r="C3007" s="60" t="s">
        <v>11</v>
      </c>
      <c r="D3007" s="61">
        <v>27.035</v>
      </c>
      <c r="E3007" s="61">
        <v>27.03444</v>
      </c>
      <c r="F3007" s="130">
        <f t="shared" si="93"/>
        <v>0.99997928611059739</v>
      </c>
    </row>
    <row r="3008" spans="1:6" s="55" customFormat="1" x14ac:dyDescent="0.25">
      <c r="A3008" s="51" t="str">
        <f t="shared" si="92"/>
        <v>A</v>
      </c>
      <c r="B3008" s="129" t="s">
        <v>258</v>
      </c>
      <c r="C3008" s="60" t="s">
        <v>12</v>
      </c>
      <c r="D3008" s="61">
        <v>9.0779999999999994</v>
      </c>
      <c r="E3008" s="61">
        <v>8.8908799999999992</v>
      </c>
      <c r="F3008" s="130">
        <f t="shared" si="93"/>
        <v>0.97938753029301606</v>
      </c>
    </row>
    <row r="3009" spans="1:6" s="55" customFormat="1" ht="18.75" thickBot="1" x14ac:dyDescent="0.3">
      <c r="A3009" s="51" t="str">
        <f t="shared" si="92"/>
        <v>A</v>
      </c>
      <c r="B3009" s="52" t="s">
        <v>1547</v>
      </c>
      <c r="C3009" s="125" t="s">
        <v>1548</v>
      </c>
      <c r="D3009" s="54">
        <v>24.661000000000001</v>
      </c>
      <c r="E3009" s="54">
        <v>24.652690000000003</v>
      </c>
      <c r="F3009" s="126">
        <f t="shared" si="93"/>
        <v>0.99966303069624107</v>
      </c>
    </row>
    <row r="3010" spans="1:6" s="55" customFormat="1" ht="15.75" thickTop="1" x14ac:dyDescent="0.25">
      <c r="A3010" s="51" t="str">
        <f t="shared" si="92"/>
        <v>A</v>
      </c>
      <c r="B3010" s="127" t="s">
        <v>258</v>
      </c>
      <c r="C3010" s="57" t="s">
        <v>10</v>
      </c>
      <c r="D3010" s="58">
        <v>24.661000000000001</v>
      </c>
      <c r="E3010" s="58">
        <v>24.652690000000003</v>
      </c>
      <c r="F3010" s="128">
        <f t="shared" si="93"/>
        <v>0.99966303069624107</v>
      </c>
    </row>
    <row r="3011" spans="1:6" s="55" customFormat="1" x14ac:dyDescent="0.25">
      <c r="A3011" s="51" t="str">
        <f t="shared" si="92"/>
        <v>A</v>
      </c>
      <c r="B3011" s="129" t="s">
        <v>258</v>
      </c>
      <c r="C3011" s="60" t="s">
        <v>11</v>
      </c>
      <c r="D3011" s="61">
        <v>16.001000000000001</v>
      </c>
      <c r="E3011" s="61">
        <v>16.00001</v>
      </c>
      <c r="F3011" s="130">
        <f t="shared" si="93"/>
        <v>0.99993812886694566</v>
      </c>
    </row>
    <row r="3012" spans="1:6" s="55" customFormat="1" x14ac:dyDescent="0.25">
      <c r="A3012" s="51" t="str">
        <f t="shared" ref="A3012:A3075" si="94">IF(OR(D3012&lt;&gt;0,E3012&lt;&gt;0),"A","B")</f>
        <v>A</v>
      </c>
      <c r="B3012" s="129" t="s">
        <v>258</v>
      </c>
      <c r="C3012" s="60" t="s">
        <v>12</v>
      </c>
      <c r="D3012" s="61">
        <v>8.66</v>
      </c>
      <c r="E3012" s="61">
        <v>8.6526800000000001</v>
      </c>
      <c r="F3012" s="130">
        <f t="shared" ref="F3012:F3075" si="95">E3012/D3012</f>
        <v>0.99915473441108549</v>
      </c>
    </row>
    <row r="3013" spans="1:6" s="55" customFormat="1" ht="18.75" thickBot="1" x14ac:dyDescent="0.3">
      <c r="A3013" s="51" t="str">
        <f t="shared" si="94"/>
        <v>A</v>
      </c>
      <c r="B3013" s="52" t="s">
        <v>1549</v>
      </c>
      <c r="C3013" s="125" t="s">
        <v>1550</v>
      </c>
      <c r="D3013" s="54">
        <v>33.582999999999998</v>
      </c>
      <c r="E3013" s="54">
        <v>33.403880000000001</v>
      </c>
      <c r="F3013" s="126">
        <f t="shared" si="95"/>
        <v>0.99466634904564821</v>
      </c>
    </row>
    <row r="3014" spans="1:6" s="55" customFormat="1" ht="15.75" thickTop="1" x14ac:dyDescent="0.25">
      <c r="A3014" s="51" t="str">
        <f t="shared" si="94"/>
        <v>A</v>
      </c>
      <c r="B3014" s="127" t="s">
        <v>258</v>
      </c>
      <c r="C3014" s="57" t="s">
        <v>10</v>
      </c>
      <c r="D3014" s="58">
        <v>33.582999999999998</v>
      </c>
      <c r="E3014" s="58">
        <v>33.403880000000001</v>
      </c>
      <c r="F3014" s="128">
        <f t="shared" si="95"/>
        <v>0.99466634904564821</v>
      </c>
    </row>
    <row r="3015" spans="1:6" s="55" customFormat="1" x14ac:dyDescent="0.25">
      <c r="A3015" s="51" t="str">
        <f t="shared" si="94"/>
        <v>A</v>
      </c>
      <c r="B3015" s="129" t="s">
        <v>258</v>
      </c>
      <c r="C3015" s="60" t="s">
        <v>11</v>
      </c>
      <c r="D3015" s="61">
        <v>19.98</v>
      </c>
      <c r="E3015" s="61">
        <v>19.963169999999998</v>
      </c>
      <c r="F3015" s="130">
        <f t="shared" si="95"/>
        <v>0.99915765765765752</v>
      </c>
    </row>
    <row r="3016" spans="1:6" s="55" customFormat="1" x14ac:dyDescent="0.25">
      <c r="A3016" s="51" t="str">
        <f t="shared" si="94"/>
        <v>A</v>
      </c>
      <c r="B3016" s="129" t="s">
        <v>258</v>
      </c>
      <c r="C3016" s="60" t="s">
        <v>12</v>
      </c>
      <c r="D3016" s="61">
        <v>9.34</v>
      </c>
      <c r="E3016" s="61">
        <v>9.1794599999999988</v>
      </c>
      <c r="F3016" s="130">
        <f t="shared" si="95"/>
        <v>0.98281156316916474</v>
      </c>
    </row>
    <row r="3017" spans="1:6" s="55" customFormat="1" x14ac:dyDescent="0.25">
      <c r="A3017" s="51" t="str">
        <f t="shared" si="94"/>
        <v>A</v>
      </c>
      <c r="B3017" s="129" t="s">
        <v>258</v>
      </c>
      <c r="C3017" s="60" t="s">
        <v>15</v>
      </c>
      <c r="D3017" s="61">
        <v>4.2629999999999999</v>
      </c>
      <c r="E3017" s="61">
        <v>4.2612500000000004</v>
      </c>
      <c r="F3017" s="130">
        <f t="shared" si="95"/>
        <v>0.99958949096880145</v>
      </c>
    </row>
    <row r="3018" spans="1:6" s="55" customFormat="1" ht="18.75" thickBot="1" x14ac:dyDescent="0.3">
      <c r="A3018" s="51" t="str">
        <f t="shared" si="94"/>
        <v>A</v>
      </c>
      <c r="B3018" s="52" t="s">
        <v>1551</v>
      </c>
      <c r="C3018" s="125" t="s">
        <v>1552</v>
      </c>
      <c r="D3018" s="54">
        <v>20.065000000000001</v>
      </c>
      <c r="E3018" s="54">
        <v>20.06437</v>
      </c>
      <c r="F3018" s="126">
        <f t="shared" si="95"/>
        <v>0.99996860204335902</v>
      </c>
    </row>
    <row r="3019" spans="1:6" s="55" customFormat="1" ht="15.75" thickTop="1" x14ac:dyDescent="0.25">
      <c r="A3019" s="51" t="str">
        <f t="shared" si="94"/>
        <v>A</v>
      </c>
      <c r="B3019" s="127" t="s">
        <v>258</v>
      </c>
      <c r="C3019" s="57" t="s">
        <v>10</v>
      </c>
      <c r="D3019" s="58">
        <v>20.065000000000001</v>
      </c>
      <c r="E3019" s="58">
        <v>20.06437</v>
      </c>
      <c r="F3019" s="128">
        <f t="shared" si="95"/>
        <v>0.99996860204335902</v>
      </c>
    </row>
    <row r="3020" spans="1:6" s="55" customFormat="1" x14ac:dyDescent="0.25">
      <c r="A3020" s="51" t="str">
        <f t="shared" si="94"/>
        <v>A</v>
      </c>
      <c r="B3020" s="129" t="s">
        <v>258</v>
      </c>
      <c r="C3020" s="60" t="s">
        <v>11</v>
      </c>
      <c r="D3020" s="61">
        <v>15.89</v>
      </c>
      <c r="E3020" s="61">
        <v>15.89</v>
      </c>
      <c r="F3020" s="130">
        <f t="shared" si="95"/>
        <v>1</v>
      </c>
    </row>
    <row r="3021" spans="1:6" s="55" customFormat="1" x14ac:dyDescent="0.25">
      <c r="A3021" s="51" t="str">
        <f t="shared" si="94"/>
        <v>A</v>
      </c>
      <c r="B3021" s="129" t="s">
        <v>258</v>
      </c>
      <c r="C3021" s="60" t="s">
        <v>12</v>
      </c>
      <c r="D3021" s="61">
        <v>4.1749999999999998</v>
      </c>
      <c r="E3021" s="61">
        <v>4.1743699999999997</v>
      </c>
      <c r="F3021" s="130">
        <f t="shared" si="95"/>
        <v>0.99984910179640718</v>
      </c>
    </row>
    <row r="3022" spans="1:6" s="55" customFormat="1" ht="18.75" thickBot="1" x14ac:dyDescent="0.3">
      <c r="A3022" s="51" t="str">
        <f t="shared" si="94"/>
        <v>A</v>
      </c>
      <c r="B3022" s="52" t="s">
        <v>1553</v>
      </c>
      <c r="C3022" s="125" t="s">
        <v>1554</v>
      </c>
      <c r="D3022" s="54">
        <v>27.99</v>
      </c>
      <c r="E3022" s="54">
        <v>26.801449999999999</v>
      </c>
      <c r="F3022" s="126">
        <f t="shared" si="95"/>
        <v>0.95753662022150765</v>
      </c>
    </row>
    <row r="3023" spans="1:6" s="55" customFormat="1" ht="15.75" thickTop="1" x14ac:dyDescent="0.25">
      <c r="A3023" s="51" t="str">
        <f t="shared" si="94"/>
        <v>A</v>
      </c>
      <c r="B3023" s="127" t="s">
        <v>258</v>
      </c>
      <c r="C3023" s="57" t="s">
        <v>10</v>
      </c>
      <c r="D3023" s="58">
        <v>27.99</v>
      </c>
      <c r="E3023" s="58">
        <v>26.801449999999999</v>
      </c>
      <c r="F3023" s="128">
        <f t="shared" si="95"/>
        <v>0.95753662022150765</v>
      </c>
    </row>
    <row r="3024" spans="1:6" s="55" customFormat="1" x14ac:dyDescent="0.25">
      <c r="A3024" s="51" t="str">
        <f t="shared" si="94"/>
        <v>A</v>
      </c>
      <c r="B3024" s="129" t="s">
        <v>258</v>
      </c>
      <c r="C3024" s="60" t="s">
        <v>11</v>
      </c>
      <c r="D3024" s="61">
        <v>22.085000000000001</v>
      </c>
      <c r="E3024" s="61">
        <v>22.07968</v>
      </c>
      <c r="F3024" s="130">
        <f t="shared" si="95"/>
        <v>0.99975911251980976</v>
      </c>
    </row>
    <row r="3025" spans="1:6" s="55" customFormat="1" x14ac:dyDescent="0.25">
      <c r="A3025" s="51" t="str">
        <f t="shared" si="94"/>
        <v>A</v>
      </c>
      <c r="B3025" s="129" t="s">
        <v>258</v>
      </c>
      <c r="C3025" s="60" t="s">
        <v>12</v>
      </c>
      <c r="D3025" s="61">
        <v>5.9050000000000002</v>
      </c>
      <c r="E3025" s="61">
        <v>4.7217700000000002</v>
      </c>
      <c r="F3025" s="130">
        <f t="shared" si="95"/>
        <v>0.79962235393734127</v>
      </c>
    </row>
    <row r="3026" spans="1:6" s="55" customFormat="1" ht="18.75" thickBot="1" x14ac:dyDescent="0.3">
      <c r="A3026" s="51" t="str">
        <f t="shared" si="94"/>
        <v>A</v>
      </c>
      <c r="B3026" s="52" t="s">
        <v>1555</v>
      </c>
      <c r="C3026" s="125" t="s">
        <v>1556</v>
      </c>
      <c r="D3026" s="54">
        <v>29.009</v>
      </c>
      <c r="E3026" s="54">
        <v>28.956440000000001</v>
      </c>
      <c r="F3026" s="126">
        <f t="shared" si="95"/>
        <v>0.9981881485056362</v>
      </c>
    </row>
    <row r="3027" spans="1:6" s="55" customFormat="1" ht="15.75" thickTop="1" x14ac:dyDescent="0.25">
      <c r="A3027" s="51" t="str">
        <f t="shared" si="94"/>
        <v>A</v>
      </c>
      <c r="B3027" s="127" t="s">
        <v>258</v>
      </c>
      <c r="C3027" s="57" t="s">
        <v>10</v>
      </c>
      <c r="D3027" s="58">
        <v>29.009</v>
      </c>
      <c r="E3027" s="58">
        <v>28.956440000000001</v>
      </c>
      <c r="F3027" s="128">
        <f t="shared" si="95"/>
        <v>0.9981881485056362</v>
      </c>
    </row>
    <row r="3028" spans="1:6" s="55" customFormat="1" x14ac:dyDescent="0.25">
      <c r="A3028" s="51" t="str">
        <f t="shared" si="94"/>
        <v>A</v>
      </c>
      <c r="B3028" s="129" t="s">
        <v>258</v>
      </c>
      <c r="C3028" s="60" t="s">
        <v>11</v>
      </c>
      <c r="D3028" s="61">
        <v>19.783999999999999</v>
      </c>
      <c r="E3028" s="61">
        <v>19.7835</v>
      </c>
      <c r="F3028" s="130">
        <f t="shared" si="95"/>
        <v>0.99997472705216339</v>
      </c>
    </row>
    <row r="3029" spans="1:6" s="55" customFormat="1" x14ac:dyDescent="0.25">
      <c r="A3029" s="51" t="str">
        <f t="shared" si="94"/>
        <v>A</v>
      </c>
      <c r="B3029" s="129" t="s">
        <v>258</v>
      </c>
      <c r="C3029" s="60" t="s">
        <v>12</v>
      </c>
      <c r="D3029" s="61">
        <v>9.2249999999999996</v>
      </c>
      <c r="E3029" s="61">
        <v>9.1729400000000005</v>
      </c>
      <c r="F3029" s="130">
        <f t="shared" si="95"/>
        <v>0.99435663956639575</v>
      </c>
    </row>
    <row r="3030" spans="1:6" s="55" customFormat="1" ht="18.75" thickBot="1" x14ac:dyDescent="0.3">
      <c r="A3030" s="51" t="str">
        <f t="shared" si="94"/>
        <v>A</v>
      </c>
      <c r="B3030" s="52" t="s">
        <v>1557</v>
      </c>
      <c r="C3030" s="125" t="s">
        <v>1558</v>
      </c>
      <c r="D3030" s="54">
        <v>36.645000000000003</v>
      </c>
      <c r="E3030" s="54">
        <v>36.517139999999998</v>
      </c>
      <c r="F3030" s="126">
        <f t="shared" si="95"/>
        <v>0.99651084731887007</v>
      </c>
    </row>
    <row r="3031" spans="1:6" s="55" customFormat="1" ht="15.75" thickTop="1" x14ac:dyDescent="0.25">
      <c r="A3031" s="51" t="str">
        <f t="shared" si="94"/>
        <v>A</v>
      </c>
      <c r="B3031" s="127" t="s">
        <v>258</v>
      </c>
      <c r="C3031" s="57" t="s">
        <v>10</v>
      </c>
      <c r="D3031" s="58">
        <v>36.645000000000003</v>
      </c>
      <c r="E3031" s="58">
        <v>36.517139999999998</v>
      </c>
      <c r="F3031" s="128">
        <f t="shared" si="95"/>
        <v>0.99651084731887007</v>
      </c>
    </row>
    <row r="3032" spans="1:6" s="55" customFormat="1" x14ac:dyDescent="0.25">
      <c r="A3032" s="51" t="str">
        <f t="shared" si="94"/>
        <v>A</v>
      </c>
      <c r="B3032" s="129" t="s">
        <v>258</v>
      </c>
      <c r="C3032" s="60" t="s">
        <v>11</v>
      </c>
      <c r="D3032" s="61">
        <v>26.945</v>
      </c>
      <c r="E3032" s="61">
        <v>26.943660000000001</v>
      </c>
      <c r="F3032" s="130">
        <f t="shared" si="95"/>
        <v>0.99995026906661721</v>
      </c>
    </row>
    <row r="3033" spans="1:6" s="55" customFormat="1" x14ac:dyDescent="0.25">
      <c r="A3033" s="51" t="str">
        <f t="shared" si="94"/>
        <v>A</v>
      </c>
      <c r="B3033" s="129" t="s">
        <v>258</v>
      </c>
      <c r="C3033" s="60" t="s">
        <v>12</v>
      </c>
      <c r="D3033" s="61">
        <v>9.59</v>
      </c>
      <c r="E3033" s="61">
        <v>9.4642800000000005</v>
      </c>
      <c r="F3033" s="130">
        <f t="shared" si="95"/>
        <v>0.98689051094890512</v>
      </c>
    </row>
    <row r="3034" spans="1:6" s="55" customFormat="1" x14ac:dyDescent="0.25">
      <c r="A3034" s="51" t="str">
        <f t="shared" si="94"/>
        <v>A</v>
      </c>
      <c r="B3034" s="129" t="s">
        <v>258</v>
      </c>
      <c r="C3034" s="60" t="s">
        <v>16</v>
      </c>
      <c r="D3034" s="61">
        <v>0.11</v>
      </c>
      <c r="E3034" s="61">
        <v>0.10920000000000001</v>
      </c>
      <c r="F3034" s="130">
        <f t="shared" si="95"/>
        <v>0.99272727272727279</v>
      </c>
    </row>
    <row r="3035" spans="1:6" s="55" customFormat="1" ht="18.75" thickBot="1" x14ac:dyDescent="0.3">
      <c r="A3035" s="51" t="str">
        <f t="shared" si="94"/>
        <v>A</v>
      </c>
      <c r="B3035" s="52" t="s">
        <v>1559</v>
      </c>
      <c r="C3035" s="125" t="s">
        <v>1560</v>
      </c>
      <c r="D3035" s="54">
        <v>26.189</v>
      </c>
      <c r="E3035" s="54">
        <v>26.132619999999999</v>
      </c>
      <c r="F3035" s="126">
        <f t="shared" si="95"/>
        <v>0.99784718775058223</v>
      </c>
    </row>
    <row r="3036" spans="1:6" s="55" customFormat="1" ht="15.75" thickTop="1" x14ac:dyDescent="0.25">
      <c r="A3036" s="51" t="str">
        <f t="shared" si="94"/>
        <v>A</v>
      </c>
      <c r="B3036" s="127" t="s">
        <v>258</v>
      </c>
      <c r="C3036" s="57" t="s">
        <v>10</v>
      </c>
      <c r="D3036" s="58">
        <v>26.189</v>
      </c>
      <c r="E3036" s="58">
        <v>26.132619999999999</v>
      </c>
      <c r="F3036" s="128">
        <f t="shared" si="95"/>
        <v>0.99784718775058223</v>
      </c>
    </row>
    <row r="3037" spans="1:6" s="55" customFormat="1" x14ac:dyDescent="0.25">
      <c r="A3037" s="51" t="str">
        <f t="shared" si="94"/>
        <v>A</v>
      </c>
      <c r="B3037" s="129" t="s">
        <v>258</v>
      </c>
      <c r="C3037" s="60" t="s">
        <v>11</v>
      </c>
      <c r="D3037" s="61">
        <v>20.004000000000001</v>
      </c>
      <c r="E3037" s="61">
        <v>20.0031</v>
      </c>
      <c r="F3037" s="130">
        <f t="shared" si="95"/>
        <v>0.99995500899820033</v>
      </c>
    </row>
    <row r="3038" spans="1:6" s="55" customFormat="1" x14ac:dyDescent="0.25">
      <c r="A3038" s="51" t="str">
        <f t="shared" si="94"/>
        <v>A</v>
      </c>
      <c r="B3038" s="129" t="s">
        <v>258</v>
      </c>
      <c r="C3038" s="60" t="s">
        <v>12</v>
      </c>
      <c r="D3038" s="61">
        <v>6.085</v>
      </c>
      <c r="E3038" s="61">
        <v>6.0728200000000001</v>
      </c>
      <c r="F3038" s="130">
        <f t="shared" si="95"/>
        <v>0.9979983566146261</v>
      </c>
    </row>
    <row r="3039" spans="1:6" s="55" customFormat="1" x14ac:dyDescent="0.25">
      <c r="A3039" s="51" t="str">
        <f t="shared" si="94"/>
        <v>A</v>
      </c>
      <c r="B3039" s="129" t="s">
        <v>258</v>
      </c>
      <c r="C3039" s="60" t="s">
        <v>16</v>
      </c>
      <c r="D3039" s="61">
        <v>0.1</v>
      </c>
      <c r="E3039" s="61">
        <v>5.67E-2</v>
      </c>
      <c r="F3039" s="130">
        <f t="shared" si="95"/>
        <v>0.56699999999999995</v>
      </c>
    </row>
    <row r="3040" spans="1:6" s="55" customFormat="1" ht="18.75" thickBot="1" x14ac:dyDescent="0.3">
      <c r="A3040" s="51" t="str">
        <f t="shared" si="94"/>
        <v>A</v>
      </c>
      <c r="B3040" s="52" t="s">
        <v>1561</v>
      </c>
      <c r="C3040" s="125" t="s">
        <v>1562</v>
      </c>
      <c r="D3040" s="54">
        <v>28.786999999999999</v>
      </c>
      <c r="E3040" s="54">
        <v>28.722940000000001</v>
      </c>
      <c r="F3040" s="126">
        <f t="shared" si="95"/>
        <v>0.99777468996422003</v>
      </c>
    </row>
    <row r="3041" spans="1:6" s="55" customFormat="1" ht="15.75" thickTop="1" x14ac:dyDescent="0.25">
      <c r="A3041" s="51" t="str">
        <f t="shared" si="94"/>
        <v>A</v>
      </c>
      <c r="B3041" s="127" t="s">
        <v>258</v>
      </c>
      <c r="C3041" s="57" t="s">
        <v>10</v>
      </c>
      <c r="D3041" s="58">
        <v>28.786999999999999</v>
      </c>
      <c r="E3041" s="58">
        <v>28.722940000000001</v>
      </c>
      <c r="F3041" s="128">
        <f t="shared" si="95"/>
        <v>0.99777468996422003</v>
      </c>
    </row>
    <row r="3042" spans="1:6" s="55" customFormat="1" x14ac:dyDescent="0.25">
      <c r="A3042" s="51" t="str">
        <f t="shared" si="94"/>
        <v>A</v>
      </c>
      <c r="B3042" s="129" t="s">
        <v>258</v>
      </c>
      <c r="C3042" s="60" t="s">
        <v>11</v>
      </c>
      <c r="D3042" s="61">
        <v>20.044</v>
      </c>
      <c r="E3042" s="61">
        <v>20.043599999999998</v>
      </c>
      <c r="F3042" s="130">
        <f t="shared" si="95"/>
        <v>0.99998004390341233</v>
      </c>
    </row>
    <row r="3043" spans="1:6" s="55" customFormat="1" x14ac:dyDescent="0.25">
      <c r="A3043" s="51" t="str">
        <f t="shared" si="94"/>
        <v>A</v>
      </c>
      <c r="B3043" s="129" t="s">
        <v>258</v>
      </c>
      <c r="C3043" s="60" t="s">
        <v>12</v>
      </c>
      <c r="D3043" s="61">
        <v>8.4429999999999996</v>
      </c>
      <c r="E3043" s="61">
        <v>8.4416900000000012</v>
      </c>
      <c r="F3043" s="130">
        <f t="shared" si="95"/>
        <v>0.99984484188084821</v>
      </c>
    </row>
    <row r="3044" spans="1:6" s="55" customFormat="1" x14ac:dyDescent="0.25">
      <c r="A3044" s="51" t="str">
        <f t="shared" si="94"/>
        <v>A</v>
      </c>
      <c r="B3044" s="129" t="s">
        <v>258</v>
      </c>
      <c r="C3044" s="60" t="s">
        <v>16</v>
      </c>
      <c r="D3044" s="61">
        <v>0.3</v>
      </c>
      <c r="E3044" s="61">
        <v>0.23765</v>
      </c>
      <c r="F3044" s="130">
        <f t="shared" si="95"/>
        <v>0.79216666666666669</v>
      </c>
    </row>
    <row r="3045" spans="1:6" s="55" customFormat="1" ht="18.75" thickBot="1" x14ac:dyDescent="0.3">
      <c r="A3045" s="51" t="str">
        <f t="shared" si="94"/>
        <v>A</v>
      </c>
      <c r="B3045" s="52" t="s">
        <v>1563</v>
      </c>
      <c r="C3045" s="125" t="s">
        <v>1564</v>
      </c>
      <c r="D3045" s="54">
        <v>23.18</v>
      </c>
      <c r="E3045" s="54">
        <v>22.960100000000001</v>
      </c>
      <c r="F3045" s="126">
        <f t="shared" si="95"/>
        <v>0.99051337359792924</v>
      </c>
    </row>
    <row r="3046" spans="1:6" s="55" customFormat="1" ht="15.75" thickTop="1" x14ac:dyDescent="0.25">
      <c r="A3046" s="51" t="str">
        <f t="shared" si="94"/>
        <v>A</v>
      </c>
      <c r="B3046" s="127" t="s">
        <v>258</v>
      </c>
      <c r="C3046" s="57" t="s">
        <v>10</v>
      </c>
      <c r="D3046" s="58">
        <v>23.18</v>
      </c>
      <c r="E3046" s="58">
        <v>22.960100000000001</v>
      </c>
      <c r="F3046" s="128">
        <f t="shared" si="95"/>
        <v>0.99051337359792924</v>
      </c>
    </row>
    <row r="3047" spans="1:6" s="55" customFormat="1" x14ac:dyDescent="0.25">
      <c r="A3047" s="51" t="str">
        <f t="shared" si="94"/>
        <v>A</v>
      </c>
      <c r="B3047" s="129" t="s">
        <v>258</v>
      </c>
      <c r="C3047" s="60" t="s">
        <v>11</v>
      </c>
      <c r="D3047" s="61">
        <v>19.504999999999999</v>
      </c>
      <c r="E3047" s="61">
        <v>19.413240000000002</v>
      </c>
      <c r="F3047" s="130">
        <f t="shared" si="95"/>
        <v>0.99529556523968232</v>
      </c>
    </row>
    <row r="3048" spans="1:6" s="55" customFormat="1" x14ac:dyDescent="0.25">
      <c r="A3048" s="51" t="str">
        <f t="shared" si="94"/>
        <v>A</v>
      </c>
      <c r="B3048" s="129" t="s">
        <v>258</v>
      </c>
      <c r="C3048" s="60" t="s">
        <v>12</v>
      </c>
      <c r="D3048" s="61">
        <v>3.6749999999999998</v>
      </c>
      <c r="E3048" s="61">
        <v>3.5468600000000001</v>
      </c>
      <c r="F3048" s="130">
        <f t="shared" si="95"/>
        <v>0.96513197278911578</v>
      </c>
    </row>
    <row r="3049" spans="1:6" s="55" customFormat="1" ht="18.75" thickBot="1" x14ac:dyDescent="0.3">
      <c r="A3049" s="51" t="str">
        <f t="shared" si="94"/>
        <v>A</v>
      </c>
      <c r="B3049" s="52" t="s">
        <v>1565</v>
      </c>
      <c r="C3049" s="125" t="s">
        <v>1566</v>
      </c>
      <c r="D3049" s="54">
        <v>29.675000000000001</v>
      </c>
      <c r="E3049" s="54">
        <v>29.674319999999998</v>
      </c>
      <c r="F3049" s="126">
        <f t="shared" si="95"/>
        <v>0.99997708508845817</v>
      </c>
    </row>
    <row r="3050" spans="1:6" s="55" customFormat="1" ht="15.75" thickTop="1" x14ac:dyDescent="0.25">
      <c r="A3050" s="51" t="str">
        <f t="shared" si="94"/>
        <v>A</v>
      </c>
      <c r="B3050" s="127" t="s">
        <v>258</v>
      </c>
      <c r="C3050" s="57" t="s">
        <v>10</v>
      </c>
      <c r="D3050" s="58">
        <v>29.675000000000001</v>
      </c>
      <c r="E3050" s="58">
        <v>29.674319999999998</v>
      </c>
      <c r="F3050" s="128">
        <f t="shared" si="95"/>
        <v>0.99997708508845817</v>
      </c>
    </row>
    <row r="3051" spans="1:6" s="55" customFormat="1" x14ac:dyDescent="0.25">
      <c r="A3051" s="51" t="str">
        <f t="shared" si="94"/>
        <v>A</v>
      </c>
      <c r="B3051" s="129" t="s">
        <v>258</v>
      </c>
      <c r="C3051" s="60" t="s">
        <v>11</v>
      </c>
      <c r="D3051" s="61">
        <v>19.62</v>
      </c>
      <c r="E3051" s="61">
        <v>19.619340000000001</v>
      </c>
      <c r="F3051" s="130">
        <f t="shared" si="95"/>
        <v>0.99996636085626911</v>
      </c>
    </row>
    <row r="3052" spans="1:6" s="55" customFormat="1" x14ac:dyDescent="0.25">
      <c r="A3052" s="51" t="str">
        <f t="shared" si="94"/>
        <v>A</v>
      </c>
      <c r="B3052" s="129" t="s">
        <v>258</v>
      </c>
      <c r="C3052" s="60" t="s">
        <v>12</v>
      </c>
      <c r="D3052" s="61">
        <v>10.055</v>
      </c>
      <c r="E3052" s="61">
        <v>10.054979999999999</v>
      </c>
      <c r="F3052" s="130">
        <f t="shared" si="95"/>
        <v>0.99999801093983087</v>
      </c>
    </row>
    <row r="3053" spans="1:6" s="55" customFormat="1" ht="18.75" thickBot="1" x14ac:dyDescent="0.3">
      <c r="A3053" s="51" t="str">
        <f t="shared" si="94"/>
        <v>A</v>
      </c>
      <c r="B3053" s="52" t="s">
        <v>1567</v>
      </c>
      <c r="C3053" s="125" t="s">
        <v>1568</v>
      </c>
      <c r="D3053" s="54">
        <v>35.112000000000002</v>
      </c>
      <c r="E3053" s="54">
        <v>35.109379999999994</v>
      </c>
      <c r="F3053" s="126">
        <f t="shared" si="95"/>
        <v>0.99992538163590772</v>
      </c>
    </row>
    <row r="3054" spans="1:6" s="55" customFormat="1" ht="15.75" thickTop="1" x14ac:dyDescent="0.25">
      <c r="A3054" s="51" t="str">
        <f t="shared" si="94"/>
        <v>A</v>
      </c>
      <c r="B3054" s="127" t="s">
        <v>258</v>
      </c>
      <c r="C3054" s="57" t="s">
        <v>10</v>
      </c>
      <c r="D3054" s="58">
        <v>35.112000000000002</v>
      </c>
      <c r="E3054" s="58">
        <v>35.109379999999994</v>
      </c>
      <c r="F3054" s="128">
        <f t="shared" si="95"/>
        <v>0.99992538163590772</v>
      </c>
    </row>
    <row r="3055" spans="1:6" s="55" customFormat="1" x14ac:dyDescent="0.25">
      <c r="A3055" s="51" t="str">
        <f t="shared" si="94"/>
        <v>A</v>
      </c>
      <c r="B3055" s="129" t="s">
        <v>258</v>
      </c>
      <c r="C3055" s="60" t="s">
        <v>11</v>
      </c>
      <c r="D3055" s="61">
        <v>23.53</v>
      </c>
      <c r="E3055" s="61">
        <v>23.52966</v>
      </c>
      <c r="F3055" s="130">
        <f t="shared" si="95"/>
        <v>0.99998555036124093</v>
      </c>
    </row>
    <row r="3056" spans="1:6" s="55" customFormat="1" x14ac:dyDescent="0.25">
      <c r="A3056" s="51" t="str">
        <f t="shared" si="94"/>
        <v>A</v>
      </c>
      <c r="B3056" s="129" t="s">
        <v>258</v>
      </c>
      <c r="C3056" s="60" t="s">
        <v>12</v>
      </c>
      <c r="D3056" s="61">
        <v>11.512</v>
      </c>
      <c r="E3056" s="61">
        <v>11.510719999999999</v>
      </c>
      <c r="F3056" s="130">
        <f t="shared" si="95"/>
        <v>0.99988881167477406</v>
      </c>
    </row>
    <row r="3057" spans="1:6" s="55" customFormat="1" x14ac:dyDescent="0.25">
      <c r="A3057" s="51" t="str">
        <f t="shared" si="94"/>
        <v>A</v>
      </c>
      <c r="B3057" s="129" t="s">
        <v>258</v>
      </c>
      <c r="C3057" s="60" t="s">
        <v>16</v>
      </c>
      <c r="D3057" s="61">
        <v>7.0000000000000007E-2</v>
      </c>
      <c r="E3057" s="61">
        <v>6.9000000000000006E-2</v>
      </c>
      <c r="F3057" s="130">
        <f t="shared" si="95"/>
        <v>0.98571428571428565</v>
      </c>
    </row>
    <row r="3058" spans="1:6" s="55" customFormat="1" ht="18.75" thickBot="1" x14ac:dyDescent="0.3">
      <c r="A3058" s="51" t="str">
        <f t="shared" si="94"/>
        <v>A</v>
      </c>
      <c r="B3058" s="52" t="s">
        <v>1569</v>
      </c>
      <c r="C3058" s="125" t="s">
        <v>1570</v>
      </c>
      <c r="D3058" s="54">
        <v>24.588000000000001</v>
      </c>
      <c r="E3058" s="54">
        <v>24.584589999999999</v>
      </c>
      <c r="F3058" s="126">
        <f t="shared" si="95"/>
        <v>0.99986131446233928</v>
      </c>
    </row>
    <row r="3059" spans="1:6" s="55" customFormat="1" ht="15.75" thickTop="1" x14ac:dyDescent="0.25">
      <c r="A3059" s="51" t="str">
        <f t="shared" si="94"/>
        <v>A</v>
      </c>
      <c r="B3059" s="127" t="s">
        <v>258</v>
      </c>
      <c r="C3059" s="57" t="s">
        <v>10</v>
      </c>
      <c r="D3059" s="58">
        <v>24.588000000000001</v>
      </c>
      <c r="E3059" s="58">
        <v>24.584589999999999</v>
      </c>
      <c r="F3059" s="128">
        <f t="shared" si="95"/>
        <v>0.99986131446233928</v>
      </c>
    </row>
    <row r="3060" spans="1:6" s="55" customFormat="1" x14ac:dyDescent="0.25">
      <c r="A3060" s="51" t="str">
        <f t="shared" si="94"/>
        <v>A</v>
      </c>
      <c r="B3060" s="129" t="s">
        <v>258</v>
      </c>
      <c r="C3060" s="60" t="s">
        <v>11</v>
      </c>
      <c r="D3060" s="61">
        <v>16.001999999999999</v>
      </c>
      <c r="E3060" s="61">
        <v>16.00104</v>
      </c>
      <c r="F3060" s="130">
        <f t="shared" si="95"/>
        <v>0.99994000749906264</v>
      </c>
    </row>
    <row r="3061" spans="1:6" s="55" customFormat="1" x14ac:dyDescent="0.25">
      <c r="A3061" s="51" t="str">
        <f t="shared" si="94"/>
        <v>A</v>
      </c>
      <c r="B3061" s="129" t="s">
        <v>258</v>
      </c>
      <c r="C3061" s="60" t="s">
        <v>12</v>
      </c>
      <c r="D3061" s="61">
        <v>8.5860000000000003</v>
      </c>
      <c r="E3061" s="61">
        <v>8.5835499999999989</v>
      </c>
      <c r="F3061" s="130">
        <f t="shared" si="95"/>
        <v>0.9997146517586768</v>
      </c>
    </row>
    <row r="3062" spans="1:6" s="55" customFormat="1" ht="54.75" thickBot="1" x14ac:dyDescent="0.3">
      <c r="A3062" s="51" t="str">
        <f t="shared" si="94"/>
        <v>A</v>
      </c>
      <c r="B3062" s="52" t="s">
        <v>2508</v>
      </c>
      <c r="C3062" s="125" t="s">
        <v>2509</v>
      </c>
      <c r="D3062" s="54">
        <v>7.0000000000000001E-3</v>
      </c>
      <c r="E3062" s="54">
        <v>0</v>
      </c>
      <c r="F3062" s="126">
        <f t="shared" si="95"/>
        <v>0</v>
      </c>
    </row>
    <row r="3063" spans="1:6" s="55" customFormat="1" ht="15.75" thickTop="1" x14ac:dyDescent="0.25">
      <c r="A3063" s="51" t="str">
        <f t="shared" si="94"/>
        <v>A</v>
      </c>
      <c r="B3063" s="127" t="s">
        <v>258</v>
      </c>
      <c r="C3063" s="57" t="s">
        <v>10</v>
      </c>
      <c r="D3063" s="58">
        <v>7.0000000000000001E-3</v>
      </c>
      <c r="E3063" s="58">
        <v>0</v>
      </c>
      <c r="F3063" s="128">
        <f t="shared" si="95"/>
        <v>0</v>
      </c>
    </row>
    <row r="3064" spans="1:6" s="55" customFormat="1" x14ac:dyDescent="0.25">
      <c r="A3064" s="51" t="str">
        <f t="shared" si="94"/>
        <v>A</v>
      </c>
      <c r="B3064" s="129" t="s">
        <v>258</v>
      </c>
      <c r="C3064" s="60" t="s">
        <v>11</v>
      </c>
      <c r="D3064" s="61">
        <v>7.0000000000000001E-3</v>
      </c>
      <c r="E3064" s="61">
        <v>0</v>
      </c>
      <c r="F3064" s="130">
        <f t="shared" si="95"/>
        <v>0</v>
      </c>
    </row>
    <row r="3065" spans="1:6" s="55" customFormat="1" ht="18.75" thickBot="1" x14ac:dyDescent="0.3">
      <c r="A3065" s="51" t="str">
        <f t="shared" si="94"/>
        <v>A</v>
      </c>
      <c r="B3065" s="52" t="s">
        <v>1571</v>
      </c>
      <c r="C3065" s="125" t="s">
        <v>1572</v>
      </c>
      <c r="D3065" s="54">
        <v>1198.77</v>
      </c>
      <c r="E3065" s="54">
        <v>1280.8540300000002</v>
      </c>
      <c r="F3065" s="126">
        <f t="shared" si="95"/>
        <v>1.0684735437156421</v>
      </c>
    </row>
    <row r="3066" spans="1:6" s="55" customFormat="1" ht="15.75" thickTop="1" x14ac:dyDescent="0.25">
      <c r="A3066" s="51" t="str">
        <f t="shared" si="94"/>
        <v>A</v>
      </c>
      <c r="B3066" s="127" t="s">
        <v>258</v>
      </c>
      <c r="C3066" s="57" t="s">
        <v>10</v>
      </c>
      <c r="D3066" s="58">
        <v>1198.77</v>
      </c>
      <c r="E3066" s="58">
        <v>1256.8540300000002</v>
      </c>
      <c r="F3066" s="128">
        <f t="shared" si="95"/>
        <v>1.048453022681582</v>
      </c>
    </row>
    <row r="3067" spans="1:6" s="55" customFormat="1" x14ac:dyDescent="0.25">
      <c r="A3067" s="51" t="str">
        <f t="shared" si="94"/>
        <v>A</v>
      </c>
      <c r="B3067" s="129" t="s">
        <v>258</v>
      </c>
      <c r="C3067" s="60" t="s">
        <v>11</v>
      </c>
      <c r="D3067" s="61">
        <v>207.6</v>
      </c>
      <c r="E3067" s="61">
        <v>206.67487</v>
      </c>
      <c r="F3067" s="130">
        <f t="shared" si="95"/>
        <v>0.99554368978805396</v>
      </c>
    </row>
    <row r="3068" spans="1:6" s="55" customFormat="1" x14ac:dyDescent="0.25">
      <c r="A3068" s="51" t="str">
        <f t="shared" si="94"/>
        <v>A</v>
      </c>
      <c r="B3068" s="129" t="s">
        <v>258</v>
      </c>
      <c r="C3068" s="60" t="s">
        <v>12</v>
      </c>
      <c r="D3068" s="61">
        <v>949.8</v>
      </c>
      <c r="E3068" s="61">
        <v>1008.8716800000001</v>
      </c>
      <c r="F3068" s="130">
        <f t="shared" si="95"/>
        <v>1.0621938092229946</v>
      </c>
    </row>
    <row r="3069" spans="1:6" s="55" customFormat="1" x14ac:dyDescent="0.25">
      <c r="A3069" s="51" t="str">
        <f t="shared" si="94"/>
        <v>A</v>
      </c>
      <c r="B3069" s="129" t="s">
        <v>258</v>
      </c>
      <c r="C3069" s="60" t="s">
        <v>2</v>
      </c>
      <c r="D3069" s="61">
        <v>20.07</v>
      </c>
      <c r="E3069" s="61">
        <v>20.062580000000001</v>
      </c>
      <c r="F3069" s="130">
        <f t="shared" si="95"/>
        <v>0.99963029397110115</v>
      </c>
    </row>
    <row r="3070" spans="1:6" s="55" customFormat="1" x14ac:dyDescent="0.25">
      <c r="A3070" s="51" t="str">
        <f t="shared" si="94"/>
        <v>A</v>
      </c>
      <c r="B3070" s="129" t="s">
        <v>258</v>
      </c>
      <c r="C3070" s="60" t="s">
        <v>15</v>
      </c>
      <c r="D3070" s="61">
        <v>20</v>
      </c>
      <c r="E3070" s="61">
        <v>19.992529999999999</v>
      </c>
      <c r="F3070" s="130">
        <f t="shared" si="95"/>
        <v>0.99962649999999997</v>
      </c>
    </row>
    <row r="3071" spans="1:6" s="55" customFormat="1" x14ac:dyDescent="0.25">
      <c r="A3071" s="51" t="str">
        <f t="shared" si="94"/>
        <v>A</v>
      </c>
      <c r="B3071" s="129" t="s">
        <v>258</v>
      </c>
      <c r="C3071" s="60" t="s">
        <v>16</v>
      </c>
      <c r="D3071" s="61">
        <v>1.3</v>
      </c>
      <c r="E3071" s="61">
        <v>1.25237</v>
      </c>
      <c r="F3071" s="130">
        <f t="shared" si="95"/>
        <v>0.96336153846153838</v>
      </c>
    </row>
    <row r="3072" spans="1:6" s="55" customFormat="1" x14ac:dyDescent="0.25">
      <c r="A3072" s="51" t="str">
        <f t="shared" si="94"/>
        <v>A</v>
      </c>
      <c r="B3072" s="127" t="s">
        <v>258</v>
      </c>
      <c r="C3072" s="57" t="s">
        <v>17</v>
      </c>
      <c r="D3072" s="58">
        <v>0</v>
      </c>
      <c r="E3072" s="58">
        <v>24</v>
      </c>
      <c r="F3072" s="128" t="e">
        <f t="shared" si="95"/>
        <v>#DIV/0!</v>
      </c>
    </row>
    <row r="3073" spans="1:6" s="55" customFormat="1" ht="18.75" thickBot="1" x14ac:dyDescent="0.3">
      <c r="A3073" s="51" t="str">
        <f t="shared" si="94"/>
        <v>A</v>
      </c>
      <c r="B3073" s="52" t="s">
        <v>1573</v>
      </c>
      <c r="C3073" s="125" t="s">
        <v>1574</v>
      </c>
      <c r="D3073" s="54">
        <v>3666.51</v>
      </c>
      <c r="E3073" s="54">
        <v>3664.0662300000004</v>
      </c>
      <c r="F3073" s="126">
        <f t="shared" si="95"/>
        <v>0.99933348879452122</v>
      </c>
    </row>
    <row r="3074" spans="1:6" s="55" customFormat="1" ht="15.75" thickTop="1" x14ac:dyDescent="0.25">
      <c r="A3074" s="51" t="str">
        <f t="shared" si="94"/>
        <v>A</v>
      </c>
      <c r="B3074" s="127" t="s">
        <v>258</v>
      </c>
      <c r="C3074" s="57" t="s">
        <v>10</v>
      </c>
      <c r="D3074" s="58">
        <v>2515.2600000000002</v>
      </c>
      <c r="E3074" s="58">
        <v>2512.8257300000005</v>
      </c>
      <c r="F3074" s="128">
        <f t="shared" si="95"/>
        <v>0.9990321994545297</v>
      </c>
    </row>
    <row r="3075" spans="1:6" s="55" customFormat="1" x14ac:dyDescent="0.25">
      <c r="A3075" s="51" t="str">
        <f t="shared" si="94"/>
        <v>A</v>
      </c>
      <c r="B3075" s="129" t="s">
        <v>258</v>
      </c>
      <c r="C3075" s="60" t="s">
        <v>11</v>
      </c>
      <c r="D3075" s="61">
        <v>238</v>
      </c>
      <c r="E3075" s="61">
        <v>237.98989</v>
      </c>
      <c r="F3075" s="130">
        <f t="shared" si="95"/>
        <v>0.9999575210084034</v>
      </c>
    </row>
    <row r="3076" spans="1:6" s="55" customFormat="1" x14ac:dyDescent="0.25">
      <c r="A3076" s="51" t="str">
        <f t="shared" ref="A3076:A3139" si="96">IF(OR(D3076&lt;&gt;0,E3076&lt;&gt;0),"A","B")</f>
        <v>A</v>
      </c>
      <c r="B3076" s="129" t="s">
        <v>258</v>
      </c>
      <c r="C3076" s="60" t="s">
        <v>12</v>
      </c>
      <c r="D3076" s="61">
        <v>2266.9</v>
      </c>
      <c r="E3076" s="61">
        <v>2264.5579900000002</v>
      </c>
      <c r="F3076" s="130">
        <f t="shared" ref="F3076:F3139" si="97">E3076/D3076</f>
        <v>0.99896686664608059</v>
      </c>
    </row>
    <row r="3077" spans="1:6" s="55" customFormat="1" x14ac:dyDescent="0.25">
      <c r="A3077" s="51" t="str">
        <f t="shared" si="96"/>
        <v>A</v>
      </c>
      <c r="B3077" s="129" t="s">
        <v>258</v>
      </c>
      <c r="C3077" s="60" t="s">
        <v>15</v>
      </c>
      <c r="D3077" s="61">
        <v>10</v>
      </c>
      <c r="E3077" s="61">
        <v>9.9202900000000014</v>
      </c>
      <c r="F3077" s="130">
        <f t="shared" si="97"/>
        <v>0.99202900000000016</v>
      </c>
    </row>
    <row r="3078" spans="1:6" s="55" customFormat="1" x14ac:dyDescent="0.25">
      <c r="A3078" s="51" t="str">
        <f t="shared" si="96"/>
        <v>A</v>
      </c>
      <c r="B3078" s="129" t="s">
        <v>258</v>
      </c>
      <c r="C3078" s="60" t="s">
        <v>16</v>
      </c>
      <c r="D3078" s="61">
        <v>0.36</v>
      </c>
      <c r="E3078" s="61">
        <v>0.35755999999999999</v>
      </c>
      <c r="F3078" s="130">
        <f t="shared" si="97"/>
        <v>0.99322222222222223</v>
      </c>
    </row>
    <row r="3079" spans="1:6" s="55" customFormat="1" x14ac:dyDescent="0.25">
      <c r="A3079" s="51" t="str">
        <f t="shared" si="96"/>
        <v>A</v>
      </c>
      <c r="B3079" s="127" t="s">
        <v>258</v>
      </c>
      <c r="C3079" s="57" t="s">
        <v>17</v>
      </c>
      <c r="D3079" s="58">
        <v>1151.25</v>
      </c>
      <c r="E3079" s="58">
        <v>1151.2405000000001</v>
      </c>
      <c r="F3079" s="128">
        <f t="shared" si="97"/>
        <v>0.99999174809989155</v>
      </c>
    </row>
    <row r="3080" spans="1:6" s="55" customFormat="1" ht="36.75" thickBot="1" x14ac:dyDescent="0.3">
      <c r="A3080" s="51" t="str">
        <f t="shared" si="96"/>
        <v>A</v>
      </c>
      <c r="B3080" s="52" t="s">
        <v>1575</v>
      </c>
      <c r="C3080" s="125" t="s">
        <v>1576</v>
      </c>
      <c r="D3080" s="54">
        <v>448.19600000000003</v>
      </c>
      <c r="E3080" s="54">
        <v>439.38297999999998</v>
      </c>
      <c r="F3080" s="126">
        <f t="shared" si="97"/>
        <v>0.98033668305830468</v>
      </c>
    </row>
    <row r="3081" spans="1:6" s="55" customFormat="1" ht="15.75" thickTop="1" x14ac:dyDescent="0.25">
      <c r="A3081" s="51" t="str">
        <f t="shared" si="96"/>
        <v>A</v>
      </c>
      <c r="B3081" s="127" t="s">
        <v>258</v>
      </c>
      <c r="C3081" s="57" t="s">
        <v>10</v>
      </c>
      <c r="D3081" s="58">
        <v>444.19600000000003</v>
      </c>
      <c r="E3081" s="58">
        <v>435.45947999999999</v>
      </c>
      <c r="F3081" s="128">
        <f t="shared" si="97"/>
        <v>0.98033183549604219</v>
      </c>
    </row>
    <row r="3082" spans="1:6" s="55" customFormat="1" x14ac:dyDescent="0.25">
      <c r="A3082" s="51" t="str">
        <f t="shared" si="96"/>
        <v>A</v>
      </c>
      <c r="B3082" s="129" t="s">
        <v>258</v>
      </c>
      <c r="C3082" s="60" t="s">
        <v>11</v>
      </c>
      <c r="D3082" s="61">
        <v>276.24299999999999</v>
      </c>
      <c r="E3082" s="61">
        <v>276.24299999999999</v>
      </c>
      <c r="F3082" s="130">
        <f t="shared" si="97"/>
        <v>1</v>
      </c>
    </row>
    <row r="3083" spans="1:6" s="55" customFormat="1" x14ac:dyDescent="0.25">
      <c r="A3083" s="51" t="str">
        <f t="shared" si="96"/>
        <v>A</v>
      </c>
      <c r="B3083" s="129" t="s">
        <v>258</v>
      </c>
      <c r="C3083" s="60" t="s">
        <v>12</v>
      </c>
      <c r="D3083" s="61">
        <v>162.90799999999999</v>
      </c>
      <c r="E3083" s="61">
        <v>156.28932</v>
      </c>
      <c r="F3083" s="130">
        <f t="shared" si="97"/>
        <v>0.95937166989957534</v>
      </c>
    </row>
    <row r="3084" spans="1:6" s="55" customFormat="1" x14ac:dyDescent="0.25">
      <c r="A3084" s="51" t="str">
        <f t="shared" si="96"/>
        <v>A</v>
      </c>
      <c r="B3084" s="129" t="s">
        <v>258</v>
      </c>
      <c r="C3084" s="60" t="s">
        <v>16</v>
      </c>
      <c r="D3084" s="61">
        <v>5.0449999999999999</v>
      </c>
      <c r="E3084" s="61">
        <v>2.9271599999999998</v>
      </c>
      <c r="F3084" s="130">
        <f t="shared" si="97"/>
        <v>0.58021010901883052</v>
      </c>
    </row>
    <row r="3085" spans="1:6" s="55" customFormat="1" x14ac:dyDescent="0.25">
      <c r="A3085" s="51" t="str">
        <f t="shared" si="96"/>
        <v>A</v>
      </c>
      <c r="B3085" s="127" t="s">
        <v>258</v>
      </c>
      <c r="C3085" s="57" t="s">
        <v>17</v>
      </c>
      <c r="D3085" s="58">
        <v>4</v>
      </c>
      <c r="E3085" s="58">
        <v>3.9235000000000002</v>
      </c>
      <c r="F3085" s="128">
        <f t="shared" si="97"/>
        <v>0.98087500000000005</v>
      </c>
    </row>
    <row r="3086" spans="1:6" s="55" customFormat="1" ht="18.75" thickBot="1" x14ac:dyDescent="0.3">
      <c r="A3086" s="51" t="str">
        <f t="shared" si="96"/>
        <v>A</v>
      </c>
      <c r="B3086" s="52" t="s">
        <v>1577</v>
      </c>
      <c r="C3086" s="125" t="s">
        <v>1578</v>
      </c>
      <c r="D3086" s="54">
        <v>72.209999999999994</v>
      </c>
      <c r="E3086" s="54">
        <v>71.402090000000001</v>
      </c>
      <c r="F3086" s="126">
        <f t="shared" si="97"/>
        <v>0.98881166043484292</v>
      </c>
    </row>
    <row r="3087" spans="1:6" s="55" customFormat="1" ht="15.75" thickTop="1" x14ac:dyDescent="0.25">
      <c r="A3087" s="51" t="str">
        <f t="shared" si="96"/>
        <v>A</v>
      </c>
      <c r="B3087" s="127" t="s">
        <v>258</v>
      </c>
      <c r="C3087" s="57" t="s">
        <v>10</v>
      </c>
      <c r="D3087" s="58">
        <v>72.209999999999994</v>
      </c>
      <c r="E3087" s="58">
        <v>71.402090000000001</v>
      </c>
      <c r="F3087" s="128">
        <f t="shared" si="97"/>
        <v>0.98881166043484292</v>
      </c>
    </row>
    <row r="3088" spans="1:6" s="55" customFormat="1" x14ac:dyDescent="0.25">
      <c r="A3088" s="51" t="str">
        <f t="shared" si="96"/>
        <v>A</v>
      </c>
      <c r="B3088" s="129" t="s">
        <v>258</v>
      </c>
      <c r="C3088" s="60" t="s">
        <v>12</v>
      </c>
      <c r="D3088" s="61">
        <v>14</v>
      </c>
      <c r="E3088" s="61">
        <v>13.2</v>
      </c>
      <c r="F3088" s="130">
        <f t="shared" si="97"/>
        <v>0.94285714285714284</v>
      </c>
    </row>
    <row r="3089" spans="1:6" s="55" customFormat="1" x14ac:dyDescent="0.25">
      <c r="A3089" s="51" t="str">
        <f t="shared" si="96"/>
        <v>A</v>
      </c>
      <c r="B3089" s="129" t="s">
        <v>258</v>
      </c>
      <c r="C3089" s="60" t="s">
        <v>2</v>
      </c>
      <c r="D3089" s="61">
        <v>58.21</v>
      </c>
      <c r="E3089" s="61">
        <v>58.202089999999998</v>
      </c>
      <c r="F3089" s="130">
        <f t="shared" si="97"/>
        <v>0.99986411269541309</v>
      </c>
    </row>
    <row r="3090" spans="1:6" s="55" customFormat="1" ht="18.75" thickBot="1" x14ac:dyDescent="0.3">
      <c r="A3090" s="51" t="str">
        <f t="shared" si="96"/>
        <v>A</v>
      </c>
      <c r="B3090" s="52" t="s">
        <v>1579</v>
      </c>
      <c r="C3090" s="125" t="s">
        <v>156</v>
      </c>
      <c r="D3090" s="54">
        <v>22.99</v>
      </c>
      <c r="E3090" s="54">
        <v>114.59547999999999</v>
      </c>
      <c r="F3090" s="126">
        <f t="shared" si="97"/>
        <v>4.9845793823401481</v>
      </c>
    </row>
    <row r="3091" spans="1:6" s="55" customFormat="1" ht="15.75" thickTop="1" x14ac:dyDescent="0.25">
      <c r="A3091" s="51" t="str">
        <f t="shared" si="96"/>
        <v>A</v>
      </c>
      <c r="B3091" s="127" t="s">
        <v>258</v>
      </c>
      <c r="C3091" s="57" t="s">
        <v>10</v>
      </c>
      <c r="D3091" s="58">
        <v>22.99</v>
      </c>
      <c r="E3091" s="58">
        <v>114.59547999999999</v>
      </c>
      <c r="F3091" s="128">
        <f t="shared" si="97"/>
        <v>4.9845793823401481</v>
      </c>
    </row>
    <row r="3092" spans="1:6" s="55" customFormat="1" x14ac:dyDescent="0.25">
      <c r="A3092" s="51" t="str">
        <f t="shared" si="96"/>
        <v>A</v>
      </c>
      <c r="B3092" s="129" t="s">
        <v>258</v>
      </c>
      <c r="C3092" s="60" t="s">
        <v>11</v>
      </c>
      <c r="D3092" s="61">
        <v>6.16</v>
      </c>
      <c r="E3092" s="61">
        <v>6.16</v>
      </c>
      <c r="F3092" s="130">
        <f t="shared" si="97"/>
        <v>1</v>
      </c>
    </row>
    <row r="3093" spans="1:6" s="55" customFormat="1" x14ac:dyDescent="0.25">
      <c r="A3093" s="51" t="str">
        <f t="shared" si="96"/>
        <v>A</v>
      </c>
      <c r="B3093" s="129" t="s">
        <v>258</v>
      </c>
      <c r="C3093" s="60" t="s">
        <v>12</v>
      </c>
      <c r="D3093" s="61">
        <v>16.829999999999998</v>
      </c>
      <c r="E3093" s="61">
        <v>108.43548</v>
      </c>
      <c r="F3093" s="130">
        <f t="shared" si="97"/>
        <v>6.4429875222816406</v>
      </c>
    </row>
    <row r="3094" spans="1:6" s="55" customFormat="1" ht="18.75" thickBot="1" x14ac:dyDescent="0.3">
      <c r="A3094" s="51" t="str">
        <f t="shared" si="96"/>
        <v>A</v>
      </c>
      <c r="B3094" s="52" t="s">
        <v>1580</v>
      </c>
      <c r="C3094" s="125" t="s">
        <v>1581</v>
      </c>
      <c r="D3094" s="54">
        <v>29.21</v>
      </c>
      <c r="E3094" s="54">
        <v>28.42557</v>
      </c>
      <c r="F3094" s="126">
        <f t="shared" si="97"/>
        <v>0.97314515576857241</v>
      </c>
    </row>
    <row r="3095" spans="1:6" s="55" customFormat="1" ht="15.75" thickTop="1" x14ac:dyDescent="0.25">
      <c r="A3095" s="51" t="str">
        <f t="shared" si="96"/>
        <v>A</v>
      </c>
      <c r="B3095" s="127" t="s">
        <v>258</v>
      </c>
      <c r="C3095" s="57" t="s">
        <v>10</v>
      </c>
      <c r="D3095" s="58">
        <v>29.21</v>
      </c>
      <c r="E3095" s="58">
        <v>28.42557</v>
      </c>
      <c r="F3095" s="128">
        <f t="shared" si="97"/>
        <v>0.97314515576857241</v>
      </c>
    </row>
    <row r="3096" spans="1:6" s="55" customFormat="1" x14ac:dyDescent="0.25">
      <c r="A3096" s="51" t="str">
        <f t="shared" si="96"/>
        <v>A</v>
      </c>
      <c r="B3096" s="129" t="s">
        <v>258</v>
      </c>
      <c r="C3096" s="60" t="s">
        <v>11</v>
      </c>
      <c r="D3096" s="61">
        <v>12.71</v>
      </c>
      <c r="E3096" s="61">
        <v>12.705</v>
      </c>
      <c r="F3096" s="130">
        <f t="shared" si="97"/>
        <v>0.99960660896931541</v>
      </c>
    </row>
    <row r="3097" spans="1:6" s="55" customFormat="1" x14ac:dyDescent="0.25">
      <c r="A3097" s="51" t="str">
        <f t="shared" si="96"/>
        <v>A</v>
      </c>
      <c r="B3097" s="129" t="s">
        <v>258</v>
      </c>
      <c r="C3097" s="60" t="s">
        <v>12</v>
      </c>
      <c r="D3097" s="61">
        <v>16.5</v>
      </c>
      <c r="E3097" s="61">
        <v>15.72057</v>
      </c>
      <c r="F3097" s="130">
        <f t="shared" si="97"/>
        <v>0.95276181818181815</v>
      </c>
    </row>
    <row r="3098" spans="1:6" ht="18.75" thickBot="1" x14ac:dyDescent="0.3">
      <c r="A3098" s="110" t="str">
        <f t="shared" si="96"/>
        <v>A</v>
      </c>
      <c r="B3098" s="42" t="s">
        <v>1582</v>
      </c>
      <c r="C3098" s="120" t="s">
        <v>1583</v>
      </c>
      <c r="D3098" s="44">
        <v>337660.48300000001</v>
      </c>
      <c r="E3098" s="44">
        <v>337943.68501000002</v>
      </c>
      <c r="F3098" s="113">
        <f t="shared" si="97"/>
        <v>1.0008387182517891</v>
      </c>
    </row>
    <row r="3099" spans="1:6" ht="15.75" thickTop="1" x14ac:dyDescent="0.25">
      <c r="A3099" s="110" t="str">
        <f t="shared" si="96"/>
        <v>A</v>
      </c>
      <c r="B3099" s="121" t="s">
        <v>258</v>
      </c>
      <c r="C3099" s="46" t="s">
        <v>10</v>
      </c>
      <c r="D3099" s="47">
        <v>337391.46</v>
      </c>
      <c r="E3099" s="47">
        <v>337662.33000999998</v>
      </c>
      <c r="F3099" s="122">
        <f t="shared" si="97"/>
        <v>1.0008028359994647</v>
      </c>
    </row>
    <row r="3100" spans="1:6" x14ac:dyDescent="0.25">
      <c r="A3100" s="110" t="str">
        <f t="shared" si="96"/>
        <v>A</v>
      </c>
      <c r="B3100" s="123" t="s">
        <v>258</v>
      </c>
      <c r="C3100" s="49" t="s">
        <v>11</v>
      </c>
      <c r="D3100" s="50">
        <v>577.88099999999997</v>
      </c>
      <c r="E3100" s="50">
        <v>577.87873000000002</v>
      </c>
      <c r="F3100" s="124">
        <f t="shared" si="97"/>
        <v>0.99999607185562434</v>
      </c>
    </row>
    <row r="3101" spans="1:6" x14ac:dyDescent="0.25">
      <c r="A3101" s="110" t="str">
        <f t="shared" si="96"/>
        <v>A</v>
      </c>
      <c r="B3101" s="123" t="s">
        <v>258</v>
      </c>
      <c r="C3101" s="49" t="s">
        <v>12</v>
      </c>
      <c r="D3101" s="50">
        <v>18009.839</v>
      </c>
      <c r="E3101" s="50">
        <v>18182.031270000003</v>
      </c>
      <c r="F3101" s="124">
        <f t="shared" si="97"/>
        <v>1.0095610110673396</v>
      </c>
    </row>
    <row r="3102" spans="1:6" x14ac:dyDescent="0.25">
      <c r="A3102" s="110" t="str">
        <f t="shared" si="96"/>
        <v>A</v>
      </c>
      <c r="B3102" s="123" t="s">
        <v>258</v>
      </c>
      <c r="C3102" s="49" t="s">
        <v>14</v>
      </c>
      <c r="D3102" s="50">
        <v>5136.1480000000001</v>
      </c>
      <c r="E3102" s="50">
        <v>5121.5023499999998</v>
      </c>
      <c r="F3102" s="124">
        <f t="shared" si="97"/>
        <v>0.99714851480136468</v>
      </c>
    </row>
    <row r="3103" spans="1:6" x14ac:dyDescent="0.25">
      <c r="A3103" s="110" t="str">
        <f t="shared" si="96"/>
        <v>A</v>
      </c>
      <c r="B3103" s="123" t="s">
        <v>258</v>
      </c>
      <c r="C3103" s="49" t="s">
        <v>2</v>
      </c>
      <c r="D3103" s="50">
        <v>9871</v>
      </c>
      <c r="E3103" s="50">
        <v>10004.978270000001</v>
      </c>
      <c r="F3103" s="124">
        <f t="shared" si="97"/>
        <v>1.0135729176375241</v>
      </c>
    </row>
    <row r="3104" spans="1:6" x14ac:dyDescent="0.25">
      <c r="A3104" s="110" t="str">
        <f t="shared" si="96"/>
        <v>A</v>
      </c>
      <c r="B3104" s="123" t="s">
        <v>258</v>
      </c>
      <c r="C3104" s="49" t="s">
        <v>15</v>
      </c>
      <c r="D3104" s="50">
        <v>1420.0250000000001</v>
      </c>
      <c r="E3104" s="50">
        <v>1407.21056</v>
      </c>
      <c r="F3104" s="124">
        <f t="shared" si="97"/>
        <v>0.99097590535377889</v>
      </c>
    </row>
    <row r="3105" spans="1:6" x14ac:dyDescent="0.25">
      <c r="A3105" s="110" t="str">
        <f t="shared" si="96"/>
        <v>A</v>
      </c>
      <c r="B3105" s="123" t="s">
        <v>258</v>
      </c>
      <c r="C3105" s="49" t="s">
        <v>16</v>
      </c>
      <c r="D3105" s="50">
        <v>302376.56699999998</v>
      </c>
      <c r="E3105" s="50">
        <v>302368.72883000004</v>
      </c>
      <c r="F3105" s="124">
        <f t="shared" si="97"/>
        <v>0.99997407811697281</v>
      </c>
    </row>
    <row r="3106" spans="1:6" x14ac:dyDescent="0.25">
      <c r="A3106" s="110" t="str">
        <f t="shared" si="96"/>
        <v>A</v>
      </c>
      <c r="B3106" s="121" t="s">
        <v>258</v>
      </c>
      <c r="C3106" s="46" t="s">
        <v>17</v>
      </c>
      <c r="D3106" s="47">
        <v>269.02300000000002</v>
      </c>
      <c r="E3106" s="47">
        <v>281.35500000000002</v>
      </c>
      <c r="F3106" s="122">
        <f t="shared" si="97"/>
        <v>1.0458399467703505</v>
      </c>
    </row>
    <row r="3107" spans="1:6" ht="18.75" thickBot="1" x14ac:dyDescent="0.3">
      <c r="A3107" s="110" t="str">
        <f t="shared" si="96"/>
        <v>A</v>
      </c>
      <c r="B3107" s="42" t="s">
        <v>1584</v>
      </c>
      <c r="C3107" s="120" t="s">
        <v>1585</v>
      </c>
      <c r="D3107" s="44">
        <v>278105.033</v>
      </c>
      <c r="E3107" s="44">
        <v>278104.16918000003</v>
      </c>
      <c r="F3107" s="113">
        <f t="shared" si="97"/>
        <v>0.99999689390734625</v>
      </c>
    </row>
    <row r="3108" spans="1:6" ht="15.75" thickTop="1" x14ac:dyDescent="0.25">
      <c r="A3108" s="110" t="str">
        <f t="shared" si="96"/>
        <v>A</v>
      </c>
      <c r="B3108" s="121" t="s">
        <v>258</v>
      </c>
      <c r="C3108" s="46" t="s">
        <v>10</v>
      </c>
      <c r="D3108" s="47">
        <v>278105.033</v>
      </c>
      <c r="E3108" s="47">
        <v>278104.16918000003</v>
      </c>
      <c r="F3108" s="122">
        <f t="shared" si="97"/>
        <v>0.99999689390734625</v>
      </c>
    </row>
    <row r="3109" spans="1:6" x14ac:dyDescent="0.25">
      <c r="A3109" s="110" t="str">
        <f t="shared" si="96"/>
        <v>A</v>
      </c>
      <c r="B3109" s="123" t="s">
        <v>258</v>
      </c>
      <c r="C3109" s="49" t="s">
        <v>14</v>
      </c>
      <c r="D3109" s="50">
        <v>3754.5</v>
      </c>
      <c r="E3109" s="50">
        <v>3754.5</v>
      </c>
      <c r="F3109" s="124">
        <f t="shared" si="97"/>
        <v>1</v>
      </c>
    </row>
    <row r="3110" spans="1:6" x14ac:dyDescent="0.25">
      <c r="A3110" s="110" t="str">
        <f t="shared" si="96"/>
        <v>A</v>
      </c>
      <c r="B3110" s="123" t="s">
        <v>258</v>
      </c>
      <c r="C3110" s="49" t="s">
        <v>16</v>
      </c>
      <c r="D3110" s="50">
        <v>274350.533</v>
      </c>
      <c r="E3110" s="50">
        <v>274349.66918000003</v>
      </c>
      <c r="F3110" s="124">
        <f t="shared" si="97"/>
        <v>0.99999685140032157</v>
      </c>
    </row>
    <row r="3111" spans="1:6" ht="36.75" thickBot="1" x14ac:dyDescent="0.3">
      <c r="A3111" s="110" t="str">
        <f t="shared" si="96"/>
        <v>A</v>
      </c>
      <c r="B3111" s="42" t="s">
        <v>1586</v>
      </c>
      <c r="C3111" s="120" t="s">
        <v>1587</v>
      </c>
      <c r="D3111" s="44">
        <v>2776.54</v>
      </c>
      <c r="E3111" s="44">
        <v>3042.1834099999996</v>
      </c>
      <c r="F3111" s="113">
        <f t="shared" si="97"/>
        <v>1.0956742600502782</v>
      </c>
    </row>
    <row r="3112" spans="1:6" ht="15.75" thickTop="1" x14ac:dyDescent="0.25">
      <c r="A3112" s="110" t="str">
        <f t="shared" si="96"/>
        <v>A</v>
      </c>
      <c r="B3112" s="121" t="s">
        <v>258</v>
      </c>
      <c r="C3112" s="46" t="s">
        <v>10</v>
      </c>
      <c r="D3112" s="47">
        <v>2776.54</v>
      </c>
      <c r="E3112" s="47">
        <v>3029.8514099999998</v>
      </c>
      <c r="F3112" s="122">
        <f t="shared" si="97"/>
        <v>1.091232760918265</v>
      </c>
    </row>
    <row r="3113" spans="1:6" x14ac:dyDescent="0.25">
      <c r="A3113" s="110" t="str">
        <f t="shared" si="96"/>
        <v>A</v>
      </c>
      <c r="B3113" s="123" t="s">
        <v>258</v>
      </c>
      <c r="C3113" s="49" t="s">
        <v>11</v>
      </c>
      <c r="D3113" s="50">
        <v>148.78</v>
      </c>
      <c r="E3113" s="50">
        <v>148.77801000000002</v>
      </c>
      <c r="F3113" s="124">
        <f t="shared" si="97"/>
        <v>0.99998662454631015</v>
      </c>
    </row>
    <row r="3114" spans="1:6" x14ac:dyDescent="0.25">
      <c r="A3114" s="110" t="str">
        <f t="shared" si="96"/>
        <v>A</v>
      </c>
      <c r="B3114" s="123" t="s">
        <v>258</v>
      </c>
      <c r="C3114" s="49" t="s">
        <v>12</v>
      </c>
      <c r="D3114" s="50">
        <v>2607.9520000000002</v>
      </c>
      <c r="E3114" s="50">
        <v>2725.9358500000003</v>
      </c>
      <c r="F3114" s="124">
        <f t="shared" si="97"/>
        <v>1.0452400389270968</v>
      </c>
    </row>
    <row r="3115" spans="1:6" x14ac:dyDescent="0.25">
      <c r="A3115" s="110" t="str">
        <f t="shared" si="96"/>
        <v>A</v>
      </c>
      <c r="B3115" s="123" t="s">
        <v>258</v>
      </c>
      <c r="C3115" s="49" t="s">
        <v>2</v>
      </c>
      <c r="D3115" s="50">
        <v>0</v>
      </c>
      <c r="E3115" s="50">
        <v>135.43239000000003</v>
      </c>
      <c r="F3115" s="124" t="e">
        <f t="shared" si="97"/>
        <v>#DIV/0!</v>
      </c>
    </row>
    <row r="3116" spans="1:6" x14ac:dyDescent="0.25">
      <c r="A3116" s="110" t="str">
        <f t="shared" si="96"/>
        <v>A</v>
      </c>
      <c r="B3116" s="123" t="s">
        <v>258</v>
      </c>
      <c r="C3116" s="49" t="s">
        <v>15</v>
      </c>
      <c r="D3116" s="50">
        <v>17.448</v>
      </c>
      <c r="E3116" s="50">
        <v>17.447500000000002</v>
      </c>
      <c r="F3116" s="124">
        <f t="shared" si="97"/>
        <v>0.99997134342044935</v>
      </c>
    </row>
    <row r="3117" spans="1:6" x14ac:dyDescent="0.25">
      <c r="A3117" s="110" t="str">
        <f t="shared" si="96"/>
        <v>A</v>
      </c>
      <c r="B3117" s="123" t="s">
        <v>258</v>
      </c>
      <c r="C3117" s="49" t="s">
        <v>16</v>
      </c>
      <c r="D3117" s="50">
        <v>2.36</v>
      </c>
      <c r="E3117" s="50">
        <v>2.25766</v>
      </c>
      <c r="F3117" s="124">
        <f t="shared" si="97"/>
        <v>0.95663559322033909</v>
      </c>
    </row>
    <row r="3118" spans="1:6" x14ac:dyDescent="0.25">
      <c r="A3118" s="110" t="str">
        <f t="shared" si="96"/>
        <v>A</v>
      </c>
      <c r="B3118" s="121" t="s">
        <v>258</v>
      </c>
      <c r="C3118" s="46" t="s">
        <v>17</v>
      </c>
      <c r="D3118" s="47">
        <v>0</v>
      </c>
      <c r="E3118" s="47">
        <v>12.332000000000001</v>
      </c>
      <c r="F3118" s="122" t="e">
        <f t="shared" si="97"/>
        <v>#DIV/0!</v>
      </c>
    </row>
    <row r="3119" spans="1:6" s="55" customFormat="1" ht="36.75" thickBot="1" x14ac:dyDescent="0.3">
      <c r="A3119" s="51" t="str">
        <f t="shared" si="96"/>
        <v>A</v>
      </c>
      <c r="B3119" s="52" t="s">
        <v>1588</v>
      </c>
      <c r="C3119" s="125" t="s">
        <v>1589</v>
      </c>
      <c r="D3119" s="54">
        <v>280.27999999999997</v>
      </c>
      <c r="E3119" s="54">
        <v>280.18560000000002</v>
      </c>
      <c r="F3119" s="126">
        <f t="shared" si="97"/>
        <v>0.99966319394890846</v>
      </c>
    </row>
    <row r="3120" spans="1:6" s="55" customFormat="1" ht="15.75" thickTop="1" x14ac:dyDescent="0.25">
      <c r="A3120" s="51" t="str">
        <f t="shared" si="96"/>
        <v>A</v>
      </c>
      <c r="B3120" s="127" t="s">
        <v>258</v>
      </c>
      <c r="C3120" s="57" t="s">
        <v>10</v>
      </c>
      <c r="D3120" s="58">
        <v>280.27999999999997</v>
      </c>
      <c r="E3120" s="58">
        <v>280.18560000000002</v>
      </c>
      <c r="F3120" s="128">
        <f t="shared" si="97"/>
        <v>0.99966319394890846</v>
      </c>
    </row>
    <row r="3121" spans="1:6" s="55" customFormat="1" x14ac:dyDescent="0.25">
      <c r="A3121" s="51" t="str">
        <f t="shared" si="96"/>
        <v>A</v>
      </c>
      <c r="B3121" s="129" t="s">
        <v>258</v>
      </c>
      <c r="C3121" s="60" t="s">
        <v>11</v>
      </c>
      <c r="D3121" s="61">
        <v>148.78</v>
      </c>
      <c r="E3121" s="61">
        <v>148.77801000000002</v>
      </c>
      <c r="F3121" s="130">
        <f t="shared" si="97"/>
        <v>0.99998662454631015</v>
      </c>
    </row>
    <row r="3122" spans="1:6" s="55" customFormat="1" x14ac:dyDescent="0.25">
      <c r="A3122" s="51" t="str">
        <f t="shared" si="96"/>
        <v>A</v>
      </c>
      <c r="B3122" s="129" t="s">
        <v>258</v>
      </c>
      <c r="C3122" s="60" t="s">
        <v>12</v>
      </c>
      <c r="D3122" s="61">
        <v>130</v>
      </c>
      <c r="E3122" s="61">
        <v>130</v>
      </c>
      <c r="F3122" s="130">
        <f t="shared" si="97"/>
        <v>1</v>
      </c>
    </row>
    <row r="3123" spans="1:6" s="55" customFormat="1" x14ac:dyDescent="0.25">
      <c r="A3123" s="51" t="str">
        <f t="shared" si="96"/>
        <v>A</v>
      </c>
      <c r="B3123" s="129" t="s">
        <v>258</v>
      </c>
      <c r="C3123" s="60" t="s">
        <v>16</v>
      </c>
      <c r="D3123" s="61">
        <v>1.5</v>
      </c>
      <c r="E3123" s="61">
        <v>1.4075899999999999</v>
      </c>
      <c r="F3123" s="130">
        <f t="shared" si="97"/>
        <v>0.9383933333333333</v>
      </c>
    </row>
    <row r="3124" spans="1:6" s="55" customFormat="1" ht="36.75" thickBot="1" x14ac:dyDescent="0.3">
      <c r="A3124" s="51" t="str">
        <f t="shared" si="96"/>
        <v>A</v>
      </c>
      <c r="B3124" s="52" t="s">
        <v>1590</v>
      </c>
      <c r="C3124" s="125" t="s">
        <v>1591</v>
      </c>
      <c r="D3124" s="54">
        <v>2496.2600000000002</v>
      </c>
      <c r="E3124" s="54">
        <v>2761.9978099999994</v>
      </c>
      <c r="F3124" s="126">
        <f t="shared" si="97"/>
        <v>1.1064543797521089</v>
      </c>
    </row>
    <row r="3125" spans="1:6" s="55" customFormat="1" ht="15.75" thickTop="1" x14ac:dyDescent="0.25">
      <c r="A3125" s="51" t="str">
        <f t="shared" si="96"/>
        <v>A</v>
      </c>
      <c r="B3125" s="127" t="s">
        <v>258</v>
      </c>
      <c r="C3125" s="57" t="s">
        <v>10</v>
      </c>
      <c r="D3125" s="58">
        <v>2496.2600000000002</v>
      </c>
      <c r="E3125" s="58">
        <v>2749.6658099999995</v>
      </c>
      <c r="F3125" s="128">
        <f t="shared" si="97"/>
        <v>1.1015141892270834</v>
      </c>
    </row>
    <row r="3126" spans="1:6" s="55" customFormat="1" x14ac:dyDescent="0.25">
      <c r="A3126" s="51" t="str">
        <f t="shared" si="96"/>
        <v>A</v>
      </c>
      <c r="B3126" s="129" t="s">
        <v>258</v>
      </c>
      <c r="C3126" s="60" t="s">
        <v>12</v>
      </c>
      <c r="D3126" s="61">
        <v>2477.9520000000002</v>
      </c>
      <c r="E3126" s="61">
        <v>2595.9358500000003</v>
      </c>
      <c r="F3126" s="130">
        <f t="shared" si="97"/>
        <v>1.0476134525608245</v>
      </c>
    </row>
    <row r="3127" spans="1:6" s="55" customFormat="1" x14ac:dyDescent="0.25">
      <c r="A3127" s="51" t="str">
        <f t="shared" si="96"/>
        <v>A</v>
      </c>
      <c r="B3127" s="129" t="s">
        <v>258</v>
      </c>
      <c r="C3127" s="60" t="s">
        <v>2</v>
      </c>
      <c r="D3127" s="61">
        <v>0</v>
      </c>
      <c r="E3127" s="61">
        <v>135.43239000000003</v>
      </c>
      <c r="F3127" s="130" t="e">
        <f t="shared" si="97"/>
        <v>#DIV/0!</v>
      </c>
    </row>
    <row r="3128" spans="1:6" s="55" customFormat="1" x14ac:dyDescent="0.25">
      <c r="A3128" s="51" t="str">
        <f t="shared" si="96"/>
        <v>A</v>
      </c>
      <c r="B3128" s="129" t="s">
        <v>258</v>
      </c>
      <c r="C3128" s="60" t="s">
        <v>15</v>
      </c>
      <c r="D3128" s="61">
        <v>17.448</v>
      </c>
      <c r="E3128" s="61">
        <v>17.447500000000002</v>
      </c>
      <c r="F3128" s="130">
        <f t="shared" si="97"/>
        <v>0.99997134342044935</v>
      </c>
    </row>
    <row r="3129" spans="1:6" s="55" customFormat="1" x14ac:dyDescent="0.25">
      <c r="A3129" s="51" t="str">
        <f t="shared" si="96"/>
        <v>A</v>
      </c>
      <c r="B3129" s="129" t="s">
        <v>258</v>
      </c>
      <c r="C3129" s="60" t="s">
        <v>16</v>
      </c>
      <c r="D3129" s="61">
        <v>0.86</v>
      </c>
      <c r="E3129" s="61">
        <v>0.8500700000000001</v>
      </c>
      <c r="F3129" s="130">
        <f t="shared" si="97"/>
        <v>0.98845348837209313</v>
      </c>
    </row>
    <row r="3130" spans="1:6" s="55" customFormat="1" x14ac:dyDescent="0.25">
      <c r="A3130" s="51" t="str">
        <f t="shared" si="96"/>
        <v>A</v>
      </c>
      <c r="B3130" s="127" t="s">
        <v>258</v>
      </c>
      <c r="C3130" s="57" t="s">
        <v>17</v>
      </c>
      <c r="D3130" s="58">
        <v>0</v>
      </c>
      <c r="E3130" s="58">
        <v>12.332000000000001</v>
      </c>
      <c r="F3130" s="128" t="e">
        <f t="shared" si="97"/>
        <v>#DIV/0!</v>
      </c>
    </row>
    <row r="3131" spans="1:6" ht="18.75" thickBot="1" x14ac:dyDescent="0.3">
      <c r="A3131" s="110" t="str">
        <f t="shared" si="96"/>
        <v>A</v>
      </c>
      <c r="B3131" s="42" t="s">
        <v>1592</v>
      </c>
      <c r="C3131" s="120" t="s">
        <v>1593</v>
      </c>
      <c r="D3131" s="44">
        <v>6688.2470000000003</v>
      </c>
      <c r="E3131" s="44">
        <v>6690.7566899999993</v>
      </c>
      <c r="F3131" s="113">
        <f t="shared" si="97"/>
        <v>1.0003752388331351</v>
      </c>
    </row>
    <row r="3132" spans="1:6" ht="15.75" thickTop="1" x14ac:dyDescent="0.25">
      <c r="A3132" s="110" t="str">
        <f t="shared" si="96"/>
        <v>A</v>
      </c>
      <c r="B3132" s="121" t="s">
        <v>258</v>
      </c>
      <c r="C3132" s="46" t="s">
        <v>10</v>
      </c>
      <c r="D3132" s="47">
        <v>6618.2240000000002</v>
      </c>
      <c r="E3132" s="47">
        <v>6620.7336899999991</v>
      </c>
      <c r="F3132" s="122">
        <f t="shared" si="97"/>
        <v>1.0003792089841623</v>
      </c>
    </row>
    <row r="3133" spans="1:6" x14ac:dyDescent="0.25">
      <c r="A3133" s="110" t="str">
        <f t="shared" si="96"/>
        <v>A</v>
      </c>
      <c r="B3133" s="123" t="s">
        <v>258</v>
      </c>
      <c r="C3133" s="49" t="s">
        <v>11</v>
      </c>
      <c r="D3133" s="50">
        <v>429.101</v>
      </c>
      <c r="E3133" s="50">
        <v>429.10071999999997</v>
      </c>
      <c r="F3133" s="124">
        <f t="shared" si="97"/>
        <v>0.99999934747297248</v>
      </c>
    </row>
    <row r="3134" spans="1:6" x14ac:dyDescent="0.25">
      <c r="A3134" s="110" t="str">
        <f t="shared" si="96"/>
        <v>A</v>
      </c>
      <c r="B3134" s="123" t="s">
        <v>258</v>
      </c>
      <c r="C3134" s="49" t="s">
        <v>12</v>
      </c>
      <c r="D3134" s="50">
        <v>5750.7120000000004</v>
      </c>
      <c r="E3134" s="50">
        <v>5772.1890100000001</v>
      </c>
      <c r="F3134" s="124">
        <f t="shared" si="97"/>
        <v>1.003734669724375</v>
      </c>
    </row>
    <row r="3135" spans="1:6" x14ac:dyDescent="0.25">
      <c r="A3135" s="110" t="str">
        <f t="shared" si="96"/>
        <v>A</v>
      </c>
      <c r="B3135" s="123" t="s">
        <v>258</v>
      </c>
      <c r="C3135" s="49" t="s">
        <v>15</v>
      </c>
      <c r="D3135" s="50">
        <v>292.46699999999998</v>
      </c>
      <c r="E3135" s="50">
        <v>280.36696999999998</v>
      </c>
      <c r="F3135" s="124">
        <f t="shared" si="97"/>
        <v>0.95862770842522405</v>
      </c>
    </row>
    <row r="3136" spans="1:6" x14ac:dyDescent="0.25">
      <c r="A3136" s="110" t="str">
        <f t="shared" si="96"/>
        <v>A</v>
      </c>
      <c r="B3136" s="123" t="s">
        <v>258</v>
      </c>
      <c r="C3136" s="49" t="s">
        <v>16</v>
      </c>
      <c r="D3136" s="50">
        <v>145.94399999999999</v>
      </c>
      <c r="E3136" s="50">
        <v>139.07699000000002</v>
      </c>
      <c r="F3136" s="124">
        <f t="shared" si="97"/>
        <v>0.95294763744998101</v>
      </c>
    </row>
    <row r="3137" spans="1:6" x14ac:dyDescent="0.25">
      <c r="A3137" s="110" t="str">
        <f t="shared" si="96"/>
        <v>A</v>
      </c>
      <c r="B3137" s="121" t="s">
        <v>258</v>
      </c>
      <c r="C3137" s="46" t="s">
        <v>17</v>
      </c>
      <c r="D3137" s="47">
        <v>70.022999999999996</v>
      </c>
      <c r="E3137" s="47">
        <v>70.022999999999996</v>
      </c>
      <c r="F3137" s="122">
        <f t="shared" si="97"/>
        <v>1</v>
      </c>
    </row>
    <row r="3138" spans="1:6" ht="36.75" thickBot="1" x14ac:dyDescent="0.3">
      <c r="A3138" s="110" t="str">
        <f t="shared" si="96"/>
        <v>A</v>
      </c>
      <c r="B3138" s="42" t="s">
        <v>1594</v>
      </c>
      <c r="C3138" s="120" t="s">
        <v>1595</v>
      </c>
      <c r="D3138" s="44">
        <v>754.45500000000004</v>
      </c>
      <c r="E3138" s="44">
        <v>754.27854000000002</v>
      </c>
      <c r="F3138" s="113">
        <f t="shared" si="97"/>
        <v>0.99976610931069443</v>
      </c>
    </row>
    <row r="3139" spans="1:6" ht="15.75" thickTop="1" x14ac:dyDescent="0.25">
      <c r="A3139" s="110" t="str">
        <f t="shared" si="96"/>
        <v>A</v>
      </c>
      <c r="B3139" s="121" t="s">
        <v>258</v>
      </c>
      <c r="C3139" s="46" t="s">
        <v>10</v>
      </c>
      <c r="D3139" s="47">
        <v>684.43200000000002</v>
      </c>
      <c r="E3139" s="47">
        <v>684.25554</v>
      </c>
      <c r="F3139" s="122">
        <f t="shared" si="97"/>
        <v>0.99974218037730556</v>
      </c>
    </row>
    <row r="3140" spans="1:6" x14ac:dyDescent="0.25">
      <c r="A3140" s="110" t="str">
        <f t="shared" ref="A3140:A3203" si="98">IF(OR(D3140&lt;&gt;0,E3140&lt;&gt;0),"A","B")</f>
        <v>A</v>
      </c>
      <c r="B3140" s="123" t="s">
        <v>258</v>
      </c>
      <c r="C3140" s="49" t="s">
        <v>11</v>
      </c>
      <c r="D3140" s="50">
        <v>429.101</v>
      </c>
      <c r="E3140" s="50">
        <v>429.10071999999997</v>
      </c>
      <c r="F3140" s="124">
        <f t="shared" ref="F3140:F3203" si="99">E3140/D3140</f>
        <v>0.99999934747297248</v>
      </c>
    </row>
    <row r="3141" spans="1:6" x14ac:dyDescent="0.25">
      <c r="A3141" s="110" t="str">
        <f t="shared" si="98"/>
        <v>A</v>
      </c>
      <c r="B3141" s="123" t="s">
        <v>258</v>
      </c>
      <c r="C3141" s="49" t="s">
        <v>12</v>
      </c>
      <c r="D3141" s="50">
        <v>252.4</v>
      </c>
      <c r="E3141" s="50">
        <v>252.24504000000002</v>
      </c>
      <c r="F3141" s="124">
        <f t="shared" si="99"/>
        <v>0.99938605388272583</v>
      </c>
    </row>
    <row r="3142" spans="1:6" x14ac:dyDescent="0.25">
      <c r="A3142" s="110" t="str">
        <f t="shared" si="98"/>
        <v>A</v>
      </c>
      <c r="B3142" s="123" t="s">
        <v>258</v>
      </c>
      <c r="C3142" s="49" t="s">
        <v>15</v>
      </c>
      <c r="D3142" s="50">
        <v>2.4670000000000001</v>
      </c>
      <c r="E3142" s="50">
        <v>2.4466799999999997</v>
      </c>
      <c r="F3142" s="124">
        <f t="shared" si="99"/>
        <v>0.9917632752330765</v>
      </c>
    </row>
    <row r="3143" spans="1:6" x14ac:dyDescent="0.25">
      <c r="A3143" s="110" t="str">
        <f t="shared" si="98"/>
        <v>A</v>
      </c>
      <c r="B3143" s="123" t="s">
        <v>258</v>
      </c>
      <c r="C3143" s="49" t="s">
        <v>16</v>
      </c>
      <c r="D3143" s="50">
        <v>0.46400000000000002</v>
      </c>
      <c r="E3143" s="50">
        <v>0.46310000000000001</v>
      </c>
      <c r="F3143" s="124">
        <f t="shared" si="99"/>
        <v>0.99806034482758621</v>
      </c>
    </row>
    <row r="3144" spans="1:6" x14ac:dyDescent="0.25">
      <c r="A3144" s="110" t="str">
        <f t="shared" si="98"/>
        <v>A</v>
      </c>
      <c r="B3144" s="121" t="s">
        <v>258</v>
      </c>
      <c r="C3144" s="46" t="s">
        <v>17</v>
      </c>
      <c r="D3144" s="47">
        <v>70.022999999999996</v>
      </c>
      <c r="E3144" s="47">
        <v>70.022999999999996</v>
      </c>
      <c r="F3144" s="122">
        <f t="shared" si="99"/>
        <v>1</v>
      </c>
    </row>
    <row r="3145" spans="1:6" ht="18.75" thickBot="1" x14ac:dyDescent="0.3">
      <c r="A3145" s="110" t="str">
        <f t="shared" si="98"/>
        <v>A</v>
      </c>
      <c r="B3145" s="42" t="s">
        <v>1596</v>
      </c>
      <c r="C3145" s="120" t="s">
        <v>1593</v>
      </c>
      <c r="D3145" s="44">
        <v>5933.7920000000004</v>
      </c>
      <c r="E3145" s="44">
        <v>5936.478149999999</v>
      </c>
      <c r="F3145" s="113">
        <f t="shared" si="99"/>
        <v>1.0004526869158876</v>
      </c>
    </row>
    <row r="3146" spans="1:6" ht="15.75" thickTop="1" x14ac:dyDescent="0.25">
      <c r="A3146" s="110" t="str">
        <f t="shared" si="98"/>
        <v>A</v>
      </c>
      <c r="B3146" s="121" t="s">
        <v>258</v>
      </c>
      <c r="C3146" s="46" t="s">
        <v>10</v>
      </c>
      <c r="D3146" s="47">
        <v>5933.7920000000004</v>
      </c>
      <c r="E3146" s="47">
        <v>5936.478149999999</v>
      </c>
      <c r="F3146" s="122">
        <f t="shared" si="99"/>
        <v>1.0004526869158876</v>
      </c>
    </row>
    <row r="3147" spans="1:6" x14ac:dyDescent="0.25">
      <c r="A3147" s="110" t="str">
        <f t="shared" si="98"/>
        <v>A</v>
      </c>
      <c r="B3147" s="123" t="s">
        <v>258</v>
      </c>
      <c r="C3147" s="49" t="s">
        <v>12</v>
      </c>
      <c r="D3147" s="50">
        <v>5498.3119999999999</v>
      </c>
      <c r="E3147" s="50">
        <v>5519.9439699999994</v>
      </c>
      <c r="F3147" s="124">
        <f t="shared" si="99"/>
        <v>1.0039342929248103</v>
      </c>
    </row>
    <row r="3148" spans="1:6" x14ac:dyDescent="0.25">
      <c r="A3148" s="110" t="str">
        <f t="shared" si="98"/>
        <v>A</v>
      </c>
      <c r="B3148" s="123" t="s">
        <v>258</v>
      </c>
      <c r="C3148" s="49" t="s">
        <v>15</v>
      </c>
      <c r="D3148" s="50">
        <v>290</v>
      </c>
      <c r="E3148" s="50">
        <v>277.92028999999997</v>
      </c>
      <c r="F3148" s="124">
        <f t="shared" si="99"/>
        <v>0.95834582758620679</v>
      </c>
    </row>
    <row r="3149" spans="1:6" x14ac:dyDescent="0.25">
      <c r="A3149" s="110" t="str">
        <f t="shared" si="98"/>
        <v>A</v>
      </c>
      <c r="B3149" s="123" t="s">
        <v>258</v>
      </c>
      <c r="C3149" s="49" t="s">
        <v>16</v>
      </c>
      <c r="D3149" s="50">
        <v>145.47999999999999</v>
      </c>
      <c r="E3149" s="50">
        <v>138.61389000000003</v>
      </c>
      <c r="F3149" s="124">
        <f t="shared" si="99"/>
        <v>0.95280375309320897</v>
      </c>
    </row>
    <row r="3150" spans="1:6" ht="18.75" thickBot="1" x14ac:dyDescent="0.3">
      <c r="A3150" s="110" t="str">
        <f t="shared" si="98"/>
        <v>A</v>
      </c>
      <c r="B3150" s="42" t="s">
        <v>1597</v>
      </c>
      <c r="C3150" s="120" t="s">
        <v>1598</v>
      </c>
      <c r="D3150" s="44">
        <v>368.755</v>
      </c>
      <c r="E3150" s="44">
        <v>368.41674999999998</v>
      </c>
      <c r="F3150" s="113">
        <f t="shared" si="99"/>
        <v>0.99908272430204337</v>
      </c>
    </row>
    <row r="3151" spans="1:6" ht="15.75" thickTop="1" x14ac:dyDescent="0.25">
      <c r="A3151" s="110" t="str">
        <f t="shared" si="98"/>
        <v>A</v>
      </c>
      <c r="B3151" s="121" t="s">
        <v>258</v>
      </c>
      <c r="C3151" s="46" t="s">
        <v>10</v>
      </c>
      <c r="D3151" s="47">
        <v>368.755</v>
      </c>
      <c r="E3151" s="47">
        <v>368.41674999999998</v>
      </c>
      <c r="F3151" s="122">
        <f t="shared" si="99"/>
        <v>0.99908272430204337</v>
      </c>
    </row>
    <row r="3152" spans="1:6" x14ac:dyDescent="0.25">
      <c r="A3152" s="110" t="str">
        <f t="shared" si="98"/>
        <v>A</v>
      </c>
      <c r="B3152" s="123" t="s">
        <v>258</v>
      </c>
      <c r="C3152" s="49" t="s">
        <v>12</v>
      </c>
      <c r="D3152" s="50">
        <v>332.30700000000002</v>
      </c>
      <c r="E3152" s="50">
        <v>332.29904999999997</v>
      </c>
      <c r="F3152" s="124">
        <f t="shared" si="99"/>
        <v>0.99997607633904773</v>
      </c>
    </row>
    <row r="3153" spans="1:6" x14ac:dyDescent="0.25">
      <c r="A3153" s="110" t="str">
        <f t="shared" si="98"/>
        <v>A</v>
      </c>
      <c r="B3153" s="123" t="s">
        <v>258</v>
      </c>
      <c r="C3153" s="49" t="s">
        <v>14</v>
      </c>
      <c r="D3153" s="50">
        <v>36.448</v>
      </c>
      <c r="E3153" s="50">
        <v>36.117699999999999</v>
      </c>
      <c r="F3153" s="124">
        <f t="shared" si="99"/>
        <v>0.99093777436347674</v>
      </c>
    </row>
    <row r="3154" spans="1:6" s="55" customFormat="1" ht="36.75" thickBot="1" x14ac:dyDescent="0.3">
      <c r="A3154" s="51" t="str">
        <f t="shared" si="98"/>
        <v>A</v>
      </c>
      <c r="B3154" s="52" t="s">
        <v>1599</v>
      </c>
      <c r="C3154" s="125" t="s">
        <v>1600</v>
      </c>
      <c r="D3154" s="54">
        <v>36.448</v>
      </c>
      <c r="E3154" s="54">
        <v>36.117699999999999</v>
      </c>
      <c r="F3154" s="126">
        <f t="shared" si="99"/>
        <v>0.99093777436347674</v>
      </c>
    </row>
    <row r="3155" spans="1:6" s="55" customFormat="1" ht="15.75" thickTop="1" x14ac:dyDescent="0.25">
      <c r="A3155" s="51" t="str">
        <f t="shared" si="98"/>
        <v>A</v>
      </c>
      <c r="B3155" s="127" t="s">
        <v>258</v>
      </c>
      <c r="C3155" s="57" t="s">
        <v>10</v>
      </c>
      <c r="D3155" s="58">
        <v>36.448</v>
      </c>
      <c r="E3155" s="58">
        <v>36.117699999999999</v>
      </c>
      <c r="F3155" s="128">
        <f t="shared" si="99"/>
        <v>0.99093777436347674</v>
      </c>
    </row>
    <row r="3156" spans="1:6" s="55" customFormat="1" x14ac:dyDescent="0.25">
      <c r="A3156" s="51" t="str">
        <f t="shared" si="98"/>
        <v>A</v>
      </c>
      <c r="B3156" s="129" t="s">
        <v>258</v>
      </c>
      <c r="C3156" s="60" t="s">
        <v>14</v>
      </c>
      <c r="D3156" s="61">
        <v>36.448</v>
      </c>
      <c r="E3156" s="61">
        <v>36.117699999999999</v>
      </c>
      <c r="F3156" s="130">
        <f t="shared" si="99"/>
        <v>0.99093777436347674</v>
      </c>
    </row>
    <row r="3157" spans="1:6" s="55" customFormat="1" ht="36.75" thickBot="1" x14ac:dyDescent="0.3">
      <c r="A3157" s="51" t="str">
        <f t="shared" si="98"/>
        <v>A</v>
      </c>
      <c r="B3157" s="52" t="s">
        <v>1601</v>
      </c>
      <c r="C3157" s="125" t="s">
        <v>1602</v>
      </c>
      <c r="D3157" s="54">
        <v>205.05</v>
      </c>
      <c r="E3157" s="54">
        <v>205.04204999999999</v>
      </c>
      <c r="F3157" s="126">
        <f t="shared" si="99"/>
        <v>0.99996122896854411</v>
      </c>
    </row>
    <row r="3158" spans="1:6" s="55" customFormat="1" ht="15.75" thickTop="1" x14ac:dyDescent="0.25">
      <c r="A3158" s="51" t="str">
        <f t="shared" si="98"/>
        <v>A</v>
      </c>
      <c r="B3158" s="127" t="s">
        <v>258</v>
      </c>
      <c r="C3158" s="57" t="s">
        <v>10</v>
      </c>
      <c r="D3158" s="58">
        <v>205.05</v>
      </c>
      <c r="E3158" s="58">
        <v>205.04204999999999</v>
      </c>
      <c r="F3158" s="128">
        <f t="shared" si="99"/>
        <v>0.99996122896854411</v>
      </c>
    </row>
    <row r="3159" spans="1:6" s="55" customFormat="1" x14ac:dyDescent="0.25">
      <c r="A3159" s="51" t="str">
        <f t="shared" si="98"/>
        <v>A</v>
      </c>
      <c r="B3159" s="129" t="s">
        <v>258</v>
      </c>
      <c r="C3159" s="60" t="s">
        <v>12</v>
      </c>
      <c r="D3159" s="61">
        <v>205.05</v>
      </c>
      <c r="E3159" s="61">
        <v>205.04204999999999</v>
      </c>
      <c r="F3159" s="130">
        <f t="shared" si="99"/>
        <v>0.99996122896854411</v>
      </c>
    </row>
    <row r="3160" spans="1:6" s="55" customFormat="1" ht="54.75" thickBot="1" x14ac:dyDescent="0.3">
      <c r="A3160" s="51" t="str">
        <f t="shared" si="98"/>
        <v>A</v>
      </c>
      <c r="B3160" s="52" t="s">
        <v>1603</v>
      </c>
      <c r="C3160" s="125" t="s">
        <v>1604</v>
      </c>
      <c r="D3160" s="54">
        <v>127.25700000000001</v>
      </c>
      <c r="E3160" s="54">
        <v>127.25700000000001</v>
      </c>
      <c r="F3160" s="126">
        <f t="shared" si="99"/>
        <v>1</v>
      </c>
    </row>
    <row r="3161" spans="1:6" s="55" customFormat="1" ht="15.75" thickTop="1" x14ac:dyDescent="0.25">
      <c r="A3161" s="51" t="str">
        <f t="shared" si="98"/>
        <v>A</v>
      </c>
      <c r="B3161" s="127" t="s">
        <v>258</v>
      </c>
      <c r="C3161" s="57" t="s">
        <v>10</v>
      </c>
      <c r="D3161" s="58">
        <v>127.25700000000001</v>
      </c>
      <c r="E3161" s="58">
        <v>127.25700000000001</v>
      </c>
      <c r="F3161" s="128">
        <f t="shared" si="99"/>
        <v>1</v>
      </c>
    </row>
    <row r="3162" spans="1:6" s="55" customFormat="1" x14ac:dyDescent="0.25">
      <c r="A3162" s="51" t="str">
        <f t="shared" si="98"/>
        <v>A</v>
      </c>
      <c r="B3162" s="129" t="s">
        <v>258</v>
      </c>
      <c r="C3162" s="60" t="s">
        <v>12</v>
      </c>
      <c r="D3162" s="61">
        <v>127.25700000000001</v>
      </c>
      <c r="E3162" s="61">
        <v>127.25700000000001</v>
      </c>
      <c r="F3162" s="130">
        <f t="shared" si="99"/>
        <v>1</v>
      </c>
    </row>
    <row r="3163" spans="1:6" ht="36.75" thickBot="1" x14ac:dyDescent="0.3">
      <c r="A3163" s="110" t="str">
        <f t="shared" si="98"/>
        <v>A</v>
      </c>
      <c r="B3163" s="42" t="s">
        <v>1605</v>
      </c>
      <c r="C3163" s="120" t="s">
        <v>1606</v>
      </c>
      <c r="D3163" s="44">
        <v>65</v>
      </c>
      <c r="E3163" s="44">
        <v>64.809579999999997</v>
      </c>
      <c r="F3163" s="113">
        <f t="shared" si="99"/>
        <v>0.99707046153846146</v>
      </c>
    </row>
    <row r="3164" spans="1:6" ht="15.75" thickTop="1" x14ac:dyDescent="0.25">
      <c r="A3164" s="110" t="str">
        <f t="shared" si="98"/>
        <v>A</v>
      </c>
      <c r="B3164" s="121" t="s">
        <v>258</v>
      </c>
      <c r="C3164" s="46" t="s">
        <v>10</v>
      </c>
      <c r="D3164" s="47">
        <v>65</v>
      </c>
      <c r="E3164" s="47">
        <v>64.809579999999997</v>
      </c>
      <c r="F3164" s="122">
        <f t="shared" si="99"/>
        <v>0.99707046153846146</v>
      </c>
    </row>
    <row r="3165" spans="1:6" x14ac:dyDescent="0.25">
      <c r="A3165" s="110" t="str">
        <f t="shared" si="98"/>
        <v>A</v>
      </c>
      <c r="B3165" s="123" t="s">
        <v>258</v>
      </c>
      <c r="C3165" s="49" t="s">
        <v>14</v>
      </c>
      <c r="D3165" s="50">
        <v>65</v>
      </c>
      <c r="E3165" s="50">
        <v>64.809579999999997</v>
      </c>
      <c r="F3165" s="124">
        <f t="shared" si="99"/>
        <v>0.99707046153846146</v>
      </c>
    </row>
    <row r="3166" spans="1:6" s="55" customFormat="1" ht="36.75" thickBot="1" x14ac:dyDescent="0.3">
      <c r="A3166" s="51" t="str">
        <f t="shared" si="98"/>
        <v>A</v>
      </c>
      <c r="B3166" s="52" t="s">
        <v>1607</v>
      </c>
      <c r="C3166" s="125" t="s">
        <v>1608</v>
      </c>
      <c r="D3166" s="54">
        <v>65</v>
      </c>
      <c r="E3166" s="54">
        <v>64.809579999999997</v>
      </c>
      <c r="F3166" s="126">
        <f t="shared" si="99"/>
        <v>0.99707046153846146</v>
      </c>
    </row>
    <row r="3167" spans="1:6" s="55" customFormat="1" ht="15.75" thickTop="1" x14ac:dyDescent="0.25">
      <c r="A3167" s="51" t="str">
        <f t="shared" si="98"/>
        <v>A</v>
      </c>
      <c r="B3167" s="127" t="s">
        <v>258</v>
      </c>
      <c r="C3167" s="57" t="s">
        <v>10</v>
      </c>
      <c r="D3167" s="58">
        <v>65</v>
      </c>
      <c r="E3167" s="58">
        <v>64.809579999999997</v>
      </c>
      <c r="F3167" s="128">
        <f t="shared" si="99"/>
        <v>0.99707046153846146</v>
      </c>
    </row>
    <row r="3168" spans="1:6" s="55" customFormat="1" x14ac:dyDescent="0.25">
      <c r="A3168" s="51" t="str">
        <f t="shared" si="98"/>
        <v>A</v>
      </c>
      <c r="B3168" s="129" t="s">
        <v>258</v>
      </c>
      <c r="C3168" s="60" t="s">
        <v>14</v>
      </c>
      <c r="D3168" s="61">
        <v>65</v>
      </c>
      <c r="E3168" s="61">
        <v>64.809579999999997</v>
      </c>
      <c r="F3168" s="130">
        <f t="shared" si="99"/>
        <v>0.99707046153846146</v>
      </c>
    </row>
    <row r="3169" spans="1:6" ht="18.75" thickBot="1" x14ac:dyDescent="0.3">
      <c r="A3169" s="110" t="str">
        <f t="shared" si="98"/>
        <v>A</v>
      </c>
      <c r="B3169" s="42" t="s">
        <v>1609</v>
      </c>
      <c r="C3169" s="120" t="s">
        <v>1610</v>
      </c>
      <c r="D3169" s="44">
        <v>1991.5</v>
      </c>
      <c r="E3169" s="44">
        <v>1990.9392399999999</v>
      </c>
      <c r="F3169" s="113">
        <f t="shared" si="99"/>
        <v>0.99971842329902083</v>
      </c>
    </row>
    <row r="3170" spans="1:6" ht="15.75" thickTop="1" x14ac:dyDescent="0.25">
      <c r="A3170" s="110" t="str">
        <f t="shared" si="98"/>
        <v>A</v>
      </c>
      <c r="B3170" s="121" t="s">
        <v>258</v>
      </c>
      <c r="C3170" s="46" t="s">
        <v>10</v>
      </c>
      <c r="D3170" s="47">
        <v>1991.5</v>
      </c>
      <c r="E3170" s="47">
        <v>1990.9392399999999</v>
      </c>
      <c r="F3170" s="122">
        <f t="shared" si="99"/>
        <v>0.99971842329902083</v>
      </c>
    </row>
    <row r="3171" spans="1:6" x14ac:dyDescent="0.25">
      <c r="A3171" s="110" t="str">
        <f t="shared" si="98"/>
        <v>A</v>
      </c>
      <c r="B3171" s="123" t="s">
        <v>258</v>
      </c>
      <c r="C3171" s="49" t="s">
        <v>12</v>
      </c>
      <c r="D3171" s="50">
        <v>1991.5</v>
      </c>
      <c r="E3171" s="50">
        <v>1990.9392399999999</v>
      </c>
      <c r="F3171" s="124">
        <f t="shared" si="99"/>
        <v>0.99971842329902083</v>
      </c>
    </row>
    <row r="3172" spans="1:6" s="55" customFormat="1" ht="54.75" thickBot="1" x14ac:dyDescent="0.3">
      <c r="A3172" s="51" t="str">
        <f t="shared" si="98"/>
        <v>A</v>
      </c>
      <c r="B3172" s="52" t="s">
        <v>1611</v>
      </c>
      <c r="C3172" s="125" t="s">
        <v>1612</v>
      </c>
      <c r="D3172" s="54">
        <v>1900</v>
      </c>
      <c r="E3172" s="54">
        <v>1899.6169499999999</v>
      </c>
      <c r="F3172" s="126">
        <f t="shared" si="99"/>
        <v>0.99979839473684207</v>
      </c>
    </row>
    <row r="3173" spans="1:6" s="55" customFormat="1" ht="15.75" thickTop="1" x14ac:dyDescent="0.25">
      <c r="A3173" s="51" t="str">
        <f t="shared" si="98"/>
        <v>A</v>
      </c>
      <c r="B3173" s="127" t="s">
        <v>258</v>
      </c>
      <c r="C3173" s="57" t="s">
        <v>10</v>
      </c>
      <c r="D3173" s="58">
        <v>1900</v>
      </c>
      <c r="E3173" s="58">
        <v>1899.6169499999999</v>
      </c>
      <c r="F3173" s="128">
        <f t="shared" si="99"/>
        <v>0.99979839473684207</v>
      </c>
    </row>
    <row r="3174" spans="1:6" s="55" customFormat="1" x14ac:dyDescent="0.25">
      <c r="A3174" s="51" t="str">
        <f t="shared" si="98"/>
        <v>A</v>
      </c>
      <c r="B3174" s="129" t="s">
        <v>258</v>
      </c>
      <c r="C3174" s="60" t="s">
        <v>12</v>
      </c>
      <c r="D3174" s="61">
        <v>1900</v>
      </c>
      <c r="E3174" s="61">
        <v>1899.6169499999999</v>
      </c>
      <c r="F3174" s="130">
        <f t="shared" si="99"/>
        <v>0.99979839473684207</v>
      </c>
    </row>
    <row r="3175" spans="1:6" s="55" customFormat="1" ht="36.75" thickBot="1" x14ac:dyDescent="0.3">
      <c r="A3175" s="51" t="str">
        <f t="shared" si="98"/>
        <v>A</v>
      </c>
      <c r="B3175" s="52" t="s">
        <v>1613</v>
      </c>
      <c r="C3175" s="125" t="s">
        <v>1614</v>
      </c>
      <c r="D3175" s="54">
        <v>91.5</v>
      </c>
      <c r="E3175" s="54">
        <v>91.322289999999995</v>
      </c>
      <c r="F3175" s="126">
        <f t="shared" si="99"/>
        <v>0.99805781420765027</v>
      </c>
    </row>
    <row r="3176" spans="1:6" s="55" customFormat="1" ht="15.75" thickTop="1" x14ac:dyDescent="0.25">
      <c r="A3176" s="51" t="str">
        <f t="shared" si="98"/>
        <v>A</v>
      </c>
      <c r="B3176" s="127" t="s">
        <v>258</v>
      </c>
      <c r="C3176" s="57" t="s">
        <v>10</v>
      </c>
      <c r="D3176" s="58">
        <v>91.5</v>
      </c>
      <c r="E3176" s="58">
        <v>91.322289999999995</v>
      </c>
      <c r="F3176" s="128">
        <f t="shared" si="99"/>
        <v>0.99805781420765027</v>
      </c>
    </row>
    <row r="3177" spans="1:6" s="55" customFormat="1" x14ac:dyDescent="0.25">
      <c r="A3177" s="51" t="str">
        <f t="shared" si="98"/>
        <v>A</v>
      </c>
      <c r="B3177" s="129" t="s">
        <v>258</v>
      </c>
      <c r="C3177" s="60" t="s">
        <v>12</v>
      </c>
      <c r="D3177" s="61">
        <v>91.5</v>
      </c>
      <c r="E3177" s="61">
        <v>91.322289999999995</v>
      </c>
      <c r="F3177" s="130">
        <f t="shared" si="99"/>
        <v>0.99805781420765027</v>
      </c>
    </row>
    <row r="3178" spans="1:6" ht="54.75" thickBot="1" x14ac:dyDescent="0.3">
      <c r="A3178" s="110" t="str">
        <f t="shared" si="98"/>
        <v>A</v>
      </c>
      <c r="B3178" s="42" t="s">
        <v>1615</v>
      </c>
      <c r="C3178" s="120" t="s">
        <v>1616</v>
      </c>
      <c r="D3178" s="44">
        <v>1101.45</v>
      </c>
      <c r="E3178" s="44">
        <v>1100.7370000000001</v>
      </c>
      <c r="F3178" s="113">
        <f t="shared" si="99"/>
        <v>0.99935267147850559</v>
      </c>
    </row>
    <row r="3179" spans="1:6" ht="15.75" thickTop="1" x14ac:dyDescent="0.25">
      <c r="A3179" s="110" t="str">
        <f t="shared" si="98"/>
        <v>A</v>
      </c>
      <c r="B3179" s="121" t="s">
        <v>258</v>
      </c>
      <c r="C3179" s="46" t="s">
        <v>10</v>
      </c>
      <c r="D3179" s="47">
        <v>1101.45</v>
      </c>
      <c r="E3179" s="47">
        <v>1100.7370000000001</v>
      </c>
      <c r="F3179" s="122">
        <f t="shared" si="99"/>
        <v>0.99935267147850559</v>
      </c>
    </row>
    <row r="3180" spans="1:6" x14ac:dyDescent="0.25">
      <c r="A3180" s="110" t="str">
        <f t="shared" si="98"/>
        <v>A</v>
      </c>
      <c r="B3180" s="123" t="s">
        <v>258</v>
      </c>
      <c r="C3180" s="49" t="s">
        <v>15</v>
      </c>
      <c r="D3180" s="50">
        <v>1101.45</v>
      </c>
      <c r="E3180" s="50">
        <v>1100.7370000000001</v>
      </c>
      <c r="F3180" s="124">
        <f t="shared" si="99"/>
        <v>0.99935267147850559</v>
      </c>
    </row>
    <row r="3181" spans="1:6" ht="36.75" thickBot="1" x14ac:dyDescent="0.3">
      <c r="A3181" s="110" t="str">
        <f t="shared" si="98"/>
        <v>A</v>
      </c>
      <c r="B3181" s="42" t="s">
        <v>1617</v>
      </c>
      <c r="C3181" s="120" t="s">
        <v>1618</v>
      </c>
      <c r="D3181" s="44">
        <v>83.07</v>
      </c>
      <c r="E3181" s="44">
        <v>68.943070000000006</v>
      </c>
      <c r="F3181" s="113">
        <f t="shared" si="99"/>
        <v>0.8299394486577587</v>
      </c>
    </row>
    <row r="3182" spans="1:6" ht="15.75" thickTop="1" x14ac:dyDescent="0.25">
      <c r="A3182" s="110" t="str">
        <f t="shared" si="98"/>
        <v>A</v>
      </c>
      <c r="B3182" s="121" t="s">
        <v>258</v>
      </c>
      <c r="C3182" s="46" t="s">
        <v>10</v>
      </c>
      <c r="D3182" s="47">
        <v>83.07</v>
      </c>
      <c r="E3182" s="47">
        <v>68.943070000000006</v>
      </c>
      <c r="F3182" s="122">
        <f t="shared" si="99"/>
        <v>0.8299394486577587</v>
      </c>
    </row>
    <row r="3183" spans="1:6" x14ac:dyDescent="0.25">
      <c r="A3183" s="110" t="str">
        <f t="shared" si="98"/>
        <v>A</v>
      </c>
      <c r="B3183" s="123" t="s">
        <v>258</v>
      </c>
      <c r="C3183" s="49" t="s">
        <v>12</v>
      </c>
      <c r="D3183" s="50">
        <v>30.003</v>
      </c>
      <c r="E3183" s="50">
        <v>30</v>
      </c>
      <c r="F3183" s="124">
        <f t="shared" si="99"/>
        <v>0.99990000999900008</v>
      </c>
    </row>
    <row r="3184" spans="1:6" x14ac:dyDescent="0.25">
      <c r="A3184" s="110" t="str">
        <f t="shared" si="98"/>
        <v>A</v>
      </c>
      <c r="B3184" s="123" t="s">
        <v>258</v>
      </c>
      <c r="C3184" s="49" t="s">
        <v>14</v>
      </c>
      <c r="D3184" s="50">
        <v>53.067</v>
      </c>
      <c r="E3184" s="50">
        <v>38.943069999999999</v>
      </c>
      <c r="F3184" s="124">
        <f t="shared" si="99"/>
        <v>0.73384721201499992</v>
      </c>
    </row>
    <row r="3185" spans="1:6" ht="36.75" thickBot="1" x14ac:dyDescent="0.3">
      <c r="A3185" s="110" t="str">
        <f t="shared" si="98"/>
        <v>A</v>
      </c>
      <c r="B3185" s="42" t="s">
        <v>1619</v>
      </c>
      <c r="C3185" s="120" t="s">
        <v>1620</v>
      </c>
      <c r="D3185" s="44">
        <v>62.62</v>
      </c>
      <c r="E3185" s="44">
        <v>61.739050000000006</v>
      </c>
      <c r="F3185" s="113">
        <f t="shared" si="99"/>
        <v>0.98593181092302795</v>
      </c>
    </row>
    <row r="3186" spans="1:6" ht="15.75" thickTop="1" x14ac:dyDescent="0.25">
      <c r="A3186" s="110" t="str">
        <f t="shared" si="98"/>
        <v>A</v>
      </c>
      <c r="B3186" s="121" t="s">
        <v>258</v>
      </c>
      <c r="C3186" s="46" t="s">
        <v>10</v>
      </c>
      <c r="D3186" s="47">
        <v>62.62</v>
      </c>
      <c r="E3186" s="47">
        <v>61.739050000000006</v>
      </c>
      <c r="F3186" s="122">
        <f t="shared" si="99"/>
        <v>0.98593181092302795</v>
      </c>
    </row>
    <row r="3187" spans="1:6" x14ac:dyDescent="0.25">
      <c r="A3187" s="110" t="str">
        <f t="shared" si="98"/>
        <v>A</v>
      </c>
      <c r="B3187" s="123" t="s">
        <v>258</v>
      </c>
      <c r="C3187" s="49" t="s">
        <v>12</v>
      </c>
      <c r="D3187" s="50">
        <v>62.62</v>
      </c>
      <c r="E3187" s="50">
        <v>61.739050000000006</v>
      </c>
      <c r="F3187" s="124">
        <f t="shared" si="99"/>
        <v>0.98593181092302795</v>
      </c>
    </row>
    <row r="3188" spans="1:6" ht="36.75" thickBot="1" x14ac:dyDescent="0.3">
      <c r="A3188" s="110" t="str">
        <f t="shared" si="98"/>
        <v>A</v>
      </c>
      <c r="B3188" s="42" t="s">
        <v>1621</v>
      </c>
      <c r="C3188" s="120" t="s">
        <v>1622</v>
      </c>
      <c r="D3188" s="44">
        <v>13114.23</v>
      </c>
      <c r="E3188" s="44">
        <v>13112.394080000002</v>
      </c>
      <c r="F3188" s="113">
        <f t="shared" si="99"/>
        <v>0.99986000550547016</v>
      </c>
    </row>
    <row r="3189" spans="1:6" ht="15.75" thickTop="1" x14ac:dyDescent="0.25">
      <c r="A3189" s="110" t="str">
        <f t="shared" si="98"/>
        <v>A</v>
      </c>
      <c r="B3189" s="121" t="s">
        <v>258</v>
      </c>
      <c r="C3189" s="46" t="s">
        <v>10</v>
      </c>
      <c r="D3189" s="47">
        <v>13114.23</v>
      </c>
      <c r="E3189" s="47">
        <v>13112.394080000002</v>
      </c>
      <c r="F3189" s="122">
        <f t="shared" si="99"/>
        <v>0.99986000550547016</v>
      </c>
    </row>
    <row r="3190" spans="1:6" x14ac:dyDescent="0.25">
      <c r="A3190" s="110" t="str">
        <f t="shared" si="98"/>
        <v>A</v>
      </c>
      <c r="B3190" s="123" t="s">
        <v>258</v>
      </c>
      <c r="C3190" s="49" t="s">
        <v>12</v>
      </c>
      <c r="D3190" s="50">
        <v>3243.23</v>
      </c>
      <c r="E3190" s="50">
        <v>3242.8482000000004</v>
      </c>
      <c r="F3190" s="124">
        <f t="shared" si="99"/>
        <v>0.99988227785263462</v>
      </c>
    </row>
    <row r="3191" spans="1:6" x14ac:dyDescent="0.25">
      <c r="A3191" s="110" t="str">
        <f t="shared" si="98"/>
        <v>A</v>
      </c>
      <c r="B3191" s="123" t="s">
        <v>258</v>
      </c>
      <c r="C3191" s="49" t="s">
        <v>2</v>
      </c>
      <c r="D3191" s="50">
        <v>9871</v>
      </c>
      <c r="E3191" s="50">
        <v>9869.5458800000015</v>
      </c>
      <c r="F3191" s="124">
        <f t="shared" si="99"/>
        <v>0.99985268767095548</v>
      </c>
    </row>
    <row r="3192" spans="1:6" s="55" customFormat="1" ht="54.75" thickBot="1" x14ac:dyDescent="0.3">
      <c r="A3192" s="51" t="str">
        <f t="shared" si="98"/>
        <v>A</v>
      </c>
      <c r="B3192" s="52" t="s">
        <v>1623</v>
      </c>
      <c r="C3192" s="125" t="s">
        <v>1624</v>
      </c>
      <c r="D3192" s="54">
        <v>13114.23</v>
      </c>
      <c r="E3192" s="54">
        <v>13112.394080000002</v>
      </c>
      <c r="F3192" s="126">
        <f t="shared" si="99"/>
        <v>0.99986000550547016</v>
      </c>
    </row>
    <row r="3193" spans="1:6" s="55" customFormat="1" ht="15.75" thickTop="1" x14ac:dyDescent="0.25">
      <c r="A3193" s="51" t="str">
        <f t="shared" si="98"/>
        <v>A</v>
      </c>
      <c r="B3193" s="127" t="s">
        <v>258</v>
      </c>
      <c r="C3193" s="57" t="s">
        <v>10</v>
      </c>
      <c r="D3193" s="58">
        <v>13114.23</v>
      </c>
      <c r="E3193" s="58">
        <v>13112.394080000002</v>
      </c>
      <c r="F3193" s="128">
        <f t="shared" si="99"/>
        <v>0.99986000550547016</v>
      </c>
    </row>
    <row r="3194" spans="1:6" s="55" customFormat="1" x14ac:dyDescent="0.25">
      <c r="A3194" s="51" t="str">
        <f t="shared" si="98"/>
        <v>A</v>
      </c>
      <c r="B3194" s="129" t="s">
        <v>258</v>
      </c>
      <c r="C3194" s="60" t="s">
        <v>12</v>
      </c>
      <c r="D3194" s="61">
        <v>3243.23</v>
      </c>
      <c r="E3194" s="61">
        <v>3242.8482000000004</v>
      </c>
      <c r="F3194" s="130">
        <f t="shared" si="99"/>
        <v>0.99988227785263462</v>
      </c>
    </row>
    <row r="3195" spans="1:6" s="55" customFormat="1" x14ac:dyDescent="0.25">
      <c r="A3195" s="51" t="str">
        <f t="shared" si="98"/>
        <v>A</v>
      </c>
      <c r="B3195" s="129" t="s">
        <v>258</v>
      </c>
      <c r="C3195" s="60" t="s">
        <v>2</v>
      </c>
      <c r="D3195" s="61">
        <v>9871</v>
      </c>
      <c r="E3195" s="61">
        <v>9869.5458800000015</v>
      </c>
      <c r="F3195" s="130">
        <f t="shared" si="99"/>
        <v>0.99985268767095548</v>
      </c>
    </row>
    <row r="3196" spans="1:6" ht="18.75" thickBot="1" x14ac:dyDescent="0.3">
      <c r="A3196" s="110" t="str">
        <f t="shared" si="98"/>
        <v>A</v>
      </c>
      <c r="B3196" s="42" t="s">
        <v>1625</v>
      </c>
      <c r="C3196" s="120" t="s">
        <v>1626</v>
      </c>
      <c r="D3196" s="44">
        <v>27504</v>
      </c>
      <c r="E3196" s="44">
        <v>27504</v>
      </c>
      <c r="F3196" s="113">
        <f t="shared" si="99"/>
        <v>1</v>
      </c>
    </row>
    <row r="3197" spans="1:6" ht="15.75" thickTop="1" x14ac:dyDescent="0.25">
      <c r="A3197" s="110" t="str">
        <f t="shared" si="98"/>
        <v>A</v>
      </c>
      <c r="B3197" s="121" t="s">
        <v>258</v>
      </c>
      <c r="C3197" s="46" t="s">
        <v>10</v>
      </c>
      <c r="D3197" s="47">
        <v>27504</v>
      </c>
      <c r="E3197" s="47">
        <v>27504</v>
      </c>
      <c r="F3197" s="122">
        <f t="shared" si="99"/>
        <v>1</v>
      </c>
    </row>
    <row r="3198" spans="1:6" x14ac:dyDescent="0.25">
      <c r="A3198" s="110" t="str">
        <f t="shared" si="98"/>
        <v>A</v>
      </c>
      <c r="B3198" s="123" t="s">
        <v>258</v>
      </c>
      <c r="C3198" s="49" t="s">
        <v>16</v>
      </c>
      <c r="D3198" s="50">
        <v>27504</v>
      </c>
      <c r="E3198" s="50">
        <v>27504</v>
      </c>
      <c r="F3198" s="124">
        <f t="shared" si="99"/>
        <v>1</v>
      </c>
    </row>
    <row r="3199" spans="1:6" ht="18.75" thickBot="1" x14ac:dyDescent="0.3">
      <c r="A3199" s="110" t="str">
        <f t="shared" si="98"/>
        <v>A</v>
      </c>
      <c r="B3199" s="42" t="s">
        <v>1627</v>
      </c>
      <c r="C3199" s="120" t="s">
        <v>1628</v>
      </c>
      <c r="D3199" s="44">
        <v>1693.538</v>
      </c>
      <c r="E3199" s="44">
        <v>1693.5319999999999</v>
      </c>
      <c r="F3199" s="113">
        <f t="shared" si="99"/>
        <v>0.99999645712112739</v>
      </c>
    </row>
    <row r="3200" spans="1:6" ht="15.75" thickTop="1" x14ac:dyDescent="0.25">
      <c r="A3200" s="110" t="str">
        <f t="shared" si="98"/>
        <v>A</v>
      </c>
      <c r="B3200" s="121" t="s">
        <v>258</v>
      </c>
      <c r="C3200" s="46" t="s">
        <v>10</v>
      </c>
      <c r="D3200" s="47">
        <v>1693.538</v>
      </c>
      <c r="E3200" s="47">
        <v>1693.5319999999999</v>
      </c>
      <c r="F3200" s="122">
        <f t="shared" si="99"/>
        <v>0.99999645712112739</v>
      </c>
    </row>
    <row r="3201" spans="1:6" x14ac:dyDescent="0.25">
      <c r="A3201" s="110" t="str">
        <f t="shared" si="98"/>
        <v>A</v>
      </c>
      <c r="B3201" s="123" t="s">
        <v>258</v>
      </c>
      <c r="C3201" s="49" t="s">
        <v>12</v>
      </c>
      <c r="D3201" s="50">
        <v>92.674999999999997</v>
      </c>
      <c r="E3201" s="50">
        <v>92.674999999999997</v>
      </c>
      <c r="F3201" s="124">
        <f t="shared" si="99"/>
        <v>1</v>
      </c>
    </row>
    <row r="3202" spans="1:6" x14ac:dyDescent="0.25">
      <c r="A3202" s="110" t="str">
        <f t="shared" si="98"/>
        <v>A</v>
      </c>
      <c r="B3202" s="123" t="s">
        <v>258</v>
      </c>
      <c r="C3202" s="49" t="s">
        <v>14</v>
      </c>
      <c r="D3202" s="50">
        <v>1227.133</v>
      </c>
      <c r="E3202" s="50">
        <v>1227.1320000000001</v>
      </c>
      <c r="F3202" s="124">
        <f t="shared" si="99"/>
        <v>0.99999918509240648</v>
      </c>
    </row>
    <row r="3203" spans="1:6" x14ac:dyDescent="0.25">
      <c r="A3203" s="110" t="str">
        <f t="shared" si="98"/>
        <v>A</v>
      </c>
      <c r="B3203" s="123" t="s">
        <v>258</v>
      </c>
      <c r="C3203" s="49" t="s">
        <v>16</v>
      </c>
      <c r="D3203" s="50">
        <v>373.73</v>
      </c>
      <c r="E3203" s="50">
        <v>373.72500000000002</v>
      </c>
      <c r="F3203" s="124">
        <f t="shared" si="99"/>
        <v>0.99998662135766458</v>
      </c>
    </row>
    <row r="3204" spans="1:6" s="55" customFormat="1" ht="36.75" thickBot="1" x14ac:dyDescent="0.3">
      <c r="A3204" s="51" t="str">
        <f t="shared" ref="A3204:A3267" si="100">IF(OR(D3204&lt;&gt;0,E3204&lt;&gt;0),"A","B")</f>
        <v>A</v>
      </c>
      <c r="B3204" s="52" t="s">
        <v>1629</v>
      </c>
      <c r="C3204" s="125" t="s">
        <v>1630</v>
      </c>
      <c r="D3204" s="54">
        <v>1646.6130000000001</v>
      </c>
      <c r="E3204" s="54">
        <v>1646.607</v>
      </c>
      <c r="F3204" s="126">
        <f t="shared" ref="F3204:F3267" si="101">E3204/D3204</f>
        <v>0.9999963561565467</v>
      </c>
    </row>
    <row r="3205" spans="1:6" s="55" customFormat="1" ht="15.75" thickTop="1" x14ac:dyDescent="0.25">
      <c r="A3205" s="51" t="str">
        <f t="shared" si="100"/>
        <v>A</v>
      </c>
      <c r="B3205" s="127" t="s">
        <v>258</v>
      </c>
      <c r="C3205" s="57" t="s">
        <v>10</v>
      </c>
      <c r="D3205" s="58">
        <v>1646.6130000000001</v>
      </c>
      <c r="E3205" s="58">
        <v>1646.607</v>
      </c>
      <c r="F3205" s="128">
        <f t="shared" si="101"/>
        <v>0.9999963561565467</v>
      </c>
    </row>
    <row r="3206" spans="1:6" s="55" customFormat="1" x14ac:dyDescent="0.25">
      <c r="A3206" s="51" t="str">
        <f t="shared" si="100"/>
        <v>A</v>
      </c>
      <c r="B3206" s="129" t="s">
        <v>258</v>
      </c>
      <c r="C3206" s="60" t="s">
        <v>12</v>
      </c>
      <c r="D3206" s="61">
        <v>45.75</v>
      </c>
      <c r="E3206" s="61">
        <v>45.75</v>
      </c>
      <c r="F3206" s="130">
        <f t="shared" si="101"/>
        <v>1</v>
      </c>
    </row>
    <row r="3207" spans="1:6" s="55" customFormat="1" x14ac:dyDescent="0.25">
      <c r="A3207" s="51" t="str">
        <f t="shared" si="100"/>
        <v>A</v>
      </c>
      <c r="B3207" s="129" t="s">
        <v>258</v>
      </c>
      <c r="C3207" s="60" t="s">
        <v>14</v>
      </c>
      <c r="D3207" s="61">
        <v>1227.133</v>
      </c>
      <c r="E3207" s="61">
        <v>1227.1320000000001</v>
      </c>
      <c r="F3207" s="130">
        <f t="shared" si="101"/>
        <v>0.99999918509240648</v>
      </c>
    </row>
    <row r="3208" spans="1:6" s="55" customFormat="1" x14ac:dyDescent="0.25">
      <c r="A3208" s="51" t="str">
        <f t="shared" si="100"/>
        <v>A</v>
      </c>
      <c r="B3208" s="129" t="s">
        <v>258</v>
      </c>
      <c r="C3208" s="60" t="s">
        <v>16</v>
      </c>
      <c r="D3208" s="61">
        <v>373.73</v>
      </c>
      <c r="E3208" s="61">
        <v>373.72500000000002</v>
      </c>
      <c r="F3208" s="130">
        <f t="shared" si="101"/>
        <v>0.99998662135766458</v>
      </c>
    </row>
    <row r="3209" spans="1:6" s="55" customFormat="1" ht="54.75" thickBot="1" x14ac:dyDescent="0.3">
      <c r="A3209" s="51" t="str">
        <f t="shared" si="100"/>
        <v>A</v>
      </c>
      <c r="B3209" s="52" t="s">
        <v>1631</v>
      </c>
      <c r="C3209" s="125" t="s">
        <v>1632</v>
      </c>
      <c r="D3209" s="54">
        <v>46.924999999999997</v>
      </c>
      <c r="E3209" s="54">
        <v>46.924999999999997</v>
      </c>
      <c r="F3209" s="126">
        <f t="shared" si="101"/>
        <v>1</v>
      </c>
    </row>
    <row r="3210" spans="1:6" s="55" customFormat="1" ht="15.75" thickTop="1" x14ac:dyDescent="0.25">
      <c r="A3210" s="51" t="str">
        <f t="shared" si="100"/>
        <v>A</v>
      </c>
      <c r="B3210" s="127" t="s">
        <v>258</v>
      </c>
      <c r="C3210" s="57" t="s">
        <v>10</v>
      </c>
      <c r="D3210" s="58">
        <v>46.924999999999997</v>
      </c>
      <c r="E3210" s="58">
        <v>46.924999999999997</v>
      </c>
      <c r="F3210" s="128">
        <f t="shared" si="101"/>
        <v>1</v>
      </c>
    </row>
    <row r="3211" spans="1:6" s="55" customFormat="1" x14ac:dyDescent="0.25">
      <c r="A3211" s="51" t="str">
        <f t="shared" si="100"/>
        <v>A</v>
      </c>
      <c r="B3211" s="129" t="s">
        <v>258</v>
      </c>
      <c r="C3211" s="60" t="s">
        <v>12</v>
      </c>
      <c r="D3211" s="61">
        <v>46.924999999999997</v>
      </c>
      <c r="E3211" s="61">
        <v>46.924999999999997</v>
      </c>
      <c r="F3211" s="130">
        <f t="shared" si="101"/>
        <v>1</v>
      </c>
    </row>
    <row r="3212" spans="1:6" ht="18.75" thickBot="1" x14ac:dyDescent="0.3">
      <c r="A3212" s="110" t="str">
        <f t="shared" si="100"/>
        <v>A</v>
      </c>
      <c r="B3212" s="42" t="s">
        <v>1633</v>
      </c>
      <c r="C3212" s="120" t="s">
        <v>1634</v>
      </c>
      <c r="D3212" s="44">
        <v>4106.5</v>
      </c>
      <c r="E3212" s="44">
        <v>4141.0649599999997</v>
      </c>
      <c r="F3212" s="113">
        <f t="shared" si="101"/>
        <v>1.0084171338122487</v>
      </c>
    </row>
    <row r="3213" spans="1:6" ht="15.75" thickTop="1" x14ac:dyDescent="0.25">
      <c r="A3213" s="110" t="str">
        <f t="shared" si="100"/>
        <v>A</v>
      </c>
      <c r="B3213" s="121" t="s">
        <v>258</v>
      </c>
      <c r="C3213" s="46" t="s">
        <v>10</v>
      </c>
      <c r="D3213" s="47">
        <v>3907.5</v>
      </c>
      <c r="E3213" s="47">
        <v>3942.0649599999997</v>
      </c>
      <c r="F3213" s="122">
        <f t="shared" si="101"/>
        <v>1.0088457991042865</v>
      </c>
    </row>
    <row r="3214" spans="1:6" x14ac:dyDescent="0.25">
      <c r="A3214" s="110" t="str">
        <f t="shared" si="100"/>
        <v>A</v>
      </c>
      <c r="B3214" s="123" t="s">
        <v>258</v>
      </c>
      <c r="C3214" s="49" t="s">
        <v>12</v>
      </c>
      <c r="D3214" s="50">
        <v>3898.84</v>
      </c>
      <c r="E3214" s="50">
        <v>3933.4058699999996</v>
      </c>
      <c r="F3214" s="124">
        <f t="shared" si="101"/>
        <v>1.0088656805613976</v>
      </c>
    </row>
    <row r="3215" spans="1:6" x14ac:dyDescent="0.25">
      <c r="A3215" s="110" t="str">
        <f t="shared" si="100"/>
        <v>A</v>
      </c>
      <c r="B3215" s="123" t="s">
        <v>258</v>
      </c>
      <c r="C3215" s="49" t="s">
        <v>15</v>
      </c>
      <c r="D3215" s="50">
        <v>8.66</v>
      </c>
      <c r="E3215" s="50">
        <v>8.6590900000000008</v>
      </c>
      <c r="F3215" s="124">
        <f t="shared" si="101"/>
        <v>0.9998949191685913</v>
      </c>
    </row>
    <row r="3216" spans="1:6" x14ac:dyDescent="0.25">
      <c r="A3216" s="110" t="str">
        <f t="shared" si="100"/>
        <v>A</v>
      </c>
      <c r="B3216" s="121" t="s">
        <v>258</v>
      </c>
      <c r="C3216" s="46" t="s">
        <v>17</v>
      </c>
      <c r="D3216" s="47">
        <v>199</v>
      </c>
      <c r="E3216" s="47">
        <v>199</v>
      </c>
      <c r="F3216" s="122">
        <f t="shared" si="101"/>
        <v>1</v>
      </c>
    </row>
    <row r="3217" spans="1:6" s="55" customFormat="1" ht="54.75" thickBot="1" x14ac:dyDescent="0.3">
      <c r="A3217" s="51" t="str">
        <f t="shared" si="100"/>
        <v>A</v>
      </c>
      <c r="B3217" s="52" t="s">
        <v>1635</v>
      </c>
      <c r="C3217" s="125" t="s">
        <v>1636</v>
      </c>
      <c r="D3217" s="54">
        <v>277</v>
      </c>
      <c r="E3217" s="54">
        <v>273.00448000000006</v>
      </c>
      <c r="F3217" s="126">
        <f t="shared" si="101"/>
        <v>0.98557574007220239</v>
      </c>
    </row>
    <row r="3218" spans="1:6" s="55" customFormat="1" ht="15.75" thickTop="1" x14ac:dyDescent="0.25">
      <c r="A3218" s="51" t="str">
        <f t="shared" si="100"/>
        <v>A</v>
      </c>
      <c r="B3218" s="127" t="s">
        <v>258</v>
      </c>
      <c r="C3218" s="57" t="s">
        <v>10</v>
      </c>
      <c r="D3218" s="58">
        <v>277</v>
      </c>
      <c r="E3218" s="58">
        <v>273.00448000000006</v>
      </c>
      <c r="F3218" s="128">
        <f t="shared" si="101"/>
        <v>0.98557574007220239</v>
      </c>
    </row>
    <row r="3219" spans="1:6" s="55" customFormat="1" x14ac:dyDescent="0.25">
      <c r="A3219" s="51" t="str">
        <f t="shared" si="100"/>
        <v>A</v>
      </c>
      <c r="B3219" s="129" t="s">
        <v>258</v>
      </c>
      <c r="C3219" s="60" t="s">
        <v>12</v>
      </c>
      <c r="D3219" s="61">
        <v>268.33999999999997</v>
      </c>
      <c r="E3219" s="61">
        <v>264.34539000000001</v>
      </c>
      <c r="F3219" s="130">
        <f t="shared" si="101"/>
        <v>0.98511362450622353</v>
      </c>
    </row>
    <row r="3220" spans="1:6" s="55" customFormat="1" x14ac:dyDescent="0.25">
      <c r="A3220" s="51" t="str">
        <f t="shared" si="100"/>
        <v>A</v>
      </c>
      <c r="B3220" s="129" t="s">
        <v>258</v>
      </c>
      <c r="C3220" s="60" t="s">
        <v>15</v>
      </c>
      <c r="D3220" s="61">
        <v>8.66</v>
      </c>
      <c r="E3220" s="61">
        <v>8.6590900000000008</v>
      </c>
      <c r="F3220" s="130">
        <f t="shared" si="101"/>
        <v>0.9998949191685913</v>
      </c>
    </row>
    <row r="3221" spans="1:6" s="55" customFormat="1" ht="54.75" thickBot="1" x14ac:dyDescent="0.3">
      <c r="A3221" s="51" t="str">
        <f t="shared" si="100"/>
        <v>A</v>
      </c>
      <c r="B3221" s="52" t="s">
        <v>1637</v>
      </c>
      <c r="C3221" s="125" t="s">
        <v>1638</v>
      </c>
      <c r="D3221" s="54">
        <v>1218.9000000000001</v>
      </c>
      <c r="E3221" s="54">
        <v>1217.1339699999999</v>
      </c>
      <c r="F3221" s="126">
        <f t="shared" si="101"/>
        <v>0.9985511280662891</v>
      </c>
    </row>
    <row r="3222" spans="1:6" s="55" customFormat="1" ht="15.75" thickTop="1" x14ac:dyDescent="0.25">
      <c r="A3222" s="51" t="str">
        <f t="shared" si="100"/>
        <v>A</v>
      </c>
      <c r="B3222" s="127" t="s">
        <v>258</v>
      </c>
      <c r="C3222" s="57" t="s">
        <v>10</v>
      </c>
      <c r="D3222" s="58">
        <v>1019.9</v>
      </c>
      <c r="E3222" s="58">
        <v>1018.13397</v>
      </c>
      <c r="F3222" s="128">
        <f t="shared" si="101"/>
        <v>0.99826842827728213</v>
      </c>
    </row>
    <row r="3223" spans="1:6" s="55" customFormat="1" x14ac:dyDescent="0.25">
      <c r="A3223" s="51" t="str">
        <f t="shared" si="100"/>
        <v>A</v>
      </c>
      <c r="B3223" s="129" t="s">
        <v>258</v>
      </c>
      <c r="C3223" s="60" t="s">
        <v>12</v>
      </c>
      <c r="D3223" s="61">
        <v>1019.9</v>
      </c>
      <c r="E3223" s="61">
        <v>1018.13397</v>
      </c>
      <c r="F3223" s="130">
        <f t="shared" si="101"/>
        <v>0.99826842827728213</v>
      </c>
    </row>
    <row r="3224" spans="1:6" s="55" customFormat="1" x14ac:dyDescent="0.25">
      <c r="A3224" s="51" t="str">
        <f t="shared" si="100"/>
        <v>A</v>
      </c>
      <c r="B3224" s="127" t="s">
        <v>258</v>
      </c>
      <c r="C3224" s="57" t="s">
        <v>17</v>
      </c>
      <c r="D3224" s="58">
        <v>199</v>
      </c>
      <c r="E3224" s="58">
        <v>199</v>
      </c>
      <c r="F3224" s="128">
        <f t="shared" si="101"/>
        <v>1</v>
      </c>
    </row>
    <row r="3225" spans="1:6" s="55" customFormat="1" ht="18.75" thickBot="1" x14ac:dyDescent="0.3">
      <c r="A3225" s="51" t="str">
        <f t="shared" si="100"/>
        <v>A</v>
      </c>
      <c r="B3225" s="52" t="s">
        <v>1639</v>
      </c>
      <c r="C3225" s="125" t="s">
        <v>1640</v>
      </c>
      <c r="D3225" s="54">
        <v>37.1</v>
      </c>
      <c r="E3225" s="54">
        <v>77.648480000000006</v>
      </c>
      <c r="F3225" s="126">
        <f t="shared" si="101"/>
        <v>2.0929509433962266</v>
      </c>
    </row>
    <row r="3226" spans="1:6" s="55" customFormat="1" ht="15.75" thickTop="1" x14ac:dyDescent="0.25">
      <c r="A3226" s="51" t="str">
        <f t="shared" si="100"/>
        <v>A</v>
      </c>
      <c r="B3226" s="127" t="s">
        <v>258</v>
      </c>
      <c r="C3226" s="57" t="s">
        <v>10</v>
      </c>
      <c r="D3226" s="58">
        <v>37.1</v>
      </c>
      <c r="E3226" s="58">
        <v>77.648480000000006</v>
      </c>
      <c r="F3226" s="128">
        <f t="shared" si="101"/>
        <v>2.0929509433962266</v>
      </c>
    </row>
    <row r="3227" spans="1:6" s="55" customFormat="1" x14ac:dyDescent="0.25">
      <c r="A3227" s="51" t="str">
        <f t="shared" si="100"/>
        <v>A</v>
      </c>
      <c r="B3227" s="129" t="s">
        <v>258</v>
      </c>
      <c r="C3227" s="60" t="s">
        <v>12</v>
      </c>
      <c r="D3227" s="61">
        <v>37.1</v>
      </c>
      <c r="E3227" s="61">
        <v>77.648480000000006</v>
      </c>
      <c r="F3227" s="130">
        <f t="shared" si="101"/>
        <v>2.0929509433962266</v>
      </c>
    </row>
    <row r="3228" spans="1:6" s="55" customFormat="1" ht="54.75" thickBot="1" x14ac:dyDescent="0.3">
      <c r="A3228" s="51" t="str">
        <f t="shared" si="100"/>
        <v>A</v>
      </c>
      <c r="B3228" s="52" t="s">
        <v>1641</v>
      </c>
      <c r="C3228" s="125" t="s">
        <v>1642</v>
      </c>
      <c r="D3228" s="54">
        <v>2573.5</v>
      </c>
      <c r="E3228" s="54">
        <v>2573.2780299999999</v>
      </c>
      <c r="F3228" s="126">
        <f t="shared" si="101"/>
        <v>0.99991374781426068</v>
      </c>
    </row>
    <row r="3229" spans="1:6" s="55" customFormat="1" ht="15.75" thickTop="1" x14ac:dyDescent="0.25">
      <c r="A3229" s="51" t="str">
        <f t="shared" si="100"/>
        <v>A</v>
      </c>
      <c r="B3229" s="127" t="s">
        <v>258</v>
      </c>
      <c r="C3229" s="57" t="s">
        <v>10</v>
      </c>
      <c r="D3229" s="58">
        <v>2573.5</v>
      </c>
      <c r="E3229" s="58">
        <v>2573.2780299999999</v>
      </c>
      <c r="F3229" s="128">
        <f t="shared" si="101"/>
        <v>0.99991374781426068</v>
      </c>
    </row>
    <row r="3230" spans="1:6" s="55" customFormat="1" x14ac:dyDescent="0.25">
      <c r="A3230" s="51" t="str">
        <f t="shared" si="100"/>
        <v>A</v>
      </c>
      <c r="B3230" s="129" t="s">
        <v>258</v>
      </c>
      <c r="C3230" s="60" t="s">
        <v>12</v>
      </c>
      <c r="D3230" s="61">
        <v>2573.5</v>
      </c>
      <c r="E3230" s="61">
        <v>2573.2780299999999</v>
      </c>
      <c r="F3230" s="130">
        <f t="shared" si="101"/>
        <v>0.99991374781426068</v>
      </c>
    </row>
    <row r="3231" spans="1:6" ht="18.75" thickBot="1" x14ac:dyDescent="0.3">
      <c r="A3231" s="110" t="str">
        <f t="shared" si="100"/>
        <v>A</v>
      </c>
      <c r="B3231" s="42" t="s">
        <v>1643</v>
      </c>
      <c r="C3231" s="120" t="s">
        <v>1644</v>
      </c>
      <c r="D3231" s="44">
        <v>24697.031999999999</v>
      </c>
      <c r="E3231" s="44">
        <v>24769.994340000005</v>
      </c>
      <c r="F3231" s="113">
        <f t="shared" si="101"/>
        <v>1.0029542958846231</v>
      </c>
    </row>
    <row r="3232" spans="1:6" ht="15.75" thickTop="1" x14ac:dyDescent="0.25">
      <c r="A3232" s="110" t="str">
        <f t="shared" si="100"/>
        <v>A</v>
      </c>
      <c r="B3232" s="121" t="s">
        <v>258</v>
      </c>
      <c r="C3232" s="46" t="s">
        <v>10</v>
      </c>
      <c r="D3232" s="47">
        <v>24668.913</v>
      </c>
      <c r="E3232" s="47">
        <v>24737.498160000003</v>
      </c>
      <c r="F3232" s="122">
        <f t="shared" si="101"/>
        <v>1.0027802262710157</v>
      </c>
    </row>
    <row r="3233" spans="1:6" x14ac:dyDescent="0.25">
      <c r="A3233" s="110" t="str">
        <f t="shared" si="100"/>
        <v>A</v>
      </c>
      <c r="B3233" s="123" t="s">
        <v>258</v>
      </c>
      <c r="C3233" s="49" t="s">
        <v>11</v>
      </c>
      <c r="D3233" s="50">
        <v>357.16800000000001</v>
      </c>
      <c r="E3233" s="50">
        <v>369.56781000000001</v>
      </c>
      <c r="F3233" s="124">
        <f t="shared" si="101"/>
        <v>1.034717023921516</v>
      </c>
    </row>
    <row r="3234" spans="1:6" x14ac:dyDescent="0.25">
      <c r="A3234" s="110" t="str">
        <f t="shared" si="100"/>
        <v>A</v>
      </c>
      <c r="B3234" s="123" t="s">
        <v>258</v>
      </c>
      <c r="C3234" s="49" t="s">
        <v>12</v>
      </c>
      <c r="D3234" s="50">
        <v>1113.8800000000001</v>
      </c>
      <c r="E3234" s="50">
        <v>1209.1971899999999</v>
      </c>
      <c r="F3234" s="124">
        <f t="shared" si="101"/>
        <v>1.0855722250152617</v>
      </c>
    </row>
    <row r="3235" spans="1:6" x14ac:dyDescent="0.25">
      <c r="A3235" s="110" t="str">
        <f t="shared" si="100"/>
        <v>A</v>
      </c>
      <c r="B3235" s="123" t="s">
        <v>258</v>
      </c>
      <c r="C3235" s="49" t="s">
        <v>14</v>
      </c>
      <c r="D3235" s="50">
        <v>5216.4250000000002</v>
      </c>
      <c r="E3235" s="50">
        <v>5179.9303299999992</v>
      </c>
      <c r="F3235" s="124">
        <f t="shared" si="101"/>
        <v>0.99300389251259225</v>
      </c>
    </row>
    <row r="3236" spans="1:6" x14ac:dyDescent="0.25">
      <c r="A3236" s="110" t="str">
        <f t="shared" si="100"/>
        <v>A</v>
      </c>
      <c r="B3236" s="123" t="s">
        <v>258</v>
      </c>
      <c r="C3236" s="49" t="s">
        <v>2</v>
      </c>
      <c r="D3236" s="50">
        <v>2311.35</v>
      </c>
      <c r="E3236" s="50">
        <v>2309.2528200000002</v>
      </c>
      <c r="F3236" s="124">
        <f t="shared" si="101"/>
        <v>0.99909266013368825</v>
      </c>
    </row>
    <row r="3237" spans="1:6" x14ac:dyDescent="0.25">
      <c r="A3237" s="110" t="str">
        <f t="shared" si="100"/>
        <v>A</v>
      </c>
      <c r="B3237" s="123" t="s">
        <v>258</v>
      </c>
      <c r="C3237" s="49" t="s">
        <v>15</v>
      </c>
      <c r="D3237" s="50">
        <v>60.23</v>
      </c>
      <c r="E3237" s="50">
        <v>60.132260000000002</v>
      </c>
      <c r="F3237" s="124">
        <f t="shared" si="101"/>
        <v>0.99837722065415913</v>
      </c>
    </row>
    <row r="3238" spans="1:6" x14ac:dyDescent="0.25">
      <c r="A3238" s="110" t="str">
        <f t="shared" si="100"/>
        <v>A</v>
      </c>
      <c r="B3238" s="123" t="s">
        <v>258</v>
      </c>
      <c r="C3238" s="49" t="s">
        <v>16</v>
      </c>
      <c r="D3238" s="50">
        <v>15609.86</v>
      </c>
      <c r="E3238" s="50">
        <v>15609.417750000002</v>
      </c>
      <c r="F3238" s="124">
        <f t="shared" si="101"/>
        <v>0.99997166854795638</v>
      </c>
    </row>
    <row r="3239" spans="1:6" x14ac:dyDescent="0.25">
      <c r="A3239" s="110" t="str">
        <f t="shared" si="100"/>
        <v>A</v>
      </c>
      <c r="B3239" s="121" t="s">
        <v>258</v>
      </c>
      <c r="C3239" s="46" t="s">
        <v>17</v>
      </c>
      <c r="D3239" s="47">
        <v>28.119</v>
      </c>
      <c r="E3239" s="47">
        <v>32.496180000000003</v>
      </c>
      <c r="F3239" s="122">
        <f t="shared" si="101"/>
        <v>1.1556662754721008</v>
      </c>
    </row>
    <row r="3240" spans="1:6" ht="18.75" thickBot="1" x14ac:dyDescent="0.3">
      <c r="A3240" s="110" t="str">
        <f t="shared" si="100"/>
        <v>A</v>
      </c>
      <c r="B3240" s="42" t="s">
        <v>1645</v>
      </c>
      <c r="C3240" s="120" t="s">
        <v>1646</v>
      </c>
      <c r="D3240" s="44">
        <v>20759.466</v>
      </c>
      <c r="E3240" s="44">
        <v>20765.717650000006</v>
      </c>
      <c r="F3240" s="113">
        <f t="shared" si="101"/>
        <v>1.0003011469562852</v>
      </c>
    </row>
    <row r="3241" spans="1:6" ht="15.75" thickTop="1" x14ac:dyDescent="0.25">
      <c r="A3241" s="110" t="str">
        <f t="shared" si="100"/>
        <v>A</v>
      </c>
      <c r="B3241" s="121" t="s">
        <v>258</v>
      </c>
      <c r="C3241" s="46" t="s">
        <v>10</v>
      </c>
      <c r="D3241" s="47">
        <v>20743.718000000001</v>
      </c>
      <c r="E3241" s="47">
        <v>20745.037470000007</v>
      </c>
      <c r="F3241" s="122">
        <f t="shared" si="101"/>
        <v>1.0000636081728456</v>
      </c>
    </row>
    <row r="3242" spans="1:6" x14ac:dyDescent="0.25">
      <c r="A3242" s="110" t="str">
        <f t="shared" si="100"/>
        <v>A</v>
      </c>
      <c r="B3242" s="123" t="s">
        <v>258</v>
      </c>
      <c r="C3242" s="49" t="s">
        <v>11</v>
      </c>
      <c r="D3242" s="50">
        <v>0</v>
      </c>
      <c r="E3242" s="50">
        <v>12.406330000000001</v>
      </c>
      <c r="F3242" s="124" t="e">
        <f t="shared" si="101"/>
        <v>#DIV/0!</v>
      </c>
    </row>
    <row r="3243" spans="1:6" x14ac:dyDescent="0.25">
      <c r="A3243" s="110" t="str">
        <f t="shared" si="100"/>
        <v>A</v>
      </c>
      <c r="B3243" s="123" t="s">
        <v>258</v>
      </c>
      <c r="C3243" s="49" t="s">
        <v>12</v>
      </c>
      <c r="D3243" s="50">
        <v>0</v>
      </c>
      <c r="E3243" s="50">
        <v>25.748370000000001</v>
      </c>
      <c r="F3243" s="124" t="e">
        <f t="shared" si="101"/>
        <v>#DIV/0!</v>
      </c>
    </row>
    <row r="3244" spans="1:6" x14ac:dyDescent="0.25">
      <c r="A3244" s="110" t="str">
        <f t="shared" si="100"/>
        <v>A</v>
      </c>
      <c r="B3244" s="123" t="s">
        <v>258</v>
      </c>
      <c r="C3244" s="49" t="s">
        <v>14</v>
      </c>
      <c r="D3244" s="50">
        <v>5144.72</v>
      </c>
      <c r="E3244" s="50">
        <v>5108.3071699999991</v>
      </c>
      <c r="F3244" s="124">
        <f t="shared" si="101"/>
        <v>0.99292229120340836</v>
      </c>
    </row>
    <row r="3245" spans="1:6" x14ac:dyDescent="0.25">
      <c r="A3245" s="110" t="str">
        <f t="shared" si="100"/>
        <v>A</v>
      </c>
      <c r="B3245" s="123" t="s">
        <v>258</v>
      </c>
      <c r="C3245" s="49" t="s">
        <v>16</v>
      </c>
      <c r="D3245" s="50">
        <v>15598.998</v>
      </c>
      <c r="E3245" s="50">
        <v>15598.575600000002</v>
      </c>
      <c r="F3245" s="124">
        <f t="shared" si="101"/>
        <v>0.99997292133763993</v>
      </c>
    </row>
    <row r="3246" spans="1:6" x14ac:dyDescent="0.25">
      <c r="A3246" s="110" t="str">
        <f t="shared" si="100"/>
        <v>A</v>
      </c>
      <c r="B3246" s="121" t="s">
        <v>258</v>
      </c>
      <c r="C3246" s="46" t="s">
        <v>17</v>
      </c>
      <c r="D3246" s="47">
        <v>15.747999999999999</v>
      </c>
      <c r="E3246" s="47">
        <v>20.68018</v>
      </c>
      <c r="F3246" s="122">
        <f t="shared" si="101"/>
        <v>1.3131940563881128</v>
      </c>
    </row>
    <row r="3247" spans="1:6" s="55" customFormat="1" ht="54.75" thickBot="1" x14ac:dyDescent="0.3">
      <c r="A3247" s="51" t="str">
        <f t="shared" si="100"/>
        <v>A</v>
      </c>
      <c r="B3247" s="52" t="s">
        <v>1647</v>
      </c>
      <c r="C3247" s="125" t="s">
        <v>1648</v>
      </c>
      <c r="D3247" s="54">
        <v>15987.592000000001</v>
      </c>
      <c r="E3247" s="54">
        <v>15987.539570000001</v>
      </c>
      <c r="F3247" s="126">
        <f t="shared" si="101"/>
        <v>0.99999672058181122</v>
      </c>
    </row>
    <row r="3248" spans="1:6" s="55" customFormat="1" ht="15.75" thickTop="1" x14ac:dyDescent="0.25">
      <c r="A3248" s="51" t="str">
        <f t="shared" si="100"/>
        <v>A</v>
      </c>
      <c r="B3248" s="127" t="s">
        <v>258</v>
      </c>
      <c r="C3248" s="57" t="s">
        <v>10</v>
      </c>
      <c r="D3248" s="58">
        <v>15987.589</v>
      </c>
      <c r="E3248" s="58">
        <v>15987.539570000001</v>
      </c>
      <c r="F3248" s="128">
        <f t="shared" si="101"/>
        <v>0.99999690822675025</v>
      </c>
    </row>
    <row r="3249" spans="1:6" s="55" customFormat="1" x14ac:dyDescent="0.25">
      <c r="A3249" s="51" t="str">
        <f t="shared" si="100"/>
        <v>A</v>
      </c>
      <c r="B3249" s="129" t="s">
        <v>258</v>
      </c>
      <c r="C3249" s="60" t="s">
        <v>14</v>
      </c>
      <c r="D3249" s="61">
        <v>392.72300000000001</v>
      </c>
      <c r="E3249" s="61">
        <v>392.67450000000002</v>
      </c>
      <c r="F3249" s="130">
        <f t="shared" si="101"/>
        <v>0.99987650328603117</v>
      </c>
    </row>
    <row r="3250" spans="1:6" s="55" customFormat="1" x14ac:dyDescent="0.25">
      <c r="A3250" s="51" t="str">
        <f t="shared" si="100"/>
        <v>A</v>
      </c>
      <c r="B3250" s="129" t="s">
        <v>258</v>
      </c>
      <c r="C3250" s="60" t="s">
        <v>16</v>
      </c>
      <c r="D3250" s="61">
        <v>15594.866</v>
      </c>
      <c r="E3250" s="61">
        <v>15594.86507</v>
      </c>
      <c r="F3250" s="130">
        <f t="shared" si="101"/>
        <v>0.99999994036498929</v>
      </c>
    </row>
    <row r="3251" spans="1:6" s="55" customFormat="1" x14ac:dyDescent="0.25">
      <c r="A3251" s="51" t="str">
        <f t="shared" si="100"/>
        <v>A</v>
      </c>
      <c r="B3251" s="127" t="s">
        <v>258</v>
      </c>
      <c r="C3251" s="57" t="s">
        <v>17</v>
      </c>
      <c r="D3251" s="58">
        <v>3.0000000000000001E-3</v>
      </c>
      <c r="E3251" s="58">
        <v>0</v>
      </c>
      <c r="F3251" s="128">
        <f t="shared" si="101"/>
        <v>0</v>
      </c>
    </row>
    <row r="3252" spans="1:6" s="55" customFormat="1" ht="18.75" thickBot="1" x14ac:dyDescent="0.3">
      <c r="A3252" s="51" t="str">
        <f t="shared" si="100"/>
        <v>A</v>
      </c>
      <c r="B3252" s="52" t="s">
        <v>1649</v>
      </c>
      <c r="C3252" s="125" t="s">
        <v>1650</v>
      </c>
      <c r="D3252" s="54">
        <v>231.89400000000001</v>
      </c>
      <c r="E3252" s="54">
        <v>228.86069999999998</v>
      </c>
      <c r="F3252" s="126">
        <f t="shared" si="101"/>
        <v>0.98691945457838481</v>
      </c>
    </row>
    <row r="3253" spans="1:6" s="55" customFormat="1" ht="15.75" thickTop="1" x14ac:dyDescent="0.25">
      <c r="A3253" s="51" t="str">
        <f t="shared" si="100"/>
        <v>A</v>
      </c>
      <c r="B3253" s="127" t="s">
        <v>258</v>
      </c>
      <c r="C3253" s="57" t="s">
        <v>10</v>
      </c>
      <c r="D3253" s="58">
        <v>230.09100000000001</v>
      </c>
      <c r="E3253" s="58">
        <v>227.05855</v>
      </c>
      <c r="F3253" s="128">
        <f t="shared" si="101"/>
        <v>0.98682064922139501</v>
      </c>
    </row>
    <row r="3254" spans="1:6" s="55" customFormat="1" x14ac:dyDescent="0.25">
      <c r="A3254" s="51" t="str">
        <f t="shared" si="100"/>
        <v>A</v>
      </c>
      <c r="B3254" s="129" t="s">
        <v>258</v>
      </c>
      <c r="C3254" s="60" t="s">
        <v>14</v>
      </c>
      <c r="D3254" s="61">
        <v>230.09100000000001</v>
      </c>
      <c r="E3254" s="61">
        <v>227.05855</v>
      </c>
      <c r="F3254" s="130">
        <f t="shared" si="101"/>
        <v>0.98682064922139501</v>
      </c>
    </row>
    <row r="3255" spans="1:6" s="55" customFormat="1" x14ac:dyDescent="0.25">
      <c r="A3255" s="51" t="str">
        <f t="shared" si="100"/>
        <v>A</v>
      </c>
      <c r="B3255" s="127" t="s">
        <v>258</v>
      </c>
      <c r="C3255" s="57" t="s">
        <v>17</v>
      </c>
      <c r="D3255" s="58">
        <v>1.8029999999999999</v>
      </c>
      <c r="E3255" s="58">
        <v>1.8021500000000001</v>
      </c>
      <c r="F3255" s="128">
        <f t="shared" si="101"/>
        <v>0.99952856350526909</v>
      </c>
    </row>
    <row r="3256" spans="1:6" s="55" customFormat="1" ht="18.75" thickBot="1" x14ac:dyDescent="0.3">
      <c r="A3256" s="51" t="str">
        <f t="shared" si="100"/>
        <v>A</v>
      </c>
      <c r="B3256" s="52" t="s">
        <v>1651</v>
      </c>
      <c r="C3256" s="125" t="s">
        <v>1652</v>
      </c>
      <c r="D3256" s="54">
        <v>313.315</v>
      </c>
      <c r="E3256" s="54">
        <v>313.09838999999999</v>
      </c>
      <c r="F3256" s="126">
        <f t="shared" si="101"/>
        <v>0.99930865103809263</v>
      </c>
    </row>
    <row r="3257" spans="1:6" s="55" customFormat="1" ht="15.75" thickTop="1" x14ac:dyDescent="0.25">
      <c r="A3257" s="51" t="str">
        <f t="shared" si="100"/>
        <v>A</v>
      </c>
      <c r="B3257" s="127" t="s">
        <v>258</v>
      </c>
      <c r="C3257" s="57" t="s">
        <v>10</v>
      </c>
      <c r="D3257" s="58">
        <v>313.315</v>
      </c>
      <c r="E3257" s="58">
        <v>313.09838999999999</v>
      </c>
      <c r="F3257" s="128">
        <f t="shared" si="101"/>
        <v>0.99930865103809263</v>
      </c>
    </row>
    <row r="3258" spans="1:6" s="55" customFormat="1" x14ac:dyDescent="0.25">
      <c r="A3258" s="51" t="str">
        <f t="shared" si="100"/>
        <v>A</v>
      </c>
      <c r="B3258" s="129" t="s">
        <v>258</v>
      </c>
      <c r="C3258" s="60" t="s">
        <v>14</v>
      </c>
      <c r="D3258" s="61">
        <v>312.82900000000001</v>
      </c>
      <c r="E3258" s="61">
        <v>312.61439000000001</v>
      </c>
      <c r="F3258" s="130">
        <f t="shared" si="101"/>
        <v>0.99931397025211854</v>
      </c>
    </row>
    <row r="3259" spans="1:6" s="55" customFormat="1" x14ac:dyDescent="0.25">
      <c r="A3259" s="51" t="str">
        <f t="shared" si="100"/>
        <v>A</v>
      </c>
      <c r="B3259" s="129" t="s">
        <v>258</v>
      </c>
      <c r="C3259" s="60" t="s">
        <v>16</v>
      </c>
      <c r="D3259" s="61">
        <v>0.48599999999999999</v>
      </c>
      <c r="E3259" s="61">
        <v>0.48399999999999999</v>
      </c>
      <c r="F3259" s="130">
        <f t="shared" si="101"/>
        <v>0.99588477366255146</v>
      </c>
    </row>
    <row r="3260" spans="1:6" s="55" customFormat="1" ht="18.75" thickBot="1" x14ac:dyDescent="0.3">
      <c r="A3260" s="51" t="str">
        <f t="shared" si="100"/>
        <v>A</v>
      </c>
      <c r="B3260" s="52" t="s">
        <v>1653</v>
      </c>
      <c r="C3260" s="125" t="s">
        <v>1654</v>
      </c>
      <c r="D3260" s="54">
        <v>234.13200000000001</v>
      </c>
      <c r="E3260" s="54">
        <v>234.10569000000001</v>
      </c>
      <c r="F3260" s="126">
        <f t="shared" si="101"/>
        <v>0.99988762749218396</v>
      </c>
    </row>
    <row r="3261" spans="1:6" s="55" customFormat="1" ht="15.75" thickTop="1" x14ac:dyDescent="0.25">
      <c r="A3261" s="51" t="str">
        <f t="shared" si="100"/>
        <v>A</v>
      </c>
      <c r="B3261" s="127" t="s">
        <v>258</v>
      </c>
      <c r="C3261" s="57" t="s">
        <v>10</v>
      </c>
      <c r="D3261" s="58">
        <v>234.13200000000001</v>
      </c>
      <c r="E3261" s="58">
        <v>234.10569000000001</v>
      </c>
      <c r="F3261" s="128">
        <f t="shared" si="101"/>
        <v>0.99988762749218396</v>
      </c>
    </row>
    <row r="3262" spans="1:6" s="55" customFormat="1" x14ac:dyDescent="0.25">
      <c r="A3262" s="51" t="str">
        <f t="shared" si="100"/>
        <v>A</v>
      </c>
      <c r="B3262" s="129" t="s">
        <v>258</v>
      </c>
      <c r="C3262" s="60" t="s">
        <v>14</v>
      </c>
      <c r="D3262" s="61">
        <v>234.13200000000001</v>
      </c>
      <c r="E3262" s="61">
        <v>234.10569000000001</v>
      </c>
      <c r="F3262" s="130">
        <f t="shared" si="101"/>
        <v>0.99988762749218396</v>
      </c>
    </row>
    <row r="3263" spans="1:6" s="55" customFormat="1" ht="18.75" thickBot="1" x14ac:dyDescent="0.3">
      <c r="A3263" s="51" t="str">
        <f t="shared" si="100"/>
        <v>A</v>
      </c>
      <c r="B3263" s="52" t="s">
        <v>1655</v>
      </c>
      <c r="C3263" s="125" t="s">
        <v>1656</v>
      </c>
      <c r="D3263" s="54">
        <v>77.183000000000007</v>
      </c>
      <c r="E3263" s="54">
        <v>76.924000000000007</v>
      </c>
      <c r="F3263" s="126">
        <f t="shared" si="101"/>
        <v>0.99664433877926484</v>
      </c>
    </row>
    <row r="3264" spans="1:6" s="55" customFormat="1" ht="15.75" thickTop="1" x14ac:dyDescent="0.25">
      <c r="A3264" s="51" t="str">
        <f t="shared" si="100"/>
        <v>A</v>
      </c>
      <c r="B3264" s="127" t="s">
        <v>258</v>
      </c>
      <c r="C3264" s="57" t="s">
        <v>10</v>
      </c>
      <c r="D3264" s="58">
        <v>77.183000000000007</v>
      </c>
      <c r="E3264" s="58">
        <v>76.924000000000007</v>
      </c>
      <c r="F3264" s="128">
        <f t="shared" si="101"/>
        <v>0.99664433877926484</v>
      </c>
    </row>
    <row r="3265" spans="1:6" s="55" customFormat="1" x14ac:dyDescent="0.25">
      <c r="A3265" s="51" t="str">
        <f t="shared" si="100"/>
        <v>A</v>
      </c>
      <c r="B3265" s="129" t="s">
        <v>258</v>
      </c>
      <c r="C3265" s="60" t="s">
        <v>14</v>
      </c>
      <c r="D3265" s="61">
        <v>77.165999999999997</v>
      </c>
      <c r="E3265" s="61">
        <v>76.924000000000007</v>
      </c>
      <c r="F3265" s="130">
        <f t="shared" si="101"/>
        <v>0.99686390379182555</v>
      </c>
    </row>
    <row r="3266" spans="1:6" s="55" customFormat="1" x14ac:dyDescent="0.25">
      <c r="A3266" s="51" t="str">
        <f t="shared" si="100"/>
        <v>A</v>
      </c>
      <c r="B3266" s="129" t="s">
        <v>258</v>
      </c>
      <c r="C3266" s="60" t="s">
        <v>16</v>
      </c>
      <c r="D3266" s="61">
        <v>1.7000000000000001E-2</v>
      </c>
      <c r="E3266" s="61">
        <v>0</v>
      </c>
      <c r="F3266" s="130">
        <f t="shared" si="101"/>
        <v>0</v>
      </c>
    </row>
    <row r="3267" spans="1:6" s="55" customFormat="1" ht="18.75" thickBot="1" x14ac:dyDescent="0.3">
      <c r="A3267" s="51" t="str">
        <f t="shared" si="100"/>
        <v>A</v>
      </c>
      <c r="B3267" s="52" t="s">
        <v>1657</v>
      </c>
      <c r="C3267" s="125" t="s">
        <v>1658</v>
      </c>
      <c r="D3267" s="54">
        <v>133.23099999999999</v>
      </c>
      <c r="E3267" s="54">
        <v>132.65764999999999</v>
      </c>
      <c r="F3267" s="126">
        <f t="shared" si="101"/>
        <v>0.99569657211910134</v>
      </c>
    </row>
    <row r="3268" spans="1:6" s="55" customFormat="1" ht="15.75" thickTop="1" x14ac:dyDescent="0.25">
      <c r="A3268" s="51" t="str">
        <f t="shared" ref="A3268:A3331" si="102">IF(OR(D3268&lt;&gt;0,E3268&lt;&gt;0),"A","B")</f>
        <v>A</v>
      </c>
      <c r="B3268" s="127" t="s">
        <v>258</v>
      </c>
      <c r="C3268" s="57" t="s">
        <v>10</v>
      </c>
      <c r="D3268" s="58">
        <v>133.23099999999999</v>
      </c>
      <c r="E3268" s="58">
        <v>132.65764999999999</v>
      </c>
      <c r="F3268" s="128">
        <f t="shared" ref="F3268:F3331" si="103">E3268/D3268</f>
        <v>0.99569657211910134</v>
      </c>
    </row>
    <row r="3269" spans="1:6" s="55" customFormat="1" x14ac:dyDescent="0.25">
      <c r="A3269" s="51" t="str">
        <f t="shared" si="102"/>
        <v>A</v>
      </c>
      <c r="B3269" s="129" t="s">
        <v>258</v>
      </c>
      <c r="C3269" s="60" t="s">
        <v>14</v>
      </c>
      <c r="D3269" s="61">
        <v>133.23099999999999</v>
      </c>
      <c r="E3269" s="61">
        <v>132.65764999999999</v>
      </c>
      <c r="F3269" s="130">
        <f t="shared" si="103"/>
        <v>0.99569657211910134</v>
      </c>
    </row>
    <row r="3270" spans="1:6" s="55" customFormat="1" ht="18.75" thickBot="1" x14ac:dyDescent="0.3">
      <c r="A3270" s="51" t="str">
        <f t="shared" si="102"/>
        <v>A</v>
      </c>
      <c r="B3270" s="52" t="s">
        <v>1659</v>
      </c>
      <c r="C3270" s="125" t="s">
        <v>1660</v>
      </c>
      <c r="D3270" s="54">
        <v>324.839</v>
      </c>
      <c r="E3270" s="54">
        <v>324.82539999999995</v>
      </c>
      <c r="F3270" s="126">
        <f t="shared" si="103"/>
        <v>0.99995813310593851</v>
      </c>
    </row>
    <row r="3271" spans="1:6" s="55" customFormat="1" ht="15.75" thickTop="1" x14ac:dyDescent="0.25">
      <c r="A3271" s="51" t="str">
        <f t="shared" si="102"/>
        <v>A</v>
      </c>
      <c r="B3271" s="127" t="s">
        <v>258</v>
      </c>
      <c r="C3271" s="57" t="s">
        <v>10</v>
      </c>
      <c r="D3271" s="58">
        <v>324.839</v>
      </c>
      <c r="E3271" s="58">
        <v>324.82539999999995</v>
      </c>
      <c r="F3271" s="128">
        <f t="shared" si="103"/>
        <v>0.99995813310593851</v>
      </c>
    </row>
    <row r="3272" spans="1:6" s="55" customFormat="1" x14ac:dyDescent="0.25">
      <c r="A3272" s="51" t="str">
        <f t="shared" si="102"/>
        <v>A</v>
      </c>
      <c r="B3272" s="129" t="s">
        <v>258</v>
      </c>
      <c r="C3272" s="60" t="s">
        <v>14</v>
      </c>
      <c r="D3272" s="61">
        <v>324.65699999999998</v>
      </c>
      <c r="E3272" s="61">
        <v>324.64724000000001</v>
      </c>
      <c r="F3272" s="130">
        <f t="shared" si="103"/>
        <v>0.99996993750327279</v>
      </c>
    </row>
    <row r="3273" spans="1:6" s="55" customFormat="1" x14ac:dyDescent="0.25">
      <c r="A3273" s="51" t="str">
        <f t="shared" si="102"/>
        <v>A</v>
      </c>
      <c r="B3273" s="129" t="s">
        <v>258</v>
      </c>
      <c r="C3273" s="60" t="s">
        <v>16</v>
      </c>
      <c r="D3273" s="61">
        <v>0.182</v>
      </c>
      <c r="E3273" s="61">
        <v>0.17815999999999999</v>
      </c>
      <c r="F3273" s="130">
        <f t="shared" si="103"/>
        <v>0.97890109890109889</v>
      </c>
    </row>
    <row r="3274" spans="1:6" s="55" customFormat="1" ht="18.75" thickBot="1" x14ac:dyDescent="0.3">
      <c r="A3274" s="51" t="str">
        <f t="shared" si="102"/>
        <v>A</v>
      </c>
      <c r="B3274" s="52" t="s">
        <v>1661</v>
      </c>
      <c r="C3274" s="125" t="s">
        <v>1662</v>
      </c>
      <c r="D3274" s="54">
        <v>309.279</v>
      </c>
      <c r="E3274" s="54">
        <v>307.87416999999999</v>
      </c>
      <c r="F3274" s="126">
        <f t="shared" si="103"/>
        <v>0.99545772587210901</v>
      </c>
    </row>
    <row r="3275" spans="1:6" s="55" customFormat="1" ht="15.75" thickTop="1" x14ac:dyDescent="0.25">
      <c r="A3275" s="51" t="str">
        <f t="shared" si="102"/>
        <v>A</v>
      </c>
      <c r="B3275" s="127" t="s">
        <v>258</v>
      </c>
      <c r="C3275" s="57" t="s">
        <v>10</v>
      </c>
      <c r="D3275" s="58">
        <v>309.279</v>
      </c>
      <c r="E3275" s="58">
        <v>307.87416999999999</v>
      </c>
      <c r="F3275" s="128">
        <f t="shared" si="103"/>
        <v>0.99545772587210901</v>
      </c>
    </row>
    <row r="3276" spans="1:6" s="55" customFormat="1" x14ac:dyDescent="0.25">
      <c r="A3276" s="51" t="str">
        <f t="shared" si="102"/>
        <v>A</v>
      </c>
      <c r="B3276" s="129" t="s">
        <v>258</v>
      </c>
      <c r="C3276" s="60" t="s">
        <v>14</v>
      </c>
      <c r="D3276" s="61">
        <v>309.14600000000002</v>
      </c>
      <c r="E3276" s="61">
        <v>307.80973999999998</v>
      </c>
      <c r="F3276" s="130">
        <f t="shared" si="103"/>
        <v>0.99567757629081388</v>
      </c>
    </row>
    <row r="3277" spans="1:6" s="55" customFormat="1" x14ac:dyDescent="0.25">
      <c r="A3277" s="51" t="str">
        <f t="shared" si="102"/>
        <v>A</v>
      </c>
      <c r="B3277" s="129" t="s">
        <v>258</v>
      </c>
      <c r="C3277" s="60" t="s">
        <v>16</v>
      </c>
      <c r="D3277" s="61">
        <v>0.13300000000000001</v>
      </c>
      <c r="E3277" s="61">
        <v>6.4430000000000001E-2</v>
      </c>
      <c r="F3277" s="130">
        <f t="shared" si="103"/>
        <v>0.48443609022556389</v>
      </c>
    </row>
    <row r="3278" spans="1:6" s="55" customFormat="1" ht="36.75" thickBot="1" x14ac:dyDescent="0.3">
      <c r="A3278" s="51" t="str">
        <f t="shared" si="102"/>
        <v>A</v>
      </c>
      <c r="B3278" s="52" t="s">
        <v>1663</v>
      </c>
      <c r="C3278" s="125" t="s">
        <v>1664</v>
      </c>
      <c r="D3278" s="54">
        <v>187.69900000000001</v>
      </c>
      <c r="E3278" s="54">
        <v>187.69835</v>
      </c>
      <c r="F3278" s="126">
        <f t="shared" si="103"/>
        <v>0.99999653700872138</v>
      </c>
    </row>
    <row r="3279" spans="1:6" s="55" customFormat="1" ht="15.75" thickTop="1" x14ac:dyDescent="0.25">
      <c r="A3279" s="51" t="str">
        <f t="shared" si="102"/>
        <v>A</v>
      </c>
      <c r="B3279" s="127" t="s">
        <v>258</v>
      </c>
      <c r="C3279" s="57" t="s">
        <v>10</v>
      </c>
      <c r="D3279" s="58">
        <v>187.69900000000001</v>
      </c>
      <c r="E3279" s="58">
        <v>187.69835</v>
      </c>
      <c r="F3279" s="128">
        <f t="shared" si="103"/>
        <v>0.99999653700872138</v>
      </c>
    </row>
    <row r="3280" spans="1:6" s="55" customFormat="1" x14ac:dyDescent="0.25">
      <c r="A3280" s="51" t="str">
        <f t="shared" si="102"/>
        <v>A</v>
      </c>
      <c r="B3280" s="129" t="s">
        <v>258</v>
      </c>
      <c r="C3280" s="60" t="s">
        <v>14</v>
      </c>
      <c r="D3280" s="61">
        <v>187.64599999999999</v>
      </c>
      <c r="E3280" s="61">
        <v>187.64567000000002</v>
      </c>
      <c r="F3280" s="130">
        <f t="shared" si="103"/>
        <v>0.9999982413693872</v>
      </c>
    </row>
    <row r="3281" spans="1:6" s="55" customFormat="1" x14ac:dyDescent="0.25">
      <c r="A3281" s="51" t="str">
        <f t="shared" si="102"/>
        <v>A</v>
      </c>
      <c r="B3281" s="129" t="s">
        <v>258</v>
      </c>
      <c r="C3281" s="60" t="s">
        <v>16</v>
      </c>
      <c r="D3281" s="61">
        <v>5.2999999999999999E-2</v>
      </c>
      <c r="E3281" s="61">
        <v>5.2679999999999998E-2</v>
      </c>
      <c r="F3281" s="130">
        <f t="shared" si="103"/>
        <v>0.99396226415094335</v>
      </c>
    </row>
    <row r="3282" spans="1:6" s="55" customFormat="1" ht="18.75" thickBot="1" x14ac:dyDescent="0.3">
      <c r="A3282" s="51" t="str">
        <f t="shared" si="102"/>
        <v>A</v>
      </c>
      <c r="B3282" s="52" t="s">
        <v>1665</v>
      </c>
      <c r="C3282" s="125" t="s">
        <v>1666</v>
      </c>
      <c r="D3282" s="54">
        <v>204.24100000000001</v>
      </c>
      <c r="E3282" s="54">
        <v>204.01627999999999</v>
      </c>
      <c r="F3282" s="126">
        <f t="shared" si="103"/>
        <v>0.99889973119990594</v>
      </c>
    </row>
    <row r="3283" spans="1:6" s="55" customFormat="1" ht="15.75" thickTop="1" x14ac:dyDescent="0.25">
      <c r="A3283" s="51" t="str">
        <f t="shared" si="102"/>
        <v>A</v>
      </c>
      <c r="B3283" s="127" t="s">
        <v>258</v>
      </c>
      <c r="C3283" s="57" t="s">
        <v>10</v>
      </c>
      <c r="D3283" s="58">
        <v>204.24100000000001</v>
      </c>
      <c r="E3283" s="58">
        <v>204.01627999999999</v>
      </c>
      <c r="F3283" s="128">
        <f t="shared" si="103"/>
        <v>0.99889973119990594</v>
      </c>
    </row>
    <row r="3284" spans="1:6" s="55" customFormat="1" x14ac:dyDescent="0.25">
      <c r="A3284" s="51" t="str">
        <f t="shared" si="102"/>
        <v>A</v>
      </c>
      <c r="B3284" s="129" t="s">
        <v>258</v>
      </c>
      <c r="C3284" s="60" t="s">
        <v>14</v>
      </c>
      <c r="D3284" s="61">
        <v>203.89099999999999</v>
      </c>
      <c r="E3284" s="61">
        <v>203.75348000000002</v>
      </c>
      <c r="F3284" s="130">
        <f t="shared" si="103"/>
        <v>0.99932552197007241</v>
      </c>
    </row>
    <row r="3285" spans="1:6" s="55" customFormat="1" x14ac:dyDescent="0.25">
      <c r="A3285" s="51" t="str">
        <f t="shared" si="102"/>
        <v>A</v>
      </c>
      <c r="B3285" s="129" t="s">
        <v>258</v>
      </c>
      <c r="C3285" s="60" t="s">
        <v>16</v>
      </c>
      <c r="D3285" s="61">
        <v>0.35</v>
      </c>
      <c r="E3285" s="61">
        <v>0.26280000000000003</v>
      </c>
      <c r="F3285" s="130">
        <f t="shared" si="103"/>
        <v>0.750857142857143</v>
      </c>
    </row>
    <row r="3286" spans="1:6" s="55" customFormat="1" ht="18.75" thickBot="1" x14ac:dyDescent="0.3">
      <c r="A3286" s="51" t="str">
        <f t="shared" si="102"/>
        <v>A</v>
      </c>
      <c r="B3286" s="52" t="s">
        <v>1667</v>
      </c>
      <c r="C3286" s="125" t="s">
        <v>1668</v>
      </c>
      <c r="D3286" s="54">
        <v>233.244</v>
      </c>
      <c r="E3286" s="54">
        <v>233.01267000000001</v>
      </c>
      <c r="F3286" s="126">
        <f t="shared" si="103"/>
        <v>0.99900820599886819</v>
      </c>
    </row>
    <row r="3287" spans="1:6" s="55" customFormat="1" ht="15.75" thickTop="1" x14ac:dyDescent="0.25">
      <c r="A3287" s="51" t="str">
        <f t="shared" si="102"/>
        <v>A</v>
      </c>
      <c r="B3287" s="127" t="s">
        <v>258</v>
      </c>
      <c r="C3287" s="57" t="s">
        <v>10</v>
      </c>
      <c r="D3287" s="58">
        <v>233.244</v>
      </c>
      <c r="E3287" s="58">
        <v>233.01267000000001</v>
      </c>
      <c r="F3287" s="128">
        <f t="shared" si="103"/>
        <v>0.99900820599886819</v>
      </c>
    </row>
    <row r="3288" spans="1:6" s="55" customFormat="1" x14ac:dyDescent="0.25">
      <c r="A3288" s="51" t="str">
        <f t="shared" si="102"/>
        <v>A</v>
      </c>
      <c r="B3288" s="129" t="s">
        <v>258</v>
      </c>
      <c r="C3288" s="60" t="s">
        <v>14</v>
      </c>
      <c r="D3288" s="61">
        <v>232.36500000000001</v>
      </c>
      <c r="E3288" s="61">
        <v>232.13372000000001</v>
      </c>
      <c r="F3288" s="130">
        <f t="shared" si="103"/>
        <v>0.99900466937791832</v>
      </c>
    </row>
    <row r="3289" spans="1:6" s="55" customFormat="1" x14ac:dyDescent="0.25">
      <c r="A3289" s="51" t="str">
        <f t="shared" si="102"/>
        <v>A</v>
      </c>
      <c r="B3289" s="129" t="s">
        <v>258</v>
      </c>
      <c r="C3289" s="60" t="s">
        <v>16</v>
      </c>
      <c r="D3289" s="61">
        <v>0.879</v>
      </c>
      <c r="E3289" s="61">
        <v>0.87895000000000001</v>
      </c>
      <c r="F3289" s="130">
        <f t="shared" si="103"/>
        <v>0.99994311717861206</v>
      </c>
    </row>
    <row r="3290" spans="1:6" s="55" customFormat="1" ht="18.75" thickBot="1" x14ac:dyDescent="0.3">
      <c r="A3290" s="51" t="str">
        <f t="shared" si="102"/>
        <v>A</v>
      </c>
      <c r="B3290" s="52" t="s">
        <v>1669</v>
      </c>
      <c r="C3290" s="125" t="s">
        <v>1670</v>
      </c>
      <c r="D3290" s="54">
        <v>227.13499999999999</v>
      </c>
      <c r="E3290" s="54">
        <v>225.59316999999999</v>
      </c>
      <c r="F3290" s="126">
        <f t="shared" si="103"/>
        <v>0.99321183437162919</v>
      </c>
    </row>
    <row r="3291" spans="1:6" s="55" customFormat="1" ht="15.75" thickTop="1" x14ac:dyDescent="0.25">
      <c r="A3291" s="51" t="str">
        <f t="shared" si="102"/>
        <v>A</v>
      </c>
      <c r="B3291" s="127" t="s">
        <v>258</v>
      </c>
      <c r="C3291" s="57" t="s">
        <v>10</v>
      </c>
      <c r="D3291" s="58">
        <v>227.13499999999999</v>
      </c>
      <c r="E3291" s="58">
        <v>225.59316999999999</v>
      </c>
      <c r="F3291" s="128">
        <f t="shared" si="103"/>
        <v>0.99321183437162919</v>
      </c>
    </row>
    <row r="3292" spans="1:6" s="55" customFormat="1" x14ac:dyDescent="0.25">
      <c r="A3292" s="51" t="str">
        <f t="shared" si="102"/>
        <v>A</v>
      </c>
      <c r="B3292" s="129" t="s">
        <v>258</v>
      </c>
      <c r="C3292" s="60" t="s">
        <v>14</v>
      </c>
      <c r="D3292" s="61">
        <v>226.89599999999999</v>
      </c>
      <c r="E3292" s="61">
        <v>225.38067999999998</v>
      </c>
      <c r="F3292" s="130">
        <f t="shared" si="103"/>
        <v>0.9933215217544602</v>
      </c>
    </row>
    <row r="3293" spans="1:6" s="55" customFormat="1" x14ac:dyDescent="0.25">
      <c r="A3293" s="51" t="str">
        <f t="shared" si="102"/>
        <v>A</v>
      </c>
      <c r="B3293" s="129" t="s">
        <v>258</v>
      </c>
      <c r="C3293" s="60" t="s">
        <v>16</v>
      </c>
      <c r="D3293" s="61">
        <v>0.23899999999999999</v>
      </c>
      <c r="E3293" s="61">
        <v>0.21249000000000001</v>
      </c>
      <c r="F3293" s="130">
        <f t="shared" si="103"/>
        <v>0.88907949790794982</v>
      </c>
    </row>
    <row r="3294" spans="1:6" s="55" customFormat="1" ht="18.75" thickBot="1" x14ac:dyDescent="0.3">
      <c r="A3294" s="51" t="str">
        <f t="shared" si="102"/>
        <v>A</v>
      </c>
      <c r="B3294" s="52" t="s">
        <v>1671</v>
      </c>
      <c r="C3294" s="125" t="s">
        <v>1672</v>
      </c>
      <c r="D3294" s="54">
        <v>150.56700000000001</v>
      </c>
      <c r="E3294" s="54">
        <v>150.34400999999997</v>
      </c>
      <c r="F3294" s="126">
        <f t="shared" si="103"/>
        <v>0.99851899818685341</v>
      </c>
    </row>
    <row r="3295" spans="1:6" s="55" customFormat="1" ht="15.75" thickTop="1" x14ac:dyDescent="0.25">
      <c r="A3295" s="51" t="str">
        <f t="shared" si="102"/>
        <v>A</v>
      </c>
      <c r="B3295" s="127" t="s">
        <v>258</v>
      </c>
      <c r="C3295" s="57" t="s">
        <v>10</v>
      </c>
      <c r="D3295" s="58">
        <v>150.06700000000001</v>
      </c>
      <c r="E3295" s="58">
        <v>149.84400999999997</v>
      </c>
      <c r="F3295" s="128">
        <f t="shared" si="103"/>
        <v>0.99851406371820561</v>
      </c>
    </row>
    <row r="3296" spans="1:6" s="55" customFormat="1" x14ac:dyDescent="0.25">
      <c r="A3296" s="51" t="str">
        <f t="shared" si="102"/>
        <v>A</v>
      </c>
      <c r="B3296" s="129" t="s">
        <v>258</v>
      </c>
      <c r="C3296" s="60" t="s">
        <v>14</v>
      </c>
      <c r="D3296" s="61">
        <v>150.05000000000001</v>
      </c>
      <c r="E3296" s="61">
        <v>149.83320999999998</v>
      </c>
      <c r="F3296" s="130">
        <f t="shared" si="103"/>
        <v>0.99855521492835697</v>
      </c>
    </row>
    <row r="3297" spans="1:6" s="55" customFormat="1" x14ac:dyDescent="0.25">
      <c r="A3297" s="51" t="str">
        <f t="shared" si="102"/>
        <v>A</v>
      </c>
      <c r="B3297" s="129" t="s">
        <v>258</v>
      </c>
      <c r="C3297" s="60" t="s">
        <v>16</v>
      </c>
      <c r="D3297" s="61">
        <v>1.7000000000000001E-2</v>
      </c>
      <c r="E3297" s="61">
        <v>1.0800000000000001E-2</v>
      </c>
      <c r="F3297" s="130">
        <f t="shared" si="103"/>
        <v>0.63529411764705879</v>
      </c>
    </row>
    <row r="3298" spans="1:6" s="55" customFormat="1" x14ac:dyDescent="0.25">
      <c r="A3298" s="51" t="str">
        <f t="shared" si="102"/>
        <v>A</v>
      </c>
      <c r="B3298" s="127" t="s">
        <v>258</v>
      </c>
      <c r="C3298" s="57" t="s">
        <v>17</v>
      </c>
      <c r="D3298" s="58">
        <v>0.5</v>
      </c>
      <c r="E3298" s="58">
        <v>0.5</v>
      </c>
      <c r="F3298" s="128">
        <f t="shared" si="103"/>
        <v>1</v>
      </c>
    </row>
    <row r="3299" spans="1:6" s="55" customFormat="1" ht="18.75" thickBot="1" x14ac:dyDescent="0.3">
      <c r="A3299" s="51" t="str">
        <f t="shared" si="102"/>
        <v>A</v>
      </c>
      <c r="B3299" s="52" t="s">
        <v>1673</v>
      </c>
      <c r="C3299" s="125" t="s">
        <v>1674</v>
      </c>
      <c r="D3299" s="54">
        <v>113.717</v>
      </c>
      <c r="E3299" s="54">
        <v>109.36230999999999</v>
      </c>
      <c r="F3299" s="126">
        <f t="shared" si="103"/>
        <v>0.96170590149230106</v>
      </c>
    </row>
    <row r="3300" spans="1:6" s="55" customFormat="1" ht="15.75" thickTop="1" x14ac:dyDescent="0.25">
      <c r="A3300" s="51" t="str">
        <f t="shared" si="102"/>
        <v>A</v>
      </c>
      <c r="B3300" s="127" t="s">
        <v>258</v>
      </c>
      <c r="C3300" s="57" t="s">
        <v>10</v>
      </c>
      <c r="D3300" s="58">
        <v>113.19199999999999</v>
      </c>
      <c r="E3300" s="58">
        <v>108.83731</v>
      </c>
      <c r="F3300" s="128">
        <f t="shared" si="103"/>
        <v>0.96152828821824876</v>
      </c>
    </row>
    <row r="3301" spans="1:6" s="55" customFormat="1" x14ac:dyDescent="0.25">
      <c r="A3301" s="51" t="str">
        <f t="shared" si="102"/>
        <v>A</v>
      </c>
      <c r="B3301" s="129" t="s">
        <v>258</v>
      </c>
      <c r="C3301" s="60" t="s">
        <v>14</v>
      </c>
      <c r="D3301" s="61">
        <v>113.19199999999999</v>
      </c>
      <c r="E3301" s="61">
        <v>108.83731</v>
      </c>
      <c r="F3301" s="130">
        <f t="shared" si="103"/>
        <v>0.96152828821824876</v>
      </c>
    </row>
    <row r="3302" spans="1:6" s="55" customFormat="1" x14ac:dyDescent="0.25">
      <c r="A3302" s="51" t="str">
        <f t="shared" si="102"/>
        <v>A</v>
      </c>
      <c r="B3302" s="127" t="s">
        <v>258</v>
      </c>
      <c r="C3302" s="57" t="s">
        <v>17</v>
      </c>
      <c r="D3302" s="58">
        <v>0.52500000000000002</v>
      </c>
      <c r="E3302" s="58">
        <v>0.52500000000000002</v>
      </c>
      <c r="F3302" s="128">
        <f t="shared" si="103"/>
        <v>1</v>
      </c>
    </row>
    <row r="3303" spans="1:6" s="55" customFormat="1" ht="18.75" thickBot="1" x14ac:dyDescent="0.3">
      <c r="A3303" s="51" t="str">
        <f t="shared" si="102"/>
        <v>A</v>
      </c>
      <c r="B3303" s="52" t="s">
        <v>1675</v>
      </c>
      <c r="C3303" s="125" t="s">
        <v>1676</v>
      </c>
      <c r="D3303" s="54">
        <v>206.87799999999999</v>
      </c>
      <c r="E3303" s="54">
        <v>201.59342000000001</v>
      </c>
      <c r="F3303" s="126">
        <f t="shared" si="103"/>
        <v>0.97445557284969897</v>
      </c>
    </row>
    <row r="3304" spans="1:6" s="55" customFormat="1" ht="15.75" thickTop="1" x14ac:dyDescent="0.25">
      <c r="A3304" s="51" t="str">
        <f t="shared" si="102"/>
        <v>A</v>
      </c>
      <c r="B3304" s="127" t="s">
        <v>258</v>
      </c>
      <c r="C3304" s="57" t="s">
        <v>10</v>
      </c>
      <c r="D3304" s="58">
        <v>205.06800000000001</v>
      </c>
      <c r="E3304" s="58">
        <v>199.79239000000001</v>
      </c>
      <c r="F3304" s="128">
        <f t="shared" si="103"/>
        <v>0.97427385062515848</v>
      </c>
    </row>
    <row r="3305" spans="1:6" s="55" customFormat="1" x14ac:dyDescent="0.25">
      <c r="A3305" s="51" t="str">
        <f t="shared" si="102"/>
        <v>A</v>
      </c>
      <c r="B3305" s="129" t="s">
        <v>258</v>
      </c>
      <c r="C3305" s="60" t="s">
        <v>14</v>
      </c>
      <c r="D3305" s="61">
        <v>205.06800000000001</v>
      </c>
      <c r="E3305" s="61">
        <v>199.79239000000001</v>
      </c>
      <c r="F3305" s="130">
        <f t="shared" si="103"/>
        <v>0.97427385062515848</v>
      </c>
    </row>
    <row r="3306" spans="1:6" s="55" customFormat="1" x14ac:dyDescent="0.25">
      <c r="A3306" s="51" t="str">
        <f t="shared" si="102"/>
        <v>A</v>
      </c>
      <c r="B3306" s="127" t="s">
        <v>258</v>
      </c>
      <c r="C3306" s="57" t="s">
        <v>17</v>
      </c>
      <c r="D3306" s="58">
        <v>1.81</v>
      </c>
      <c r="E3306" s="58">
        <v>1.8010299999999999</v>
      </c>
      <c r="F3306" s="128">
        <f t="shared" si="103"/>
        <v>0.9950441988950276</v>
      </c>
    </row>
    <row r="3307" spans="1:6" s="55" customFormat="1" ht="36.75" thickBot="1" x14ac:dyDescent="0.3">
      <c r="A3307" s="51" t="str">
        <f t="shared" si="102"/>
        <v>A</v>
      </c>
      <c r="B3307" s="52" t="s">
        <v>1677</v>
      </c>
      <c r="C3307" s="125" t="s">
        <v>1678</v>
      </c>
      <c r="D3307" s="54">
        <v>170.553</v>
      </c>
      <c r="E3307" s="54">
        <v>170.54802000000001</v>
      </c>
      <c r="F3307" s="126">
        <f t="shared" si="103"/>
        <v>0.99997080086542023</v>
      </c>
    </row>
    <row r="3308" spans="1:6" s="55" customFormat="1" ht="15.75" thickTop="1" x14ac:dyDescent="0.25">
      <c r="A3308" s="51" t="str">
        <f t="shared" si="102"/>
        <v>A</v>
      </c>
      <c r="B3308" s="127" t="s">
        <v>258</v>
      </c>
      <c r="C3308" s="57" t="s">
        <v>10</v>
      </c>
      <c r="D3308" s="58">
        <v>170.37799999999999</v>
      </c>
      <c r="E3308" s="58">
        <v>170.37302000000003</v>
      </c>
      <c r="F3308" s="128">
        <f t="shared" si="103"/>
        <v>0.99997077087417408</v>
      </c>
    </row>
    <row r="3309" spans="1:6" s="55" customFormat="1" x14ac:dyDescent="0.25">
      <c r="A3309" s="51" t="str">
        <f t="shared" si="102"/>
        <v>A</v>
      </c>
      <c r="B3309" s="129" t="s">
        <v>258</v>
      </c>
      <c r="C3309" s="60" t="s">
        <v>14</v>
      </c>
      <c r="D3309" s="61">
        <v>170.09299999999999</v>
      </c>
      <c r="E3309" s="61">
        <v>170.08835000000002</v>
      </c>
      <c r="F3309" s="130">
        <f t="shared" si="103"/>
        <v>0.99997266201431001</v>
      </c>
    </row>
    <row r="3310" spans="1:6" s="55" customFormat="1" x14ac:dyDescent="0.25">
      <c r="A3310" s="51" t="str">
        <f t="shared" si="102"/>
        <v>A</v>
      </c>
      <c r="B3310" s="129" t="s">
        <v>258</v>
      </c>
      <c r="C3310" s="60" t="s">
        <v>16</v>
      </c>
      <c r="D3310" s="61">
        <v>0.28499999999999998</v>
      </c>
      <c r="E3310" s="61">
        <v>0.28467000000000003</v>
      </c>
      <c r="F3310" s="130">
        <f t="shared" si="103"/>
        <v>0.99884210526315809</v>
      </c>
    </row>
    <row r="3311" spans="1:6" s="55" customFormat="1" x14ac:dyDescent="0.25">
      <c r="A3311" s="51" t="str">
        <f t="shared" si="102"/>
        <v>A</v>
      </c>
      <c r="B3311" s="127" t="s">
        <v>258</v>
      </c>
      <c r="C3311" s="57" t="s">
        <v>17</v>
      </c>
      <c r="D3311" s="58">
        <v>0.17499999999999999</v>
      </c>
      <c r="E3311" s="58">
        <v>0.17499999999999999</v>
      </c>
      <c r="F3311" s="128">
        <f t="shared" si="103"/>
        <v>1</v>
      </c>
    </row>
    <row r="3312" spans="1:6" s="55" customFormat="1" ht="18.75" thickBot="1" x14ac:dyDescent="0.3">
      <c r="A3312" s="51" t="str">
        <f t="shared" si="102"/>
        <v>A</v>
      </c>
      <c r="B3312" s="52" t="s">
        <v>1679</v>
      </c>
      <c r="C3312" s="125" t="s">
        <v>1680</v>
      </c>
      <c r="D3312" s="54">
        <v>37.234000000000002</v>
      </c>
      <c r="E3312" s="54">
        <v>37.23169</v>
      </c>
      <c r="F3312" s="126">
        <f t="shared" si="103"/>
        <v>0.99993795992909706</v>
      </c>
    </row>
    <row r="3313" spans="1:6" s="55" customFormat="1" ht="15.75" thickTop="1" x14ac:dyDescent="0.25">
      <c r="A3313" s="51" t="str">
        <f t="shared" si="102"/>
        <v>A</v>
      </c>
      <c r="B3313" s="127" t="s">
        <v>258</v>
      </c>
      <c r="C3313" s="57" t="s">
        <v>10</v>
      </c>
      <c r="D3313" s="58">
        <v>37.234000000000002</v>
      </c>
      <c r="E3313" s="58">
        <v>37.23169</v>
      </c>
      <c r="F3313" s="128">
        <f t="shared" si="103"/>
        <v>0.99993795992909706</v>
      </c>
    </row>
    <row r="3314" spans="1:6" s="55" customFormat="1" x14ac:dyDescent="0.25">
      <c r="A3314" s="51" t="str">
        <f t="shared" si="102"/>
        <v>A</v>
      </c>
      <c r="B3314" s="129" t="s">
        <v>258</v>
      </c>
      <c r="C3314" s="60" t="s">
        <v>14</v>
      </c>
      <c r="D3314" s="61">
        <v>37.234000000000002</v>
      </c>
      <c r="E3314" s="61">
        <v>37.23169</v>
      </c>
      <c r="F3314" s="130">
        <f t="shared" si="103"/>
        <v>0.99993795992909706</v>
      </c>
    </row>
    <row r="3315" spans="1:6" s="55" customFormat="1" ht="18.75" thickBot="1" x14ac:dyDescent="0.3">
      <c r="A3315" s="51" t="str">
        <f t="shared" si="102"/>
        <v>A</v>
      </c>
      <c r="B3315" s="52" t="s">
        <v>1681</v>
      </c>
      <c r="C3315" s="125" t="s">
        <v>1682</v>
      </c>
      <c r="D3315" s="54">
        <v>131.18199999999999</v>
      </c>
      <c r="E3315" s="54">
        <v>131.14805000000001</v>
      </c>
      <c r="F3315" s="126">
        <f t="shared" si="103"/>
        <v>0.99974119924989724</v>
      </c>
    </row>
    <row r="3316" spans="1:6" s="55" customFormat="1" ht="15.75" thickTop="1" x14ac:dyDescent="0.25">
      <c r="A3316" s="51" t="str">
        <f t="shared" si="102"/>
        <v>A</v>
      </c>
      <c r="B3316" s="127" t="s">
        <v>258</v>
      </c>
      <c r="C3316" s="57" t="s">
        <v>10</v>
      </c>
      <c r="D3316" s="58">
        <v>131.18199999999999</v>
      </c>
      <c r="E3316" s="58">
        <v>131.14805000000001</v>
      </c>
      <c r="F3316" s="128">
        <f t="shared" si="103"/>
        <v>0.99974119924989724</v>
      </c>
    </row>
    <row r="3317" spans="1:6" s="55" customFormat="1" x14ac:dyDescent="0.25">
      <c r="A3317" s="51" t="str">
        <f t="shared" si="102"/>
        <v>A</v>
      </c>
      <c r="B3317" s="129" t="s">
        <v>258</v>
      </c>
      <c r="C3317" s="60" t="s">
        <v>14</v>
      </c>
      <c r="D3317" s="61">
        <v>130.87299999999999</v>
      </c>
      <c r="E3317" s="61">
        <v>130.87288000000001</v>
      </c>
      <c r="F3317" s="130">
        <f t="shared" si="103"/>
        <v>0.99999908308054386</v>
      </c>
    </row>
    <row r="3318" spans="1:6" s="55" customFormat="1" x14ac:dyDescent="0.25">
      <c r="A3318" s="51" t="str">
        <f t="shared" si="102"/>
        <v>A</v>
      </c>
      <c r="B3318" s="129" t="s">
        <v>258</v>
      </c>
      <c r="C3318" s="60" t="s">
        <v>16</v>
      </c>
      <c r="D3318" s="61">
        <v>0.309</v>
      </c>
      <c r="E3318" s="61">
        <v>0.27517000000000003</v>
      </c>
      <c r="F3318" s="130">
        <f t="shared" si="103"/>
        <v>0.89051779935275088</v>
      </c>
    </row>
    <row r="3319" spans="1:6" s="55" customFormat="1" ht="54.75" thickBot="1" x14ac:dyDescent="0.3">
      <c r="A3319" s="51" t="str">
        <f t="shared" si="102"/>
        <v>A</v>
      </c>
      <c r="B3319" s="52" t="s">
        <v>1683</v>
      </c>
      <c r="C3319" s="125" t="s">
        <v>1684</v>
      </c>
      <c r="D3319" s="54">
        <v>205.22900000000001</v>
      </c>
      <c r="E3319" s="54">
        <v>204.98982000000001</v>
      </c>
      <c r="F3319" s="126">
        <f t="shared" si="103"/>
        <v>0.99883457016308608</v>
      </c>
    </row>
    <row r="3320" spans="1:6" s="55" customFormat="1" ht="15.75" thickTop="1" x14ac:dyDescent="0.25">
      <c r="A3320" s="51" t="str">
        <f t="shared" si="102"/>
        <v>A</v>
      </c>
      <c r="B3320" s="127" t="s">
        <v>258</v>
      </c>
      <c r="C3320" s="57" t="s">
        <v>10</v>
      </c>
      <c r="D3320" s="58">
        <v>198.089</v>
      </c>
      <c r="E3320" s="58">
        <v>197.84981999999999</v>
      </c>
      <c r="F3320" s="128">
        <f t="shared" si="103"/>
        <v>0.99879256293888097</v>
      </c>
    </row>
    <row r="3321" spans="1:6" s="55" customFormat="1" x14ac:dyDescent="0.25">
      <c r="A3321" s="51" t="str">
        <f t="shared" si="102"/>
        <v>A</v>
      </c>
      <c r="B3321" s="129" t="s">
        <v>258</v>
      </c>
      <c r="C3321" s="60" t="s">
        <v>14</v>
      </c>
      <c r="D3321" s="61">
        <v>198.089</v>
      </c>
      <c r="E3321" s="61">
        <v>197.84981999999999</v>
      </c>
      <c r="F3321" s="130">
        <f t="shared" si="103"/>
        <v>0.99879256293888097</v>
      </c>
    </row>
    <row r="3322" spans="1:6" s="55" customFormat="1" x14ac:dyDescent="0.25">
      <c r="A3322" s="51" t="str">
        <f t="shared" si="102"/>
        <v>A</v>
      </c>
      <c r="B3322" s="127" t="s">
        <v>258</v>
      </c>
      <c r="C3322" s="57" t="s">
        <v>17</v>
      </c>
      <c r="D3322" s="58">
        <v>7.14</v>
      </c>
      <c r="E3322" s="58">
        <v>7.14</v>
      </c>
      <c r="F3322" s="128">
        <f t="shared" si="103"/>
        <v>1</v>
      </c>
    </row>
    <row r="3323" spans="1:6" s="55" customFormat="1" ht="36.75" thickBot="1" x14ac:dyDescent="0.3">
      <c r="A3323" s="51" t="str">
        <f t="shared" si="102"/>
        <v>A</v>
      </c>
      <c r="B3323" s="52" t="s">
        <v>1685</v>
      </c>
      <c r="C3323" s="125" t="s">
        <v>104</v>
      </c>
      <c r="D3323" s="54">
        <v>49.587000000000003</v>
      </c>
      <c r="E3323" s="54">
        <v>48.84111</v>
      </c>
      <c r="F3323" s="126">
        <f t="shared" si="103"/>
        <v>0.98495795268921282</v>
      </c>
    </row>
    <row r="3324" spans="1:6" s="55" customFormat="1" ht="15.75" thickTop="1" x14ac:dyDescent="0.25">
      <c r="A3324" s="51" t="str">
        <f t="shared" si="102"/>
        <v>A</v>
      </c>
      <c r="B3324" s="127" t="s">
        <v>258</v>
      </c>
      <c r="C3324" s="57" t="s">
        <v>10</v>
      </c>
      <c r="D3324" s="58">
        <v>45.975000000000001</v>
      </c>
      <c r="E3324" s="58">
        <v>45.229109999999999</v>
      </c>
      <c r="F3324" s="128">
        <f t="shared" si="103"/>
        <v>0.98377618270799339</v>
      </c>
    </row>
    <row r="3325" spans="1:6" s="55" customFormat="1" x14ac:dyDescent="0.25">
      <c r="A3325" s="51" t="str">
        <f t="shared" si="102"/>
        <v>A</v>
      </c>
      <c r="B3325" s="129" t="s">
        <v>258</v>
      </c>
      <c r="C3325" s="60" t="s">
        <v>14</v>
      </c>
      <c r="D3325" s="61">
        <v>45.975000000000001</v>
      </c>
      <c r="E3325" s="61">
        <v>45.229109999999999</v>
      </c>
      <c r="F3325" s="130">
        <f t="shared" si="103"/>
        <v>0.98377618270799339</v>
      </c>
    </row>
    <row r="3326" spans="1:6" s="55" customFormat="1" x14ac:dyDescent="0.25">
      <c r="A3326" s="51" t="str">
        <f t="shared" si="102"/>
        <v>A</v>
      </c>
      <c r="B3326" s="127" t="s">
        <v>258</v>
      </c>
      <c r="C3326" s="57" t="s">
        <v>17</v>
      </c>
      <c r="D3326" s="58">
        <v>3.6120000000000001</v>
      </c>
      <c r="E3326" s="58">
        <v>3.6120000000000001</v>
      </c>
      <c r="F3326" s="128">
        <f t="shared" si="103"/>
        <v>1</v>
      </c>
    </row>
    <row r="3327" spans="1:6" s="55" customFormat="1" ht="18.75" thickBot="1" x14ac:dyDescent="0.3">
      <c r="A3327" s="51" t="str">
        <f t="shared" si="102"/>
        <v>A</v>
      </c>
      <c r="B3327" s="52" t="s">
        <v>1686</v>
      </c>
      <c r="C3327" s="125" t="s">
        <v>1687</v>
      </c>
      <c r="D3327" s="54">
        <v>179.898</v>
      </c>
      <c r="E3327" s="54">
        <v>179.04834</v>
      </c>
      <c r="F3327" s="126">
        <f t="shared" si="103"/>
        <v>0.99527699029450023</v>
      </c>
    </row>
    <row r="3328" spans="1:6" s="55" customFormat="1" ht="15.75" thickTop="1" x14ac:dyDescent="0.25">
      <c r="A3328" s="51" t="str">
        <f t="shared" si="102"/>
        <v>A</v>
      </c>
      <c r="B3328" s="127" t="s">
        <v>258</v>
      </c>
      <c r="C3328" s="57" t="s">
        <v>10</v>
      </c>
      <c r="D3328" s="58">
        <v>179.71799999999999</v>
      </c>
      <c r="E3328" s="58">
        <v>178.87333999999998</v>
      </c>
      <c r="F3328" s="128">
        <f t="shared" si="103"/>
        <v>0.99530008123838454</v>
      </c>
    </row>
    <row r="3329" spans="1:6" s="55" customFormat="1" x14ac:dyDescent="0.25">
      <c r="A3329" s="51" t="str">
        <f t="shared" si="102"/>
        <v>A</v>
      </c>
      <c r="B3329" s="129" t="s">
        <v>258</v>
      </c>
      <c r="C3329" s="60" t="s">
        <v>14</v>
      </c>
      <c r="D3329" s="61">
        <v>179.66300000000001</v>
      </c>
      <c r="E3329" s="61">
        <v>178.84193999999999</v>
      </c>
      <c r="F3329" s="130">
        <f t="shared" si="103"/>
        <v>0.99542999949906208</v>
      </c>
    </row>
    <row r="3330" spans="1:6" s="55" customFormat="1" x14ac:dyDescent="0.25">
      <c r="A3330" s="51" t="str">
        <f t="shared" si="102"/>
        <v>A</v>
      </c>
      <c r="B3330" s="129" t="s">
        <v>258</v>
      </c>
      <c r="C3330" s="60" t="s">
        <v>16</v>
      </c>
      <c r="D3330" s="61">
        <v>5.5E-2</v>
      </c>
      <c r="E3330" s="61">
        <v>3.1399999999999997E-2</v>
      </c>
      <c r="F3330" s="130">
        <f t="shared" si="103"/>
        <v>0.57090909090909081</v>
      </c>
    </row>
    <row r="3331" spans="1:6" s="55" customFormat="1" x14ac:dyDescent="0.25">
      <c r="A3331" s="51" t="str">
        <f t="shared" si="102"/>
        <v>A</v>
      </c>
      <c r="B3331" s="127" t="s">
        <v>258</v>
      </c>
      <c r="C3331" s="57" t="s">
        <v>17</v>
      </c>
      <c r="D3331" s="58">
        <v>0.18</v>
      </c>
      <c r="E3331" s="58">
        <v>0.17499999999999999</v>
      </c>
      <c r="F3331" s="128">
        <f t="shared" si="103"/>
        <v>0.97222222222222221</v>
      </c>
    </row>
    <row r="3332" spans="1:6" s="55" customFormat="1" ht="18.75" thickBot="1" x14ac:dyDescent="0.3">
      <c r="A3332" s="51" t="str">
        <f t="shared" ref="A3332:A3395" si="104">IF(OR(D3332&lt;&gt;0,E3332&lt;&gt;0),"A","B")</f>
        <v>A</v>
      </c>
      <c r="B3332" s="52" t="s">
        <v>1688</v>
      </c>
      <c r="C3332" s="125" t="s">
        <v>1689</v>
      </c>
      <c r="D3332" s="54">
        <v>205.62799999999999</v>
      </c>
      <c r="E3332" s="54">
        <v>196.60345000000001</v>
      </c>
      <c r="F3332" s="126">
        <f t="shared" ref="F3332:F3395" si="105">E3332/D3332</f>
        <v>0.9561122512498299</v>
      </c>
    </row>
    <row r="3333" spans="1:6" s="55" customFormat="1" ht="15.75" thickTop="1" x14ac:dyDescent="0.25">
      <c r="A3333" s="51" t="str">
        <f t="shared" si="104"/>
        <v>A</v>
      </c>
      <c r="B3333" s="127" t="s">
        <v>258</v>
      </c>
      <c r="C3333" s="57" t="s">
        <v>10</v>
      </c>
      <c r="D3333" s="58">
        <v>205.62799999999999</v>
      </c>
      <c r="E3333" s="58">
        <v>196.60345000000001</v>
      </c>
      <c r="F3333" s="128">
        <f t="shared" si="105"/>
        <v>0.9561122512498299</v>
      </c>
    </row>
    <row r="3334" spans="1:6" s="55" customFormat="1" x14ac:dyDescent="0.25">
      <c r="A3334" s="51" t="str">
        <f t="shared" si="104"/>
        <v>A</v>
      </c>
      <c r="B3334" s="129" t="s">
        <v>258</v>
      </c>
      <c r="C3334" s="60" t="s">
        <v>14</v>
      </c>
      <c r="D3334" s="61">
        <v>205.47300000000001</v>
      </c>
      <c r="E3334" s="61">
        <v>196.56345000000002</v>
      </c>
      <c r="F3334" s="130">
        <f t="shared" si="105"/>
        <v>0.95663882845921366</v>
      </c>
    </row>
    <row r="3335" spans="1:6" s="55" customFormat="1" x14ac:dyDescent="0.25">
      <c r="A3335" s="51" t="str">
        <f t="shared" si="104"/>
        <v>A</v>
      </c>
      <c r="B3335" s="129" t="s">
        <v>258</v>
      </c>
      <c r="C3335" s="60" t="s">
        <v>16</v>
      </c>
      <c r="D3335" s="61">
        <v>0.155</v>
      </c>
      <c r="E3335" s="61">
        <v>0.04</v>
      </c>
      <c r="F3335" s="130">
        <f t="shared" si="105"/>
        <v>0.25806451612903225</v>
      </c>
    </row>
    <row r="3336" spans="1:6" s="55" customFormat="1" ht="18.75" thickBot="1" x14ac:dyDescent="0.3">
      <c r="A3336" s="51" t="str">
        <f t="shared" si="104"/>
        <v>A</v>
      </c>
      <c r="B3336" s="52" t="s">
        <v>1690</v>
      </c>
      <c r="C3336" s="125" t="s">
        <v>1691</v>
      </c>
      <c r="D3336" s="54">
        <v>128.416</v>
      </c>
      <c r="E3336" s="54">
        <v>126.82467</v>
      </c>
      <c r="F3336" s="126">
        <f t="shared" si="105"/>
        <v>0.98760800834786944</v>
      </c>
    </row>
    <row r="3337" spans="1:6" s="55" customFormat="1" ht="15.75" thickTop="1" x14ac:dyDescent="0.25">
      <c r="A3337" s="51" t="str">
        <f t="shared" si="104"/>
        <v>A</v>
      </c>
      <c r="B3337" s="127" t="s">
        <v>258</v>
      </c>
      <c r="C3337" s="57" t="s">
        <v>10</v>
      </c>
      <c r="D3337" s="58">
        <v>128.416</v>
      </c>
      <c r="E3337" s="58">
        <v>126.82467</v>
      </c>
      <c r="F3337" s="128">
        <f t="shared" si="105"/>
        <v>0.98760800834786944</v>
      </c>
    </row>
    <row r="3338" spans="1:6" s="55" customFormat="1" x14ac:dyDescent="0.25">
      <c r="A3338" s="51" t="str">
        <f t="shared" si="104"/>
        <v>A</v>
      </c>
      <c r="B3338" s="129" t="s">
        <v>258</v>
      </c>
      <c r="C3338" s="60" t="s">
        <v>12</v>
      </c>
      <c r="D3338" s="61">
        <v>0</v>
      </c>
      <c r="E3338" s="61">
        <v>0.18</v>
      </c>
      <c r="F3338" s="130" t="e">
        <f t="shared" si="105"/>
        <v>#DIV/0!</v>
      </c>
    </row>
    <row r="3339" spans="1:6" s="55" customFormat="1" x14ac:dyDescent="0.25">
      <c r="A3339" s="51" t="str">
        <f t="shared" si="104"/>
        <v>A</v>
      </c>
      <c r="B3339" s="129" t="s">
        <v>258</v>
      </c>
      <c r="C3339" s="60" t="s">
        <v>14</v>
      </c>
      <c r="D3339" s="61">
        <v>128.39400000000001</v>
      </c>
      <c r="E3339" s="61">
        <v>126.64467</v>
      </c>
      <c r="F3339" s="130">
        <f t="shared" si="105"/>
        <v>0.98637529791111733</v>
      </c>
    </row>
    <row r="3340" spans="1:6" s="55" customFormat="1" x14ac:dyDescent="0.25">
      <c r="A3340" s="51" t="str">
        <f t="shared" si="104"/>
        <v>A</v>
      </c>
      <c r="B3340" s="129" t="s">
        <v>258</v>
      </c>
      <c r="C3340" s="60" t="s">
        <v>16</v>
      </c>
      <c r="D3340" s="61">
        <v>2.1999999999999999E-2</v>
      </c>
      <c r="E3340" s="61">
        <v>0</v>
      </c>
      <c r="F3340" s="130">
        <f t="shared" si="105"/>
        <v>0</v>
      </c>
    </row>
    <row r="3341" spans="1:6" s="55" customFormat="1" ht="18.75" thickBot="1" x14ac:dyDescent="0.3">
      <c r="A3341" s="51" t="str">
        <f t="shared" si="104"/>
        <v>A</v>
      </c>
      <c r="B3341" s="52" t="s">
        <v>1692</v>
      </c>
      <c r="C3341" s="125" t="s">
        <v>1693</v>
      </c>
      <c r="D3341" s="54">
        <v>184.167</v>
      </c>
      <c r="E3341" s="54">
        <v>183.58641</v>
      </c>
      <c r="F3341" s="126">
        <f t="shared" si="105"/>
        <v>0.99684748081903929</v>
      </c>
    </row>
    <row r="3342" spans="1:6" s="55" customFormat="1" ht="15.75" thickTop="1" x14ac:dyDescent="0.25">
      <c r="A3342" s="51" t="str">
        <f t="shared" si="104"/>
        <v>A</v>
      </c>
      <c r="B3342" s="127" t="s">
        <v>258</v>
      </c>
      <c r="C3342" s="57" t="s">
        <v>10</v>
      </c>
      <c r="D3342" s="58">
        <v>184.167</v>
      </c>
      <c r="E3342" s="58">
        <v>183.58641</v>
      </c>
      <c r="F3342" s="128">
        <f t="shared" si="105"/>
        <v>0.99684748081903929</v>
      </c>
    </row>
    <row r="3343" spans="1:6" s="55" customFormat="1" x14ac:dyDescent="0.25">
      <c r="A3343" s="51" t="str">
        <f t="shared" si="104"/>
        <v>A</v>
      </c>
      <c r="B3343" s="129" t="s">
        <v>258</v>
      </c>
      <c r="C3343" s="60" t="s">
        <v>14</v>
      </c>
      <c r="D3343" s="61">
        <v>183.58199999999999</v>
      </c>
      <c r="E3343" s="61">
        <v>183.00140999999999</v>
      </c>
      <c r="F3343" s="130">
        <f t="shared" si="105"/>
        <v>0.99683743504265121</v>
      </c>
    </row>
    <row r="3344" spans="1:6" s="55" customFormat="1" x14ac:dyDescent="0.25">
      <c r="A3344" s="51" t="str">
        <f t="shared" si="104"/>
        <v>A</v>
      </c>
      <c r="B3344" s="129" t="s">
        <v>258</v>
      </c>
      <c r="C3344" s="60" t="s">
        <v>16</v>
      </c>
      <c r="D3344" s="61">
        <v>0.58499999999999996</v>
      </c>
      <c r="E3344" s="61">
        <v>0.58499999999999996</v>
      </c>
      <c r="F3344" s="130">
        <f t="shared" si="105"/>
        <v>1</v>
      </c>
    </row>
    <row r="3345" spans="1:6" s="55" customFormat="1" ht="18.75" thickBot="1" x14ac:dyDescent="0.3">
      <c r="A3345" s="51" t="str">
        <f t="shared" si="104"/>
        <v>A</v>
      </c>
      <c r="B3345" s="52" t="s">
        <v>1694</v>
      </c>
      <c r="C3345" s="125" t="s">
        <v>1695</v>
      </c>
      <c r="D3345" s="54">
        <v>108.477</v>
      </c>
      <c r="E3345" s="54">
        <v>108.47570000000002</v>
      </c>
      <c r="F3345" s="126">
        <f t="shared" si="105"/>
        <v>0.99998801589276998</v>
      </c>
    </row>
    <row r="3346" spans="1:6" s="55" customFormat="1" ht="15.75" thickTop="1" x14ac:dyDescent="0.25">
      <c r="A3346" s="51" t="str">
        <f t="shared" si="104"/>
        <v>A</v>
      </c>
      <c r="B3346" s="127" t="s">
        <v>258</v>
      </c>
      <c r="C3346" s="57" t="s">
        <v>10</v>
      </c>
      <c r="D3346" s="58">
        <v>108.477</v>
      </c>
      <c r="E3346" s="58">
        <v>108.47570000000002</v>
      </c>
      <c r="F3346" s="128">
        <f t="shared" si="105"/>
        <v>0.99998801589276998</v>
      </c>
    </row>
    <row r="3347" spans="1:6" s="55" customFormat="1" x14ac:dyDescent="0.25">
      <c r="A3347" s="51" t="str">
        <f t="shared" si="104"/>
        <v>A</v>
      </c>
      <c r="B3347" s="129" t="s">
        <v>258</v>
      </c>
      <c r="C3347" s="60" t="s">
        <v>14</v>
      </c>
      <c r="D3347" s="61">
        <v>108.242</v>
      </c>
      <c r="E3347" s="61">
        <v>108.24160000000001</v>
      </c>
      <c r="F3347" s="130">
        <f t="shared" si="105"/>
        <v>0.99999630457678168</v>
      </c>
    </row>
    <row r="3348" spans="1:6" s="55" customFormat="1" x14ac:dyDescent="0.25">
      <c r="A3348" s="51" t="str">
        <f t="shared" si="104"/>
        <v>A</v>
      </c>
      <c r="B3348" s="129" t="s">
        <v>258</v>
      </c>
      <c r="C3348" s="60" t="s">
        <v>16</v>
      </c>
      <c r="D3348" s="61">
        <v>0.23499999999999999</v>
      </c>
      <c r="E3348" s="61">
        <v>0.2341</v>
      </c>
      <c r="F3348" s="130">
        <f t="shared" si="105"/>
        <v>0.99617021276595752</v>
      </c>
    </row>
    <row r="3349" spans="1:6" s="55" customFormat="1" ht="18.75" thickBot="1" x14ac:dyDescent="0.3">
      <c r="A3349" s="51" t="str">
        <f t="shared" si="104"/>
        <v>A</v>
      </c>
      <c r="B3349" s="52" t="s">
        <v>1696</v>
      </c>
      <c r="C3349" s="125" t="s">
        <v>1697</v>
      </c>
      <c r="D3349" s="54">
        <v>126.16</v>
      </c>
      <c r="E3349" s="54">
        <v>141.37882999999999</v>
      </c>
      <c r="F3349" s="126">
        <f t="shared" si="105"/>
        <v>1.1206311826252378</v>
      </c>
    </row>
    <row r="3350" spans="1:6" s="55" customFormat="1" ht="15.75" thickTop="1" x14ac:dyDescent="0.25">
      <c r="A3350" s="51" t="str">
        <f t="shared" si="104"/>
        <v>A</v>
      </c>
      <c r="B3350" s="127" t="s">
        <v>258</v>
      </c>
      <c r="C3350" s="57" t="s">
        <v>10</v>
      </c>
      <c r="D3350" s="58">
        <v>126.16</v>
      </c>
      <c r="E3350" s="58">
        <v>136.42882999999998</v>
      </c>
      <c r="F3350" s="128">
        <f t="shared" si="105"/>
        <v>1.081395291693088</v>
      </c>
    </row>
    <row r="3351" spans="1:6" s="55" customFormat="1" x14ac:dyDescent="0.25">
      <c r="A3351" s="51" t="str">
        <f t="shared" si="104"/>
        <v>A</v>
      </c>
      <c r="B3351" s="129" t="s">
        <v>258</v>
      </c>
      <c r="C3351" s="60" t="s">
        <v>12</v>
      </c>
      <c r="D3351" s="61">
        <v>0</v>
      </c>
      <c r="E3351" s="61">
        <v>10.313829999999999</v>
      </c>
      <c r="F3351" s="130" t="e">
        <f t="shared" si="105"/>
        <v>#DIV/0!</v>
      </c>
    </row>
    <row r="3352" spans="1:6" s="55" customFormat="1" x14ac:dyDescent="0.25">
      <c r="A3352" s="51" t="str">
        <f t="shared" si="104"/>
        <v>A</v>
      </c>
      <c r="B3352" s="129" t="s">
        <v>258</v>
      </c>
      <c r="C3352" s="60" t="s">
        <v>14</v>
      </c>
      <c r="D3352" s="61">
        <v>126.16</v>
      </c>
      <c r="E3352" s="61">
        <v>126.11499999999999</v>
      </c>
      <c r="F3352" s="130">
        <f t="shared" si="105"/>
        <v>0.99964331008243501</v>
      </c>
    </row>
    <row r="3353" spans="1:6" s="55" customFormat="1" x14ac:dyDescent="0.25">
      <c r="A3353" s="51" t="str">
        <f t="shared" si="104"/>
        <v>A</v>
      </c>
      <c r="B3353" s="127" t="s">
        <v>258</v>
      </c>
      <c r="C3353" s="57" t="s">
        <v>17</v>
      </c>
      <c r="D3353" s="58">
        <v>0</v>
      </c>
      <c r="E3353" s="58">
        <v>4.95</v>
      </c>
      <c r="F3353" s="128" t="e">
        <f t="shared" si="105"/>
        <v>#DIV/0!</v>
      </c>
    </row>
    <row r="3354" spans="1:6" s="55" customFormat="1" ht="18.75" thickBot="1" x14ac:dyDescent="0.3">
      <c r="A3354" s="51" t="str">
        <f t="shared" si="104"/>
        <v>A</v>
      </c>
      <c r="B3354" s="52" t="s">
        <v>1698</v>
      </c>
      <c r="C3354" s="125" t="s">
        <v>1699</v>
      </c>
      <c r="D3354" s="54">
        <v>171.09100000000001</v>
      </c>
      <c r="E3354" s="54">
        <v>195.78892999999999</v>
      </c>
      <c r="F3354" s="126">
        <f t="shared" si="105"/>
        <v>1.1443555184083323</v>
      </c>
    </row>
    <row r="3355" spans="1:6" s="55" customFormat="1" ht="15.75" thickTop="1" x14ac:dyDescent="0.25">
      <c r="A3355" s="51" t="str">
        <f t="shared" si="104"/>
        <v>A</v>
      </c>
      <c r="B3355" s="127" t="s">
        <v>258</v>
      </c>
      <c r="C3355" s="57" t="s">
        <v>10</v>
      </c>
      <c r="D3355" s="58">
        <v>171.09100000000001</v>
      </c>
      <c r="E3355" s="58">
        <v>195.78892999999999</v>
      </c>
      <c r="F3355" s="128">
        <f t="shared" si="105"/>
        <v>1.1443555184083323</v>
      </c>
    </row>
    <row r="3356" spans="1:6" s="55" customFormat="1" x14ac:dyDescent="0.25">
      <c r="A3356" s="51" t="str">
        <f t="shared" si="104"/>
        <v>A</v>
      </c>
      <c r="B3356" s="129" t="s">
        <v>258</v>
      </c>
      <c r="C3356" s="60" t="s">
        <v>11</v>
      </c>
      <c r="D3356" s="61">
        <v>0</v>
      </c>
      <c r="E3356" s="61">
        <v>12.406330000000001</v>
      </c>
      <c r="F3356" s="130" t="e">
        <f t="shared" si="105"/>
        <v>#DIV/0!</v>
      </c>
    </row>
    <row r="3357" spans="1:6" s="55" customFormat="1" x14ac:dyDescent="0.25">
      <c r="A3357" s="51" t="str">
        <f t="shared" si="104"/>
        <v>A</v>
      </c>
      <c r="B3357" s="129" t="s">
        <v>258</v>
      </c>
      <c r="C3357" s="60" t="s">
        <v>12</v>
      </c>
      <c r="D3357" s="61">
        <v>0</v>
      </c>
      <c r="E3357" s="61">
        <v>15.25454</v>
      </c>
      <c r="F3357" s="130" t="e">
        <f t="shared" si="105"/>
        <v>#DIV/0!</v>
      </c>
    </row>
    <row r="3358" spans="1:6" s="55" customFormat="1" x14ac:dyDescent="0.25">
      <c r="A3358" s="51" t="str">
        <f t="shared" si="104"/>
        <v>A</v>
      </c>
      <c r="B3358" s="129" t="s">
        <v>258</v>
      </c>
      <c r="C3358" s="60" t="s">
        <v>14</v>
      </c>
      <c r="D3358" s="61">
        <v>170.96100000000001</v>
      </c>
      <c r="E3358" s="61">
        <v>168.01218</v>
      </c>
      <c r="F3358" s="130">
        <f t="shared" si="105"/>
        <v>0.98275150472914874</v>
      </c>
    </row>
    <row r="3359" spans="1:6" s="55" customFormat="1" x14ac:dyDescent="0.25">
      <c r="A3359" s="51" t="str">
        <f t="shared" si="104"/>
        <v>A</v>
      </c>
      <c r="B3359" s="129" t="s">
        <v>258</v>
      </c>
      <c r="C3359" s="60" t="s">
        <v>16</v>
      </c>
      <c r="D3359" s="61">
        <v>0.13</v>
      </c>
      <c r="E3359" s="61">
        <v>0.11588</v>
      </c>
      <c r="F3359" s="130">
        <f t="shared" si="105"/>
        <v>0.89138461538461533</v>
      </c>
    </row>
    <row r="3360" spans="1:6" s="55" customFormat="1" ht="18.75" thickBot="1" x14ac:dyDescent="0.3">
      <c r="A3360" s="51" t="str">
        <f t="shared" si="104"/>
        <v>A</v>
      </c>
      <c r="B3360" s="52" t="s">
        <v>1700</v>
      </c>
      <c r="C3360" s="125" t="s">
        <v>129</v>
      </c>
      <c r="D3360" s="54">
        <v>54.673000000000002</v>
      </c>
      <c r="E3360" s="54">
        <v>52.107039999999998</v>
      </c>
      <c r="F3360" s="126">
        <f t="shared" si="105"/>
        <v>0.95306714466006981</v>
      </c>
    </row>
    <row r="3361" spans="1:6" s="55" customFormat="1" ht="15.75" thickTop="1" x14ac:dyDescent="0.25">
      <c r="A3361" s="51" t="str">
        <f t="shared" si="104"/>
        <v>A</v>
      </c>
      <c r="B3361" s="127" t="s">
        <v>258</v>
      </c>
      <c r="C3361" s="57" t="s">
        <v>10</v>
      </c>
      <c r="D3361" s="58">
        <v>54.673000000000002</v>
      </c>
      <c r="E3361" s="58">
        <v>52.107039999999998</v>
      </c>
      <c r="F3361" s="128">
        <f t="shared" si="105"/>
        <v>0.95306714466006981</v>
      </c>
    </row>
    <row r="3362" spans="1:6" s="55" customFormat="1" x14ac:dyDescent="0.25">
      <c r="A3362" s="51" t="str">
        <f t="shared" si="104"/>
        <v>A</v>
      </c>
      <c r="B3362" s="129" t="s">
        <v>258</v>
      </c>
      <c r="C3362" s="60" t="s">
        <v>14</v>
      </c>
      <c r="D3362" s="61">
        <v>54.673000000000002</v>
      </c>
      <c r="E3362" s="61">
        <v>52.107039999999998</v>
      </c>
      <c r="F3362" s="130">
        <f t="shared" si="105"/>
        <v>0.95306714466006981</v>
      </c>
    </row>
    <row r="3363" spans="1:6" s="55" customFormat="1" ht="18.75" thickBot="1" x14ac:dyDescent="0.3">
      <c r="A3363" s="51" t="str">
        <f t="shared" si="104"/>
        <v>A</v>
      </c>
      <c r="B3363" s="52" t="s">
        <v>1701</v>
      </c>
      <c r="C3363" s="125" t="s">
        <v>1702</v>
      </c>
      <c r="D3363" s="54">
        <v>72.224999999999994</v>
      </c>
      <c r="E3363" s="54">
        <v>71.639809999999997</v>
      </c>
      <c r="F3363" s="126">
        <f t="shared" si="105"/>
        <v>0.99189768085842855</v>
      </c>
    </row>
    <row r="3364" spans="1:6" s="55" customFormat="1" ht="15.75" thickTop="1" x14ac:dyDescent="0.25">
      <c r="A3364" s="51" t="str">
        <f t="shared" si="104"/>
        <v>A</v>
      </c>
      <c r="B3364" s="127" t="s">
        <v>258</v>
      </c>
      <c r="C3364" s="57" t="s">
        <v>10</v>
      </c>
      <c r="D3364" s="58">
        <v>72.224999999999994</v>
      </c>
      <c r="E3364" s="58">
        <v>71.639809999999997</v>
      </c>
      <c r="F3364" s="128">
        <f t="shared" si="105"/>
        <v>0.99189768085842855</v>
      </c>
    </row>
    <row r="3365" spans="1:6" s="55" customFormat="1" x14ac:dyDescent="0.25">
      <c r="A3365" s="51" t="str">
        <f t="shared" si="104"/>
        <v>A</v>
      </c>
      <c r="B3365" s="129" t="s">
        <v>258</v>
      </c>
      <c r="C3365" s="60" t="s">
        <v>14</v>
      </c>
      <c r="D3365" s="61">
        <v>72.224999999999994</v>
      </c>
      <c r="E3365" s="61">
        <v>71.639809999999997</v>
      </c>
      <c r="F3365" s="130">
        <f t="shared" si="105"/>
        <v>0.99189768085842855</v>
      </c>
    </row>
    <row r="3366" spans="1:6" ht="18.75" thickBot="1" x14ac:dyDescent="0.3">
      <c r="A3366" s="110" t="str">
        <f t="shared" si="104"/>
        <v>A</v>
      </c>
      <c r="B3366" s="42" t="s">
        <v>1703</v>
      </c>
      <c r="C3366" s="120" t="s">
        <v>1704</v>
      </c>
      <c r="D3366" s="44">
        <v>3058.6709999999998</v>
      </c>
      <c r="E3366" s="44">
        <v>3127.6473599999999</v>
      </c>
      <c r="F3366" s="113">
        <f t="shared" si="105"/>
        <v>1.0225510883648488</v>
      </c>
    </row>
    <row r="3367" spans="1:6" ht="15.75" thickTop="1" x14ac:dyDescent="0.25">
      <c r="A3367" s="110" t="str">
        <f t="shared" si="104"/>
        <v>A</v>
      </c>
      <c r="B3367" s="121" t="s">
        <v>258</v>
      </c>
      <c r="C3367" s="46" t="s">
        <v>10</v>
      </c>
      <c r="D3367" s="47">
        <v>3051.0549999999998</v>
      </c>
      <c r="E3367" s="47">
        <v>3120.0313599999999</v>
      </c>
      <c r="F3367" s="122">
        <f t="shared" si="105"/>
        <v>1.0226073800701725</v>
      </c>
    </row>
    <row r="3368" spans="1:6" x14ac:dyDescent="0.25">
      <c r="A3368" s="110" t="str">
        <f t="shared" si="104"/>
        <v>A</v>
      </c>
      <c r="B3368" s="123" t="s">
        <v>258</v>
      </c>
      <c r="C3368" s="49" t="s">
        <v>11</v>
      </c>
      <c r="D3368" s="50">
        <v>290.68799999999999</v>
      </c>
      <c r="E3368" s="50">
        <v>290.68738000000002</v>
      </c>
      <c r="F3368" s="124">
        <f t="shared" si="105"/>
        <v>0.99999786712901817</v>
      </c>
    </row>
    <row r="3369" spans="1:6" x14ac:dyDescent="0.25">
      <c r="A3369" s="110" t="str">
        <f t="shared" si="104"/>
        <v>A</v>
      </c>
      <c r="B3369" s="123" t="s">
        <v>258</v>
      </c>
      <c r="C3369" s="49" t="s">
        <v>12</v>
      </c>
      <c r="D3369" s="50">
        <v>364.88</v>
      </c>
      <c r="E3369" s="50">
        <v>436.05381999999997</v>
      </c>
      <c r="F3369" s="124">
        <f t="shared" si="105"/>
        <v>1.1950608967331724</v>
      </c>
    </row>
    <row r="3370" spans="1:6" x14ac:dyDescent="0.25">
      <c r="A3370" s="110" t="str">
        <f t="shared" si="104"/>
        <v>A</v>
      </c>
      <c r="B3370" s="123" t="s">
        <v>258</v>
      </c>
      <c r="C3370" s="49" t="s">
        <v>14</v>
      </c>
      <c r="D3370" s="50">
        <v>71.704999999999998</v>
      </c>
      <c r="E3370" s="50">
        <v>71.623159999999999</v>
      </c>
      <c r="F3370" s="124">
        <f t="shared" si="105"/>
        <v>0.99885865699741994</v>
      </c>
    </row>
    <row r="3371" spans="1:6" x14ac:dyDescent="0.25">
      <c r="A3371" s="110" t="str">
        <f t="shared" si="104"/>
        <v>A</v>
      </c>
      <c r="B3371" s="123" t="s">
        <v>258</v>
      </c>
      <c r="C3371" s="49" t="s">
        <v>2</v>
      </c>
      <c r="D3371" s="50">
        <v>2311.35</v>
      </c>
      <c r="E3371" s="50">
        <v>2309.2528200000002</v>
      </c>
      <c r="F3371" s="124">
        <f t="shared" si="105"/>
        <v>0.99909266013368825</v>
      </c>
    </row>
    <row r="3372" spans="1:6" x14ac:dyDescent="0.25">
      <c r="A3372" s="110" t="str">
        <f t="shared" si="104"/>
        <v>A</v>
      </c>
      <c r="B3372" s="123" t="s">
        <v>258</v>
      </c>
      <c r="C3372" s="49" t="s">
        <v>15</v>
      </c>
      <c r="D3372" s="50">
        <v>2.0299999999999998</v>
      </c>
      <c r="E3372" s="50">
        <v>2.024</v>
      </c>
      <c r="F3372" s="124">
        <f t="shared" si="105"/>
        <v>0.99704433497536959</v>
      </c>
    </row>
    <row r="3373" spans="1:6" x14ac:dyDescent="0.25">
      <c r="A3373" s="110" t="str">
        <f t="shared" si="104"/>
        <v>A</v>
      </c>
      <c r="B3373" s="123" t="s">
        <v>258</v>
      </c>
      <c r="C3373" s="49" t="s">
        <v>16</v>
      </c>
      <c r="D3373" s="50">
        <v>10.401999999999999</v>
      </c>
      <c r="E3373" s="50">
        <v>10.390180000000001</v>
      </c>
      <c r="F3373" s="124">
        <f t="shared" si="105"/>
        <v>0.99886368006152682</v>
      </c>
    </row>
    <row r="3374" spans="1:6" x14ac:dyDescent="0.25">
      <c r="A3374" s="110" t="str">
        <f t="shared" si="104"/>
        <v>A</v>
      </c>
      <c r="B3374" s="121" t="s">
        <v>258</v>
      </c>
      <c r="C3374" s="46" t="s">
        <v>17</v>
      </c>
      <c r="D3374" s="47">
        <v>7.6159999999999997</v>
      </c>
      <c r="E3374" s="47">
        <v>7.6159999999999997</v>
      </c>
      <c r="F3374" s="122">
        <f t="shared" si="105"/>
        <v>1</v>
      </c>
    </row>
    <row r="3375" spans="1:6" s="55" customFormat="1" ht="18.75" thickBot="1" x14ac:dyDescent="0.3">
      <c r="A3375" s="51" t="str">
        <f t="shared" si="104"/>
        <v>A</v>
      </c>
      <c r="B3375" s="52" t="s">
        <v>1705</v>
      </c>
      <c r="C3375" s="125" t="s">
        <v>148</v>
      </c>
      <c r="D3375" s="54">
        <v>383.74400000000003</v>
      </c>
      <c r="E3375" s="54">
        <v>458.14393000000007</v>
      </c>
      <c r="F3375" s="126">
        <f t="shared" si="105"/>
        <v>1.193879070421948</v>
      </c>
    </row>
    <row r="3376" spans="1:6" s="55" customFormat="1" ht="15.75" thickTop="1" x14ac:dyDescent="0.25">
      <c r="A3376" s="51" t="str">
        <f t="shared" si="104"/>
        <v>A</v>
      </c>
      <c r="B3376" s="127" t="s">
        <v>258</v>
      </c>
      <c r="C3376" s="57" t="s">
        <v>10</v>
      </c>
      <c r="D3376" s="58">
        <v>376.12799999999999</v>
      </c>
      <c r="E3376" s="58">
        <v>450.52793000000003</v>
      </c>
      <c r="F3376" s="128">
        <f t="shared" si="105"/>
        <v>1.1978048164454655</v>
      </c>
    </row>
    <row r="3377" spans="1:6" s="55" customFormat="1" x14ac:dyDescent="0.25">
      <c r="A3377" s="51" t="str">
        <f t="shared" si="104"/>
        <v>A</v>
      </c>
      <c r="B3377" s="129" t="s">
        <v>258</v>
      </c>
      <c r="C3377" s="60" t="s">
        <v>11</v>
      </c>
      <c r="D3377" s="61">
        <v>290.68799999999999</v>
      </c>
      <c r="E3377" s="61">
        <v>290.68738000000002</v>
      </c>
      <c r="F3377" s="130">
        <f t="shared" si="105"/>
        <v>0.99999786712901817</v>
      </c>
    </row>
    <row r="3378" spans="1:6" s="55" customFormat="1" x14ac:dyDescent="0.25">
      <c r="A3378" s="51" t="str">
        <f t="shared" si="104"/>
        <v>A</v>
      </c>
      <c r="B3378" s="129" t="s">
        <v>258</v>
      </c>
      <c r="C3378" s="60" t="s">
        <v>12</v>
      </c>
      <c r="D3378" s="61">
        <v>83.11</v>
      </c>
      <c r="E3378" s="61">
        <v>157.52837</v>
      </c>
      <c r="F3378" s="130">
        <f t="shared" si="105"/>
        <v>1.8954201660450005</v>
      </c>
    </row>
    <row r="3379" spans="1:6" s="55" customFormat="1" x14ac:dyDescent="0.25">
      <c r="A3379" s="51" t="str">
        <f t="shared" si="104"/>
        <v>A</v>
      </c>
      <c r="B3379" s="129" t="s">
        <v>258</v>
      </c>
      <c r="C3379" s="60" t="s">
        <v>15</v>
      </c>
      <c r="D3379" s="61">
        <v>2.0299999999999998</v>
      </c>
      <c r="E3379" s="61">
        <v>2.024</v>
      </c>
      <c r="F3379" s="130">
        <f t="shared" si="105"/>
        <v>0.99704433497536959</v>
      </c>
    </row>
    <row r="3380" spans="1:6" s="55" customFormat="1" x14ac:dyDescent="0.25">
      <c r="A3380" s="51" t="str">
        <f t="shared" si="104"/>
        <v>A</v>
      </c>
      <c r="B3380" s="129" t="s">
        <v>258</v>
      </c>
      <c r="C3380" s="60" t="s">
        <v>16</v>
      </c>
      <c r="D3380" s="61">
        <v>0.3</v>
      </c>
      <c r="E3380" s="61">
        <v>0.28817999999999999</v>
      </c>
      <c r="F3380" s="130">
        <f t="shared" si="105"/>
        <v>0.96060000000000001</v>
      </c>
    </row>
    <row r="3381" spans="1:6" s="55" customFormat="1" x14ac:dyDescent="0.25">
      <c r="A3381" s="51" t="str">
        <f t="shared" si="104"/>
        <v>A</v>
      </c>
      <c r="B3381" s="127" t="s">
        <v>258</v>
      </c>
      <c r="C3381" s="57" t="s">
        <v>17</v>
      </c>
      <c r="D3381" s="58">
        <v>7.6159999999999997</v>
      </c>
      <c r="E3381" s="58">
        <v>7.6159999999999997</v>
      </c>
      <c r="F3381" s="128">
        <f t="shared" si="105"/>
        <v>1</v>
      </c>
    </row>
    <row r="3382" spans="1:6" s="55" customFormat="1" ht="18.75" thickBot="1" x14ac:dyDescent="0.3">
      <c r="A3382" s="51" t="str">
        <f t="shared" si="104"/>
        <v>A</v>
      </c>
      <c r="B3382" s="52" t="s">
        <v>1706</v>
      </c>
      <c r="C3382" s="125" t="s">
        <v>1707</v>
      </c>
      <c r="D3382" s="54">
        <v>2674.9270000000001</v>
      </c>
      <c r="E3382" s="54">
        <v>2669.5034300000002</v>
      </c>
      <c r="F3382" s="126">
        <f t="shared" si="105"/>
        <v>0.99797244186476863</v>
      </c>
    </row>
    <row r="3383" spans="1:6" s="55" customFormat="1" ht="15.75" thickTop="1" x14ac:dyDescent="0.25">
      <c r="A3383" s="51" t="str">
        <f t="shared" si="104"/>
        <v>A</v>
      </c>
      <c r="B3383" s="127" t="s">
        <v>258</v>
      </c>
      <c r="C3383" s="57" t="s">
        <v>10</v>
      </c>
      <c r="D3383" s="58">
        <v>2674.9270000000001</v>
      </c>
      <c r="E3383" s="58">
        <v>2669.5034300000002</v>
      </c>
      <c r="F3383" s="128">
        <f t="shared" si="105"/>
        <v>0.99797244186476863</v>
      </c>
    </row>
    <row r="3384" spans="1:6" s="55" customFormat="1" x14ac:dyDescent="0.25">
      <c r="A3384" s="51" t="str">
        <f t="shared" si="104"/>
        <v>A</v>
      </c>
      <c r="B3384" s="129" t="s">
        <v>258</v>
      </c>
      <c r="C3384" s="60" t="s">
        <v>12</v>
      </c>
      <c r="D3384" s="61">
        <v>281.77</v>
      </c>
      <c r="E3384" s="61">
        <v>278.52545000000003</v>
      </c>
      <c r="F3384" s="130">
        <f t="shared" si="105"/>
        <v>0.9884851119707565</v>
      </c>
    </row>
    <row r="3385" spans="1:6" s="55" customFormat="1" x14ac:dyDescent="0.25">
      <c r="A3385" s="51" t="str">
        <f t="shared" si="104"/>
        <v>A</v>
      </c>
      <c r="B3385" s="129" t="s">
        <v>258</v>
      </c>
      <c r="C3385" s="60" t="s">
        <v>14</v>
      </c>
      <c r="D3385" s="61">
        <v>71.704999999999998</v>
      </c>
      <c r="E3385" s="61">
        <v>71.623159999999999</v>
      </c>
      <c r="F3385" s="130">
        <f t="shared" si="105"/>
        <v>0.99885865699741994</v>
      </c>
    </row>
    <row r="3386" spans="1:6" s="55" customFormat="1" x14ac:dyDescent="0.25">
      <c r="A3386" s="51" t="str">
        <f t="shared" si="104"/>
        <v>A</v>
      </c>
      <c r="B3386" s="129" t="s">
        <v>258</v>
      </c>
      <c r="C3386" s="60" t="s">
        <v>2</v>
      </c>
      <c r="D3386" s="61">
        <v>2311.35</v>
      </c>
      <c r="E3386" s="61">
        <v>2309.2528200000002</v>
      </c>
      <c r="F3386" s="130">
        <f t="shared" si="105"/>
        <v>0.99909266013368825</v>
      </c>
    </row>
    <row r="3387" spans="1:6" s="55" customFormat="1" x14ac:dyDescent="0.25">
      <c r="A3387" s="51" t="str">
        <f t="shared" si="104"/>
        <v>A</v>
      </c>
      <c r="B3387" s="129" t="s">
        <v>258</v>
      </c>
      <c r="C3387" s="60" t="s">
        <v>16</v>
      </c>
      <c r="D3387" s="61">
        <v>10.102</v>
      </c>
      <c r="E3387" s="61">
        <v>10.102</v>
      </c>
      <c r="F3387" s="130">
        <f t="shared" si="105"/>
        <v>1</v>
      </c>
    </row>
    <row r="3388" spans="1:6" ht="18.75" thickBot="1" x14ac:dyDescent="0.3">
      <c r="A3388" s="110" t="str">
        <f t="shared" si="104"/>
        <v>A</v>
      </c>
      <c r="B3388" s="42" t="s">
        <v>1708</v>
      </c>
      <c r="C3388" s="120" t="s">
        <v>1709</v>
      </c>
      <c r="D3388" s="44">
        <v>878.89499999999998</v>
      </c>
      <c r="E3388" s="44">
        <v>876.62932999999998</v>
      </c>
      <c r="F3388" s="113">
        <f t="shared" si="105"/>
        <v>0.99742213802558899</v>
      </c>
    </row>
    <row r="3389" spans="1:6" ht="15.75" thickTop="1" x14ac:dyDescent="0.25">
      <c r="A3389" s="110" t="str">
        <f t="shared" si="104"/>
        <v>A</v>
      </c>
      <c r="B3389" s="121" t="s">
        <v>258</v>
      </c>
      <c r="C3389" s="46" t="s">
        <v>10</v>
      </c>
      <c r="D3389" s="47">
        <v>874.14</v>
      </c>
      <c r="E3389" s="47">
        <v>872.42932999999994</v>
      </c>
      <c r="F3389" s="122">
        <f t="shared" si="105"/>
        <v>0.99804302514471366</v>
      </c>
    </row>
    <row r="3390" spans="1:6" x14ac:dyDescent="0.25">
      <c r="A3390" s="110" t="str">
        <f t="shared" si="104"/>
        <v>A</v>
      </c>
      <c r="B3390" s="123" t="s">
        <v>258</v>
      </c>
      <c r="C3390" s="49" t="s">
        <v>11</v>
      </c>
      <c r="D3390" s="50">
        <v>66.48</v>
      </c>
      <c r="E3390" s="50">
        <v>66.474100000000007</v>
      </c>
      <c r="F3390" s="124">
        <f t="shared" si="105"/>
        <v>0.99991125150421178</v>
      </c>
    </row>
    <row r="3391" spans="1:6" x14ac:dyDescent="0.25">
      <c r="A3391" s="110" t="str">
        <f t="shared" si="104"/>
        <v>A</v>
      </c>
      <c r="B3391" s="123" t="s">
        <v>258</v>
      </c>
      <c r="C3391" s="49" t="s">
        <v>12</v>
      </c>
      <c r="D3391" s="50">
        <v>749</v>
      </c>
      <c r="E3391" s="50">
        <v>747.39499999999998</v>
      </c>
      <c r="F3391" s="124">
        <f t="shared" si="105"/>
        <v>0.99785714285714289</v>
      </c>
    </row>
    <row r="3392" spans="1:6" x14ac:dyDescent="0.25">
      <c r="A3392" s="110" t="str">
        <f t="shared" si="104"/>
        <v>A</v>
      </c>
      <c r="B3392" s="123" t="s">
        <v>258</v>
      </c>
      <c r="C3392" s="49" t="s">
        <v>15</v>
      </c>
      <c r="D3392" s="50">
        <v>58.2</v>
      </c>
      <c r="E3392" s="50">
        <v>58.108260000000001</v>
      </c>
      <c r="F3392" s="124">
        <f t="shared" si="105"/>
        <v>0.99842371134020613</v>
      </c>
    </row>
    <row r="3393" spans="1:6" x14ac:dyDescent="0.25">
      <c r="A3393" s="110" t="str">
        <f t="shared" si="104"/>
        <v>A</v>
      </c>
      <c r="B3393" s="123" t="s">
        <v>258</v>
      </c>
      <c r="C3393" s="49" t="s">
        <v>16</v>
      </c>
      <c r="D3393" s="50">
        <v>0.46</v>
      </c>
      <c r="E3393" s="50">
        <v>0.45197000000000004</v>
      </c>
      <c r="F3393" s="124">
        <f t="shared" si="105"/>
        <v>0.98254347826086963</v>
      </c>
    </row>
    <row r="3394" spans="1:6" x14ac:dyDescent="0.25">
      <c r="A3394" s="110" t="str">
        <f t="shared" si="104"/>
        <v>A</v>
      </c>
      <c r="B3394" s="121" t="s">
        <v>258</v>
      </c>
      <c r="C3394" s="46" t="s">
        <v>17</v>
      </c>
      <c r="D3394" s="47">
        <v>4.7549999999999999</v>
      </c>
      <c r="E3394" s="47">
        <v>4.2</v>
      </c>
      <c r="F3394" s="122">
        <f t="shared" si="105"/>
        <v>0.88328075709779186</v>
      </c>
    </row>
    <row r="3395" spans="1:6" ht="18.75" thickBot="1" x14ac:dyDescent="0.3">
      <c r="A3395" s="110" t="str">
        <f t="shared" si="104"/>
        <v>A</v>
      </c>
      <c r="B3395" s="42" t="s">
        <v>1710</v>
      </c>
      <c r="C3395" s="120" t="s">
        <v>1711</v>
      </c>
      <c r="D3395" s="44">
        <v>27743.815999999999</v>
      </c>
      <c r="E3395" s="44">
        <v>30819.570919999998</v>
      </c>
      <c r="F3395" s="113">
        <f t="shared" si="105"/>
        <v>1.110862720542841</v>
      </c>
    </row>
    <row r="3396" spans="1:6" ht="15.75" thickTop="1" x14ac:dyDescent="0.25">
      <c r="A3396" s="110" t="str">
        <f t="shared" ref="A3396:A3459" si="106">IF(OR(D3396&lt;&gt;0,E3396&lt;&gt;0),"A","B")</f>
        <v>A</v>
      </c>
      <c r="B3396" s="121" t="s">
        <v>258</v>
      </c>
      <c r="C3396" s="46" t="s">
        <v>10</v>
      </c>
      <c r="D3396" s="47">
        <v>27743.813999999998</v>
      </c>
      <c r="E3396" s="47">
        <v>30803.304919999999</v>
      </c>
      <c r="F3396" s="122">
        <f t="shared" ref="F3396:F3459" si="107">E3396/D3396</f>
        <v>1.1102765077649381</v>
      </c>
    </row>
    <row r="3397" spans="1:6" x14ac:dyDescent="0.25">
      <c r="A3397" s="110" t="str">
        <f t="shared" si="106"/>
        <v>A</v>
      </c>
      <c r="B3397" s="123" t="s">
        <v>258</v>
      </c>
      <c r="C3397" s="49" t="s">
        <v>11</v>
      </c>
      <c r="D3397" s="50">
        <v>1521.92</v>
      </c>
      <c r="E3397" s="50">
        <v>1515.67293</v>
      </c>
      <c r="F3397" s="124">
        <f t="shared" si="107"/>
        <v>0.99589527044785531</v>
      </c>
    </row>
    <row r="3398" spans="1:6" x14ac:dyDescent="0.25">
      <c r="A3398" s="110" t="str">
        <f t="shared" si="106"/>
        <v>A</v>
      </c>
      <c r="B3398" s="123" t="s">
        <v>258</v>
      </c>
      <c r="C3398" s="49" t="s">
        <v>12</v>
      </c>
      <c r="D3398" s="50">
        <v>1005.905</v>
      </c>
      <c r="E3398" s="50">
        <v>1057.7305899999999</v>
      </c>
      <c r="F3398" s="124">
        <f t="shared" si="107"/>
        <v>1.0515213563905139</v>
      </c>
    </row>
    <row r="3399" spans="1:6" x14ac:dyDescent="0.25">
      <c r="A3399" s="110" t="str">
        <f t="shared" si="106"/>
        <v>A</v>
      </c>
      <c r="B3399" s="123" t="s">
        <v>258</v>
      </c>
      <c r="C3399" s="49" t="s">
        <v>14</v>
      </c>
      <c r="D3399" s="50">
        <v>457.98</v>
      </c>
      <c r="E3399" s="50">
        <v>1859.63895</v>
      </c>
      <c r="F3399" s="124">
        <f t="shared" si="107"/>
        <v>4.0605243678763268</v>
      </c>
    </row>
    <row r="3400" spans="1:6" x14ac:dyDescent="0.25">
      <c r="A3400" s="110" t="str">
        <f t="shared" si="106"/>
        <v>A</v>
      </c>
      <c r="B3400" s="123" t="s">
        <v>258</v>
      </c>
      <c r="C3400" s="49" t="s">
        <v>2</v>
      </c>
      <c r="D3400" s="50">
        <v>1027.1880000000001</v>
      </c>
      <c r="E3400" s="50">
        <v>1957.9766400000001</v>
      </c>
      <c r="F3400" s="124">
        <f t="shared" si="107"/>
        <v>1.9061521746749377</v>
      </c>
    </row>
    <row r="3401" spans="1:6" x14ac:dyDescent="0.25">
      <c r="A3401" s="110" t="str">
        <f t="shared" si="106"/>
        <v>A</v>
      </c>
      <c r="B3401" s="123" t="s">
        <v>258</v>
      </c>
      <c r="C3401" s="49" t="s">
        <v>15</v>
      </c>
      <c r="D3401" s="50">
        <v>8.9700000000000006</v>
      </c>
      <c r="E3401" s="50">
        <v>8.1428599999999989</v>
      </c>
      <c r="F3401" s="124">
        <f t="shared" si="107"/>
        <v>0.90778818283166085</v>
      </c>
    </row>
    <row r="3402" spans="1:6" x14ac:dyDescent="0.25">
      <c r="A3402" s="110" t="str">
        <f t="shared" si="106"/>
        <v>A</v>
      </c>
      <c r="B3402" s="123" t="s">
        <v>258</v>
      </c>
      <c r="C3402" s="49" t="s">
        <v>16</v>
      </c>
      <c r="D3402" s="50">
        <v>23721.850999999999</v>
      </c>
      <c r="E3402" s="50">
        <v>24404.142949999994</v>
      </c>
      <c r="F3402" s="124">
        <f t="shared" si="107"/>
        <v>1.028762171636606</v>
      </c>
    </row>
    <row r="3403" spans="1:6" x14ac:dyDescent="0.25">
      <c r="A3403" s="110" t="str">
        <f t="shared" si="106"/>
        <v>A</v>
      </c>
      <c r="B3403" s="121" t="s">
        <v>258</v>
      </c>
      <c r="C3403" s="46" t="s">
        <v>17</v>
      </c>
      <c r="D3403" s="47">
        <v>2E-3</v>
      </c>
      <c r="E3403" s="47">
        <v>16.265999999999998</v>
      </c>
      <c r="F3403" s="122">
        <f t="shared" si="107"/>
        <v>8132.9999999999991</v>
      </c>
    </row>
    <row r="3404" spans="1:6" ht="18.75" thickBot="1" x14ac:dyDescent="0.3">
      <c r="A3404" s="110" t="str">
        <f t="shared" si="106"/>
        <v>A</v>
      </c>
      <c r="B3404" s="42" t="s">
        <v>1712</v>
      </c>
      <c r="C3404" s="120" t="s">
        <v>1713</v>
      </c>
      <c r="D3404" s="44">
        <v>2397.1</v>
      </c>
      <c r="E3404" s="44">
        <v>2396.3339900000001</v>
      </c>
      <c r="F3404" s="113">
        <f t="shared" si="107"/>
        <v>0.99968044303533443</v>
      </c>
    </row>
    <row r="3405" spans="1:6" ht="15.75" thickTop="1" x14ac:dyDescent="0.25">
      <c r="A3405" s="110" t="str">
        <f t="shared" si="106"/>
        <v>A</v>
      </c>
      <c r="B3405" s="121" t="s">
        <v>258</v>
      </c>
      <c r="C3405" s="46" t="s">
        <v>10</v>
      </c>
      <c r="D3405" s="47">
        <v>2397.098</v>
      </c>
      <c r="E3405" s="47">
        <v>2396.3339900000001</v>
      </c>
      <c r="F3405" s="122">
        <f t="shared" si="107"/>
        <v>0.99968127711090671</v>
      </c>
    </row>
    <row r="3406" spans="1:6" x14ac:dyDescent="0.25">
      <c r="A3406" s="110" t="str">
        <f t="shared" si="106"/>
        <v>A</v>
      </c>
      <c r="B3406" s="123" t="s">
        <v>258</v>
      </c>
      <c r="C3406" s="49" t="s">
        <v>11</v>
      </c>
      <c r="D3406" s="50">
        <v>1400.8</v>
      </c>
      <c r="E3406" s="50">
        <v>1400.0703999999998</v>
      </c>
      <c r="F3406" s="124">
        <f t="shared" si="107"/>
        <v>0.99947915476870353</v>
      </c>
    </row>
    <row r="3407" spans="1:6" x14ac:dyDescent="0.25">
      <c r="A3407" s="110" t="str">
        <f t="shared" si="106"/>
        <v>A</v>
      </c>
      <c r="B3407" s="123" t="s">
        <v>258</v>
      </c>
      <c r="C3407" s="49" t="s">
        <v>12</v>
      </c>
      <c r="D3407" s="50">
        <v>749.2</v>
      </c>
      <c r="E3407" s="50">
        <v>749.16982999999993</v>
      </c>
      <c r="F3407" s="124">
        <f t="shared" si="107"/>
        <v>0.99995973037907082</v>
      </c>
    </row>
    <row r="3408" spans="1:6" x14ac:dyDescent="0.25">
      <c r="A3408" s="110" t="str">
        <f t="shared" si="106"/>
        <v>A</v>
      </c>
      <c r="B3408" s="123" t="s">
        <v>258</v>
      </c>
      <c r="C3408" s="49" t="s">
        <v>2</v>
      </c>
      <c r="D3408" s="50">
        <v>242.828</v>
      </c>
      <c r="E3408" s="50">
        <v>242.82739999999998</v>
      </c>
      <c r="F3408" s="124">
        <f t="shared" si="107"/>
        <v>0.99999752911525841</v>
      </c>
    </row>
    <row r="3409" spans="1:6" x14ac:dyDescent="0.25">
      <c r="A3409" s="110" t="str">
        <f t="shared" si="106"/>
        <v>A</v>
      </c>
      <c r="B3409" s="123" t="s">
        <v>258</v>
      </c>
      <c r="C3409" s="49" t="s">
        <v>16</v>
      </c>
      <c r="D3409" s="50">
        <v>4.2699999999999996</v>
      </c>
      <c r="E3409" s="50">
        <v>4.2663599999999997</v>
      </c>
      <c r="F3409" s="124">
        <f t="shared" si="107"/>
        <v>0.99914754098360659</v>
      </c>
    </row>
    <row r="3410" spans="1:6" x14ac:dyDescent="0.25">
      <c r="A3410" s="110" t="str">
        <f t="shared" si="106"/>
        <v>A</v>
      </c>
      <c r="B3410" s="121" t="s">
        <v>258</v>
      </c>
      <c r="C3410" s="46" t="s">
        <v>17</v>
      </c>
      <c r="D3410" s="47">
        <v>2E-3</v>
      </c>
      <c r="E3410" s="47">
        <v>0</v>
      </c>
      <c r="F3410" s="122">
        <f t="shared" si="107"/>
        <v>0</v>
      </c>
    </row>
    <row r="3411" spans="1:6" s="55" customFormat="1" ht="36.75" thickBot="1" x14ac:dyDescent="0.3">
      <c r="A3411" s="51" t="str">
        <f t="shared" si="106"/>
        <v>A</v>
      </c>
      <c r="B3411" s="52" t="s">
        <v>1714</v>
      </c>
      <c r="C3411" s="125" t="s">
        <v>1715</v>
      </c>
      <c r="D3411" s="54">
        <v>1548.07</v>
      </c>
      <c r="E3411" s="54">
        <v>1547.31384</v>
      </c>
      <c r="F3411" s="126">
        <f t="shared" si="107"/>
        <v>0.99951154663548814</v>
      </c>
    </row>
    <row r="3412" spans="1:6" s="55" customFormat="1" ht="15.75" thickTop="1" x14ac:dyDescent="0.25">
      <c r="A3412" s="51" t="str">
        <f t="shared" si="106"/>
        <v>A</v>
      </c>
      <c r="B3412" s="127" t="s">
        <v>258</v>
      </c>
      <c r="C3412" s="57" t="s">
        <v>10</v>
      </c>
      <c r="D3412" s="58">
        <v>1548.07</v>
      </c>
      <c r="E3412" s="58">
        <v>1547.31384</v>
      </c>
      <c r="F3412" s="128">
        <f t="shared" si="107"/>
        <v>0.99951154663548814</v>
      </c>
    </row>
    <row r="3413" spans="1:6" s="55" customFormat="1" x14ac:dyDescent="0.25">
      <c r="A3413" s="51" t="str">
        <f t="shared" si="106"/>
        <v>A</v>
      </c>
      <c r="B3413" s="129" t="s">
        <v>258</v>
      </c>
      <c r="C3413" s="60" t="s">
        <v>11</v>
      </c>
      <c r="D3413" s="61">
        <v>1400.8</v>
      </c>
      <c r="E3413" s="61">
        <v>1400.0703999999998</v>
      </c>
      <c r="F3413" s="130">
        <f t="shared" si="107"/>
        <v>0.99947915476870353</v>
      </c>
    </row>
    <row r="3414" spans="1:6" s="55" customFormat="1" x14ac:dyDescent="0.25">
      <c r="A3414" s="51" t="str">
        <f t="shared" si="106"/>
        <v>A</v>
      </c>
      <c r="B3414" s="129" t="s">
        <v>258</v>
      </c>
      <c r="C3414" s="60" t="s">
        <v>12</v>
      </c>
      <c r="D3414" s="61">
        <v>143</v>
      </c>
      <c r="E3414" s="61">
        <v>142.97708</v>
      </c>
      <c r="F3414" s="130">
        <f t="shared" si="107"/>
        <v>0.99983972027972023</v>
      </c>
    </row>
    <row r="3415" spans="1:6" s="55" customFormat="1" x14ac:dyDescent="0.25">
      <c r="A3415" s="51" t="str">
        <f t="shared" si="106"/>
        <v>A</v>
      </c>
      <c r="B3415" s="129" t="s">
        <v>258</v>
      </c>
      <c r="C3415" s="60" t="s">
        <v>16</v>
      </c>
      <c r="D3415" s="61">
        <v>4.2699999999999996</v>
      </c>
      <c r="E3415" s="61">
        <v>4.2663599999999997</v>
      </c>
      <c r="F3415" s="130">
        <f t="shared" si="107"/>
        <v>0.99914754098360659</v>
      </c>
    </row>
    <row r="3416" spans="1:6" s="55" customFormat="1" ht="36.75" thickBot="1" x14ac:dyDescent="0.3">
      <c r="A3416" s="51" t="str">
        <f t="shared" si="106"/>
        <v>A</v>
      </c>
      <c r="B3416" s="52" t="s">
        <v>1716</v>
      </c>
      <c r="C3416" s="125" t="s">
        <v>1717</v>
      </c>
      <c r="D3416" s="54">
        <v>849.03</v>
      </c>
      <c r="E3416" s="54">
        <v>849.02015000000006</v>
      </c>
      <c r="F3416" s="126">
        <f t="shared" si="107"/>
        <v>0.99998839852537613</v>
      </c>
    </row>
    <row r="3417" spans="1:6" s="55" customFormat="1" ht="15.75" thickTop="1" x14ac:dyDescent="0.25">
      <c r="A3417" s="51" t="str">
        <f t="shared" si="106"/>
        <v>A</v>
      </c>
      <c r="B3417" s="127" t="s">
        <v>258</v>
      </c>
      <c r="C3417" s="57" t="s">
        <v>10</v>
      </c>
      <c r="D3417" s="58">
        <v>849.02800000000002</v>
      </c>
      <c r="E3417" s="58">
        <v>849.02015000000006</v>
      </c>
      <c r="F3417" s="128">
        <f t="shared" si="107"/>
        <v>0.99999075413296146</v>
      </c>
    </row>
    <row r="3418" spans="1:6" s="55" customFormat="1" x14ac:dyDescent="0.25">
      <c r="A3418" s="51" t="str">
        <f t="shared" si="106"/>
        <v>A</v>
      </c>
      <c r="B3418" s="129" t="s">
        <v>258</v>
      </c>
      <c r="C3418" s="60" t="s">
        <v>12</v>
      </c>
      <c r="D3418" s="61">
        <v>606.20000000000005</v>
      </c>
      <c r="E3418" s="61">
        <v>606.19275000000005</v>
      </c>
      <c r="F3418" s="130">
        <f t="shared" si="107"/>
        <v>0.99998804025074228</v>
      </c>
    </row>
    <row r="3419" spans="1:6" s="55" customFormat="1" x14ac:dyDescent="0.25">
      <c r="A3419" s="51" t="str">
        <f t="shared" si="106"/>
        <v>A</v>
      </c>
      <c r="B3419" s="129" t="s">
        <v>258</v>
      </c>
      <c r="C3419" s="60" t="s">
        <v>2</v>
      </c>
      <c r="D3419" s="61">
        <v>242.828</v>
      </c>
      <c r="E3419" s="61">
        <v>242.82739999999998</v>
      </c>
      <c r="F3419" s="130">
        <f t="shared" si="107"/>
        <v>0.99999752911525841</v>
      </c>
    </row>
    <row r="3420" spans="1:6" s="55" customFormat="1" x14ac:dyDescent="0.25">
      <c r="A3420" s="51" t="str">
        <f t="shared" si="106"/>
        <v>A</v>
      </c>
      <c r="B3420" s="127" t="s">
        <v>258</v>
      </c>
      <c r="C3420" s="57" t="s">
        <v>17</v>
      </c>
      <c r="D3420" s="58">
        <v>2E-3</v>
      </c>
      <c r="E3420" s="58">
        <v>0</v>
      </c>
      <c r="F3420" s="128">
        <f t="shared" si="107"/>
        <v>0</v>
      </c>
    </row>
    <row r="3421" spans="1:6" ht="36.75" thickBot="1" x14ac:dyDescent="0.3">
      <c r="A3421" s="110" t="str">
        <f t="shared" si="106"/>
        <v>A</v>
      </c>
      <c r="B3421" s="42" t="s">
        <v>1718</v>
      </c>
      <c r="C3421" s="120" t="s">
        <v>1719</v>
      </c>
      <c r="D3421" s="44">
        <v>24417.712</v>
      </c>
      <c r="E3421" s="44">
        <v>24417.70624</v>
      </c>
      <c r="F3421" s="113">
        <f t="shared" si="107"/>
        <v>0.99999976410566227</v>
      </c>
    </row>
    <row r="3422" spans="1:6" ht="15.75" thickTop="1" x14ac:dyDescent="0.25">
      <c r="A3422" s="110" t="str">
        <f t="shared" si="106"/>
        <v>A</v>
      </c>
      <c r="B3422" s="121" t="s">
        <v>258</v>
      </c>
      <c r="C3422" s="46" t="s">
        <v>10</v>
      </c>
      <c r="D3422" s="47">
        <v>24417.712</v>
      </c>
      <c r="E3422" s="47">
        <v>24417.70624</v>
      </c>
      <c r="F3422" s="122">
        <f t="shared" si="107"/>
        <v>0.99999976410566227</v>
      </c>
    </row>
    <row r="3423" spans="1:6" x14ac:dyDescent="0.25">
      <c r="A3423" s="110" t="str">
        <f t="shared" si="106"/>
        <v>A</v>
      </c>
      <c r="B3423" s="123" t="s">
        <v>258</v>
      </c>
      <c r="C3423" s="49" t="s">
        <v>12</v>
      </c>
      <c r="D3423" s="50">
        <v>5.335</v>
      </c>
      <c r="E3423" s="50">
        <v>5.335</v>
      </c>
      <c r="F3423" s="124">
        <f t="shared" si="107"/>
        <v>1</v>
      </c>
    </row>
    <row r="3424" spans="1:6" x14ac:dyDescent="0.25">
      <c r="A3424" s="110" t="str">
        <f t="shared" si="106"/>
        <v>A</v>
      </c>
      <c r="B3424" s="123" t="s">
        <v>258</v>
      </c>
      <c r="C3424" s="49" t="s">
        <v>2</v>
      </c>
      <c r="D3424" s="50">
        <v>784.36</v>
      </c>
      <c r="E3424" s="50">
        <v>784.36</v>
      </c>
      <c r="F3424" s="124">
        <f t="shared" si="107"/>
        <v>1</v>
      </c>
    </row>
    <row r="3425" spans="1:6" x14ac:dyDescent="0.25">
      <c r="A3425" s="110" t="str">
        <f t="shared" si="106"/>
        <v>A</v>
      </c>
      <c r="B3425" s="123" t="s">
        <v>258</v>
      </c>
      <c r="C3425" s="49" t="s">
        <v>15</v>
      </c>
      <c r="D3425" s="50">
        <v>0.48499999999999999</v>
      </c>
      <c r="E3425" s="50">
        <v>0.48499999999999999</v>
      </c>
      <c r="F3425" s="124">
        <f t="shared" si="107"/>
        <v>1</v>
      </c>
    </row>
    <row r="3426" spans="1:6" x14ac:dyDescent="0.25">
      <c r="A3426" s="110" t="str">
        <f t="shared" si="106"/>
        <v>A</v>
      </c>
      <c r="B3426" s="123" t="s">
        <v>258</v>
      </c>
      <c r="C3426" s="49" t="s">
        <v>16</v>
      </c>
      <c r="D3426" s="50">
        <v>23627.531999999999</v>
      </c>
      <c r="E3426" s="50">
        <v>23627.526239999999</v>
      </c>
      <c r="F3426" s="124">
        <f t="shared" si="107"/>
        <v>0.99999975621660353</v>
      </c>
    </row>
    <row r="3427" spans="1:6" s="55" customFormat="1" ht="18.75" thickBot="1" x14ac:dyDescent="0.3">
      <c r="A3427" s="51" t="str">
        <f t="shared" si="106"/>
        <v>A</v>
      </c>
      <c r="B3427" s="52" t="s">
        <v>1720</v>
      </c>
      <c r="C3427" s="125" t="s">
        <v>1721</v>
      </c>
      <c r="D3427" s="54">
        <v>21614.648000000001</v>
      </c>
      <c r="E3427" s="54">
        <v>21614.648000000001</v>
      </c>
      <c r="F3427" s="126">
        <f t="shared" si="107"/>
        <v>1</v>
      </c>
    </row>
    <row r="3428" spans="1:6" s="55" customFormat="1" ht="15.75" thickTop="1" x14ac:dyDescent="0.25">
      <c r="A3428" s="51" t="str">
        <f t="shared" si="106"/>
        <v>A</v>
      </c>
      <c r="B3428" s="127" t="s">
        <v>258</v>
      </c>
      <c r="C3428" s="57" t="s">
        <v>10</v>
      </c>
      <c r="D3428" s="58">
        <v>21614.648000000001</v>
      </c>
      <c r="E3428" s="58">
        <v>21614.648000000001</v>
      </c>
      <c r="F3428" s="128">
        <f t="shared" si="107"/>
        <v>1</v>
      </c>
    </row>
    <row r="3429" spans="1:6" s="55" customFormat="1" x14ac:dyDescent="0.25">
      <c r="A3429" s="51" t="str">
        <f t="shared" si="106"/>
        <v>A</v>
      </c>
      <c r="B3429" s="129" t="s">
        <v>258</v>
      </c>
      <c r="C3429" s="60" t="s">
        <v>16</v>
      </c>
      <c r="D3429" s="61">
        <v>21614.648000000001</v>
      </c>
      <c r="E3429" s="61">
        <v>21614.648000000001</v>
      </c>
      <c r="F3429" s="130">
        <f t="shared" si="107"/>
        <v>1</v>
      </c>
    </row>
    <row r="3430" spans="1:6" s="55" customFormat="1" ht="18.75" thickBot="1" x14ac:dyDescent="0.3">
      <c r="A3430" s="51" t="str">
        <f t="shared" si="106"/>
        <v>A</v>
      </c>
      <c r="B3430" s="52" t="s">
        <v>1722</v>
      </c>
      <c r="C3430" s="125" t="s">
        <v>1723</v>
      </c>
      <c r="D3430" s="54">
        <v>943.90700000000004</v>
      </c>
      <c r="E3430" s="54">
        <v>943.90624000000003</v>
      </c>
      <c r="F3430" s="126">
        <f t="shared" si="107"/>
        <v>0.99999919483593191</v>
      </c>
    </row>
    <row r="3431" spans="1:6" s="55" customFormat="1" ht="15.75" thickTop="1" x14ac:dyDescent="0.25">
      <c r="A3431" s="51" t="str">
        <f t="shared" si="106"/>
        <v>A</v>
      </c>
      <c r="B3431" s="127" t="s">
        <v>258</v>
      </c>
      <c r="C3431" s="57" t="s">
        <v>10</v>
      </c>
      <c r="D3431" s="58">
        <v>943.90700000000004</v>
      </c>
      <c r="E3431" s="58">
        <v>943.90624000000003</v>
      </c>
      <c r="F3431" s="128">
        <f t="shared" si="107"/>
        <v>0.99999919483593191</v>
      </c>
    </row>
    <row r="3432" spans="1:6" s="55" customFormat="1" x14ac:dyDescent="0.25">
      <c r="A3432" s="51" t="str">
        <f t="shared" si="106"/>
        <v>A</v>
      </c>
      <c r="B3432" s="129" t="s">
        <v>258</v>
      </c>
      <c r="C3432" s="60" t="s">
        <v>16</v>
      </c>
      <c r="D3432" s="61">
        <v>943.90700000000004</v>
      </c>
      <c r="E3432" s="61">
        <v>943.90624000000003</v>
      </c>
      <c r="F3432" s="130">
        <f t="shared" si="107"/>
        <v>0.99999919483593191</v>
      </c>
    </row>
    <row r="3433" spans="1:6" s="55" customFormat="1" ht="36.75" thickBot="1" x14ac:dyDescent="0.3">
      <c r="A3433" s="51" t="str">
        <f t="shared" si="106"/>
        <v>A</v>
      </c>
      <c r="B3433" s="52" t="s">
        <v>1724</v>
      </c>
      <c r="C3433" s="125" t="s">
        <v>1725</v>
      </c>
      <c r="D3433" s="54">
        <v>113.80200000000001</v>
      </c>
      <c r="E3433" s="54">
        <v>113.797</v>
      </c>
      <c r="F3433" s="126">
        <f t="shared" si="107"/>
        <v>0.99995606404105364</v>
      </c>
    </row>
    <row r="3434" spans="1:6" s="55" customFormat="1" ht="15.75" thickTop="1" x14ac:dyDescent="0.25">
      <c r="A3434" s="51" t="str">
        <f t="shared" si="106"/>
        <v>A</v>
      </c>
      <c r="B3434" s="127" t="s">
        <v>258</v>
      </c>
      <c r="C3434" s="57" t="s">
        <v>10</v>
      </c>
      <c r="D3434" s="58">
        <v>113.80200000000001</v>
      </c>
      <c r="E3434" s="58">
        <v>113.797</v>
      </c>
      <c r="F3434" s="128">
        <f t="shared" si="107"/>
        <v>0.99995606404105364</v>
      </c>
    </row>
    <row r="3435" spans="1:6" s="55" customFormat="1" x14ac:dyDescent="0.25">
      <c r="A3435" s="51" t="str">
        <f t="shared" si="106"/>
        <v>A</v>
      </c>
      <c r="B3435" s="129" t="s">
        <v>258</v>
      </c>
      <c r="C3435" s="60" t="s">
        <v>16</v>
      </c>
      <c r="D3435" s="61">
        <v>113.80200000000001</v>
      </c>
      <c r="E3435" s="61">
        <v>113.797</v>
      </c>
      <c r="F3435" s="130">
        <f t="shared" si="107"/>
        <v>0.99995606404105364</v>
      </c>
    </row>
    <row r="3436" spans="1:6" s="55" customFormat="1" ht="36.75" thickBot="1" x14ac:dyDescent="0.3">
      <c r="A3436" s="51" t="str">
        <f t="shared" si="106"/>
        <v>A</v>
      </c>
      <c r="B3436" s="52" t="s">
        <v>1726</v>
      </c>
      <c r="C3436" s="125" t="s">
        <v>1727</v>
      </c>
      <c r="D3436" s="54">
        <v>70.875</v>
      </c>
      <c r="E3436" s="54">
        <v>70.875</v>
      </c>
      <c r="F3436" s="126">
        <f t="shared" si="107"/>
        <v>1</v>
      </c>
    </row>
    <row r="3437" spans="1:6" s="55" customFormat="1" ht="15.75" thickTop="1" x14ac:dyDescent="0.25">
      <c r="A3437" s="51" t="str">
        <f t="shared" si="106"/>
        <v>A</v>
      </c>
      <c r="B3437" s="127" t="s">
        <v>258</v>
      </c>
      <c r="C3437" s="57" t="s">
        <v>10</v>
      </c>
      <c r="D3437" s="58">
        <v>70.875</v>
      </c>
      <c r="E3437" s="58">
        <v>70.875</v>
      </c>
      <c r="F3437" s="128">
        <f t="shared" si="107"/>
        <v>1</v>
      </c>
    </row>
    <row r="3438" spans="1:6" s="55" customFormat="1" x14ac:dyDescent="0.25">
      <c r="A3438" s="51" t="str">
        <f t="shared" si="106"/>
        <v>A</v>
      </c>
      <c r="B3438" s="129" t="s">
        <v>258</v>
      </c>
      <c r="C3438" s="60" t="s">
        <v>16</v>
      </c>
      <c r="D3438" s="61">
        <v>70.875</v>
      </c>
      <c r="E3438" s="61">
        <v>70.875</v>
      </c>
      <c r="F3438" s="130">
        <f t="shared" si="107"/>
        <v>1</v>
      </c>
    </row>
    <row r="3439" spans="1:6" s="55" customFormat="1" ht="18.75" thickBot="1" x14ac:dyDescent="0.3">
      <c r="A3439" s="51" t="str">
        <f t="shared" si="106"/>
        <v>A</v>
      </c>
      <c r="B3439" s="52" t="s">
        <v>1728</v>
      </c>
      <c r="C3439" s="125" t="s">
        <v>1729</v>
      </c>
      <c r="D3439" s="54">
        <v>883.2</v>
      </c>
      <c r="E3439" s="54">
        <v>883.2</v>
      </c>
      <c r="F3439" s="126">
        <f t="shared" si="107"/>
        <v>1</v>
      </c>
    </row>
    <row r="3440" spans="1:6" s="55" customFormat="1" ht="15.75" thickTop="1" x14ac:dyDescent="0.25">
      <c r="A3440" s="51" t="str">
        <f t="shared" si="106"/>
        <v>A</v>
      </c>
      <c r="B3440" s="127" t="s">
        <v>258</v>
      </c>
      <c r="C3440" s="57" t="s">
        <v>10</v>
      </c>
      <c r="D3440" s="58">
        <v>883.2</v>
      </c>
      <c r="E3440" s="58">
        <v>883.2</v>
      </c>
      <c r="F3440" s="128">
        <f t="shared" si="107"/>
        <v>1</v>
      </c>
    </row>
    <row r="3441" spans="1:6" s="55" customFormat="1" x14ac:dyDescent="0.25">
      <c r="A3441" s="51" t="str">
        <f t="shared" si="106"/>
        <v>A</v>
      </c>
      <c r="B3441" s="129" t="s">
        <v>258</v>
      </c>
      <c r="C3441" s="60" t="s">
        <v>16</v>
      </c>
      <c r="D3441" s="61">
        <v>883.2</v>
      </c>
      <c r="E3441" s="61">
        <v>883.2</v>
      </c>
      <c r="F3441" s="130">
        <f t="shared" si="107"/>
        <v>1</v>
      </c>
    </row>
    <row r="3442" spans="1:6" s="55" customFormat="1" ht="36.75" thickBot="1" x14ac:dyDescent="0.3">
      <c r="A3442" s="51" t="str">
        <f t="shared" si="106"/>
        <v>A</v>
      </c>
      <c r="B3442" s="52" t="s">
        <v>1730</v>
      </c>
      <c r="C3442" s="125" t="s">
        <v>1731</v>
      </c>
      <c r="D3442" s="54">
        <v>4.2</v>
      </c>
      <c r="E3442" s="54">
        <v>4.2</v>
      </c>
      <c r="F3442" s="126">
        <f t="shared" si="107"/>
        <v>1</v>
      </c>
    </row>
    <row r="3443" spans="1:6" s="55" customFormat="1" ht="15.75" thickTop="1" x14ac:dyDescent="0.25">
      <c r="A3443" s="51" t="str">
        <f t="shared" si="106"/>
        <v>A</v>
      </c>
      <c r="B3443" s="127" t="s">
        <v>258</v>
      </c>
      <c r="C3443" s="57" t="s">
        <v>10</v>
      </c>
      <c r="D3443" s="58">
        <v>4.2</v>
      </c>
      <c r="E3443" s="58">
        <v>4.2</v>
      </c>
      <c r="F3443" s="128">
        <f t="shared" si="107"/>
        <v>1</v>
      </c>
    </row>
    <row r="3444" spans="1:6" s="55" customFormat="1" x14ac:dyDescent="0.25">
      <c r="A3444" s="51" t="str">
        <f t="shared" si="106"/>
        <v>A</v>
      </c>
      <c r="B3444" s="129" t="s">
        <v>258</v>
      </c>
      <c r="C3444" s="60" t="s">
        <v>16</v>
      </c>
      <c r="D3444" s="61">
        <v>4.2</v>
      </c>
      <c r="E3444" s="61">
        <v>4.2</v>
      </c>
      <c r="F3444" s="130">
        <f t="shared" si="107"/>
        <v>1</v>
      </c>
    </row>
    <row r="3445" spans="1:6" s="55" customFormat="1" ht="36.75" thickBot="1" x14ac:dyDescent="0.3">
      <c r="A3445" s="51" t="str">
        <f t="shared" si="106"/>
        <v>A</v>
      </c>
      <c r="B3445" s="52" t="s">
        <v>1732</v>
      </c>
      <c r="C3445" s="125" t="s">
        <v>1733</v>
      </c>
      <c r="D3445" s="54">
        <v>233.4</v>
      </c>
      <c r="E3445" s="54">
        <v>233.4</v>
      </c>
      <c r="F3445" s="126">
        <f t="shared" si="107"/>
        <v>1</v>
      </c>
    </row>
    <row r="3446" spans="1:6" s="55" customFormat="1" ht="15.75" thickTop="1" x14ac:dyDescent="0.25">
      <c r="A3446" s="51" t="str">
        <f t="shared" si="106"/>
        <v>A</v>
      </c>
      <c r="B3446" s="127" t="s">
        <v>258</v>
      </c>
      <c r="C3446" s="57" t="s">
        <v>10</v>
      </c>
      <c r="D3446" s="58">
        <v>233.4</v>
      </c>
      <c r="E3446" s="58">
        <v>233.4</v>
      </c>
      <c r="F3446" s="128">
        <f t="shared" si="107"/>
        <v>1</v>
      </c>
    </row>
    <row r="3447" spans="1:6" s="55" customFormat="1" x14ac:dyDescent="0.25">
      <c r="A3447" s="51" t="str">
        <f t="shared" si="106"/>
        <v>A</v>
      </c>
      <c r="B3447" s="129" t="s">
        <v>258</v>
      </c>
      <c r="C3447" s="60" t="s">
        <v>16</v>
      </c>
      <c r="D3447" s="61">
        <v>233.4</v>
      </c>
      <c r="E3447" s="61">
        <v>233.4</v>
      </c>
      <c r="F3447" s="130">
        <f t="shared" si="107"/>
        <v>1</v>
      </c>
    </row>
    <row r="3448" spans="1:6" s="55" customFormat="1" ht="36.75" thickBot="1" x14ac:dyDescent="0.3">
      <c r="A3448" s="51" t="str">
        <f t="shared" si="106"/>
        <v>A</v>
      </c>
      <c r="B3448" s="52" t="s">
        <v>1734</v>
      </c>
      <c r="C3448" s="125" t="s">
        <v>1735</v>
      </c>
      <c r="D3448" s="54">
        <v>182.4</v>
      </c>
      <c r="E3448" s="54">
        <v>182.4</v>
      </c>
      <c r="F3448" s="126">
        <f t="shared" si="107"/>
        <v>1</v>
      </c>
    </row>
    <row r="3449" spans="1:6" s="55" customFormat="1" ht="15.75" thickTop="1" x14ac:dyDescent="0.25">
      <c r="A3449" s="51" t="str">
        <f t="shared" si="106"/>
        <v>A</v>
      </c>
      <c r="B3449" s="127" t="s">
        <v>258</v>
      </c>
      <c r="C3449" s="57" t="s">
        <v>10</v>
      </c>
      <c r="D3449" s="58">
        <v>182.4</v>
      </c>
      <c r="E3449" s="58">
        <v>182.4</v>
      </c>
      <c r="F3449" s="128">
        <f t="shared" si="107"/>
        <v>1</v>
      </c>
    </row>
    <row r="3450" spans="1:6" s="55" customFormat="1" x14ac:dyDescent="0.25">
      <c r="A3450" s="51" t="str">
        <f t="shared" si="106"/>
        <v>A</v>
      </c>
      <c r="B3450" s="129" t="s">
        <v>258</v>
      </c>
      <c r="C3450" s="60" t="s">
        <v>16</v>
      </c>
      <c r="D3450" s="61">
        <v>182.4</v>
      </c>
      <c r="E3450" s="61">
        <v>182.4</v>
      </c>
      <c r="F3450" s="130">
        <f t="shared" si="107"/>
        <v>1</v>
      </c>
    </row>
    <row r="3451" spans="1:6" s="55" customFormat="1" ht="36.75" thickBot="1" x14ac:dyDescent="0.3">
      <c r="A3451" s="51" t="str">
        <f t="shared" si="106"/>
        <v>A</v>
      </c>
      <c r="B3451" s="52" t="s">
        <v>1736</v>
      </c>
      <c r="C3451" s="125" t="s">
        <v>1737</v>
      </c>
      <c r="D3451" s="54">
        <v>65.400000000000006</v>
      </c>
      <c r="E3451" s="54">
        <v>65.400000000000006</v>
      </c>
      <c r="F3451" s="126">
        <f t="shared" si="107"/>
        <v>1</v>
      </c>
    </row>
    <row r="3452" spans="1:6" s="55" customFormat="1" ht="15.75" thickTop="1" x14ac:dyDescent="0.25">
      <c r="A3452" s="51" t="str">
        <f t="shared" si="106"/>
        <v>A</v>
      </c>
      <c r="B3452" s="127" t="s">
        <v>258</v>
      </c>
      <c r="C3452" s="57" t="s">
        <v>10</v>
      </c>
      <c r="D3452" s="58">
        <v>65.400000000000006</v>
      </c>
      <c r="E3452" s="58">
        <v>65.400000000000006</v>
      </c>
      <c r="F3452" s="128">
        <f t="shared" si="107"/>
        <v>1</v>
      </c>
    </row>
    <row r="3453" spans="1:6" s="55" customFormat="1" x14ac:dyDescent="0.25">
      <c r="A3453" s="51" t="str">
        <f t="shared" si="106"/>
        <v>A</v>
      </c>
      <c r="B3453" s="129" t="s">
        <v>258</v>
      </c>
      <c r="C3453" s="60" t="s">
        <v>16</v>
      </c>
      <c r="D3453" s="61">
        <v>65.400000000000006</v>
      </c>
      <c r="E3453" s="61">
        <v>65.400000000000006</v>
      </c>
      <c r="F3453" s="130">
        <f t="shared" si="107"/>
        <v>1</v>
      </c>
    </row>
    <row r="3454" spans="1:6" s="55" customFormat="1" ht="36.75" thickBot="1" x14ac:dyDescent="0.3">
      <c r="A3454" s="51" t="str">
        <f t="shared" si="106"/>
        <v>A</v>
      </c>
      <c r="B3454" s="52" t="s">
        <v>1738</v>
      </c>
      <c r="C3454" s="125" t="s">
        <v>1739</v>
      </c>
      <c r="D3454" s="54">
        <v>18</v>
      </c>
      <c r="E3454" s="54">
        <v>18</v>
      </c>
      <c r="F3454" s="126">
        <f t="shared" si="107"/>
        <v>1</v>
      </c>
    </row>
    <row r="3455" spans="1:6" s="55" customFormat="1" ht="15.75" thickTop="1" x14ac:dyDescent="0.25">
      <c r="A3455" s="51" t="str">
        <f t="shared" si="106"/>
        <v>A</v>
      </c>
      <c r="B3455" s="127" t="s">
        <v>258</v>
      </c>
      <c r="C3455" s="57" t="s">
        <v>10</v>
      </c>
      <c r="D3455" s="58">
        <v>18</v>
      </c>
      <c r="E3455" s="58">
        <v>18</v>
      </c>
      <c r="F3455" s="128">
        <f t="shared" si="107"/>
        <v>1</v>
      </c>
    </row>
    <row r="3456" spans="1:6" s="55" customFormat="1" x14ac:dyDescent="0.25">
      <c r="A3456" s="51" t="str">
        <f t="shared" si="106"/>
        <v>A</v>
      </c>
      <c r="B3456" s="129" t="s">
        <v>258</v>
      </c>
      <c r="C3456" s="60" t="s">
        <v>16</v>
      </c>
      <c r="D3456" s="61">
        <v>18</v>
      </c>
      <c r="E3456" s="61">
        <v>18</v>
      </c>
      <c r="F3456" s="130">
        <f t="shared" si="107"/>
        <v>1</v>
      </c>
    </row>
    <row r="3457" spans="1:6" s="55" customFormat="1" ht="36.75" thickBot="1" x14ac:dyDescent="0.3">
      <c r="A3457" s="51" t="str">
        <f t="shared" si="106"/>
        <v>A</v>
      </c>
      <c r="B3457" s="52" t="s">
        <v>1740</v>
      </c>
      <c r="C3457" s="125" t="s">
        <v>1741</v>
      </c>
      <c r="D3457" s="54">
        <v>17.399999999999999</v>
      </c>
      <c r="E3457" s="54">
        <v>17.399999999999999</v>
      </c>
      <c r="F3457" s="126">
        <f t="shared" si="107"/>
        <v>1</v>
      </c>
    </row>
    <row r="3458" spans="1:6" s="55" customFormat="1" ht="15.75" thickTop="1" x14ac:dyDescent="0.25">
      <c r="A3458" s="51" t="str">
        <f t="shared" si="106"/>
        <v>A</v>
      </c>
      <c r="B3458" s="127" t="s">
        <v>258</v>
      </c>
      <c r="C3458" s="57" t="s">
        <v>10</v>
      </c>
      <c r="D3458" s="58">
        <v>17.399999999999999</v>
      </c>
      <c r="E3458" s="58">
        <v>17.399999999999999</v>
      </c>
      <c r="F3458" s="128">
        <f t="shared" si="107"/>
        <v>1</v>
      </c>
    </row>
    <row r="3459" spans="1:6" s="55" customFormat="1" x14ac:dyDescent="0.25">
      <c r="A3459" s="51" t="str">
        <f t="shared" si="106"/>
        <v>A</v>
      </c>
      <c r="B3459" s="129" t="s">
        <v>258</v>
      </c>
      <c r="C3459" s="60" t="s">
        <v>16</v>
      </c>
      <c r="D3459" s="61">
        <v>17.399999999999999</v>
      </c>
      <c r="E3459" s="61">
        <v>17.399999999999999</v>
      </c>
      <c r="F3459" s="130">
        <f t="shared" si="107"/>
        <v>1</v>
      </c>
    </row>
    <row r="3460" spans="1:6" s="55" customFormat="1" ht="36.75" thickBot="1" x14ac:dyDescent="0.3">
      <c r="A3460" s="51" t="str">
        <f t="shared" ref="A3460:A3523" si="108">IF(OR(D3460&lt;&gt;0,E3460&lt;&gt;0),"A","B")</f>
        <v>A</v>
      </c>
      <c r="B3460" s="52" t="s">
        <v>1742</v>
      </c>
      <c r="C3460" s="125" t="s">
        <v>1743</v>
      </c>
      <c r="D3460" s="54">
        <v>153.30000000000001</v>
      </c>
      <c r="E3460" s="54">
        <v>153.30000000000001</v>
      </c>
      <c r="F3460" s="126">
        <f t="shared" ref="F3460:F3523" si="109">E3460/D3460</f>
        <v>1</v>
      </c>
    </row>
    <row r="3461" spans="1:6" s="55" customFormat="1" ht="15.75" thickTop="1" x14ac:dyDescent="0.25">
      <c r="A3461" s="51" t="str">
        <f t="shared" si="108"/>
        <v>A</v>
      </c>
      <c r="B3461" s="127" t="s">
        <v>258</v>
      </c>
      <c r="C3461" s="57" t="s">
        <v>10</v>
      </c>
      <c r="D3461" s="58">
        <v>153.30000000000001</v>
      </c>
      <c r="E3461" s="58">
        <v>153.30000000000001</v>
      </c>
      <c r="F3461" s="128">
        <f t="shared" si="109"/>
        <v>1</v>
      </c>
    </row>
    <row r="3462" spans="1:6" s="55" customFormat="1" x14ac:dyDescent="0.25">
      <c r="A3462" s="51" t="str">
        <f t="shared" si="108"/>
        <v>A</v>
      </c>
      <c r="B3462" s="129" t="s">
        <v>258</v>
      </c>
      <c r="C3462" s="60" t="s">
        <v>16</v>
      </c>
      <c r="D3462" s="61">
        <v>153.30000000000001</v>
      </c>
      <c r="E3462" s="61">
        <v>153.30000000000001</v>
      </c>
      <c r="F3462" s="130">
        <f t="shared" si="109"/>
        <v>1</v>
      </c>
    </row>
    <row r="3463" spans="1:6" s="55" customFormat="1" ht="36.75" thickBot="1" x14ac:dyDescent="0.3">
      <c r="A3463" s="51" t="str">
        <f t="shared" si="108"/>
        <v>A</v>
      </c>
      <c r="B3463" s="52" t="s">
        <v>1744</v>
      </c>
      <c r="C3463" s="125" t="s">
        <v>1745</v>
      </c>
      <c r="D3463" s="54">
        <v>85.2</v>
      </c>
      <c r="E3463" s="54">
        <v>85.2</v>
      </c>
      <c r="F3463" s="126">
        <f t="shared" si="109"/>
        <v>1</v>
      </c>
    </row>
    <row r="3464" spans="1:6" s="55" customFormat="1" ht="15.75" thickTop="1" x14ac:dyDescent="0.25">
      <c r="A3464" s="51" t="str">
        <f t="shared" si="108"/>
        <v>A</v>
      </c>
      <c r="B3464" s="127" t="s">
        <v>258</v>
      </c>
      <c r="C3464" s="57" t="s">
        <v>10</v>
      </c>
      <c r="D3464" s="58">
        <v>85.2</v>
      </c>
      <c r="E3464" s="58">
        <v>85.2</v>
      </c>
      <c r="F3464" s="128">
        <f t="shared" si="109"/>
        <v>1</v>
      </c>
    </row>
    <row r="3465" spans="1:6" s="55" customFormat="1" x14ac:dyDescent="0.25">
      <c r="A3465" s="51" t="str">
        <f t="shared" si="108"/>
        <v>A</v>
      </c>
      <c r="B3465" s="129" t="s">
        <v>258</v>
      </c>
      <c r="C3465" s="60" t="s">
        <v>16</v>
      </c>
      <c r="D3465" s="61">
        <v>85.2</v>
      </c>
      <c r="E3465" s="61">
        <v>85.2</v>
      </c>
      <c r="F3465" s="130">
        <f t="shared" si="109"/>
        <v>1</v>
      </c>
    </row>
    <row r="3466" spans="1:6" s="55" customFormat="1" ht="36.75" thickBot="1" x14ac:dyDescent="0.3">
      <c r="A3466" s="51" t="str">
        <f t="shared" si="108"/>
        <v>A</v>
      </c>
      <c r="B3466" s="52" t="s">
        <v>1746</v>
      </c>
      <c r="C3466" s="125" t="s">
        <v>1747</v>
      </c>
      <c r="D3466" s="54">
        <v>30</v>
      </c>
      <c r="E3466" s="54">
        <v>30</v>
      </c>
      <c r="F3466" s="126">
        <f t="shared" si="109"/>
        <v>1</v>
      </c>
    </row>
    <row r="3467" spans="1:6" s="55" customFormat="1" ht="15.75" thickTop="1" x14ac:dyDescent="0.25">
      <c r="A3467" s="51" t="str">
        <f t="shared" si="108"/>
        <v>A</v>
      </c>
      <c r="B3467" s="127" t="s">
        <v>258</v>
      </c>
      <c r="C3467" s="57" t="s">
        <v>10</v>
      </c>
      <c r="D3467" s="58">
        <v>30</v>
      </c>
      <c r="E3467" s="58">
        <v>30</v>
      </c>
      <c r="F3467" s="128">
        <f t="shared" si="109"/>
        <v>1</v>
      </c>
    </row>
    <row r="3468" spans="1:6" s="55" customFormat="1" x14ac:dyDescent="0.25">
      <c r="A3468" s="51" t="str">
        <f t="shared" si="108"/>
        <v>A</v>
      </c>
      <c r="B3468" s="129" t="s">
        <v>258</v>
      </c>
      <c r="C3468" s="60" t="s">
        <v>16</v>
      </c>
      <c r="D3468" s="61">
        <v>30</v>
      </c>
      <c r="E3468" s="61">
        <v>30</v>
      </c>
      <c r="F3468" s="130">
        <f t="shared" si="109"/>
        <v>1</v>
      </c>
    </row>
    <row r="3469" spans="1:6" s="55" customFormat="1" ht="36.75" thickBot="1" x14ac:dyDescent="0.3">
      <c r="A3469" s="51" t="str">
        <f t="shared" si="108"/>
        <v>A</v>
      </c>
      <c r="B3469" s="52" t="s">
        <v>1748</v>
      </c>
      <c r="C3469" s="125" t="s">
        <v>1749</v>
      </c>
      <c r="D3469" s="54">
        <v>18.899999999999999</v>
      </c>
      <c r="E3469" s="54">
        <v>18.899999999999999</v>
      </c>
      <c r="F3469" s="126">
        <f t="shared" si="109"/>
        <v>1</v>
      </c>
    </row>
    <row r="3470" spans="1:6" s="55" customFormat="1" ht="15.75" thickTop="1" x14ac:dyDescent="0.25">
      <c r="A3470" s="51" t="str">
        <f t="shared" si="108"/>
        <v>A</v>
      </c>
      <c r="B3470" s="127" t="s">
        <v>258</v>
      </c>
      <c r="C3470" s="57" t="s">
        <v>10</v>
      </c>
      <c r="D3470" s="58">
        <v>18.899999999999999</v>
      </c>
      <c r="E3470" s="58">
        <v>18.899999999999999</v>
      </c>
      <c r="F3470" s="128">
        <f t="shared" si="109"/>
        <v>1</v>
      </c>
    </row>
    <row r="3471" spans="1:6" s="55" customFormat="1" x14ac:dyDescent="0.25">
      <c r="A3471" s="51" t="str">
        <f t="shared" si="108"/>
        <v>A</v>
      </c>
      <c r="B3471" s="129" t="s">
        <v>258</v>
      </c>
      <c r="C3471" s="60" t="s">
        <v>16</v>
      </c>
      <c r="D3471" s="61">
        <v>18.899999999999999</v>
      </c>
      <c r="E3471" s="61">
        <v>18.899999999999999</v>
      </c>
      <c r="F3471" s="130">
        <f t="shared" si="109"/>
        <v>1</v>
      </c>
    </row>
    <row r="3472" spans="1:6" s="55" customFormat="1" ht="36.75" thickBot="1" x14ac:dyDescent="0.3">
      <c r="A3472" s="51" t="str">
        <f t="shared" si="108"/>
        <v>A</v>
      </c>
      <c r="B3472" s="52" t="s">
        <v>1750</v>
      </c>
      <c r="C3472" s="125" t="s">
        <v>1751</v>
      </c>
      <c r="D3472" s="54">
        <v>7.8</v>
      </c>
      <c r="E3472" s="54">
        <v>7.8</v>
      </c>
      <c r="F3472" s="126">
        <f t="shared" si="109"/>
        <v>1</v>
      </c>
    </row>
    <row r="3473" spans="1:6" s="55" customFormat="1" ht="15.75" thickTop="1" x14ac:dyDescent="0.25">
      <c r="A3473" s="51" t="str">
        <f t="shared" si="108"/>
        <v>A</v>
      </c>
      <c r="B3473" s="127" t="s">
        <v>258</v>
      </c>
      <c r="C3473" s="57" t="s">
        <v>10</v>
      </c>
      <c r="D3473" s="58">
        <v>7.8</v>
      </c>
      <c r="E3473" s="58">
        <v>7.8</v>
      </c>
      <c r="F3473" s="128">
        <f t="shared" si="109"/>
        <v>1</v>
      </c>
    </row>
    <row r="3474" spans="1:6" s="55" customFormat="1" x14ac:dyDescent="0.25">
      <c r="A3474" s="51" t="str">
        <f t="shared" si="108"/>
        <v>A</v>
      </c>
      <c r="B3474" s="129" t="s">
        <v>258</v>
      </c>
      <c r="C3474" s="60" t="s">
        <v>16</v>
      </c>
      <c r="D3474" s="61">
        <v>7.8</v>
      </c>
      <c r="E3474" s="61">
        <v>7.8</v>
      </c>
      <c r="F3474" s="130">
        <f t="shared" si="109"/>
        <v>1</v>
      </c>
    </row>
    <row r="3475" spans="1:6" s="55" customFormat="1" ht="36.75" thickBot="1" x14ac:dyDescent="0.3">
      <c r="A3475" s="51" t="str">
        <f t="shared" si="108"/>
        <v>A</v>
      </c>
      <c r="B3475" s="52" t="s">
        <v>1752</v>
      </c>
      <c r="C3475" s="125" t="s">
        <v>1753</v>
      </c>
      <c r="D3475" s="54">
        <v>67.2</v>
      </c>
      <c r="E3475" s="54">
        <v>67.2</v>
      </c>
      <c r="F3475" s="126">
        <f t="shared" si="109"/>
        <v>1</v>
      </c>
    </row>
    <row r="3476" spans="1:6" s="55" customFormat="1" ht="15.75" thickTop="1" x14ac:dyDescent="0.25">
      <c r="A3476" s="51" t="str">
        <f t="shared" si="108"/>
        <v>A</v>
      </c>
      <c r="B3476" s="127" t="s">
        <v>258</v>
      </c>
      <c r="C3476" s="57" t="s">
        <v>10</v>
      </c>
      <c r="D3476" s="58">
        <v>67.2</v>
      </c>
      <c r="E3476" s="58">
        <v>67.2</v>
      </c>
      <c r="F3476" s="128">
        <f t="shared" si="109"/>
        <v>1</v>
      </c>
    </row>
    <row r="3477" spans="1:6" s="55" customFormat="1" x14ac:dyDescent="0.25">
      <c r="A3477" s="51" t="str">
        <f t="shared" si="108"/>
        <v>A</v>
      </c>
      <c r="B3477" s="129" t="s">
        <v>258</v>
      </c>
      <c r="C3477" s="60" t="s">
        <v>16</v>
      </c>
      <c r="D3477" s="61">
        <v>67.2</v>
      </c>
      <c r="E3477" s="61">
        <v>67.2</v>
      </c>
      <c r="F3477" s="130">
        <f t="shared" si="109"/>
        <v>1</v>
      </c>
    </row>
    <row r="3478" spans="1:6" s="55" customFormat="1" ht="18.75" thickBot="1" x14ac:dyDescent="0.3">
      <c r="A3478" s="51" t="str">
        <f t="shared" si="108"/>
        <v>A</v>
      </c>
      <c r="B3478" s="52" t="s">
        <v>1754</v>
      </c>
      <c r="C3478" s="125" t="s">
        <v>1755</v>
      </c>
      <c r="D3478" s="54">
        <v>1.1000000000000001</v>
      </c>
      <c r="E3478" s="54">
        <v>1.1000000000000001</v>
      </c>
      <c r="F3478" s="126">
        <f t="shared" si="109"/>
        <v>1</v>
      </c>
    </row>
    <row r="3479" spans="1:6" s="55" customFormat="1" ht="15.75" thickTop="1" x14ac:dyDescent="0.25">
      <c r="A3479" s="51" t="str">
        <f t="shared" si="108"/>
        <v>A</v>
      </c>
      <c r="B3479" s="127" t="s">
        <v>258</v>
      </c>
      <c r="C3479" s="57" t="s">
        <v>10</v>
      </c>
      <c r="D3479" s="58">
        <v>1.1000000000000001</v>
      </c>
      <c r="E3479" s="58">
        <v>1.1000000000000001</v>
      </c>
      <c r="F3479" s="128">
        <f t="shared" si="109"/>
        <v>1</v>
      </c>
    </row>
    <row r="3480" spans="1:6" s="55" customFormat="1" x14ac:dyDescent="0.25">
      <c r="A3480" s="51" t="str">
        <f t="shared" si="108"/>
        <v>A</v>
      </c>
      <c r="B3480" s="129" t="s">
        <v>258</v>
      </c>
      <c r="C3480" s="60" t="s">
        <v>16</v>
      </c>
      <c r="D3480" s="61">
        <v>1.1000000000000001</v>
      </c>
      <c r="E3480" s="61">
        <v>1.1000000000000001</v>
      </c>
      <c r="F3480" s="130">
        <f t="shared" si="109"/>
        <v>1</v>
      </c>
    </row>
    <row r="3481" spans="1:6" s="55" customFormat="1" ht="18.75" thickBot="1" x14ac:dyDescent="0.3">
      <c r="A3481" s="51" t="str">
        <f t="shared" si="108"/>
        <v>A</v>
      </c>
      <c r="B3481" s="52" t="s">
        <v>1756</v>
      </c>
      <c r="C3481" s="125" t="s">
        <v>1757</v>
      </c>
      <c r="D3481" s="54">
        <v>790.18</v>
      </c>
      <c r="E3481" s="54">
        <v>790.18</v>
      </c>
      <c r="F3481" s="126">
        <f t="shared" si="109"/>
        <v>1</v>
      </c>
    </row>
    <row r="3482" spans="1:6" s="55" customFormat="1" ht="15.75" thickTop="1" x14ac:dyDescent="0.25">
      <c r="A3482" s="51" t="str">
        <f t="shared" si="108"/>
        <v>A</v>
      </c>
      <c r="B3482" s="127" t="s">
        <v>258</v>
      </c>
      <c r="C3482" s="57" t="s">
        <v>10</v>
      </c>
      <c r="D3482" s="58">
        <v>790.18</v>
      </c>
      <c r="E3482" s="58">
        <v>790.18</v>
      </c>
      <c r="F3482" s="128">
        <f t="shared" si="109"/>
        <v>1</v>
      </c>
    </row>
    <row r="3483" spans="1:6" s="55" customFormat="1" x14ac:dyDescent="0.25">
      <c r="A3483" s="51" t="str">
        <f t="shared" si="108"/>
        <v>A</v>
      </c>
      <c r="B3483" s="129" t="s">
        <v>258</v>
      </c>
      <c r="C3483" s="60" t="s">
        <v>12</v>
      </c>
      <c r="D3483" s="61">
        <v>5.335</v>
      </c>
      <c r="E3483" s="61">
        <v>5.335</v>
      </c>
      <c r="F3483" s="130">
        <f t="shared" si="109"/>
        <v>1</v>
      </c>
    </row>
    <row r="3484" spans="1:6" s="55" customFormat="1" x14ac:dyDescent="0.25">
      <c r="A3484" s="51" t="str">
        <f t="shared" si="108"/>
        <v>A</v>
      </c>
      <c r="B3484" s="129" t="s">
        <v>258</v>
      </c>
      <c r="C3484" s="60" t="s">
        <v>2</v>
      </c>
      <c r="D3484" s="61">
        <v>784.36</v>
      </c>
      <c r="E3484" s="61">
        <v>784.36</v>
      </c>
      <c r="F3484" s="130">
        <f t="shared" si="109"/>
        <v>1</v>
      </c>
    </row>
    <row r="3485" spans="1:6" s="55" customFormat="1" x14ac:dyDescent="0.25">
      <c r="A3485" s="51" t="str">
        <f t="shared" si="108"/>
        <v>A</v>
      </c>
      <c r="B3485" s="129" t="s">
        <v>258</v>
      </c>
      <c r="C3485" s="60" t="s">
        <v>15</v>
      </c>
      <c r="D3485" s="61">
        <v>0.48499999999999999</v>
      </c>
      <c r="E3485" s="61">
        <v>0.48499999999999999</v>
      </c>
      <c r="F3485" s="130">
        <f t="shared" si="109"/>
        <v>1</v>
      </c>
    </row>
    <row r="3486" spans="1:6" s="55" customFormat="1" ht="36.75" thickBot="1" x14ac:dyDescent="0.3">
      <c r="A3486" s="51" t="str">
        <f t="shared" si="108"/>
        <v>A</v>
      </c>
      <c r="B3486" s="52" t="s">
        <v>1758</v>
      </c>
      <c r="C3486" s="125" t="s">
        <v>1759</v>
      </c>
      <c r="D3486" s="54">
        <v>790.18</v>
      </c>
      <c r="E3486" s="54">
        <v>790.18</v>
      </c>
      <c r="F3486" s="126">
        <f t="shared" si="109"/>
        <v>1</v>
      </c>
    </row>
    <row r="3487" spans="1:6" s="55" customFormat="1" ht="15.75" thickTop="1" x14ac:dyDescent="0.25">
      <c r="A3487" s="51" t="str">
        <f t="shared" si="108"/>
        <v>A</v>
      </c>
      <c r="B3487" s="127" t="s">
        <v>258</v>
      </c>
      <c r="C3487" s="57" t="s">
        <v>10</v>
      </c>
      <c r="D3487" s="58">
        <v>790.18</v>
      </c>
      <c r="E3487" s="58">
        <v>790.18</v>
      </c>
      <c r="F3487" s="128">
        <f t="shared" si="109"/>
        <v>1</v>
      </c>
    </row>
    <row r="3488" spans="1:6" s="55" customFormat="1" x14ac:dyDescent="0.25">
      <c r="A3488" s="51" t="str">
        <f t="shared" si="108"/>
        <v>A</v>
      </c>
      <c r="B3488" s="129" t="s">
        <v>258</v>
      </c>
      <c r="C3488" s="60" t="s">
        <v>12</v>
      </c>
      <c r="D3488" s="61">
        <v>5.335</v>
      </c>
      <c r="E3488" s="61">
        <v>5.335</v>
      </c>
      <c r="F3488" s="130">
        <f t="shared" si="109"/>
        <v>1</v>
      </c>
    </row>
    <row r="3489" spans="1:6" s="55" customFormat="1" x14ac:dyDescent="0.25">
      <c r="A3489" s="51" t="str">
        <f t="shared" si="108"/>
        <v>A</v>
      </c>
      <c r="B3489" s="129" t="s">
        <v>258</v>
      </c>
      <c r="C3489" s="60" t="s">
        <v>2</v>
      </c>
      <c r="D3489" s="61">
        <v>784.36</v>
      </c>
      <c r="E3489" s="61">
        <v>784.36</v>
      </c>
      <c r="F3489" s="130">
        <f t="shared" si="109"/>
        <v>1</v>
      </c>
    </row>
    <row r="3490" spans="1:6" s="55" customFormat="1" x14ac:dyDescent="0.25">
      <c r="A3490" s="51" t="str">
        <f t="shared" si="108"/>
        <v>A</v>
      </c>
      <c r="B3490" s="129" t="s">
        <v>258</v>
      </c>
      <c r="C3490" s="60" t="s">
        <v>15</v>
      </c>
      <c r="D3490" s="61">
        <v>0.48499999999999999</v>
      </c>
      <c r="E3490" s="61">
        <v>0.48499999999999999</v>
      </c>
      <c r="F3490" s="130">
        <f t="shared" si="109"/>
        <v>1</v>
      </c>
    </row>
    <row r="3491" spans="1:6" ht="18.75" thickBot="1" x14ac:dyDescent="0.3">
      <c r="A3491" s="110" t="str">
        <f t="shared" si="108"/>
        <v>A</v>
      </c>
      <c r="B3491" s="42" t="s">
        <v>1760</v>
      </c>
      <c r="C3491" s="120" t="s">
        <v>1761</v>
      </c>
      <c r="D3491" s="44">
        <v>83.8</v>
      </c>
      <c r="E3491" s="44">
        <v>83.238749999999996</v>
      </c>
      <c r="F3491" s="113">
        <f t="shared" si="109"/>
        <v>0.99330250596658709</v>
      </c>
    </row>
    <row r="3492" spans="1:6" ht="15.75" thickTop="1" x14ac:dyDescent="0.25">
      <c r="A3492" s="110" t="str">
        <f t="shared" si="108"/>
        <v>A</v>
      </c>
      <c r="B3492" s="121" t="s">
        <v>258</v>
      </c>
      <c r="C3492" s="46" t="s">
        <v>10</v>
      </c>
      <c r="D3492" s="47">
        <v>83.8</v>
      </c>
      <c r="E3492" s="47">
        <v>83.238749999999996</v>
      </c>
      <c r="F3492" s="122">
        <f t="shared" si="109"/>
        <v>0.99330250596658709</v>
      </c>
    </row>
    <row r="3493" spans="1:6" x14ac:dyDescent="0.25">
      <c r="A3493" s="110" t="str">
        <f t="shared" si="108"/>
        <v>A</v>
      </c>
      <c r="B3493" s="123" t="s">
        <v>258</v>
      </c>
      <c r="C3493" s="49" t="s">
        <v>12</v>
      </c>
      <c r="D3493" s="50">
        <v>83.314999999999998</v>
      </c>
      <c r="E3493" s="50">
        <v>82.753749999999997</v>
      </c>
      <c r="F3493" s="124">
        <f t="shared" si="109"/>
        <v>0.99326351797395429</v>
      </c>
    </row>
    <row r="3494" spans="1:6" x14ac:dyDescent="0.25">
      <c r="A3494" s="110" t="str">
        <f t="shared" si="108"/>
        <v>A</v>
      </c>
      <c r="B3494" s="123" t="s">
        <v>258</v>
      </c>
      <c r="C3494" s="49" t="s">
        <v>15</v>
      </c>
      <c r="D3494" s="50">
        <v>0.48499999999999999</v>
      </c>
      <c r="E3494" s="50">
        <v>0.48499999999999999</v>
      </c>
      <c r="F3494" s="124">
        <f t="shared" si="109"/>
        <v>1</v>
      </c>
    </row>
    <row r="3495" spans="1:6" s="55" customFormat="1" ht="36.75" thickBot="1" x14ac:dyDescent="0.3">
      <c r="A3495" s="51" t="str">
        <f t="shared" si="108"/>
        <v>A</v>
      </c>
      <c r="B3495" s="52" t="s">
        <v>1762</v>
      </c>
      <c r="C3495" s="125" t="s">
        <v>1763</v>
      </c>
      <c r="D3495" s="54">
        <v>61.3</v>
      </c>
      <c r="E3495" s="54">
        <v>60.738750000000003</v>
      </c>
      <c r="F3495" s="126">
        <f t="shared" si="109"/>
        <v>0.99084420880913548</v>
      </c>
    </row>
    <row r="3496" spans="1:6" s="55" customFormat="1" ht="15.75" thickTop="1" x14ac:dyDescent="0.25">
      <c r="A3496" s="51" t="str">
        <f t="shared" si="108"/>
        <v>A</v>
      </c>
      <c r="B3496" s="127" t="s">
        <v>258</v>
      </c>
      <c r="C3496" s="57" t="s">
        <v>10</v>
      </c>
      <c r="D3496" s="58">
        <v>61.3</v>
      </c>
      <c r="E3496" s="58">
        <v>60.738750000000003</v>
      </c>
      <c r="F3496" s="128">
        <f t="shared" si="109"/>
        <v>0.99084420880913548</v>
      </c>
    </row>
    <row r="3497" spans="1:6" s="55" customFormat="1" x14ac:dyDescent="0.25">
      <c r="A3497" s="51" t="str">
        <f t="shared" si="108"/>
        <v>A</v>
      </c>
      <c r="B3497" s="129" t="s">
        <v>258</v>
      </c>
      <c r="C3497" s="60" t="s">
        <v>12</v>
      </c>
      <c r="D3497" s="61">
        <v>60.814999999999998</v>
      </c>
      <c r="E3497" s="61">
        <v>60.253749999999997</v>
      </c>
      <c r="F3497" s="130">
        <f t="shared" si="109"/>
        <v>0.99077119131793145</v>
      </c>
    </row>
    <row r="3498" spans="1:6" s="55" customFormat="1" x14ac:dyDescent="0.25">
      <c r="A3498" s="51" t="str">
        <f t="shared" si="108"/>
        <v>A</v>
      </c>
      <c r="B3498" s="129" t="s">
        <v>258</v>
      </c>
      <c r="C3498" s="60" t="s">
        <v>15</v>
      </c>
      <c r="D3498" s="61">
        <v>0.48499999999999999</v>
      </c>
      <c r="E3498" s="61">
        <v>0.48499999999999999</v>
      </c>
      <c r="F3498" s="130">
        <f t="shared" si="109"/>
        <v>1</v>
      </c>
    </row>
    <row r="3499" spans="1:6" s="55" customFormat="1" ht="18.75" thickBot="1" x14ac:dyDescent="0.3">
      <c r="A3499" s="51" t="str">
        <f t="shared" si="108"/>
        <v>A</v>
      </c>
      <c r="B3499" s="52" t="s">
        <v>1764</v>
      </c>
      <c r="C3499" s="125" t="s">
        <v>1765</v>
      </c>
      <c r="D3499" s="54">
        <v>22.5</v>
      </c>
      <c r="E3499" s="54">
        <v>22.5</v>
      </c>
      <c r="F3499" s="126">
        <f t="shared" si="109"/>
        <v>1</v>
      </c>
    </row>
    <row r="3500" spans="1:6" s="55" customFormat="1" ht="15.75" thickTop="1" x14ac:dyDescent="0.25">
      <c r="A3500" s="51" t="str">
        <f t="shared" si="108"/>
        <v>A</v>
      </c>
      <c r="B3500" s="127" t="s">
        <v>258</v>
      </c>
      <c r="C3500" s="57" t="s">
        <v>10</v>
      </c>
      <c r="D3500" s="58">
        <v>22.5</v>
      </c>
      <c r="E3500" s="58">
        <v>22.5</v>
      </c>
      <c r="F3500" s="128">
        <f t="shared" si="109"/>
        <v>1</v>
      </c>
    </row>
    <row r="3501" spans="1:6" s="55" customFormat="1" x14ac:dyDescent="0.25">
      <c r="A3501" s="51" t="str">
        <f t="shared" si="108"/>
        <v>A</v>
      </c>
      <c r="B3501" s="129" t="s">
        <v>258</v>
      </c>
      <c r="C3501" s="60" t="s">
        <v>12</v>
      </c>
      <c r="D3501" s="61">
        <v>22.5</v>
      </c>
      <c r="E3501" s="61">
        <v>22.5</v>
      </c>
      <c r="F3501" s="130">
        <f t="shared" si="109"/>
        <v>1</v>
      </c>
    </row>
    <row r="3502" spans="1:6" ht="18.75" thickBot="1" x14ac:dyDescent="0.3">
      <c r="A3502" s="110" t="str">
        <f t="shared" si="108"/>
        <v>A</v>
      </c>
      <c r="B3502" s="42" t="s">
        <v>1766</v>
      </c>
      <c r="C3502" s="120" t="s">
        <v>1767</v>
      </c>
      <c r="D3502" s="44">
        <v>310.17</v>
      </c>
      <c r="E3502" s="44">
        <v>307.40233999999998</v>
      </c>
      <c r="F3502" s="113">
        <f t="shared" si="109"/>
        <v>0.99107695779733684</v>
      </c>
    </row>
    <row r="3503" spans="1:6" ht="15.75" thickTop="1" x14ac:dyDescent="0.25">
      <c r="A3503" s="110" t="str">
        <f t="shared" si="108"/>
        <v>A</v>
      </c>
      <c r="B3503" s="121" t="s">
        <v>258</v>
      </c>
      <c r="C3503" s="46" t="s">
        <v>10</v>
      </c>
      <c r="D3503" s="47">
        <v>310.17</v>
      </c>
      <c r="E3503" s="47">
        <v>307.40233999999998</v>
      </c>
      <c r="F3503" s="122">
        <f t="shared" si="109"/>
        <v>0.99107695779733684</v>
      </c>
    </row>
    <row r="3504" spans="1:6" x14ac:dyDescent="0.25">
      <c r="A3504" s="110" t="str">
        <f t="shared" si="108"/>
        <v>A</v>
      </c>
      <c r="B3504" s="123" t="s">
        <v>258</v>
      </c>
      <c r="C3504" s="49" t="s">
        <v>11</v>
      </c>
      <c r="D3504" s="50">
        <v>95.37</v>
      </c>
      <c r="E3504" s="50">
        <v>95.362529999999992</v>
      </c>
      <c r="F3504" s="124">
        <f t="shared" si="109"/>
        <v>0.99992167348222694</v>
      </c>
    </row>
    <row r="3505" spans="1:6" x14ac:dyDescent="0.25">
      <c r="A3505" s="110" t="str">
        <f t="shared" si="108"/>
        <v>A</v>
      </c>
      <c r="B3505" s="123" t="s">
        <v>258</v>
      </c>
      <c r="C3505" s="49" t="s">
        <v>12</v>
      </c>
      <c r="D3505" s="50">
        <v>116.8</v>
      </c>
      <c r="E3505" s="50">
        <v>115.1403</v>
      </c>
      <c r="F3505" s="124">
        <f t="shared" si="109"/>
        <v>0.98579023972602742</v>
      </c>
    </row>
    <row r="3506" spans="1:6" x14ac:dyDescent="0.25">
      <c r="A3506" s="110" t="str">
        <f t="shared" si="108"/>
        <v>A</v>
      </c>
      <c r="B3506" s="123" t="s">
        <v>258</v>
      </c>
      <c r="C3506" s="49" t="s">
        <v>15</v>
      </c>
      <c r="D3506" s="50">
        <v>8</v>
      </c>
      <c r="E3506" s="50">
        <v>7.17286</v>
      </c>
      <c r="F3506" s="124">
        <f t="shared" si="109"/>
        <v>0.8966075</v>
      </c>
    </row>
    <row r="3507" spans="1:6" x14ac:dyDescent="0.25">
      <c r="A3507" s="110" t="str">
        <f t="shared" si="108"/>
        <v>A</v>
      </c>
      <c r="B3507" s="123" t="s">
        <v>258</v>
      </c>
      <c r="C3507" s="49" t="s">
        <v>16</v>
      </c>
      <c r="D3507" s="50">
        <v>90</v>
      </c>
      <c r="E3507" s="50">
        <v>89.726649999999992</v>
      </c>
      <c r="F3507" s="124">
        <f t="shared" si="109"/>
        <v>0.99696277777777764</v>
      </c>
    </row>
    <row r="3508" spans="1:6" ht="36.75" thickBot="1" x14ac:dyDescent="0.3">
      <c r="A3508" s="110" t="str">
        <f t="shared" si="108"/>
        <v>A</v>
      </c>
      <c r="B3508" s="42" t="s">
        <v>1768</v>
      </c>
      <c r="C3508" s="120" t="s">
        <v>1769</v>
      </c>
      <c r="D3508" s="44">
        <v>535.03399999999999</v>
      </c>
      <c r="E3508" s="44">
        <v>3614.8896</v>
      </c>
      <c r="F3508" s="113">
        <f t="shared" si="109"/>
        <v>6.7563736136395072</v>
      </c>
    </row>
    <row r="3509" spans="1:6" ht="15.75" thickTop="1" x14ac:dyDescent="0.25">
      <c r="A3509" s="110" t="str">
        <f t="shared" si="108"/>
        <v>A</v>
      </c>
      <c r="B3509" s="121" t="s">
        <v>258</v>
      </c>
      <c r="C3509" s="46" t="s">
        <v>10</v>
      </c>
      <c r="D3509" s="47">
        <v>535.03399999999999</v>
      </c>
      <c r="E3509" s="47">
        <v>3598.6235999999999</v>
      </c>
      <c r="F3509" s="122">
        <f t="shared" si="109"/>
        <v>6.7259718073991559</v>
      </c>
    </row>
    <row r="3510" spans="1:6" x14ac:dyDescent="0.25">
      <c r="A3510" s="110" t="str">
        <f t="shared" si="108"/>
        <v>A</v>
      </c>
      <c r="B3510" s="123" t="s">
        <v>258</v>
      </c>
      <c r="C3510" s="49" t="s">
        <v>11</v>
      </c>
      <c r="D3510" s="50">
        <v>25.75</v>
      </c>
      <c r="E3510" s="50">
        <v>20.239999999999998</v>
      </c>
      <c r="F3510" s="124">
        <f t="shared" si="109"/>
        <v>0.78601941747572812</v>
      </c>
    </row>
    <row r="3511" spans="1:6" x14ac:dyDescent="0.25">
      <c r="A3511" s="110" t="str">
        <f t="shared" si="108"/>
        <v>A</v>
      </c>
      <c r="B3511" s="123" t="s">
        <v>258</v>
      </c>
      <c r="C3511" s="49" t="s">
        <v>12</v>
      </c>
      <c r="D3511" s="50">
        <v>51.255000000000003</v>
      </c>
      <c r="E3511" s="50">
        <v>105.33170999999999</v>
      </c>
      <c r="F3511" s="124">
        <f t="shared" si="109"/>
        <v>2.0550523851331572</v>
      </c>
    </row>
    <row r="3512" spans="1:6" x14ac:dyDescent="0.25">
      <c r="A3512" s="110" t="str">
        <f t="shared" si="108"/>
        <v>A</v>
      </c>
      <c r="B3512" s="123" t="s">
        <v>258</v>
      </c>
      <c r="C3512" s="49" t="s">
        <v>14</v>
      </c>
      <c r="D3512" s="50">
        <v>457.98</v>
      </c>
      <c r="E3512" s="50">
        <v>1859.63895</v>
      </c>
      <c r="F3512" s="124">
        <f t="shared" si="109"/>
        <v>4.0605243678763268</v>
      </c>
    </row>
    <row r="3513" spans="1:6" x14ac:dyDescent="0.25">
      <c r="A3513" s="110" t="str">
        <f t="shared" si="108"/>
        <v>A</v>
      </c>
      <c r="B3513" s="123" t="s">
        <v>258</v>
      </c>
      <c r="C3513" s="49" t="s">
        <v>2</v>
      </c>
      <c r="D3513" s="50">
        <v>0</v>
      </c>
      <c r="E3513" s="50">
        <v>930.78923999999995</v>
      </c>
      <c r="F3513" s="124" t="e">
        <f t="shared" si="109"/>
        <v>#DIV/0!</v>
      </c>
    </row>
    <row r="3514" spans="1:6" x14ac:dyDescent="0.25">
      <c r="A3514" s="110" t="str">
        <f t="shared" si="108"/>
        <v>A</v>
      </c>
      <c r="B3514" s="123" t="s">
        <v>258</v>
      </c>
      <c r="C3514" s="49" t="s">
        <v>16</v>
      </c>
      <c r="D3514" s="50">
        <v>4.9000000000000002E-2</v>
      </c>
      <c r="E3514" s="50">
        <v>682.62369999999999</v>
      </c>
      <c r="F3514" s="124">
        <f t="shared" si="109"/>
        <v>13931.095918367346</v>
      </c>
    </row>
    <row r="3515" spans="1:6" x14ac:dyDescent="0.25">
      <c r="A3515" s="110" t="str">
        <f t="shared" si="108"/>
        <v>A</v>
      </c>
      <c r="B3515" s="121" t="s">
        <v>258</v>
      </c>
      <c r="C3515" s="46" t="s">
        <v>17</v>
      </c>
      <c r="D3515" s="47">
        <v>0</v>
      </c>
      <c r="E3515" s="47">
        <v>16.265999999999998</v>
      </c>
      <c r="F3515" s="122" t="e">
        <f t="shared" si="109"/>
        <v>#DIV/0!</v>
      </c>
    </row>
    <row r="3516" spans="1:6" s="55" customFormat="1" ht="54.75" thickBot="1" x14ac:dyDescent="0.3">
      <c r="A3516" s="51" t="str">
        <f t="shared" si="108"/>
        <v>A</v>
      </c>
      <c r="B3516" s="52" t="s">
        <v>1770</v>
      </c>
      <c r="C3516" s="125" t="s">
        <v>1771</v>
      </c>
      <c r="D3516" s="54">
        <v>302.30399999999997</v>
      </c>
      <c r="E3516" s="54">
        <v>302.23200000000003</v>
      </c>
      <c r="F3516" s="126">
        <f t="shared" si="109"/>
        <v>0.99976182915211198</v>
      </c>
    </row>
    <row r="3517" spans="1:6" s="55" customFormat="1" ht="15.75" thickTop="1" x14ac:dyDescent="0.25">
      <c r="A3517" s="51" t="str">
        <f t="shared" si="108"/>
        <v>A</v>
      </c>
      <c r="B3517" s="127" t="s">
        <v>258</v>
      </c>
      <c r="C3517" s="57" t="s">
        <v>10</v>
      </c>
      <c r="D3517" s="58">
        <v>302.30399999999997</v>
      </c>
      <c r="E3517" s="58">
        <v>302.23200000000003</v>
      </c>
      <c r="F3517" s="128">
        <f t="shared" si="109"/>
        <v>0.99976182915211198</v>
      </c>
    </row>
    <row r="3518" spans="1:6" s="55" customFormat="1" x14ac:dyDescent="0.25">
      <c r="A3518" s="51" t="str">
        <f t="shared" si="108"/>
        <v>A</v>
      </c>
      <c r="B3518" s="129" t="s">
        <v>258</v>
      </c>
      <c r="C3518" s="60" t="s">
        <v>12</v>
      </c>
      <c r="D3518" s="61">
        <v>2.2999999999999998</v>
      </c>
      <c r="E3518" s="61">
        <v>2.2320000000000002</v>
      </c>
      <c r="F3518" s="130">
        <f t="shared" si="109"/>
        <v>0.97043478260869587</v>
      </c>
    </row>
    <row r="3519" spans="1:6" s="55" customFormat="1" x14ac:dyDescent="0.25">
      <c r="A3519" s="51" t="str">
        <f t="shared" si="108"/>
        <v>A</v>
      </c>
      <c r="B3519" s="129" t="s">
        <v>258</v>
      </c>
      <c r="C3519" s="60" t="s">
        <v>14</v>
      </c>
      <c r="D3519" s="61">
        <v>300</v>
      </c>
      <c r="E3519" s="61">
        <v>300</v>
      </c>
      <c r="F3519" s="130">
        <f t="shared" si="109"/>
        <v>1</v>
      </c>
    </row>
    <row r="3520" spans="1:6" s="55" customFormat="1" x14ac:dyDescent="0.25">
      <c r="A3520" s="51" t="str">
        <f t="shared" si="108"/>
        <v>A</v>
      </c>
      <c r="B3520" s="129" t="s">
        <v>258</v>
      </c>
      <c r="C3520" s="60" t="s">
        <v>16</v>
      </c>
      <c r="D3520" s="61">
        <v>4.0000000000000001E-3</v>
      </c>
      <c r="E3520" s="61">
        <v>0</v>
      </c>
      <c r="F3520" s="130">
        <f t="shared" si="109"/>
        <v>0</v>
      </c>
    </row>
    <row r="3521" spans="1:6" s="55" customFormat="1" ht="36.75" thickBot="1" x14ac:dyDescent="0.3">
      <c r="A3521" s="51" t="str">
        <f t="shared" si="108"/>
        <v>A</v>
      </c>
      <c r="B3521" s="52" t="s">
        <v>1772</v>
      </c>
      <c r="C3521" s="125" t="s">
        <v>106</v>
      </c>
      <c r="D3521" s="54">
        <v>30.6</v>
      </c>
      <c r="E3521" s="54">
        <v>678.42843999999991</v>
      </c>
      <c r="F3521" s="126">
        <f t="shared" si="109"/>
        <v>22.170864052287577</v>
      </c>
    </row>
    <row r="3522" spans="1:6" s="55" customFormat="1" ht="15.75" thickTop="1" x14ac:dyDescent="0.25">
      <c r="A3522" s="51" t="str">
        <f t="shared" si="108"/>
        <v>A</v>
      </c>
      <c r="B3522" s="127" t="s">
        <v>258</v>
      </c>
      <c r="C3522" s="57" t="s">
        <v>10</v>
      </c>
      <c r="D3522" s="58">
        <v>30.6</v>
      </c>
      <c r="E3522" s="58">
        <v>673.07543999999996</v>
      </c>
      <c r="F3522" s="128">
        <f t="shared" si="109"/>
        <v>21.995929411764703</v>
      </c>
    </row>
    <row r="3523" spans="1:6" s="55" customFormat="1" x14ac:dyDescent="0.25">
      <c r="A3523" s="51" t="str">
        <f t="shared" si="108"/>
        <v>A</v>
      </c>
      <c r="B3523" s="129" t="s">
        <v>258</v>
      </c>
      <c r="C3523" s="60" t="s">
        <v>14</v>
      </c>
      <c r="D3523" s="61">
        <v>30.6</v>
      </c>
      <c r="E3523" s="61">
        <v>232.07848999999999</v>
      </c>
      <c r="F3523" s="130">
        <f t="shared" si="109"/>
        <v>7.5842643790849662</v>
      </c>
    </row>
    <row r="3524" spans="1:6" s="55" customFormat="1" x14ac:dyDescent="0.25">
      <c r="A3524" s="51" t="str">
        <f t="shared" ref="A3524:A3587" si="110">IF(OR(D3524&lt;&gt;0,E3524&lt;&gt;0),"A","B")</f>
        <v>A</v>
      </c>
      <c r="B3524" s="129" t="s">
        <v>258</v>
      </c>
      <c r="C3524" s="60" t="s">
        <v>2</v>
      </c>
      <c r="D3524" s="61">
        <v>0</v>
      </c>
      <c r="E3524" s="61">
        <v>346.53515999999996</v>
      </c>
      <c r="F3524" s="130" t="e">
        <f t="shared" ref="F3524:F3587" si="111">E3524/D3524</f>
        <v>#DIV/0!</v>
      </c>
    </row>
    <row r="3525" spans="1:6" s="55" customFormat="1" x14ac:dyDescent="0.25">
      <c r="A3525" s="51" t="str">
        <f t="shared" si="110"/>
        <v>A</v>
      </c>
      <c r="B3525" s="129" t="s">
        <v>258</v>
      </c>
      <c r="C3525" s="60" t="s">
        <v>16</v>
      </c>
      <c r="D3525" s="61">
        <v>0</v>
      </c>
      <c r="E3525" s="61">
        <v>94.461789999999993</v>
      </c>
      <c r="F3525" s="130" t="e">
        <f t="shared" si="111"/>
        <v>#DIV/0!</v>
      </c>
    </row>
    <row r="3526" spans="1:6" s="55" customFormat="1" x14ac:dyDescent="0.25">
      <c r="A3526" s="51" t="str">
        <f t="shared" si="110"/>
        <v>A</v>
      </c>
      <c r="B3526" s="127" t="s">
        <v>258</v>
      </c>
      <c r="C3526" s="57" t="s">
        <v>17</v>
      </c>
      <c r="D3526" s="58">
        <v>0</v>
      </c>
      <c r="E3526" s="58">
        <v>5.3529999999999998</v>
      </c>
      <c r="F3526" s="128" t="e">
        <f t="shared" si="111"/>
        <v>#DIV/0!</v>
      </c>
    </row>
    <row r="3527" spans="1:6" s="55" customFormat="1" ht="36.75" thickBot="1" x14ac:dyDescent="0.3">
      <c r="A3527" s="51" t="str">
        <f t="shared" si="110"/>
        <v>A</v>
      </c>
      <c r="B3527" s="52" t="s">
        <v>1773</v>
      </c>
      <c r="C3527" s="125" t="s">
        <v>1774</v>
      </c>
      <c r="D3527" s="54">
        <v>0</v>
      </c>
      <c r="E3527" s="54">
        <v>649.49843999999996</v>
      </c>
      <c r="F3527" s="126" t="e">
        <f t="shared" si="111"/>
        <v>#DIV/0!</v>
      </c>
    </row>
    <row r="3528" spans="1:6" s="55" customFormat="1" ht="15.75" thickTop="1" x14ac:dyDescent="0.25">
      <c r="A3528" s="51" t="str">
        <f t="shared" si="110"/>
        <v>A</v>
      </c>
      <c r="B3528" s="127" t="s">
        <v>258</v>
      </c>
      <c r="C3528" s="57" t="s">
        <v>10</v>
      </c>
      <c r="D3528" s="58">
        <v>0</v>
      </c>
      <c r="E3528" s="58">
        <v>644.14543999999989</v>
      </c>
      <c r="F3528" s="128" t="e">
        <f t="shared" si="111"/>
        <v>#DIV/0!</v>
      </c>
    </row>
    <row r="3529" spans="1:6" s="55" customFormat="1" x14ac:dyDescent="0.25">
      <c r="A3529" s="51" t="str">
        <f t="shared" si="110"/>
        <v>A</v>
      </c>
      <c r="B3529" s="129" t="s">
        <v>258</v>
      </c>
      <c r="C3529" s="60" t="s">
        <v>14</v>
      </c>
      <c r="D3529" s="61">
        <v>0</v>
      </c>
      <c r="E3529" s="61">
        <v>203.14848999999998</v>
      </c>
      <c r="F3529" s="130" t="e">
        <f t="shared" si="111"/>
        <v>#DIV/0!</v>
      </c>
    </row>
    <row r="3530" spans="1:6" s="55" customFormat="1" x14ac:dyDescent="0.25">
      <c r="A3530" s="51" t="str">
        <f t="shared" si="110"/>
        <v>A</v>
      </c>
      <c r="B3530" s="129" t="s">
        <v>258</v>
      </c>
      <c r="C3530" s="60" t="s">
        <v>2</v>
      </c>
      <c r="D3530" s="61">
        <v>0</v>
      </c>
      <c r="E3530" s="61">
        <v>346.53515999999996</v>
      </c>
      <c r="F3530" s="130" t="e">
        <f t="shared" si="111"/>
        <v>#DIV/0!</v>
      </c>
    </row>
    <row r="3531" spans="1:6" s="55" customFormat="1" x14ac:dyDescent="0.25">
      <c r="A3531" s="51" t="str">
        <f t="shared" si="110"/>
        <v>A</v>
      </c>
      <c r="B3531" s="129" t="s">
        <v>258</v>
      </c>
      <c r="C3531" s="60" t="s">
        <v>16</v>
      </c>
      <c r="D3531" s="61">
        <v>0</v>
      </c>
      <c r="E3531" s="61">
        <v>94.461789999999993</v>
      </c>
      <c r="F3531" s="130" t="e">
        <f t="shared" si="111"/>
        <v>#DIV/0!</v>
      </c>
    </row>
    <row r="3532" spans="1:6" s="55" customFormat="1" x14ac:dyDescent="0.25">
      <c r="A3532" s="51" t="str">
        <f t="shared" si="110"/>
        <v>A</v>
      </c>
      <c r="B3532" s="127" t="s">
        <v>258</v>
      </c>
      <c r="C3532" s="57" t="s">
        <v>17</v>
      </c>
      <c r="D3532" s="58">
        <v>0</v>
      </c>
      <c r="E3532" s="58">
        <v>5.3529999999999998</v>
      </c>
      <c r="F3532" s="128" t="e">
        <f t="shared" si="111"/>
        <v>#DIV/0!</v>
      </c>
    </row>
    <row r="3533" spans="1:6" s="55" customFormat="1" ht="54.75" thickBot="1" x14ac:dyDescent="0.3">
      <c r="A3533" s="51" t="str">
        <f t="shared" si="110"/>
        <v>A</v>
      </c>
      <c r="B3533" s="52" t="s">
        <v>1775</v>
      </c>
      <c r="C3533" s="125" t="s">
        <v>1776</v>
      </c>
      <c r="D3533" s="54">
        <v>30.6</v>
      </c>
      <c r="E3533" s="54">
        <v>28.93</v>
      </c>
      <c r="F3533" s="126">
        <f t="shared" si="111"/>
        <v>0.94542483660130716</v>
      </c>
    </row>
    <row r="3534" spans="1:6" s="55" customFormat="1" ht="15.75" thickTop="1" x14ac:dyDescent="0.25">
      <c r="A3534" s="51" t="str">
        <f t="shared" si="110"/>
        <v>A</v>
      </c>
      <c r="B3534" s="127" t="s">
        <v>258</v>
      </c>
      <c r="C3534" s="57" t="s">
        <v>10</v>
      </c>
      <c r="D3534" s="58">
        <v>30.6</v>
      </c>
      <c r="E3534" s="58">
        <v>28.93</v>
      </c>
      <c r="F3534" s="128">
        <f t="shared" si="111"/>
        <v>0.94542483660130716</v>
      </c>
    </row>
    <row r="3535" spans="1:6" s="55" customFormat="1" x14ac:dyDescent="0.25">
      <c r="A3535" s="51" t="str">
        <f t="shared" si="110"/>
        <v>A</v>
      </c>
      <c r="B3535" s="129" t="s">
        <v>258</v>
      </c>
      <c r="C3535" s="60" t="s">
        <v>14</v>
      </c>
      <c r="D3535" s="61">
        <v>30.6</v>
      </c>
      <c r="E3535" s="61">
        <v>28.93</v>
      </c>
      <c r="F3535" s="130">
        <f t="shared" si="111"/>
        <v>0.94542483660130716</v>
      </c>
    </row>
    <row r="3536" spans="1:6" s="55" customFormat="1" ht="18.75" thickBot="1" x14ac:dyDescent="0.3">
      <c r="A3536" s="51" t="str">
        <f t="shared" si="110"/>
        <v>A</v>
      </c>
      <c r="B3536" s="52" t="s">
        <v>1783</v>
      </c>
      <c r="C3536" s="125" t="s">
        <v>1735</v>
      </c>
      <c r="D3536" s="54">
        <v>0</v>
      </c>
      <c r="E3536" s="54">
        <v>150.90169999999998</v>
      </c>
      <c r="F3536" s="126" t="e">
        <f t="shared" si="111"/>
        <v>#DIV/0!</v>
      </c>
    </row>
    <row r="3537" spans="1:6" s="55" customFormat="1" ht="15.75" thickTop="1" x14ac:dyDescent="0.25">
      <c r="A3537" s="51" t="str">
        <f t="shared" si="110"/>
        <v>A</v>
      </c>
      <c r="B3537" s="127" t="s">
        <v>258</v>
      </c>
      <c r="C3537" s="57" t="s">
        <v>10</v>
      </c>
      <c r="D3537" s="58">
        <v>0</v>
      </c>
      <c r="E3537" s="58">
        <v>150.90169999999998</v>
      </c>
      <c r="F3537" s="128" t="e">
        <f t="shared" si="111"/>
        <v>#DIV/0!</v>
      </c>
    </row>
    <row r="3538" spans="1:6" s="55" customFormat="1" x14ac:dyDescent="0.25">
      <c r="A3538" s="51" t="str">
        <f t="shared" si="110"/>
        <v>A</v>
      </c>
      <c r="B3538" s="129" t="s">
        <v>258</v>
      </c>
      <c r="C3538" s="60" t="s">
        <v>14</v>
      </c>
      <c r="D3538" s="61">
        <v>0</v>
      </c>
      <c r="E3538" s="61">
        <v>99.716530000000006</v>
      </c>
      <c r="F3538" s="130" t="e">
        <f t="shared" si="111"/>
        <v>#DIV/0!</v>
      </c>
    </row>
    <row r="3539" spans="1:6" s="55" customFormat="1" x14ac:dyDescent="0.25">
      <c r="A3539" s="51" t="str">
        <f t="shared" si="110"/>
        <v>A</v>
      </c>
      <c r="B3539" s="129" t="s">
        <v>258</v>
      </c>
      <c r="C3539" s="60" t="s">
        <v>2</v>
      </c>
      <c r="D3539" s="61">
        <v>0</v>
      </c>
      <c r="E3539" s="61">
        <v>12.959149999999999</v>
      </c>
      <c r="F3539" s="130" t="e">
        <f t="shared" si="111"/>
        <v>#DIV/0!</v>
      </c>
    </row>
    <row r="3540" spans="1:6" s="55" customFormat="1" x14ac:dyDescent="0.25">
      <c r="A3540" s="51" t="str">
        <f t="shared" si="110"/>
        <v>A</v>
      </c>
      <c r="B3540" s="129" t="s">
        <v>258</v>
      </c>
      <c r="C3540" s="60" t="s">
        <v>16</v>
      </c>
      <c r="D3540" s="61">
        <v>0</v>
      </c>
      <c r="E3540" s="61">
        <v>38.226019999999998</v>
      </c>
      <c r="F3540" s="130" t="e">
        <f t="shared" si="111"/>
        <v>#DIV/0!</v>
      </c>
    </row>
    <row r="3541" spans="1:6" s="55" customFormat="1" ht="18.75" thickBot="1" x14ac:dyDescent="0.3">
      <c r="A3541" s="51" t="str">
        <f t="shared" si="110"/>
        <v>A</v>
      </c>
      <c r="B3541" s="52" t="s">
        <v>1784</v>
      </c>
      <c r="C3541" s="125" t="s">
        <v>130</v>
      </c>
      <c r="D3541" s="54">
        <v>0</v>
      </c>
      <c r="E3541" s="54">
        <v>1186.85004</v>
      </c>
      <c r="F3541" s="126" t="e">
        <f t="shared" si="111"/>
        <v>#DIV/0!</v>
      </c>
    </row>
    <row r="3542" spans="1:6" s="55" customFormat="1" ht="15.75" thickTop="1" x14ac:dyDescent="0.25">
      <c r="A3542" s="51" t="str">
        <f t="shared" si="110"/>
        <v>A</v>
      </c>
      <c r="B3542" s="127" t="s">
        <v>258</v>
      </c>
      <c r="C3542" s="57" t="s">
        <v>10</v>
      </c>
      <c r="D3542" s="58">
        <v>0</v>
      </c>
      <c r="E3542" s="58">
        <v>1175.93704</v>
      </c>
      <c r="F3542" s="128" t="e">
        <f t="shared" si="111"/>
        <v>#DIV/0!</v>
      </c>
    </row>
    <row r="3543" spans="1:6" s="55" customFormat="1" x14ac:dyDescent="0.25">
      <c r="A3543" s="51" t="str">
        <f t="shared" si="110"/>
        <v>A</v>
      </c>
      <c r="B3543" s="129" t="s">
        <v>258</v>
      </c>
      <c r="C3543" s="60" t="s">
        <v>14</v>
      </c>
      <c r="D3543" s="61">
        <v>0</v>
      </c>
      <c r="E3543" s="61">
        <v>566.66744999999992</v>
      </c>
      <c r="F3543" s="130" t="e">
        <f t="shared" si="111"/>
        <v>#DIV/0!</v>
      </c>
    </row>
    <row r="3544" spans="1:6" s="55" customFormat="1" x14ac:dyDescent="0.25">
      <c r="A3544" s="51" t="str">
        <f t="shared" si="110"/>
        <v>A</v>
      </c>
      <c r="B3544" s="129" t="s">
        <v>258</v>
      </c>
      <c r="C3544" s="60" t="s">
        <v>2</v>
      </c>
      <c r="D3544" s="61">
        <v>0</v>
      </c>
      <c r="E3544" s="61">
        <v>289.01265000000001</v>
      </c>
      <c r="F3544" s="130" t="e">
        <f t="shared" si="111"/>
        <v>#DIV/0!</v>
      </c>
    </row>
    <row r="3545" spans="1:6" s="55" customFormat="1" x14ac:dyDescent="0.25">
      <c r="A3545" s="51" t="str">
        <f t="shared" si="110"/>
        <v>A</v>
      </c>
      <c r="B3545" s="129" t="s">
        <v>258</v>
      </c>
      <c r="C3545" s="60" t="s">
        <v>16</v>
      </c>
      <c r="D3545" s="61">
        <v>0</v>
      </c>
      <c r="E3545" s="61">
        <v>320.25693999999999</v>
      </c>
      <c r="F3545" s="130" t="e">
        <f t="shared" si="111"/>
        <v>#DIV/0!</v>
      </c>
    </row>
    <row r="3546" spans="1:6" s="55" customFormat="1" x14ac:dyDescent="0.25">
      <c r="A3546" s="51" t="str">
        <f t="shared" si="110"/>
        <v>A</v>
      </c>
      <c r="B3546" s="127" t="s">
        <v>258</v>
      </c>
      <c r="C3546" s="57" t="s">
        <v>17</v>
      </c>
      <c r="D3546" s="58">
        <v>0</v>
      </c>
      <c r="E3546" s="58">
        <v>10.913</v>
      </c>
      <c r="F3546" s="128" t="e">
        <f t="shared" si="111"/>
        <v>#DIV/0!</v>
      </c>
    </row>
    <row r="3547" spans="1:6" s="55" customFormat="1" ht="36.75" thickBot="1" x14ac:dyDescent="0.3">
      <c r="A3547" s="51" t="str">
        <f t="shared" si="110"/>
        <v>A</v>
      </c>
      <c r="B3547" s="52" t="s">
        <v>1785</v>
      </c>
      <c r="C3547" s="125" t="s">
        <v>1786</v>
      </c>
      <c r="D3547" s="54">
        <v>0</v>
      </c>
      <c r="E3547" s="54">
        <v>1186.85004</v>
      </c>
      <c r="F3547" s="126" t="e">
        <f t="shared" si="111"/>
        <v>#DIV/0!</v>
      </c>
    </row>
    <row r="3548" spans="1:6" s="55" customFormat="1" ht="15.75" thickTop="1" x14ac:dyDescent="0.25">
      <c r="A3548" s="51" t="str">
        <f t="shared" si="110"/>
        <v>A</v>
      </c>
      <c r="B3548" s="127" t="s">
        <v>258</v>
      </c>
      <c r="C3548" s="57" t="s">
        <v>10</v>
      </c>
      <c r="D3548" s="58">
        <v>0</v>
      </c>
      <c r="E3548" s="58">
        <v>1175.93704</v>
      </c>
      <c r="F3548" s="128" t="e">
        <f t="shared" si="111"/>
        <v>#DIV/0!</v>
      </c>
    </row>
    <row r="3549" spans="1:6" s="55" customFormat="1" x14ac:dyDescent="0.25">
      <c r="A3549" s="51" t="str">
        <f t="shared" si="110"/>
        <v>A</v>
      </c>
      <c r="B3549" s="129" t="s">
        <v>258</v>
      </c>
      <c r="C3549" s="60" t="s">
        <v>14</v>
      </c>
      <c r="D3549" s="61">
        <v>0</v>
      </c>
      <c r="E3549" s="61">
        <v>566.66744999999992</v>
      </c>
      <c r="F3549" s="130" t="e">
        <f t="shared" si="111"/>
        <v>#DIV/0!</v>
      </c>
    </row>
    <row r="3550" spans="1:6" s="55" customFormat="1" x14ac:dyDescent="0.25">
      <c r="A3550" s="51" t="str">
        <f t="shared" si="110"/>
        <v>A</v>
      </c>
      <c r="B3550" s="129" t="s">
        <v>258</v>
      </c>
      <c r="C3550" s="60" t="s">
        <v>2</v>
      </c>
      <c r="D3550" s="61">
        <v>0</v>
      </c>
      <c r="E3550" s="61">
        <v>289.01265000000001</v>
      </c>
      <c r="F3550" s="130" t="e">
        <f t="shared" si="111"/>
        <v>#DIV/0!</v>
      </c>
    </row>
    <row r="3551" spans="1:6" s="55" customFormat="1" x14ac:dyDescent="0.25">
      <c r="A3551" s="51" t="str">
        <f t="shared" si="110"/>
        <v>A</v>
      </c>
      <c r="B3551" s="129" t="s">
        <v>258</v>
      </c>
      <c r="C3551" s="60" t="s">
        <v>16</v>
      </c>
      <c r="D3551" s="61">
        <v>0</v>
      </c>
      <c r="E3551" s="61">
        <v>320.25693999999999</v>
      </c>
      <c r="F3551" s="130" t="e">
        <f t="shared" si="111"/>
        <v>#DIV/0!</v>
      </c>
    </row>
    <row r="3552" spans="1:6" s="55" customFormat="1" x14ac:dyDescent="0.25">
      <c r="A3552" s="51" t="str">
        <f t="shared" si="110"/>
        <v>A</v>
      </c>
      <c r="B3552" s="127" t="s">
        <v>258</v>
      </c>
      <c r="C3552" s="57" t="s">
        <v>17</v>
      </c>
      <c r="D3552" s="58">
        <v>0</v>
      </c>
      <c r="E3552" s="58">
        <v>10.913</v>
      </c>
      <c r="F3552" s="128" t="e">
        <f t="shared" si="111"/>
        <v>#DIV/0!</v>
      </c>
    </row>
    <row r="3553" spans="1:6" s="55" customFormat="1" ht="36.75" thickBot="1" x14ac:dyDescent="0.3">
      <c r="A3553" s="51" t="str">
        <f t="shared" si="110"/>
        <v>A</v>
      </c>
      <c r="B3553" s="52" t="s">
        <v>1793</v>
      </c>
      <c r="C3553" s="125" t="s">
        <v>132</v>
      </c>
      <c r="D3553" s="54">
        <v>86.45</v>
      </c>
      <c r="E3553" s="54">
        <v>78.586160000000007</v>
      </c>
      <c r="F3553" s="126">
        <f t="shared" si="111"/>
        <v>0.9090359745517641</v>
      </c>
    </row>
    <row r="3554" spans="1:6" s="55" customFormat="1" ht="15.75" thickTop="1" x14ac:dyDescent="0.25">
      <c r="A3554" s="51" t="str">
        <f t="shared" si="110"/>
        <v>A</v>
      </c>
      <c r="B3554" s="127" t="s">
        <v>258</v>
      </c>
      <c r="C3554" s="57" t="s">
        <v>10</v>
      </c>
      <c r="D3554" s="58">
        <v>86.45</v>
      </c>
      <c r="E3554" s="58">
        <v>78.586160000000007</v>
      </c>
      <c r="F3554" s="128">
        <f t="shared" si="111"/>
        <v>0.9090359745517641</v>
      </c>
    </row>
    <row r="3555" spans="1:6" s="55" customFormat="1" x14ac:dyDescent="0.25">
      <c r="A3555" s="51" t="str">
        <f t="shared" si="110"/>
        <v>A</v>
      </c>
      <c r="B3555" s="129" t="s">
        <v>258</v>
      </c>
      <c r="C3555" s="60" t="s">
        <v>11</v>
      </c>
      <c r="D3555" s="61">
        <v>9.25</v>
      </c>
      <c r="E3555" s="61">
        <v>9.24</v>
      </c>
      <c r="F3555" s="130">
        <f t="shared" si="111"/>
        <v>0.99891891891891893</v>
      </c>
    </row>
    <row r="3556" spans="1:6" s="55" customFormat="1" x14ac:dyDescent="0.25">
      <c r="A3556" s="51" t="str">
        <f t="shared" si="110"/>
        <v>A</v>
      </c>
      <c r="B3556" s="129" t="s">
        <v>258</v>
      </c>
      <c r="C3556" s="60" t="s">
        <v>12</v>
      </c>
      <c r="D3556" s="61">
        <v>14.955</v>
      </c>
      <c r="E3556" s="61">
        <v>14.10116</v>
      </c>
      <c r="F3556" s="130">
        <f t="shared" si="111"/>
        <v>0.94290605148779671</v>
      </c>
    </row>
    <row r="3557" spans="1:6" s="55" customFormat="1" x14ac:dyDescent="0.25">
      <c r="A3557" s="51" t="str">
        <f t="shared" si="110"/>
        <v>A</v>
      </c>
      <c r="B3557" s="129" t="s">
        <v>258</v>
      </c>
      <c r="C3557" s="60" t="s">
        <v>14</v>
      </c>
      <c r="D3557" s="61">
        <v>62.2</v>
      </c>
      <c r="E3557" s="61">
        <v>55.2</v>
      </c>
      <c r="F3557" s="130">
        <f t="shared" si="111"/>
        <v>0.887459807073955</v>
      </c>
    </row>
    <row r="3558" spans="1:6" s="55" customFormat="1" x14ac:dyDescent="0.25">
      <c r="A3558" s="51" t="str">
        <f t="shared" si="110"/>
        <v>A</v>
      </c>
      <c r="B3558" s="129" t="s">
        <v>258</v>
      </c>
      <c r="C3558" s="60" t="s">
        <v>16</v>
      </c>
      <c r="D3558" s="61">
        <v>4.4999999999999998E-2</v>
      </c>
      <c r="E3558" s="61">
        <v>4.4999999999999998E-2</v>
      </c>
      <c r="F3558" s="130">
        <f t="shared" si="111"/>
        <v>1</v>
      </c>
    </row>
    <row r="3559" spans="1:6" s="55" customFormat="1" ht="54.75" thickBot="1" x14ac:dyDescent="0.3">
      <c r="A3559" s="51" t="str">
        <f t="shared" si="110"/>
        <v>A</v>
      </c>
      <c r="B3559" s="52" t="s">
        <v>1794</v>
      </c>
      <c r="C3559" s="125" t="s">
        <v>1795</v>
      </c>
      <c r="D3559" s="54">
        <v>24.25</v>
      </c>
      <c r="E3559" s="54">
        <v>23.38616</v>
      </c>
      <c r="F3559" s="126">
        <f t="shared" si="111"/>
        <v>0.96437773195876286</v>
      </c>
    </row>
    <row r="3560" spans="1:6" s="55" customFormat="1" ht="15.75" thickTop="1" x14ac:dyDescent="0.25">
      <c r="A3560" s="51" t="str">
        <f t="shared" si="110"/>
        <v>A</v>
      </c>
      <c r="B3560" s="127" t="s">
        <v>258</v>
      </c>
      <c r="C3560" s="57" t="s">
        <v>10</v>
      </c>
      <c r="D3560" s="58">
        <v>24.25</v>
      </c>
      <c r="E3560" s="58">
        <v>23.38616</v>
      </c>
      <c r="F3560" s="128">
        <f t="shared" si="111"/>
        <v>0.96437773195876286</v>
      </c>
    </row>
    <row r="3561" spans="1:6" s="55" customFormat="1" x14ac:dyDescent="0.25">
      <c r="A3561" s="51" t="str">
        <f t="shared" si="110"/>
        <v>A</v>
      </c>
      <c r="B3561" s="129" t="s">
        <v>258</v>
      </c>
      <c r="C3561" s="60" t="s">
        <v>11</v>
      </c>
      <c r="D3561" s="61">
        <v>9.25</v>
      </c>
      <c r="E3561" s="61">
        <v>9.24</v>
      </c>
      <c r="F3561" s="130">
        <f t="shared" si="111"/>
        <v>0.99891891891891893</v>
      </c>
    </row>
    <row r="3562" spans="1:6" s="55" customFormat="1" x14ac:dyDescent="0.25">
      <c r="A3562" s="51" t="str">
        <f t="shared" si="110"/>
        <v>A</v>
      </c>
      <c r="B3562" s="129" t="s">
        <v>258</v>
      </c>
      <c r="C3562" s="60" t="s">
        <v>12</v>
      </c>
      <c r="D3562" s="61">
        <v>14.955</v>
      </c>
      <c r="E3562" s="61">
        <v>14.10116</v>
      </c>
      <c r="F3562" s="130">
        <f t="shared" si="111"/>
        <v>0.94290605148779671</v>
      </c>
    </row>
    <row r="3563" spans="1:6" s="55" customFormat="1" x14ac:dyDescent="0.25">
      <c r="A3563" s="51" t="str">
        <f t="shared" si="110"/>
        <v>A</v>
      </c>
      <c r="B3563" s="129" t="s">
        <v>258</v>
      </c>
      <c r="C3563" s="60" t="s">
        <v>16</v>
      </c>
      <c r="D3563" s="61">
        <v>4.4999999999999998E-2</v>
      </c>
      <c r="E3563" s="61">
        <v>4.4999999999999998E-2</v>
      </c>
      <c r="F3563" s="130">
        <f t="shared" si="111"/>
        <v>1</v>
      </c>
    </row>
    <row r="3564" spans="1:6" s="55" customFormat="1" ht="36.75" thickBot="1" x14ac:dyDescent="0.3">
      <c r="A3564" s="51" t="str">
        <f t="shared" si="110"/>
        <v>A</v>
      </c>
      <c r="B3564" s="52" t="s">
        <v>1796</v>
      </c>
      <c r="C3564" s="125" t="s">
        <v>1737</v>
      </c>
      <c r="D3564" s="54">
        <v>62.2</v>
      </c>
      <c r="E3564" s="54">
        <v>55.2</v>
      </c>
      <c r="F3564" s="126">
        <f t="shared" si="111"/>
        <v>0.887459807073955</v>
      </c>
    </row>
    <row r="3565" spans="1:6" s="55" customFormat="1" ht="15.75" thickTop="1" x14ac:dyDescent="0.25">
      <c r="A3565" s="51" t="str">
        <f t="shared" si="110"/>
        <v>A</v>
      </c>
      <c r="B3565" s="127" t="s">
        <v>258</v>
      </c>
      <c r="C3565" s="57" t="s">
        <v>10</v>
      </c>
      <c r="D3565" s="58">
        <v>62.2</v>
      </c>
      <c r="E3565" s="58">
        <v>55.2</v>
      </c>
      <c r="F3565" s="128">
        <f t="shared" si="111"/>
        <v>0.887459807073955</v>
      </c>
    </row>
    <row r="3566" spans="1:6" s="55" customFormat="1" x14ac:dyDescent="0.25">
      <c r="A3566" s="51" t="str">
        <f t="shared" si="110"/>
        <v>A</v>
      </c>
      <c r="B3566" s="129" t="s">
        <v>258</v>
      </c>
      <c r="C3566" s="60" t="s">
        <v>14</v>
      </c>
      <c r="D3566" s="61">
        <v>62.2</v>
      </c>
      <c r="E3566" s="61">
        <v>55.2</v>
      </c>
      <c r="F3566" s="130">
        <f t="shared" si="111"/>
        <v>0.887459807073955</v>
      </c>
    </row>
    <row r="3567" spans="1:6" s="55" customFormat="1" ht="18.75" thickBot="1" x14ac:dyDescent="0.3">
      <c r="A3567" s="51" t="str">
        <f t="shared" si="110"/>
        <v>A</v>
      </c>
      <c r="B3567" s="52" t="s">
        <v>1809</v>
      </c>
      <c r="C3567" s="125" t="s">
        <v>1745</v>
      </c>
      <c r="D3567" s="54">
        <v>50.5</v>
      </c>
      <c r="E3567" s="54">
        <v>63.949550000000002</v>
      </c>
      <c r="F3567" s="126">
        <f t="shared" si="111"/>
        <v>1.2663277227722773</v>
      </c>
    </row>
    <row r="3568" spans="1:6" s="55" customFormat="1" ht="15.75" thickTop="1" x14ac:dyDescent="0.25">
      <c r="A3568" s="51" t="str">
        <f t="shared" si="110"/>
        <v>A</v>
      </c>
      <c r="B3568" s="127" t="s">
        <v>258</v>
      </c>
      <c r="C3568" s="57" t="s">
        <v>10</v>
      </c>
      <c r="D3568" s="58">
        <v>50.5</v>
      </c>
      <c r="E3568" s="58">
        <v>63.949550000000002</v>
      </c>
      <c r="F3568" s="128">
        <f t="shared" si="111"/>
        <v>1.2663277227722773</v>
      </c>
    </row>
    <row r="3569" spans="1:6" s="55" customFormat="1" x14ac:dyDescent="0.25">
      <c r="A3569" s="51" t="str">
        <f t="shared" si="110"/>
        <v>A</v>
      </c>
      <c r="B3569" s="129" t="s">
        <v>258</v>
      </c>
      <c r="C3569" s="60" t="s">
        <v>11</v>
      </c>
      <c r="D3569" s="61">
        <v>16.5</v>
      </c>
      <c r="E3569" s="61">
        <v>11</v>
      </c>
      <c r="F3569" s="130">
        <f t="shared" si="111"/>
        <v>0.66666666666666663</v>
      </c>
    </row>
    <row r="3570" spans="1:6" s="55" customFormat="1" x14ac:dyDescent="0.25">
      <c r="A3570" s="51" t="str">
        <f t="shared" si="110"/>
        <v>A</v>
      </c>
      <c r="B3570" s="129" t="s">
        <v>258</v>
      </c>
      <c r="C3570" s="60" t="s">
        <v>12</v>
      </c>
      <c r="D3570" s="61">
        <v>34</v>
      </c>
      <c r="E3570" s="61">
        <v>52.949550000000002</v>
      </c>
      <c r="F3570" s="130">
        <f t="shared" si="111"/>
        <v>1.557339705882353</v>
      </c>
    </row>
    <row r="3571" spans="1:6" s="55" customFormat="1" ht="36.75" thickBot="1" x14ac:dyDescent="0.3">
      <c r="A3571" s="51" t="str">
        <f t="shared" si="110"/>
        <v>A</v>
      </c>
      <c r="B3571" s="52" t="s">
        <v>1810</v>
      </c>
      <c r="C3571" s="125" t="s">
        <v>1811</v>
      </c>
      <c r="D3571" s="54">
        <v>50.5</v>
      </c>
      <c r="E3571" s="54">
        <v>33.699300000000001</v>
      </c>
      <c r="F3571" s="126">
        <f t="shared" si="111"/>
        <v>0.66731287128712868</v>
      </c>
    </row>
    <row r="3572" spans="1:6" s="55" customFormat="1" ht="15.75" thickTop="1" x14ac:dyDescent="0.25">
      <c r="A3572" s="51" t="str">
        <f t="shared" si="110"/>
        <v>A</v>
      </c>
      <c r="B3572" s="127" t="s">
        <v>258</v>
      </c>
      <c r="C3572" s="57" t="s">
        <v>10</v>
      </c>
      <c r="D3572" s="58">
        <v>50.5</v>
      </c>
      <c r="E3572" s="58">
        <v>33.699300000000001</v>
      </c>
      <c r="F3572" s="128">
        <f t="shared" si="111"/>
        <v>0.66731287128712868</v>
      </c>
    </row>
    <row r="3573" spans="1:6" s="55" customFormat="1" x14ac:dyDescent="0.25">
      <c r="A3573" s="51" t="str">
        <f t="shared" si="110"/>
        <v>A</v>
      </c>
      <c r="B3573" s="129" t="s">
        <v>258</v>
      </c>
      <c r="C3573" s="60" t="s">
        <v>11</v>
      </c>
      <c r="D3573" s="61">
        <v>16.5</v>
      </c>
      <c r="E3573" s="61">
        <v>11</v>
      </c>
      <c r="F3573" s="130">
        <f t="shared" si="111"/>
        <v>0.66666666666666663</v>
      </c>
    </row>
    <row r="3574" spans="1:6" s="55" customFormat="1" x14ac:dyDescent="0.25">
      <c r="A3574" s="51" t="str">
        <f t="shared" si="110"/>
        <v>A</v>
      </c>
      <c r="B3574" s="129" t="s">
        <v>258</v>
      </c>
      <c r="C3574" s="60" t="s">
        <v>12</v>
      </c>
      <c r="D3574" s="61">
        <v>34</v>
      </c>
      <c r="E3574" s="61">
        <v>22.699300000000001</v>
      </c>
      <c r="F3574" s="130">
        <f t="shared" si="111"/>
        <v>0.66762647058823532</v>
      </c>
    </row>
    <row r="3575" spans="1:6" s="55" customFormat="1" ht="36.75" thickBot="1" x14ac:dyDescent="0.3">
      <c r="A3575" s="51" t="str">
        <f t="shared" si="110"/>
        <v>A</v>
      </c>
      <c r="B3575" s="52" t="s">
        <v>1812</v>
      </c>
      <c r="C3575" s="125" t="s">
        <v>1745</v>
      </c>
      <c r="D3575" s="54">
        <v>0</v>
      </c>
      <c r="E3575" s="54">
        <v>30.250250000000001</v>
      </c>
      <c r="F3575" s="126" t="e">
        <f t="shared" si="111"/>
        <v>#DIV/0!</v>
      </c>
    </row>
    <row r="3576" spans="1:6" s="55" customFormat="1" ht="15.75" thickTop="1" x14ac:dyDescent="0.25">
      <c r="A3576" s="51" t="str">
        <f t="shared" si="110"/>
        <v>A</v>
      </c>
      <c r="B3576" s="127" t="s">
        <v>258</v>
      </c>
      <c r="C3576" s="57" t="s">
        <v>10</v>
      </c>
      <c r="D3576" s="58">
        <v>0</v>
      </c>
      <c r="E3576" s="58">
        <v>30.250250000000001</v>
      </c>
      <c r="F3576" s="128" t="e">
        <f t="shared" si="111"/>
        <v>#DIV/0!</v>
      </c>
    </row>
    <row r="3577" spans="1:6" s="55" customFormat="1" x14ac:dyDescent="0.25">
      <c r="A3577" s="51" t="str">
        <f t="shared" si="110"/>
        <v>A</v>
      </c>
      <c r="B3577" s="129" t="s">
        <v>258</v>
      </c>
      <c r="C3577" s="60" t="s">
        <v>12</v>
      </c>
      <c r="D3577" s="61">
        <v>0</v>
      </c>
      <c r="E3577" s="61">
        <v>30.250250000000001</v>
      </c>
      <c r="F3577" s="130" t="e">
        <f t="shared" si="111"/>
        <v>#DIV/0!</v>
      </c>
    </row>
    <row r="3578" spans="1:6" s="55" customFormat="1" ht="36.75" thickBot="1" x14ac:dyDescent="0.3">
      <c r="A3578" s="51" t="str">
        <f t="shared" si="110"/>
        <v>A</v>
      </c>
      <c r="B3578" s="52" t="s">
        <v>1815</v>
      </c>
      <c r="C3578" s="125" t="s">
        <v>1739</v>
      </c>
      <c r="D3578" s="54">
        <v>0</v>
      </c>
      <c r="E3578" s="54">
        <v>149.26187999999999</v>
      </c>
      <c r="F3578" s="126" t="e">
        <f t="shared" si="111"/>
        <v>#DIV/0!</v>
      </c>
    </row>
    <row r="3579" spans="1:6" s="55" customFormat="1" ht="15.75" thickTop="1" x14ac:dyDescent="0.25">
      <c r="A3579" s="51" t="str">
        <f t="shared" si="110"/>
        <v>A</v>
      </c>
      <c r="B3579" s="127" t="s">
        <v>258</v>
      </c>
      <c r="C3579" s="57" t="s">
        <v>10</v>
      </c>
      <c r="D3579" s="58">
        <v>0</v>
      </c>
      <c r="E3579" s="58">
        <v>149.26187999999999</v>
      </c>
      <c r="F3579" s="128" t="e">
        <f t="shared" si="111"/>
        <v>#DIV/0!</v>
      </c>
    </row>
    <row r="3580" spans="1:6" s="55" customFormat="1" x14ac:dyDescent="0.25">
      <c r="A3580" s="51" t="str">
        <f t="shared" si="110"/>
        <v>A</v>
      </c>
      <c r="B3580" s="129" t="s">
        <v>258</v>
      </c>
      <c r="C3580" s="60" t="s">
        <v>14</v>
      </c>
      <c r="D3580" s="61">
        <v>0</v>
      </c>
      <c r="E3580" s="61">
        <v>149.26187999999999</v>
      </c>
      <c r="F3580" s="130" t="e">
        <f t="shared" si="111"/>
        <v>#DIV/0!</v>
      </c>
    </row>
    <row r="3581" spans="1:6" s="55" customFormat="1" ht="18.75" thickBot="1" x14ac:dyDescent="0.3">
      <c r="A3581" s="51" t="str">
        <f t="shared" si="110"/>
        <v>A</v>
      </c>
      <c r="B3581" s="52" t="s">
        <v>1816</v>
      </c>
      <c r="C3581" s="125" t="s">
        <v>1747</v>
      </c>
      <c r="D3581" s="54">
        <v>65.180000000000007</v>
      </c>
      <c r="E3581" s="54">
        <v>636.44626000000005</v>
      </c>
      <c r="F3581" s="126">
        <f t="shared" si="111"/>
        <v>9.7644409328014721</v>
      </c>
    </row>
    <row r="3582" spans="1:6" s="55" customFormat="1" ht="15.75" thickTop="1" x14ac:dyDescent="0.25">
      <c r="A3582" s="51" t="str">
        <f t="shared" si="110"/>
        <v>A</v>
      </c>
      <c r="B3582" s="127" t="s">
        <v>258</v>
      </c>
      <c r="C3582" s="57" t="s">
        <v>10</v>
      </c>
      <c r="D3582" s="58">
        <v>65.180000000000007</v>
      </c>
      <c r="E3582" s="58">
        <v>636.44626000000005</v>
      </c>
      <c r="F3582" s="128">
        <f t="shared" si="111"/>
        <v>9.7644409328014721</v>
      </c>
    </row>
    <row r="3583" spans="1:6" s="55" customFormat="1" x14ac:dyDescent="0.25">
      <c r="A3583" s="51" t="str">
        <f t="shared" si="110"/>
        <v>A</v>
      </c>
      <c r="B3583" s="129" t="s">
        <v>258</v>
      </c>
      <c r="C3583" s="60" t="s">
        <v>14</v>
      </c>
      <c r="D3583" s="61">
        <v>65.180000000000007</v>
      </c>
      <c r="E3583" s="61">
        <v>124.53003</v>
      </c>
      <c r="F3583" s="130">
        <f t="shared" si="111"/>
        <v>1.9105558453513345</v>
      </c>
    </row>
    <row r="3584" spans="1:6" s="55" customFormat="1" x14ac:dyDescent="0.25">
      <c r="A3584" s="51" t="str">
        <f t="shared" si="110"/>
        <v>A</v>
      </c>
      <c r="B3584" s="129" t="s">
        <v>258</v>
      </c>
      <c r="C3584" s="60" t="s">
        <v>2</v>
      </c>
      <c r="D3584" s="61">
        <v>0</v>
      </c>
      <c r="E3584" s="61">
        <v>282.28228000000001</v>
      </c>
      <c r="F3584" s="130" t="e">
        <f t="shared" si="111"/>
        <v>#DIV/0!</v>
      </c>
    </row>
    <row r="3585" spans="1:6" s="55" customFormat="1" x14ac:dyDescent="0.25">
      <c r="A3585" s="51" t="str">
        <f t="shared" si="110"/>
        <v>A</v>
      </c>
      <c r="B3585" s="129" t="s">
        <v>258</v>
      </c>
      <c r="C3585" s="60" t="s">
        <v>16</v>
      </c>
      <c r="D3585" s="61">
        <v>0</v>
      </c>
      <c r="E3585" s="61">
        <v>229.63395</v>
      </c>
      <c r="F3585" s="130" t="e">
        <f t="shared" si="111"/>
        <v>#DIV/0!</v>
      </c>
    </row>
    <row r="3586" spans="1:6" s="55" customFormat="1" ht="18.75" thickBot="1" x14ac:dyDescent="0.3">
      <c r="A3586" s="51" t="str">
        <f t="shared" si="110"/>
        <v>A</v>
      </c>
      <c r="B3586" s="52" t="s">
        <v>1817</v>
      </c>
      <c r="C3586" s="125" t="s">
        <v>1749</v>
      </c>
      <c r="D3586" s="54">
        <v>0</v>
      </c>
      <c r="E3586" s="54">
        <v>86.256299999999996</v>
      </c>
      <c r="F3586" s="126" t="e">
        <f t="shared" si="111"/>
        <v>#DIV/0!</v>
      </c>
    </row>
    <row r="3587" spans="1:6" s="55" customFormat="1" ht="15.75" thickTop="1" x14ac:dyDescent="0.25">
      <c r="A3587" s="51" t="str">
        <f t="shared" si="110"/>
        <v>A</v>
      </c>
      <c r="B3587" s="127" t="s">
        <v>258</v>
      </c>
      <c r="C3587" s="57" t="s">
        <v>10</v>
      </c>
      <c r="D3587" s="58">
        <v>0</v>
      </c>
      <c r="E3587" s="58">
        <v>86.256299999999996</v>
      </c>
      <c r="F3587" s="128" t="e">
        <f t="shared" si="111"/>
        <v>#DIV/0!</v>
      </c>
    </row>
    <row r="3588" spans="1:6" s="55" customFormat="1" x14ac:dyDescent="0.25">
      <c r="A3588" s="51" t="str">
        <f t="shared" ref="A3588:A3651" si="112">IF(OR(D3588&lt;&gt;0,E3588&lt;&gt;0),"A","B")</f>
        <v>A</v>
      </c>
      <c r="B3588" s="129" t="s">
        <v>258</v>
      </c>
      <c r="C3588" s="60" t="s">
        <v>14</v>
      </c>
      <c r="D3588" s="61">
        <v>0</v>
      </c>
      <c r="E3588" s="61">
        <v>86.256299999999996</v>
      </c>
      <c r="F3588" s="130" t="e">
        <f t="shared" ref="F3588:F3651" si="113">E3588/D3588</f>
        <v>#DIV/0!</v>
      </c>
    </row>
    <row r="3589" spans="1:6" s="55" customFormat="1" ht="36.75" thickBot="1" x14ac:dyDescent="0.3">
      <c r="A3589" s="51" t="str">
        <f t="shared" si="112"/>
        <v>A</v>
      </c>
      <c r="B3589" s="52" t="s">
        <v>1818</v>
      </c>
      <c r="C3589" s="125" t="s">
        <v>1751</v>
      </c>
      <c r="D3589" s="54">
        <v>0</v>
      </c>
      <c r="E3589" s="54">
        <v>65.193919999999991</v>
      </c>
      <c r="F3589" s="126" t="e">
        <f t="shared" si="113"/>
        <v>#DIV/0!</v>
      </c>
    </row>
    <row r="3590" spans="1:6" s="55" customFormat="1" ht="15.75" thickTop="1" x14ac:dyDescent="0.25">
      <c r="A3590" s="51" t="str">
        <f t="shared" si="112"/>
        <v>A</v>
      </c>
      <c r="B3590" s="127" t="s">
        <v>258</v>
      </c>
      <c r="C3590" s="57" t="s">
        <v>10</v>
      </c>
      <c r="D3590" s="58">
        <v>0</v>
      </c>
      <c r="E3590" s="58">
        <v>65.193919999999991</v>
      </c>
      <c r="F3590" s="128" t="e">
        <f t="shared" si="113"/>
        <v>#DIV/0!</v>
      </c>
    </row>
    <row r="3591" spans="1:6" s="55" customFormat="1" x14ac:dyDescent="0.25">
      <c r="A3591" s="51" t="str">
        <f t="shared" si="112"/>
        <v>A</v>
      </c>
      <c r="B3591" s="129" t="s">
        <v>258</v>
      </c>
      <c r="C3591" s="60" t="s">
        <v>14</v>
      </c>
      <c r="D3591" s="61">
        <v>0</v>
      </c>
      <c r="E3591" s="61">
        <v>65.193919999999991</v>
      </c>
      <c r="F3591" s="130" t="e">
        <f t="shared" si="113"/>
        <v>#DIV/0!</v>
      </c>
    </row>
    <row r="3592" spans="1:6" s="55" customFormat="1" ht="36.75" thickBot="1" x14ac:dyDescent="0.3">
      <c r="A3592" s="51" t="str">
        <f t="shared" si="112"/>
        <v>A</v>
      </c>
      <c r="B3592" s="52" t="s">
        <v>1819</v>
      </c>
      <c r="C3592" s="125" t="s">
        <v>1753</v>
      </c>
      <c r="D3592" s="54">
        <v>0</v>
      </c>
      <c r="E3592" s="54">
        <v>180.73435000000001</v>
      </c>
      <c r="F3592" s="126" t="e">
        <f t="shared" si="113"/>
        <v>#DIV/0!</v>
      </c>
    </row>
    <row r="3593" spans="1:6" s="55" customFormat="1" ht="15.75" thickTop="1" x14ac:dyDescent="0.25">
      <c r="A3593" s="51" t="str">
        <f t="shared" si="112"/>
        <v>A</v>
      </c>
      <c r="B3593" s="127" t="s">
        <v>258</v>
      </c>
      <c r="C3593" s="57" t="s">
        <v>10</v>
      </c>
      <c r="D3593" s="58">
        <v>0</v>
      </c>
      <c r="E3593" s="58">
        <v>180.73435000000001</v>
      </c>
      <c r="F3593" s="128" t="e">
        <f t="shared" si="113"/>
        <v>#DIV/0!</v>
      </c>
    </row>
    <row r="3594" spans="1:6" s="55" customFormat="1" x14ac:dyDescent="0.25">
      <c r="A3594" s="51" t="str">
        <f t="shared" si="112"/>
        <v>A</v>
      </c>
      <c r="B3594" s="129" t="s">
        <v>258</v>
      </c>
      <c r="C3594" s="60" t="s">
        <v>14</v>
      </c>
      <c r="D3594" s="61">
        <v>0</v>
      </c>
      <c r="E3594" s="61">
        <v>180.73435000000001</v>
      </c>
      <c r="F3594" s="130" t="e">
        <f t="shared" si="113"/>
        <v>#DIV/0!</v>
      </c>
    </row>
    <row r="3595" spans="1:6" s="55" customFormat="1" ht="18.75" thickBot="1" x14ac:dyDescent="0.3">
      <c r="A3595" s="51" t="str">
        <f t="shared" si="112"/>
        <v>A</v>
      </c>
      <c r="B3595" s="52" t="s">
        <v>1820</v>
      </c>
      <c r="C3595" s="125" t="s">
        <v>1741</v>
      </c>
      <c r="D3595" s="54">
        <v>0</v>
      </c>
      <c r="E3595" s="54">
        <v>36.048999999999999</v>
      </c>
      <c r="F3595" s="126" t="e">
        <f t="shared" si="113"/>
        <v>#DIV/0!</v>
      </c>
    </row>
    <row r="3596" spans="1:6" s="55" customFormat="1" ht="15.75" thickTop="1" x14ac:dyDescent="0.25">
      <c r="A3596" s="51" t="str">
        <f t="shared" si="112"/>
        <v>A</v>
      </c>
      <c r="B3596" s="127" t="s">
        <v>258</v>
      </c>
      <c r="C3596" s="57" t="s">
        <v>10</v>
      </c>
      <c r="D3596" s="58">
        <v>0</v>
      </c>
      <c r="E3596" s="58">
        <v>36.048999999999999</v>
      </c>
      <c r="F3596" s="128" t="e">
        <f t="shared" si="113"/>
        <v>#DIV/0!</v>
      </c>
    </row>
    <row r="3597" spans="1:6" s="55" customFormat="1" x14ac:dyDescent="0.25">
      <c r="A3597" s="51" t="str">
        <f t="shared" si="112"/>
        <v>A</v>
      </c>
      <c r="B3597" s="129" t="s">
        <v>258</v>
      </c>
      <c r="C3597" s="60" t="s">
        <v>12</v>
      </c>
      <c r="D3597" s="61">
        <v>0</v>
      </c>
      <c r="E3597" s="61">
        <v>36.048999999999999</v>
      </c>
      <c r="F3597" s="130" t="e">
        <f t="shared" si="113"/>
        <v>#DIV/0!</v>
      </c>
    </row>
    <row r="3598" spans="1:6" ht="18.75" thickBot="1" x14ac:dyDescent="0.3">
      <c r="A3598" s="110" t="str">
        <f t="shared" si="112"/>
        <v>A</v>
      </c>
      <c r="B3598" s="42" t="s">
        <v>1821</v>
      </c>
      <c r="C3598" s="120" t="s">
        <v>1822</v>
      </c>
      <c r="D3598" s="44">
        <v>17971.835999999999</v>
      </c>
      <c r="E3598" s="44">
        <v>19154.35729</v>
      </c>
      <c r="F3598" s="113">
        <f t="shared" si="113"/>
        <v>1.0657985800671674</v>
      </c>
    </row>
    <row r="3599" spans="1:6" ht="15.75" thickTop="1" x14ac:dyDescent="0.25">
      <c r="A3599" s="110" t="str">
        <f t="shared" si="112"/>
        <v>A</v>
      </c>
      <c r="B3599" s="121" t="s">
        <v>258</v>
      </c>
      <c r="C3599" s="46" t="s">
        <v>10</v>
      </c>
      <c r="D3599" s="47">
        <v>17960.077000000001</v>
      </c>
      <c r="E3599" s="47">
        <v>19078.018330000003</v>
      </c>
      <c r="F3599" s="122">
        <f t="shared" si="113"/>
        <v>1.0622459096361336</v>
      </c>
    </row>
    <row r="3600" spans="1:6" x14ac:dyDescent="0.25">
      <c r="A3600" s="110" t="str">
        <f t="shared" si="112"/>
        <v>A</v>
      </c>
      <c r="B3600" s="123" t="s">
        <v>258</v>
      </c>
      <c r="C3600" s="49" t="s">
        <v>11</v>
      </c>
      <c r="D3600" s="50">
        <v>1782.213</v>
      </c>
      <c r="E3600" s="50">
        <v>1781.7869699999999</v>
      </c>
      <c r="F3600" s="124">
        <f t="shared" si="113"/>
        <v>0.99976095449870461</v>
      </c>
    </row>
    <row r="3601" spans="1:6" x14ac:dyDescent="0.25">
      <c r="A3601" s="110" t="str">
        <f t="shared" si="112"/>
        <v>A</v>
      </c>
      <c r="B3601" s="123" t="s">
        <v>258</v>
      </c>
      <c r="C3601" s="49" t="s">
        <v>12</v>
      </c>
      <c r="D3601" s="50">
        <v>848.79</v>
      </c>
      <c r="E3601" s="50">
        <v>871.34717999999998</v>
      </c>
      <c r="F3601" s="124">
        <f t="shared" si="113"/>
        <v>1.0265756901000247</v>
      </c>
    </row>
    <row r="3602" spans="1:6" x14ac:dyDescent="0.25">
      <c r="A3602" s="110" t="str">
        <f t="shared" si="112"/>
        <v>A</v>
      </c>
      <c r="B3602" s="123" t="s">
        <v>258</v>
      </c>
      <c r="C3602" s="49" t="s">
        <v>14</v>
      </c>
      <c r="D3602" s="50">
        <v>6169.0230000000001</v>
      </c>
      <c r="E3602" s="50">
        <v>6060.97282</v>
      </c>
      <c r="F3602" s="124">
        <f t="shared" si="113"/>
        <v>0.9824850417967318</v>
      </c>
    </row>
    <row r="3603" spans="1:6" x14ac:dyDescent="0.25">
      <c r="A3603" s="110" t="str">
        <f t="shared" si="112"/>
        <v>A</v>
      </c>
      <c r="B3603" s="123" t="s">
        <v>258</v>
      </c>
      <c r="C3603" s="49" t="s">
        <v>2</v>
      </c>
      <c r="D3603" s="50">
        <v>6961.9539999999997</v>
      </c>
      <c r="E3603" s="50">
        <v>8149.1700999999994</v>
      </c>
      <c r="F3603" s="124">
        <f t="shared" si="113"/>
        <v>1.1705291502931505</v>
      </c>
    </row>
    <row r="3604" spans="1:6" x14ac:dyDescent="0.25">
      <c r="A3604" s="110" t="str">
        <f t="shared" si="112"/>
        <v>A</v>
      </c>
      <c r="B3604" s="123" t="s">
        <v>258</v>
      </c>
      <c r="C3604" s="49" t="s">
        <v>15</v>
      </c>
      <c r="D3604" s="50">
        <v>13.55</v>
      </c>
      <c r="E3604" s="50">
        <v>11.128729999999999</v>
      </c>
      <c r="F3604" s="124">
        <f t="shared" si="113"/>
        <v>0.8213084870848707</v>
      </c>
    </row>
    <row r="3605" spans="1:6" x14ac:dyDescent="0.25">
      <c r="A3605" s="110" t="str">
        <f t="shared" si="112"/>
        <v>A</v>
      </c>
      <c r="B3605" s="123" t="s">
        <v>258</v>
      </c>
      <c r="C3605" s="49" t="s">
        <v>16</v>
      </c>
      <c r="D3605" s="50">
        <v>2184.547</v>
      </c>
      <c r="E3605" s="50">
        <v>2203.6125300000003</v>
      </c>
      <c r="F3605" s="124">
        <f t="shared" si="113"/>
        <v>1.0087274524191974</v>
      </c>
    </row>
    <row r="3606" spans="1:6" x14ac:dyDescent="0.25">
      <c r="A3606" s="110" t="str">
        <f t="shared" si="112"/>
        <v>A</v>
      </c>
      <c r="B3606" s="121" t="s">
        <v>258</v>
      </c>
      <c r="C3606" s="46" t="s">
        <v>17</v>
      </c>
      <c r="D3606" s="47">
        <v>11.759</v>
      </c>
      <c r="E3606" s="47">
        <v>76.338959999999986</v>
      </c>
      <c r="F3606" s="122">
        <f t="shared" si="113"/>
        <v>6.4919602006973367</v>
      </c>
    </row>
    <row r="3607" spans="1:6" ht="36.75" thickBot="1" x14ac:dyDescent="0.3">
      <c r="A3607" s="110" t="str">
        <f t="shared" si="112"/>
        <v>A</v>
      </c>
      <c r="B3607" s="42" t="s">
        <v>1823</v>
      </c>
      <c r="C3607" s="120" t="s">
        <v>1824</v>
      </c>
      <c r="D3607" s="44">
        <v>9602.2129999999997</v>
      </c>
      <c r="E3607" s="44">
        <v>10906.588190000002</v>
      </c>
      <c r="F3607" s="113">
        <f t="shared" si="113"/>
        <v>1.1358411014210998</v>
      </c>
    </row>
    <row r="3608" spans="1:6" ht="15.75" thickTop="1" x14ac:dyDescent="0.25">
      <c r="A3608" s="110" t="str">
        <f t="shared" si="112"/>
        <v>A</v>
      </c>
      <c r="B3608" s="121" t="s">
        <v>258</v>
      </c>
      <c r="C3608" s="46" t="s">
        <v>10</v>
      </c>
      <c r="D3608" s="47">
        <v>9598.7129999999997</v>
      </c>
      <c r="E3608" s="47">
        <v>10838.039730000002</v>
      </c>
      <c r="F3608" s="122">
        <f t="shared" si="113"/>
        <v>1.1291138436996713</v>
      </c>
    </row>
    <row r="3609" spans="1:6" x14ac:dyDescent="0.25">
      <c r="A3609" s="110" t="str">
        <f t="shared" si="112"/>
        <v>A</v>
      </c>
      <c r="B3609" s="123" t="s">
        <v>258</v>
      </c>
      <c r="C3609" s="49" t="s">
        <v>11</v>
      </c>
      <c r="D3609" s="50">
        <v>275</v>
      </c>
      <c r="E3609" s="50">
        <v>274.98758000000004</v>
      </c>
      <c r="F3609" s="124">
        <f t="shared" si="113"/>
        <v>0.99995483636363647</v>
      </c>
    </row>
    <row r="3610" spans="1:6" x14ac:dyDescent="0.25">
      <c r="A3610" s="110" t="str">
        <f t="shared" si="112"/>
        <v>A</v>
      </c>
      <c r="B3610" s="123" t="s">
        <v>258</v>
      </c>
      <c r="C3610" s="49" t="s">
        <v>12</v>
      </c>
      <c r="D3610" s="50">
        <v>214.39</v>
      </c>
      <c r="E3610" s="50">
        <v>266.68008000000003</v>
      </c>
      <c r="F3610" s="124">
        <f t="shared" si="113"/>
        <v>1.2439016745184013</v>
      </c>
    </row>
    <row r="3611" spans="1:6" x14ac:dyDescent="0.25">
      <c r="A3611" s="110" t="str">
        <f t="shared" si="112"/>
        <v>A</v>
      </c>
      <c r="B3611" s="123" t="s">
        <v>258</v>
      </c>
      <c r="C3611" s="49" t="s">
        <v>2</v>
      </c>
      <c r="D3611" s="50">
        <v>6961.9539999999997</v>
      </c>
      <c r="E3611" s="50">
        <v>8149.1700999999994</v>
      </c>
      <c r="F3611" s="124">
        <f t="shared" si="113"/>
        <v>1.1705291502931505</v>
      </c>
    </row>
    <row r="3612" spans="1:6" x14ac:dyDescent="0.25">
      <c r="A3612" s="110" t="str">
        <f t="shared" si="112"/>
        <v>A</v>
      </c>
      <c r="B3612" s="123" t="s">
        <v>258</v>
      </c>
      <c r="C3612" s="49" t="s">
        <v>15</v>
      </c>
      <c r="D3612" s="50">
        <v>6.55</v>
      </c>
      <c r="E3612" s="50">
        <v>6.4329300000000007</v>
      </c>
      <c r="F3612" s="124">
        <f t="shared" si="113"/>
        <v>0.982126717557252</v>
      </c>
    </row>
    <row r="3613" spans="1:6" x14ac:dyDescent="0.25">
      <c r="A3613" s="110" t="str">
        <f t="shared" si="112"/>
        <v>A</v>
      </c>
      <c r="B3613" s="123" t="s">
        <v>258</v>
      </c>
      <c r="C3613" s="49" t="s">
        <v>16</v>
      </c>
      <c r="D3613" s="50">
        <v>2140.819</v>
      </c>
      <c r="E3613" s="50">
        <v>2140.7690400000001</v>
      </c>
      <c r="F3613" s="124">
        <f t="shared" si="113"/>
        <v>0.99997666313686495</v>
      </c>
    </row>
    <row r="3614" spans="1:6" x14ac:dyDescent="0.25">
      <c r="A3614" s="110" t="str">
        <f t="shared" si="112"/>
        <v>A</v>
      </c>
      <c r="B3614" s="121" t="s">
        <v>258</v>
      </c>
      <c r="C3614" s="46" t="s">
        <v>17</v>
      </c>
      <c r="D3614" s="47">
        <v>3.5</v>
      </c>
      <c r="E3614" s="47">
        <v>68.548460000000006</v>
      </c>
      <c r="F3614" s="122">
        <f t="shared" si="113"/>
        <v>19.585274285714288</v>
      </c>
    </row>
    <row r="3615" spans="1:6" s="55" customFormat="1" ht="36.75" thickBot="1" x14ac:dyDescent="0.3">
      <c r="A3615" s="51" t="str">
        <f t="shared" si="112"/>
        <v>A</v>
      </c>
      <c r="B3615" s="52" t="s">
        <v>1825</v>
      </c>
      <c r="C3615" s="125" t="s">
        <v>1826</v>
      </c>
      <c r="D3615" s="54">
        <v>355.81</v>
      </c>
      <c r="E3615" s="54">
        <v>354.71784000000002</v>
      </c>
      <c r="F3615" s="126">
        <f t="shared" si="113"/>
        <v>0.99693049661336108</v>
      </c>
    </row>
    <row r="3616" spans="1:6" s="55" customFormat="1" ht="15.75" thickTop="1" x14ac:dyDescent="0.25">
      <c r="A3616" s="51" t="str">
        <f t="shared" si="112"/>
        <v>A</v>
      </c>
      <c r="B3616" s="127" t="s">
        <v>258</v>
      </c>
      <c r="C3616" s="57" t="s">
        <v>10</v>
      </c>
      <c r="D3616" s="58">
        <v>352.31</v>
      </c>
      <c r="E3616" s="58">
        <v>351.56938000000002</v>
      </c>
      <c r="F3616" s="128">
        <f t="shared" si="113"/>
        <v>0.99789781726320581</v>
      </c>
    </row>
    <row r="3617" spans="1:6" s="55" customFormat="1" x14ac:dyDescent="0.25">
      <c r="A3617" s="51" t="str">
        <f t="shared" si="112"/>
        <v>A</v>
      </c>
      <c r="B3617" s="129" t="s">
        <v>258</v>
      </c>
      <c r="C3617" s="60" t="s">
        <v>11</v>
      </c>
      <c r="D3617" s="61">
        <v>275</v>
      </c>
      <c r="E3617" s="61">
        <v>274.98758000000004</v>
      </c>
      <c r="F3617" s="130">
        <f t="shared" si="113"/>
        <v>0.99995483636363647</v>
      </c>
    </row>
    <row r="3618" spans="1:6" s="55" customFormat="1" x14ac:dyDescent="0.25">
      <c r="A3618" s="51" t="str">
        <f t="shared" si="112"/>
        <v>A</v>
      </c>
      <c r="B3618" s="129" t="s">
        <v>258</v>
      </c>
      <c r="C3618" s="60" t="s">
        <v>12</v>
      </c>
      <c r="D3618" s="61">
        <v>73.61</v>
      </c>
      <c r="E3618" s="61">
        <v>73.033330000000007</v>
      </c>
      <c r="F3618" s="130">
        <f t="shared" si="113"/>
        <v>0.99216587420187485</v>
      </c>
    </row>
    <row r="3619" spans="1:6" s="55" customFormat="1" x14ac:dyDescent="0.25">
      <c r="A3619" s="51" t="str">
        <f t="shared" si="112"/>
        <v>A</v>
      </c>
      <c r="B3619" s="129" t="s">
        <v>258</v>
      </c>
      <c r="C3619" s="60" t="s">
        <v>15</v>
      </c>
      <c r="D3619" s="61">
        <v>3</v>
      </c>
      <c r="E3619" s="61">
        <v>2.89093</v>
      </c>
      <c r="F3619" s="130">
        <f t="shared" si="113"/>
        <v>0.9636433333333333</v>
      </c>
    </row>
    <row r="3620" spans="1:6" s="55" customFormat="1" x14ac:dyDescent="0.25">
      <c r="A3620" s="51" t="str">
        <f t="shared" si="112"/>
        <v>A</v>
      </c>
      <c r="B3620" s="129" t="s">
        <v>258</v>
      </c>
      <c r="C3620" s="60" t="s">
        <v>16</v>
      </c>
      <c r="D3620" s="61">
        <v>0.7</v>
      </c>
      <c r="E3620" s="61">
        <v>0.65754000000000001</v>
      </c>
      <c r="F3620" s="130">
        <f t="shared" si="113"/>
        <v>0.93934285714285726</v>
      </c>
    </row>
    <row r="3621" spans="1:6" s="55" customFormat="1" x14ac:dyDescent="0.25">
      <c r="A3621" s="51" t="str">
        <f t="shared" si="112"/>
        <v>A</v>
      </c>
      <c r="B3621" s="127" t="s">
        <v>258</v>
      </c>
      <c r="C3621" s="57" t="s">
        <v>17</v>
      </c>
      <c r="D3621" s="58">
        <v>3.5</v>
      </c>
      <c r="E3621" s="58">
        <v>3.14846</v>
      </c>
      <c r="F3621" s="128">
        <f t="shared" si="113"/>
        <v>0.89956000000000003</v>
      </c>
    </row>
    <row r="3622" spans="1:6" s="55" customFormat="1" ht="36.75" thickBot="1" x14ac:dyDescent="0.3">
      <c r="A3622" s="51" t="str">
        <f t="shared" si="112"/>
        <v>A</v>
      </c>
      <c r="B3622" s="52" t="s">
        <v>1827</v>
      </c>
      <c r="C3622" s="125" t="s">
        <v>1828</v>
      </c>
      <c r="D3622" s="54">
        <v>9246.4030000000002</v>
      </c>
      <c r="E3622" s="54">
        <v>9294.6953000000012</v>
      </c>
      <c r="F3622" s="126">
        <f t="shared" si="113"/>
        <v>1.0052228201604452</v>
      </c>
    </row>
    <row r="3623" spans="1:6" s="55" customFormat="1" ht="15.75" thickTop="1" x14ac:dyDescent="0.25">
      <c r="A3623" s="51" t="str">
        <f t="shared" si="112"/>
        <v>A</v>
      </c>
      <c r="B3623" s="127" t="s">
        <v>258</v>
      </c>
      <c r="C3623" s="57" t="s">
        <v>10</v>
      </c>
      <c r="D3623" s="58">
        <v>9246.4030000000002</v>
      </c>
      <c r="E3623" s="58">
        <v>9294.6953000000012</v>
      </c>
      <c r="F3623" s="128">
        <f t="shared" si="113"/>
        <v>1.0052228201604452</v>
      </c>
    </row>
    <row r="3624" spans="1:6" s="55" customFormat="1" x14ac:dyDescent="0.25">
      <c r="A3624" s="51" t="str">
        <f t="shared" si="112"/>
        <v>A</v>
      </c>
      <c r="B3624" s="129" t="s">
        <v>258</v>
      </c>
      <c r="C3624" s="60" t="s">
        <v>12</v>
      </c>
      <c r="D3624" s="61">
        <v>140.78</v>
      </c>
      <c r="E3624" s="61">
        <v>193.64675</v>
      </c>
      <c r="F3624" s="130">
        <f t="shared" si="113"/>
        <v>1.3755274186674242</v>
      </c>
    </row>
    <row r="3625" spans="1:6" s="55" customFormat="1" x14ac:dyDescent="0.25">
      <c r="A3625" s="51" t="str">
        <f t="shared" si="112"/>
        <v>A</v>
      </c>
      <c r="B3625" s="129" t="s">
        <v>258</v>
      </c>
      <c r="C3625" s="60" t="s">
        <v>2</v>
      </c>
      <c r="D3625" s="61">
        <v>6961.9539999999997</v>
      </c>
      <c r="E3625" s="61">
        <v>6957.3950500000001</v>
      </c>
      <c r="F3625" s="130">
        <f t="shared" si="113"/>
        <v>0.9993451622920807</v>
      </c>
    </row>
    <row r="3626" spans="1:6" s="55" customFormat="1" x14ac:dyDescent="0.25">
      <c r="A3626" s="51" t="str">
        <f t="shared" si="112"/>
        <v>A</v>
      </c>
      <c r="B3626" s="129" t="s">
        <v>258</v>
      </c>
      <c r="C3626" s="60" t="s">
        <v>15</v>
      </c>
      <c r="D3626" s="61">
        <v>3.55</v>
      </c>
      <c r="E3626" s="61">
        <v>3.5419999999999998</v>
      </c>
      <c r="F3626" s="130">
        <f t="shared" si="113"/>
        <v>0.99774647887323942</v>
      </c>
    </row>
    <row r="3627" spans="1:6" s="55" customFormat="1" x14ac:dyDescent="0.25">
      <c r="A3627" s="51" t="str">
        <f t="shared" si="112"/>
        <v>A</v>
      </c>
      <c r="B3627" s="129" t="s">
        <v>258</v>
      </c>
      <c r="C3627" s="60" t="s">
        <v>16</v>
      </c>
      <c r="D3627" s="61">
        <v>2140.1190000000001</v>
      </c>
      <c r="E3627" s="61">
        <v>2140.1115</v>
      </c>
      <c r="F3627" s="130">
        <f t="shared" si="113"/>
        <v>0.99999649552197789</v>
      </c>
    </row>
    <row r="3628" spans="1:6" s="55" customFormat="1" ht="36.75" thickBot="1" x14ac:dyDescent="0.3">
      <c r="A3628" s="51" t="str">
        <f t="shared" si="112"/>
        <v>A</v>
      </c>
      <c r="B3628" s="52" t="s">
        <v>1829</v>
      </c>
      <c r="C3628" s="125" t="s">
        <v>1830</v>
      </c>
      <c r="D3628" s="54">
        <v>0</v>
      </c>
      <c r="E3628" s="54">
        <v>1257.1750500000001</v>
      </c>
      <c r="F3628" s="126" t="e">
        <f t="shared" si="113"/>
        <v>#DIV/0!</v>
      </c>
    </row>
    <row r="3629" spans="1:6" s="55" customFormat="1" ht="15.75" thickTop="1" x14ac:dyDescent="0.25">
      <c r="A3629" s="51" t="str">
        <f t="shared" si="112"/>
        <v>A</v>
      </c>
      <c r="B3629" s="127" t="s">
        <v>258</v>
      </c>
      <c r="C3629" s="57" t="s">
        <v>10</v>
      </c>
      <c r="D3629" s="58">
        <v>0</v>
      </c>
      <c r="E3629" s="58">
        <v>1191.77505</v>
      </c>
      <c r="F3629" s="128" t="e">
        <f t="shared" si="113"/>
        <v>#DIV/0!</v>
      </c>
    </row>
    <row r="3630" spans="1:6" s="55" customFormat="1" x14ac:dyDescent="0.25">
      <c r="A3630" s="51" t="str">
        <f t="shared" si="112"/>
        <v>A</v>
      </c>
      <c r="B3630" s="129" t="s">
        <v>258</v>
      </c>
      <c r="C3630" s="60" t="s">
        <v>2</v>
      </c>
      <c r="D3630" s="61">
        <v>0</v>
      </c>
      <c r="E3630" s="61">
        <v>1191.77505</v>
      </c>
      <c r="F3630" s="130" t="e">
        <f t="shared" si="113"/>
        <v>#DIV/0!</v>
      </c>
    </row>
    <row r="3631" spans="1:6" s="55" customFormat="1" x14ac:dyDescent="0.25">
      <c r="A3631" s="51" t="str">
        <f t="shared" si="112"/>
        <v>A</v>
      </c>
      <c r="B3631" s="127" t="s">
        <v>258</v>
      </c>
      <c r="C3631" s="57" t="s">
        <v>17</v>
      </c>
      <c r="D3631" s="58">
        <v>0</v>
      </c>
      <c r="E3631" s="58">
        <v>65.400000000000006</v>
      </c>
      <c r="F3631" s="128" t="e">
        <f t="shared" si="113"/>
        <v>#DIV/0!</v>
      </c>
    </row>
    <row r="3632" spans="1:6" ht="18.75" thickBot="1" x14ac:dyDescent="0.3">
      <c r="A3632" s="110" t="str">
        <f t="shared" si="112"/>
        <v>A</v>
      </c>
      <c r="B3632" s="42" t="s">
        <v>1831</v>
      </c>
      <c r="C3632" s="120" t="s">
        <v>1832</v>
      </c>
      <c r="D3632" s="44">
        <v>1851.3520000000001</v>
      </c>
      <c r="E3632" s="44">
        <v>1846.2360700000004</v>
      </c>
      <c r="F3632" s="113">
        <f t="shared" si="113"/>
        <v>0.99723665191708566</v>
      </c>
    </row>
    <row r="3633" spans="1:6" ht="15.75" thickTop="1" x14ac:dyDescent="0.25">
      <c r="A3633" s="110" t="str">
        <f t="shared" si="112"/>
        <v>A</v>
      </c>
      <c r="B3633" s="121" t="s">
        <v>258</v>
      </c>
      <c r="C3633" s="46" t="s">
        <v>10</v>
      </c>
      <c r="D3633" s="47">
        <v>1844.893</v>
      </c>
      <c r="E3633" s="47">
        <v>1840.2455700000003</v>
      </c>
      <c r="F3633" s="122">
        <f t="shared" si="113"/>
        <v>0.99748092165778734</v>
      </c>
    </row>
    <row r="3634" spans="1:6" x14ac:dyDescent="0.25">
      <c r="A3634" s="110" t="str">
        <f t="shared" si="112"/>
        <v>A</v>
      </c>
      <c r="B3634" s="123" t="s">
        <v>258</v>
      </c>
      <c r="C3634" s="49" t="s">
        <v>11</v>
      </c>
      <c r="D3634" s="50">
        <v>1265.8430000000001</v>
      </c>
      <c r="E3634" s="50">
        <v>1265.4296299999999</v>
      </c>
      <c r="F3634" s="124">
        <f t="shared" si="113"/>
        <v>0.99967344291511651</v>
      </c>
    </row>
    <row r="3635" spans="1:6" x14ac:dyDescent="0.25">
      <c r="A3635" s="110" t="str">
        <f t="shared" si="112"/>
        <v>A</v>
      </c>
      <c r="B3635" s="123" t="s">
        <v>258</v>
      </c>
      <c r="C3635" s="49" t="s">
        <v>12</v>
      </c>
      <c r="D3635" s="50">
        <v>568.5</v>
      </c>
      <c r="E3635" s="50">
        <v>545.59046999999998</v>
      </c>
      <c r="F3635" s="124">
        <f t="shared" si="113"/>
        <v>0.95970179419525059</v>
      </c>
    </row>
    <row r="3636" spans="1:6" x14ac:dyDescent="0.25">
      <c r="A3636" s="110" t="str">
        <f t="shared" si="112"/>
        <v>A</v>
      </c>
      <c r="B3636" s="123" t="s">
        <v>258</v>
      </c>
      <c r="C3636" s="49" t="s">
        <v>15</v>
      </c>
      <c r="D3636" s="50">
        <v>6</v>
      </c>
      <c r="E3636" s="50">
        <v>4.6958000000000002</v>
      </c>
      <c r="F3636" s="124">
        <f t="shared" si="113"/>
        <v>0.7826333333333334</v>
      </c>
    </row>
    <row r="3637" spans="1:6" x14ac:dyDescent="0.25">
      <c r="A3637" s="110" t="str">
        <f t="shared" si="112"/>
        <v>A</v>
      </c>
      <c r="B3637" s="123" t="s">
        <v>258</v>
      </c>
      <c r="C3637" s="49" t="s">
        <v>16</v>
      </c>
      <c r="D3637" s="50">
        <v>4.55</v>
      </c>
      <c r="E3637" s="50">
        <v>24.529669999999999</v>
      </c>
      <c r="F3637" s="124">
        <f t="shared" si="113"/>
        <v>5.3911362637362634</v>
      </c>
    </row>
    <row r="3638" spans="1:6" x14ac:dyDescent="0.25">
      <c r="A3638" s="110" t="str">
        <f t="shared" si="112"/>
        <v>A</v>
      </c>
      <c r="B3638" s="121" t="s">
        <v>258</v>
      </c>
      <c r="C3638" s="46" t="s">
        <v>17</v>
      </c>
      <c r="D3638" s="47">
        <v>6.4589999999999996</v>
      </c>
      <c r="E3638" s="47">
        <v>5.9904999999999999</v>
      </c>
      <c r="F3638" s="122">
        <f t="shared" si="113"/>
        <v>0.92746555194302527</v>
      </c>
    </row>
    <row r="3639" spans="1:6" s="55" customFormat="1" ht="36.75" thickBot="1" x14ac:dyDescent="0.3">
      <c r="A3639" s="51" t="str">
        <f t="shared" si="112"/>
        <v>A</v>
      </c>
      <c r="B3639" s="52" t="s">
        <v>1833</v>
      </c>
      <c r="C3639" s="125" t="s">
        <v>1834</v>
      </c>
      <c r="D3639" s="54">
        <v>708.322</v>
      </c>
      <c r="E3639" s="54">
        <v>700.82853</v>
      </c>
      <c r="F3639" s="126">
        <f t="shared" si="113"/>
        <v>0.98942081426244</v>
      </c>
    </row>
    <row r="3640" spans="1:6" s="55" customFormat="1" ht="15.75" thickTop="1" x14ac:dyDescent="0.25">
      <c r="A3640" s="51" t="str">
        <f t="shared" si="112"/>
        <v>A</v>
      </c>
      <c r="B3640" s="127" t="s">
        <v>258</v>
      </c>
      <c r="C3640" s="57" t="s">
        <v>10</v>
      </c>
      <c r="D3640" s="58">
        <v>705.19299999999998</v>
      </c>
      <c r="E3640" s="58">
        <v>697.69952999999998</v>
      </c>
      <c r="F3640" s="128">
        <f t="shared" si="113"/>
        <v>0.98937387353533002</v>
      </c>
    </row>
    <row r="3641" spans="1:6" s="55" customFormat="1" x14ac:dyDescent="0.25">
      <c r="A3641" s="51" t="str">
        <f t="shared" si="112"/>
        <v>A</v>
      </c>
      <c r="B3641" s="129" t="s">
        <v>258</v>
      </c>
      <c r="C3641" s="60" t="s">
        <v>11</v>
      </c>
      <c r="D3641" s="61">
        <v>513.09299999999996</v>
      </c>
      <c r="E3641" s="61">
        <v>513.08793000000003</v>
      </c>
      <c r="F3641" s="130">
        <f t="shared" si="113"/>
        <v>0.99999011875040211</v>
      </c>
    </row>
    <row r="3642" spans="1:6" s="55" customFormat="1" x14ac:dyDescent="0.25">
      <c r="A3642" s="51" t="str">
        <f t="shared" si="112"/>
        <v>A</v>
      </c>
      <c r="B3642" s="129" t="s">
        <v>258</v>
      </c>
      <c r="C3642" s="60" t="s">
        <v>12</v>
      </c>
      <c r="D3642" s="61">
        <v>185</v>
      </c>
      <c r="E3642" s="61">
        <v>179.07207</v>
      </c>
      <c r="F3642" s="130">
        <f t="shared" si="113"/>
        <v>0.96795713513513515</v>
      </c>
    </row>
    <row r="3643" spans="1:6" s="55" customFormat="1" x14ac:dyDescent="0.25">
      <c r="A3643" s="51" t="str">
        <f t="shared" si="112"/>
        <v>A</v>
      </c>
      <c r="B3643" s="129" t="s">
        <v>258</v>
      </c>
      <c r="C3643" s="60" t="s">
        <v>15</v>
      </c>
      <c r="D3643" s="61">
        <v>5</v>
      </c>
      <c r="E3643" s="61">
        <v>4.1558000000000002</v>
      </c>
      <c r="F3643" s="130">
        <f t="shared" si="113"/>
        <v>0.83116000000000001</v>
      </c>
    </row>
    <row r="3644" spans="1:6" s="55" customFormat="1" x14ac:dyDescent="0.25">
      <c r="A3644" s="51" t="str">
        <f t="shared" si="112"/>
        <v>A</v>
      </c>
      <c r="B3644" s="129" t="s">
        <v>258</v>
      </c>
      <c r="C3644" s="60" t="s">
        <v>16</v>
      </c>
      <c r="D3644" s="61">
        <v>2.1</v>
      </c>
      <c r="E3644" s="61">
        <v>1.3837300000000001</v>
      </c>
      <c r="F3644" s="130">
        <f t="shared" si="113"/>
        <v>0.65891904761904763</v>
      </c>
    </row>
    <row r="3645" spans="1:6" s="55" customFormat="1" x14ac:dyDescent="0.25">
      <c r="A3645" s="51" t="str">
        <f t="shared" si="112"/>
        <v>A</v>
      </c>
      <c r="B3645" s="127" t="s">
        <v>258</v>
      </c>
      <c r="C3645" s="57" t="s">
        <v>17</v>
      </c>
      <c r="D3645" s="58">
        <v>3.129</v>
      </c>
      <c r="E3645" s="58">
        <v>3.129</v>
      </c>
      <c r="F3645" s="128">
        <f t="shared" si="113"/>
        <v>1</v>
      </c>
    </row>
    <row r="3646" spans="1:6" s="55" customFormat="1" ht="36.75" thickBot="1" x14ac:dyDescent="0.3">
      <c r="A3646" s="51" t="str">
        <f t="shared" si="112"/>
        <v>A</v>
      </c>
      <c r="B3646" s="52" t="s">
        <v>1835</v>
      </c>
      <c r="C3646" s="125" t="s">
        <v>1834</v>
      </c>
      <c r="D3646" s="54">
        <v>708.322</v>
      </c>
      <c r="E3646" s="54">
        <v>700.82853</v>
      </c>
      <c r="F3646" s="126">
        <f t="shared" si="113"/>
        <v>0.98942081426244</v>
      </c>
    </row>
    <row r="3647" spans="1:6" s="55" customFormat="1" ht="15.75" thickTop="1" x14ac:dyDescent="0.25">
      <c r="A3647" s="51" t="str">
        <f t="shared" si="112"/>
        <v>A</v>
      </c>
      <c r="B3647" s="127" t="s">
        <v>258</v>
      </c>
      <c r="C3647" s="57" t="s">
        <v>10</v>
      </c>
      <c r="D3647" s="58">
        <v>705.19299999999998</v>
      </c>
      <c r="E3647" s="58">
        <v>697.69952999999998</v>
      </c>
      <c r="F3647" s="128">
        <f t="shared" si="113"/>
        <v>0.98937387353533002</v>
      </c>
    </row>
    <row r="3648" spans="1:6" s="55" customFormat="1" x14ac:dyDescent="0.25">
      <c r="A3648" s="51" t="str">
        <f t="shared" si="112"/>
        <v>A</v>
      </c>
      <c r="B3648" s="129" t="s">
        <v>258</v>
      </c>
      <c r="C3648" s="60" t="s">
        <v>11</v>
      </c>
      <c r="D3648" s="61">
        <v>513.09299999999996</v>
      </c>
      <c r="E3648" s="61">
        <v>513.08793000000003</v>
      </c>
      <c r="F3648" s="130">
        <f t="shared" si="113"/>
        <v>0.99999011875040211</v>
      </c>
    </row>
    <row r="3649" spans="1:6" s="55" customFormat="1" x14ac:dyDescent="0.25">
      <c r="A3649" s="51" t="str">
        <f t="shared" si="112"/>
        <v>A</v>
      </c>
      <c r="B3649" s="129" t="s">
        <v>258</v>
      </c>
      <c r="C3649" s="60" t="s">
        <v>12</v>
      </c>
      <c r="D3649" s="61">
        <v>185</v>
      </c>
      <c r="E3649" s="61">
        <v>179.07207</v>
      </c>
      <c r="F3649" s="130">
        <f t="shared" si="113"/>
        <v>0.96795713513513515</v>
      </c>
    </row>
    <row r="3650" spans="1:6" s="55" customFormat="1" x14ac:dyDescent="0.25">
      <c r="A3650" s="51" t="str">
        <f t="shared" si="112"/>
        <v>A</v>
      </c>
      <c r="B3650" s="129" t="s">
        <v>258</v>
      </c>
      <c r="C3650" s="60" t="s">
        <v>15</v>
      </c>
      <c r="D3650" s="61">
        <v>5</v>
      </c>
      <c r="E3650" s="61">
        <v>4.1558000000000002</v>
      </c>
      <c r="F3650" s="130">
        <f t="shared" si="113"/>
        <v>0.83116000000000001</v>
      </c>
    </row>
    <row r="3651" spans="1:6" s="55" customFormat="1" x14ac:dyDescent="0.25">
      <c r="A3651" s="51" t="str">
        <f t="shared" si="112"/>
        <v>A</v>
      </c>
      <c r="B3651" s="129" t="s">
        <v>258</v>
      </c>
      <c r="C3651" s="60" t="s">
        <v>16</v>
      </c>
      <c r="D3651" s="61">
        <v>2.1</v>
      </c>
      <c r="E3651" s="61">
        <v>1.3837300000000001</v>
      </c>
      <c r="F3651" s="130">
        <f t="shared" si="113"/>
        <v>0.65891904761904763</v>
      </c>
    </row>
    <row r="3652" spans="1:6" s="55" customFormat="1" x14ac:dyDescent="0.25">
      <c r="A3652" s="51" t="str">
        <f t="shared" ref="A3652:A3715" si="114">IF(OR(D3652&lt;&gt;0,E3652&lt;&gt;0),"A","B")</f>
        <v>A</v>
      </c>
      <c r="B3652" s="127" t="s">
        <v>258</v>
      </c>
      <c r="C3652" s="57" t="s">
        <v>17</v>
      </c>
      <c r="D3652" s="58">
        <v>3.129</v>
      </c>
      <c r="E3652" s="58">
        <v>3.129</v>
      </c>
      <c r="F3652" s="128">
        <f t="shared" ref="F3652:F3715" si="115">E3652/D3652</f>
        <v>1</v>
      </c>
    </row>
    <row r="3653" spans="1:6" s="55" customFormat="1" ht="36.75" thickBot="1" x14ac:dyDescent="0.3">
      <c r="A3653" s="51" t="str">
        <f t="shared" si="114"/>
        <v>A</v>
      </c>
      <c r="B3653" s="52" t="s">
        <v>1838</v>
      </c>
      <c r="C3653" s="125" t="s">
        <v>1839</v>
      </c>
      <c r="D3653" s="54">
        <v>485.85</v>
      </c>
      <c r="E3653" s="54">
        <v>481.91773000000001</v>
      </c>
      <c r="F3653" s="126">
        <f t="shared" si="115"/>
        <v>0.99190641144386127</v>
      </c>
    </row>
    <row r="3654" spans="1:6" s="55" customFormat="1" ht="15.75" thickTop="1" x14ac:dyDescent="0.25">
      <c r="A3654" s="51" t="str">
        <f t="shared" si="114"/>
        <v>A</v>
      </c>
      <c r="B3654" s="127" t="s">
        <v>258</v>
      </c>
      <c r="C3654" s="57" t="s">
        <v>10</v>
      </c>
      <c r="D3654" s="58">
        <v>484.85</v>
      </c>
      <c r="E3654" s="58">
        <v>481.37723</v>
      </c>
      <c r="F3654" s="128">
        <f t="shared" si="115"/>
        <v>0.99283743425801785</v>
      </c>
    </row>
    <row r="3655" spans="1:6" s="55" customFormat="1" x14ac:dyDescent="0.25">
      <c r="A3655" s="51" t="str">
        <f t="shared" si="114"/>
        <v>A</v>
      </c>
      <c r="B3655" s="129" t="s">
        <v>258</v>
      </c>
      <c r="C3655" s="60" t="s">
        <v>11</v>
      </c>
      <c r="D3655" s="61">
        <v>333.65</v>
      </c>
      <c r="E3655" s="61">
        <v>333.62252000000001</v>
      </c>
      <c r="F3655" s="130">
        <f t="shared" si="115"/>
        <v>0.99991763824366864</v>
      </c>
    </row>
    <row r="3656" spans="1:6" s="55" customFormat="1" x14ac:dyDescent="0.25">
      <c r="A3656" s="51" t="str">
        <f t="shared" si="114"/>
        <v>A</v>
      </c>
      <c r="B3656" s="129" t="s">
        <v>258</v>
      </c>
      <c r="C3656" s="60" t="s">
        <v>12</v>
      </c>
      <c r="D3656" s="61">
        <v>150</v>
      </c>
      <c r="E3656" s="61">
        <v>146.56985</v>
      </c>
      <c r="F3656" s="130">
        <f t="shared" si="115"/>
        <v>0.97713233333333338</v>
      </c>
    </row>
    <row r="3657" spans="1:6" s="55" customFormat="1" x14ac:dyDescent="0.25">
      <c r="A3657" s="51" t="str">
        <f t="shared" si="114"/>
        <v>A</v>
      </c>
      <c r="B3657" s="129" t="s">
        <v>258</v>
      </c>
      <c r="C3657" s="60" t="s">
        <v>16</v>
      </c>
      <c r="D3657" s="61">
        <v>1.2</v>
      </c>
      <c r="E3657" s="61">
        <v>1.1848599999999998</v>
      </c>
      <c r="F3657" s="130">
        <f t="shared" si="115"/>
        <v>0.98738333333333317</v>
      </c>
    </row>
    <row r="3658" spans="1:6" s="55" customFormat="1" x14ac:dyDescent="0.25">
      <c r="A3658" s="51" t="str">
        <f t="shared" si="114"/>
        <v>A</v>
      </c>
      <c r="B3658" s="127" t="s">
        <v>258</v>
      </c>
      <c r="C3658" s="57" t="s">
        <v>17</v>
      </c>
      <c r="D3658" s="58">
        <v>1</v>
      </c>
      <c r="E3658" s="58">
        <v>0.54049999999999998</v>
      </c>
      <c r="F3658" s="128">
        <f t="shared" si="115"/>
        <v>0.54049999999999998</v>
      </c>
    </row>
    <row r="3659" spans="1:6" s="55" customFormat="1" ht="36.75" thickBot="1" x14ac:dyDescent="0.3">
      <c r="A3659" s="51" t="str">
        <f t="shared" si="114"/>
        <v>A</v>
      </c>
      <c r="B3659" s="52" t="s">
        <v>1840</v>
      </c>
      <c r="C3659" s="125" t="s">
        <v>1839</v>
      </c>
      <c r="D3659" s="54">
        <v>485.85</v>
      </c>
      <c r="E3659" s="54">
        <v>481.91773000000001</v>
      </c>
      <c r="F3659" s="126">
        <f t="shared" si="115"/>
        <v>0.99190641144386127</v>
      </c>
    </row>
    <row r="3660" spans="1:6" s="55" customFormat="1" ht="15.75" thickTop="1" x14ac:dyDescent="0.25">
      <c r="A3660" s="51" t="str">
        <f t="shared" si="114"/>
        <v>A</v>
      </c>
      <c r="B3660" s="127" t="s">
        <v>258</v>
      </c>
      <c r="C3660" s="57" t="s">
        <v>10</v>
      </c>
      <c r="D3660" s="58">
        <v>484.85</v>
      </c>
      <c r="E3660" s="58">
        <v>481.37723</v>
      </c>
      <c r="F3660" s="128">
        <f t="shared" si="115"/>
        <v>0.99283743425801785</v>
      </c>
    </row>
    <row r="3661" spans="1:6" s="55" customFormat="1" x14ac:dyDescent="0.25">
      <c r="A3661" s="51" t="str">
        <f t="shared" si="114"/>
        <v>A</v>
      </c>
      <c r="B3661" s="129" t="s">
        <v>258</v>
      </c>
      <c r="C3661" s="60" t="s">
        <v>11</v>
      </c>
      <c r="D3661" s="61">
        <v>333.65</v>
      </c>
      <c r="E3661" s="61">
        <v>333.62252000000001</v>
      </c>
      <c r="F3661" s="130">
        <f t="shared" si="115"/>
        <v>0.99991763824366864</v>
      </c>
    </row>
    <row r="3662" spans="1:6" s="55" customFormat="1" x14ac:dyDescent="0.25">
      <c r="A3662" s="51" t="str">
        <f t="shared" si="114"/>
        <v>A</v>
      </c>
      <c r="B3662" s="129" t="s">
        <v>258</v>
      </c>
      <c r="C3662" s="60" t="s">
        <v>12</v>
      </c>
      <c r="D3662" s="61">
        <v>150</v>
      </c>
      <c r="E3662" s="61">
        <v>146.56985</v>
      </c>
      <c r="F3662" s="130">
        <f t="shared" si="115"/>
        <v>0.97713233333333338</v>
      </c>
    </row>
    <row r="3663" spans="1:6" s="55" customFormat="1" x14ac:dyDescent="0.25">
      <c r="A3663" s="51" t="str">
        <f t="shared" si="114"/>
        <v>A</v>
      </c>
      <c r="B3663" s="129" t="s">
        <v>258</v>
      </c>
      <c r="C3663" s="60" t="s">
        <v>16</v>
      </c>
      <c r="D3663" s="61">
        <v>1.2</v>
      </c>
      <c r="E3663" s="61">
        <v>1.1848599999999998</v>
      </c>
      <c r="F3663" s="130">
        <f t="shared" si="115"/>
        <v>0.98738333333333317</v>
      </c>
    </row>
    <row r="3664" spans="1:6" s="55" customFormat="1" x14ac:dyDescent="0.25">
      <c r="A3664" s="51" t="str">
        <f t="shared" si="114"/>
        <v>A</v>
      </c>
      <c r="B3664" s="127" t="s">
        <v>258</v>
      </c>
      <c r="C3664" s="57" t="s">
        <v>17</v>
      </c>
      <c r="D3664" s="58">
        <v>1</v>
      </c>
      <c r="E3664" s="58">
        <v>0.54049999999999998</v>
      </c>
      <c r="F3664" s="128">
        <f t="shared" si="115"/>
        <v>0.54049999999999998</v>
      </c>
    </row>
    <row r="3665" spans="1:6" s="55" customFormat="1" ht="36.75" thickBot="1" x14ac:dyDescent="0.3">
      <c r="A3665" s="51" t="str">
        <f t="shared" si="114"/>
        <v>A</v>
      </c>
      <c r="B3665" s="52" t="s">
        <v>1843</v>
      </c>
      <c r="C3665" s="125" t="s">
        <v>1844</v>
      </c>
      <c r="D3665" s="54">
        <v>217.63</v>
      </c>
      <c r="E3665" s="54">
        <v>231.53471999999999</v>
      </c>
      <c r="F3665" s="126">
        <f t="shared" si="115"/>
        <v>1.0638915590681433</v>
      </c>
    </row>
    <row r="3666" spans="1:6" s="55" customFormat="1" ht="15.75" thickTop="1" x14ac:dyDescent="0.25">
      <c r="A3666" s="51" t="str">
        <f t="shared" si="114"/>
        <v>A</v>
      </c>
      <c r="B3666" s="127" t="s">
        <v>258</v>
      </c>
      <c r="C3666" s="57" t="s">
        <v>10</v>
      </c>
      <c r="D3666" s="58">
        <v>215.3</v>
      </c>
      <c r="E3666" s="58">
        <v>229.21372</v>
      </c>
      <c r="F3666" s="128">
        <f t="shared" si="115"/>
        <v>1.0646248026010217</v>
      </c>
    </row>
    <row r="3667" spans="1:6" s="55" customFormat="1" x14ac:dyDescent="0.25">
      <c r="A3667" s="51" t="str">
        <f t="shared" si="114"/>
        <v>A</v>
      </c>
      <c r="B3667" s="129" t="s">
        <v>258</v>
      </c>
      <c r="C3667" s="60" t="s">
        <v>11</v>
      </c>
      <c r="D3667" s="61">
        <v>105.3</v>
      </c>
      <c r="E3667" s="61">
        <v>105.29652</v>
      </c>
      <c r="F3667" s="130">
        <f t="shared" si="115"/>
        <v>0.99996695156695159</v>
      </c>
    </row>
    <row r="3668" spans="1:6" s="55" customFormat="1" x14ac:dyDescent="0.25">
      <c r="A3668" s="51" t="str">
        <f t="shared" si="114"/>
        <v>A</v>
      </c>
      <c r="B3668" s="129" t="s">
        <v>258</v>
      </c>
      <c r="C3668" s="60" t="s">
        <v>12</v>
      </c>
      <c r="D3668" s="61">
        <v>110</v>
      </c>
      <c r="E3668" s="61">
        <v>102.80069999999999</v>
      </c>
      <c r="F3668" s="130">
        <f t="shared" si="115"/>
        <v>0.93455181818181809</v>
      </c>
    </row>
    <row r="3669" spans="1:6" s="55" customFormat="1" x14ac:dyDescent="0.25">
      <c r="A3669" s="51" t="str">
        <f t="shared" si="114"/>
        <v>A</v>
      </c>
      <c r="B3669" s="129" t="s">
        <v>258</v>
      </c>
      <c r="C3669" s="60" t="s">
        <v>16</v>
      </c>
      <c r="D3669" s="61">
        <v>0</v>
      </c>
      <c r="E3669" s="61">
        <v>21.116499999999998</v>
      </c>
      <c r="F3669" s="130" t="e">
        <f t="shared" si="115"/>
        <v>#DIV/0!</v>
      </c>
    </row>
    <row r="3670" spans="1:6" s="55" customFormat="1" x14ac:dyDescent="0.25">
      <c r="A3670" s="51" t="str">
        <f t="shared" si="114"/>
        <v>A</v>
      </c>
      <c r="B3670" s="127" t="s">
        <v>258</v>
      </c>
      <c r="C3670" s="57" t="s">
        <v>17</v>
      </c>
      <c r="D3670" s="58">
        <v>2.33</v>
      </c>
      <c r="E3670" s="58">
        <v>2.3210000000000002</v>
      </c>
      <c r="F3670" s="128">
        <f t="shared" si="115"/>
        <v>0.99613733905579405</v>
      </c>
    </row>
    <row r="3671" spans="1:6" s="55" customFormat="1" ht="36.75" thickBot="1" x14ac:dyDescent="0.3">
      <c r="A3671" s="51" t="str">
        <f t="shared" si="114"/>
        <v>A</v>
      </c>
      <c r="B3671" s="52" t="s">
        <v>1845</v>
      </c>
      <c r="C3671" s="125" t="s">
        <v>1846</v>
      </c>
      <c r="D3671" s="54">
        <v>439.55</v>
      </c>
      <c r="E3671" s="54">
        <v>431.95509000000004</v>
      </c>
      <c r="F3671" s="126">
        <f t="shared" si="115"/>
        <v>0.98272116937777276</v>
      </c>
    </row>
    <row r="3672" spans="1:6" s="55" customFormat="1" ht="15.75" thickTop="1" x14ac:dyDescent="0.25">
      <c r="A3672" s="51" t="str">
        <f t="shared" si="114"/>
        <v>A</v>
      </c>
      <c r="B3672" s="127" t="s">
        <v>258</v>
      </c>
      <c r="C3672" s="57" t="s">
        <v>10</v>
      </c>
      <c r="D3672" s="58">
        <v>439.55</v>
      </c>
      <c r="E3672" s="58">
        <v>431.95509000000004</v>
      </c>
      <c r="F3672" s="128">
        <f t="shared" si="115"/>
        <v>0.98272116937777276</v>
      </c>
    </row>
    <row r="3673" spans="1:6" s="55" customFormat="1" x14ac:dyDescent="0.25">
      <c r="A3673" s="51" t="str">
        <f t="shared" si="114"/>
        <v>A</v>
      </c>
      <c r="B3673" s="129" t="s">
        <v>258</v>
      </c>
      <c r="C3673" s="60" t="s">
        <v>11</v>
      </c>
      <c r="D3673" s="61">
        <v>313.8</v>
      </c>
      <c r="E3673" s="61">
        <v>313.42265999999995</v>
      </c>
      <c r="F3673" s="130">
        <f t="shared" si="115"/>
        <v>0.99879751434034403</v>
      </c>
    </row>
    <row r="3674" spans="1:6" s="55" customFormat="1" x14ac:dyDescent="0.25">
      <c r="A3674" s="51" t="str">
        <f t="shared" si="114"/>
        <v>A</v>
      </c>
      <c r="B3674" s="129" t="s">
        <v>258</v>
      </c>
      <c r="C3674" s="60" t="s">
        <v>12</v>
      </c>
      <c r="D3674" s="61">
        <v>123.5</v>
      </c>
      <c r="E3674" s="61">
        <v>117.14785000000001</v>
      </c>
      <c r="F3674" s="130">
        <f t="shared" si="115"/>
        <v>0.94856558704453442</v>
      </c>
    </row>
    <row r="3675" spans="1:6" s="55" customFormat="1" x14ac:dyDescent="0.25">
      <c r="A3675" s="51" t="str">
        <f t="shared" si="114"/>
        <v>A</v>
      </c>
      <c r="B3675" s="129" t="s">
        <v>258</v>
      </c>
      <c r="C3675" s="60" t="s">
        <v>15</v>
      </c>
      <c r="D3675" s="61">
        <v>1</v>
      </c>
      <c r="E3675" s="61">
        <v>0.54</v>
      </c>
      <c r="F3675" s="130">
        <f t="shared" si="115"/>
        <v>0.54</v>
      </c>
    </row>
    <row r="3676" spans="1:6" s="55" customFormat="1" x14ac:dyDescent="0.25">
      <c r="A3676" s="51" t="str">
        <f t="shared" si="114"/>
        <v>A</v>
      </c>
      <c r="B3676" s="129" t="s">
        <v>258</v>
      </c>
      <c r="C3676" s="60" t="s">
        <v>16</v>
      </c>
      <c r="D3676" s="61">
        <v>1.25</v>
      </c>
      <c r="E3676" s="61">
        <v>0.84458</v>
      </c>
      <c r="F3676" s="130">
        <f t="shared" si="115"/>
        <v>0.67566400000000004</v>
      </c>
    </row>
    <row r="3677" spans="1:6" ht="36.75" thickBot="1" x14ac:dyDescent="0.3">
      <c r="A3677" s="110" t="str">
        <f t="shared" si="114"/>
        <v>A</v>
      </c>
      <c r="B3677" s="42" t="s">
        <v>1847</v>
      </c>
      <c r="C3677" s="120" t="s">
        <v>1848</v>
      </c>
      <c r="D3677" s="44">
        <v>312</v>
      </c>
      <c r="E3677" s="44">
        <v>304.97434000000004</v>
      </c>
      <c r="F3677" s="113">
        <f t="shared" si="115"/>
        <v>0.97748185897435913</v>
      </c>
    </row>
    <row r="3678" spans="1:6" ht="15.75" thickTop="1" x14ac:dyDescent="0.25">
      <c r="A3678" s="110" t="str">
        <f t="shared" si="114"/>
        <v>A</v>
      </c>
      <c r="B3678" s="121" t="s">
        <v>258</v>
      </c>
      <c r="C3678" s="46" t="s">
        <v>10</v>
      </c>
      <c r="D3678" s="47">
        <v>310.2</v>
      </c>
      <c r="E3678" s="47">
        <v>303.17434000000003</v>
      </c>
      <c r="F3678" s="122">
        <f t="shared" si="115"/>
        <v>0.97735119277885252</v>
      </c>
    </row>
    <row r="3679" spans="1:6" x14ac:dyDescent="0.25">
      <c r="A3679" s="110" t="str">
        <f t="shared" si="114"/>
        <v>A</v>
      </c>
      <c r="B3679" s="123" t="s">
        <v>258</v>
      </c>
      <c r="C3679" s="49" t="s">
        <v>11</v>
      </c>
      <c r="D3679" s="50">
        <v>241.37</v>
      </c>
      <c r="E3679" s="50">
        <v>241.36976000000001</v>
      </c>
      <c r="F3679" s="124">
        <f t="shared" si="115"/>
        <v>0.99999900567593325</v>
      </c>
    </row>
    <row r="3680" spans="1:6" x14ac:dyDescent="0.25">
      <c r="A3680" s="110" t="str">
        <f t="shared" si="114"/>
        <v>A</v>
      </c>
      <c r="B3680" s="123" t="s">
        <v>258</v>
      </c>
      <c r="C3680" s="49" t="s">
        <v>12</v>
      </c>
      <c r="D3680" s="50">
        <v>45</v>
      </c>
      <c r="E3680" s="50">
        <v>39.684129999999996</v>
      </c>
      <c r="F3680" s="124">
        <f t="shared" si="115"/>
        <v>0.88186955555555546</v>
      </c>
    </row>
    <row r="3681" spans="1:6" x14ac:dyDescent="0.25">
      <c r="A3681" s="110" t="str">
        <f t="shared" si="114"/>
        <v>A</v>
      </c>
      <c r="B3681" s="123" t="s">
        <v>258</v>
      </c>
      <c r="C3681" s="49" t="s">
        <v>15</v>
      </c>
      <c r="D3681" s="50">
        <v>1</v>
      </c>
      <c r="E3681" s="50">
        <v>0</v>
      </c>
      <c r="F3681" s="124">
        <f t="shared" si="115"/>
        <v>0</v>
      </c>
    </row>
    <row r="3682" spans="1:6" x14ac:dyDescent="0.25">
      <c r="A3682" s="110" t="str">
        <f t="shared" si="114"/>
        <v>A</v>
      </c>
      <c r="B3682" s="123" t="s">
        <v>258</v>
      </c>
      <c r="C3682" s="49" t="s">
        <v>16</v>
      </c>
      <c r="D3682" s="50">
        <v>22.83</v>
      </c>
      <c r="E3682" s="50">
        <v>22.120450000000002</v>
      </c>
      <c r="F3682" s="124">
        <f t="shared" si="115"/>
        <v>0.96892028033289546</v>
      </c>
    </row>
    <row r="3683" spans="1:6" x14ac:dyDescent="0.25">
      <c r="A3683" s="110" t="str">
        <f t="shared" si="114"/>
        <v>A</v>
      </c>
      <c r="B3683" s="121" t="s">
        <v>258</v>
      </c>
      <c r="C3683" s="46" t="s">
        <v>17</v>
      </c>
      <c r="D3683" s="47">
        <v>1.8</v>
      </c>
      <c r="E3683" s="47">
        <v>1.8</v>
      </c>
      <c r="F3683" s="122">
        <f t="shared" si="115"/>
        <v>1</v>
      </c>
    </row>
    <row r="3684" spans="1:6" ht="18.75" thickBot="1" x14ac:dyDescent="0.3">
      <c r="A3684" s="110" t="str">
        <f t="shared" si="114"/>
        <v>A</v>
      </c>
      <c r="B3684" s="42" t="s">
        <v>1849</v>
      </c>
      <c r="C3684" s="120" t="s">
        <v>1850</v>
      </c>
      <c r="D3684" s="44">
        <v>6192.9309999999996</v>
      </c>
      <c r="E3684" s="44">
        <v>6084.7261899999994</v>
      </c>
      <c r="F3684" s="113">
        <f t="shared" si="115"/>
        <v>0.98252769003885232</v>
      </c>
    </row>
    <row r="3685" spans="1:6" ht="15.75" thickTop="1" x14ac:dyDescent="0.25">
      <c r="A3685" s="110" t="str">
        <f t="shared" si="114"/>
        <v>A</v>
      </c>
      <c r="B3685" s="121" t="s">
        <v>258</v>
      </c>
      <c r="C3685" s="46" t="s">
        <v>10</v>
      </c>
      <c r="D3685" s="47">
        <v>6192.9309999999996</v>
      </c>
      <c r="E3685" s="47">
        <v>6084.7261899999994</v>
      </c>
      <c r="F3685" s="122">
        <f t="shared" si="115"/>
        <v>0.98252769003885232</v>
      </c>
    </row>
    <row r="3686" spans="1:6" x14ac:dyDescent="0.25">
      <c r="A3686" s="110" t="str">
        <f t="shared" si="114"/>
        <v>A</v>
      </c>
      <c r="B3686" s="123" t="s">
        <v>258</v>
      </c>
      <c r="C3686" s="49" t="s">
        <v>12</v>
      </c>
      <c r="D3686" s="50">
        <v>7.56</v>
      </c>
      <c r="E3686" s="50">
        <v>7.56</v>
      </c>
      <c r="F3686" s="124">
        <f t="shared" si="115"/>
        <v>1</v>
      </c>
    </row>
    <row r="3687" spans="1:6" x14ac:dyDescent="0.25">
      <c r="A3687" s="110" t="str">
        <f t="shared" si="114"/>
        <v>A</v>
      </c>
      <c r="B3687" s="123" t="s">
        <v>258</v>
      </c>
      <c r="C3687" s="49" t="s">
        <v>14</v>
      </c>
      <c r="D3687" s="50">
        <v>6169.0230000000001</v>
      </c>
      <c r="E3687" s="50">
        <v>6060.97282</v>
      </c>
      <c r="F3687" s="124">
        <f t="shared" si="115"/>
        <v>0.9824850417967318</v>
      </c>
    </row>
    <row r="3688" spans="1:6" x14ac:dyDescent="0.25">
      <c r="A3688" s="110" t="str">
        <f t="shared" si="114"/>
        <v>A</v>
      </c>
      <c r="B3688" s="123" t="s">
        <v>258</v>
      </c>
      <c r="C3688" s="49" t="s">
        <v>16</v>
      </c>
      <c r="D3688" s="50">
        <v>16.347999999999999</v>
      </c>
      <c r="E3688" s="50">
        <v>16.193369999999998</v>
      </c>
      <c r="F3688" s="124">
        <f t="shared" si="115"/>
        <v>0.99054135062392945</v>
      </c>
    </row>
    <row r="3689" spans="1:6" s="55" customFormat="1" ht="36.75" thickBot="1" x14ac:dyDescent="0.3">
      <c r="A3689" s="51" t="str">
        <f t="shared" si="114"/>
        <v>A</v>
      </c>
      <c r="B3689" s="52" t="s">
        <v>1851</v>
      </c>
      <c r="C3689" s="125" t="s">
        <v>1852</v>
      </c>
      <c r="D3689" s="54">
        <v>7.56</v>
      </c>
      <c r="E3689" s="54">
        <v>7.56</v>
      </c>
      <c r="F3689" s="126">
        <f t="shared" si="115"/>
        <v>1</v>
      </c>
    </row>
    <row r="3690" spans="1:6" s="55" customFormat="1" ht="15.75" thickTop="1" x14ac:dyDescent="0.25">
      <c r="A3690" s="51" t="str">
        <f t="shared" si="114"/>
        <v>A</v>
      </c>
      <c r="B3690" s="127" t="s">
        <v>258</v>
      </c>
      <c r="C3690" s="57" t="s">
        <v>10</v>
      </c>
      <c r="D3690" s="58">
        <v>7.56</v>
      </c>
      <c r="E3690" s="58">
        <v>7.56</v>
      </c>
      <c r="F3690" s="128">
        <f t="shared" si="115"/>
        <v>1</v>
      </c>
    </row>
    <row r="3691" spans="1:6" s="55" customFormat="1" x14ac:dyDescent="0.25">
      <c r="A3691" s="51" t="str">
        <f t="shared" si="114"/>
        <v>A</v>
      </c>
      <c r="B3691" s="129" t="s">
        <v>258</v>
      </c>
      <c r="C3691" s="60" t="s">
        <v>12</v>
      </c>
      <c r="D3691" s="61">
        <v>7.56</v>
      </c>
      <c r="E3691" s="61">
        <v>7.56</v>
      </c>
      <c r="F3691" s="130">
        <f t="shared" si="115"/>
        <v>1</v>
      </c>
    </row>
    <row r="3692" spans="1:6" s="55" customFormat="1" ht="36.75" thickBot="1" x14ac:dyDescent="0.3">
      <c r="A3692" s="51" t="str">
        <f t="shared" si="114"/>
        <v>A</v>
      </c>
      <c r="B3692" s="52" t="s">
        <v>1853</v>
      </c>
      <c r="C3692" s="125" t="s">
        <v>106</v>
      </c>
      <c r="D3692" s="54">
        <v>3365.5309999999999</v>
      </c>
      <c r="E3692" s="54">
        <v>3292.5671200000002</v>
      </c>
      <c r="F3692" s="126">
        <f t="shared" si="115"/>
        <v>0.97832024723587463</v>
      </c>
    </row>
    <row r="3693" spans="1:6" s="55" customFormat="1" ht="15.75" thickTop="1" x14ac:dyDescent="0.25">
      <c r="A3693" s="51" t="str">
        <f t="shared" si="114"/>
        <v>A</v>
      </c>
      <c r="B3693" s="127" t="s">
        <v>258</v>
      </c>
      <c r="C3693" s="57" t="s">
        <v>10</v>
      </c>
      <c r="D3693" s="58">
        <v>3365.5309999999999</v>
      </c>
      <c r="E3693" s="58">
        <v>3292.5671200000002</v>
      </c>
      <c r="F3693" s="128">
        <f t="shared" si="115"/>
        <v>0.97832024723587463</v>
      </c>
    </row>
    <row r="3694" spans="1:6" s="55" customFormat="1" x14ac:dyDescent="0.25">
      <c r="A3694" s="51" t="str">
        <f t="shared" si="114"/>
        <v>A</v>
      </c>
      <c r="B3694" s="129" t="s">
        <v>258</v>
      </c>
      <c r="C3694" s="60" t="s">
        <v>14</v>
      </c>
      <c r="D3694" s="61">
        <v>3354.3829999999998</v>
      </c>
      <c r="E3694" s="61">
        <v>3281.5671200000002</v>
      </c>
      <c r="F3694" s="130">
        <f t="shared" si="115"/>
        <v>0.97829231784205928</v>
      </c>
    </row>
    <row r="3695" spans="1:6" s="55" customFormat="1" x14ac:dyDescent="0.25">
      <c r="A3695" s="51" t="str">
        <f t="shared" si="114"/>
        <v>A</v>
      </c>
      <c r="B3695" s="129" t="s">
        <v>258</v>
      </c>
      <c r="C3695" s="60" t="s">
        <v>16</v>
      </c>
      <c r="D3695" s="61">
        <v>11.148</v>
      </c>
      <c r="E3695" s="61">
        <v>11</v>
      </c>
      <c r="F3695" s="130">
        <f t="shared" si="115"/>
        <v>0.98672407606745605</v>
      </c>
    </row>
    <row r="3696" spans="1:6" s="55" customFormat="1" ht="18.75" thickBot="1" x14ac:dyDescent="0.3">
      <c r="A3696" s="51" t="str">
        <f t="shared" si="114"/>
        <v>A</v>
      </c>
      <c r="B3696" s="52" t="s">
        <v>1854</v>
      </c>
      <c r="C3696" s="125" t="s">
        <v>114</v>
      </c>
      <c r="D3696" s="54">
        <v>1651.355</v>
      </c>
      <c r="E3696" s="54">
        <v>1651.3434200000002</v>
      </c>
      <c r="F3696" s="126">
        <f t="shared" si="115"/>
        <v>0.99999298757686872</v>
      </c>
    </row>
    <row r="3697" spans="1:6" s="55" customFormat="1" ht="15.75" thickTop="1" x14ac:dyDescent="0.25">
      <c r="A3697" s="51" t="str">
        <f t="shared" si="114"/>
        <v>A</v>
      </c>
      <c r="B3697" s="127" t="s">
        <v>258</v>
      </c>
      <c r="C3697" s="57" t="s">
        <v>10</v>
      </c>
      <c r="D3697" s="58">
        <v>1651.355</v>
      </c>
      <c r="E3697" s="58">
        <v>1651.3434200000002</v>
      </c>
      <c r="F3697" s="128">
        <f t="shared" si="115"/>
        <v>0.99999298757686872</v>
      </c>
    </row>
    <row r="3698" spans="1:6" s="55" customFormat="1" x14ac:dyDescent="0.25">
      <c r="A3698" s="51" t="str">
        <f t="shared" si="114"/>
        <v>A</v>
      </c>
      <c r="B3698" s="129" t="s">
        <v>258</v>
      </c>
      <c r="C3698" s="60" t="s">
        <v>14</v>
      </c>
      <c r="D3698" s="61">
        <v>1646.155</v>
      </c>
      <c r="E3698" s="61">
        <v>1646.15005</v>
      </c>
      <c r="F3698" s="130">
        <f t="shared" si="115"/>
        <v>0.9999969929927619</v>
      </c>
    </row>
    <row r="3699" spans="1:6" s="55" customFormat="1" x14ac:dyDescent="0.25">
      <c r="A3699" s="51" t="str">
        <f t="shared" si="114"/>
        <v>A</v>
      </c>
      <c r="B3699" s="129" t="s">
        <v>258</v>
      </c>
      <c r="C3699" s="60" t="s">
        <v>16</v>
      </c>
      <c r="D3699" s="61">
        <v>5.2</v>
      </c>
      <c r="E3699" s="61">
        <v>5.1933699999999998</v>
      </c>
      <c r="F3699" s="130">
        <f t="shared" si="115"/>
        <v>0.99872499999999997</v>
      </c>
    </row>
    <row r="3700" spans="1:6" s="55" customFormat="1" ht="36.75" thickBot="1" x14ac:dyDescent="0.3">
      <c r="A3700" s="51" t="str">
        <f t="shared" si="114"/>
        <v>A</v>
      </c>
      <c r="B3700" s="52" t="s">
        <v>1855</v>
      </c>
      <c r="C3700" s="125" t="s">
        <v>132</v>
      </c>
      <c r="D3700" s="54">
        <v>265.72500000000002</v>
      </c>
      <c r="E3700" s="54">
        <v>258.87217000000004</v>
      </c>
      <c r="F3700" s="126">
        <f t="shared" si="115"/>
        <v>0.9742108194562048</v>
      </c>
    </row>
    <row r="3701" spans="1:6" s="55" customFormat="1" ht="15.75" thickTop="1" x14ac:dyDescent="0.25">
      <c r="A3701" s="51" t="str">
        <f t="shared" si="114"/>
        <v>A</v>
      </c>
      <c r="B3701" s="127" t="s">
        <v>258</v>
      </c>
      <c r="C3701" s="57" t="s">
        <v>10</v>
      </c>
      <c r="D3701" s="58">
        <v>265.72500000000002</v>
      </c>
      <c r="E3701" s="58">
        <v>258.87217000000004</v>
      </c>
      <c r="F3701" s="128">
        <f t="shared" si="115"/>
        <v>0.9742108194562048</v>
      </c>
    </row>
    <row r="3702" spans="1:6" s="55" customFormat="1" x14ac:dyDescent="0.25">
      <c r="A3702" s="51" t="str">
        <f t="shared" si="114"/>
        <v>A</v>
      </c>
      <c r="B3702" s="129" t="s">
        <v>258</v>
      </c>
      <c r="C3702" s="60" t="s">
        <v>14</v>
      </c>
      <c r="D3702" s="61">
        <v>265.72500000000002</v>
      </c>
      <c r="E3702" s="61">
        <v>258.87217000000004</v>
      </c>
      <c r="F3702" s="130">
        <f t="shared" si="115"/>
        <v>0.9742108194562048</v>
      </c>
    </row>
    <row r="3703" spans="1:6" s="55" customFormat="1" ht="18.75" thickBot="1" x14ac:dyDescent="0.3">
      <c r="A3703" s="51" t="str">
        <f t="shared" si="114"/>
        <v>A</v>
      </c>
      <c r="B3703" s="52" t="s">
        <v>1856</v>
      </c>
      <c r="C3703" s="125" t="s">
        <v>130</v>
      </c>
      <c r="D3703" s="54">
        <v>902.76</v>
      </c>
      <c r="E3703" s="54">
        <v>874.38347999999996</v>
      </c>
      <c r="F3703" s="126">
        <f t="shared" si="115"/>
        <v>0.96856692808719924</v>
      </c>
    </row>
    <row r="3704" spans="1:6" s="55" customFormat="1" ht="15.75" thickTop="1" x14ac:dyDescent="0.25">
      <c r="A3704" s="51" t="str">
        <f t="shared" si="114"/>
        <v>A</v>
      </c>
      <c r="B3704" s="127" t="s">
        <v>258</v>
      </c>
      <c r="C3704" s="57" t="s">
        <v>10</v>
      </c>
      <c r="D3704" s="58">
        <v>902.76</v>
      </c>
      <c r="E3704" s="58">
        <v>874.38347999999996</v>
      </c>
      <c r="F3704" s="128">
        <f t="shared" si="115"/>
        <v>0.96856692808719924</v>
      </c>
    </row>
    <row r="3705" spans="1:6" s="55" customFormat="1" x14ac:dyDescent="0.25">
      <c r="A3705" s="51" t="str">
        <f t="shared" si="114"/>
        <v>A</v>
      </c>
      <c r="B3705" s="129" t="s">
        <v>258</v>
      </c>
      <c r="C3705" s="60" t="s">
        <v>14</v>
      </c>
      <c r="D3705" s="61">
        <v>902.76</v>
      </c>
      <c r="E3705" s="61">
        <v>874.38347999999996</v>
      </c>
      <c r="F3705" s="130">
        <f t="shared" si="115"/>
        <v>0.96856692808719924</v>
      </c>
    </row>
    <row r="3706" spans="1:6" ht="18.75" thickBot="1" x14ac:dyDescent="0.3">
      <c r="A3706" s="110" t="str">
        <f t="shared" si="114"/>
        <v>A</v>
      </c>
      <c r="B3706" s="42" t="s">
        <v>1857</v>
      </c>
      <c r="C3706" s="120" t="s">
        <v>1858</v>
      </c>
      <c r="D3706" s="44">
        <v>13.34</v>
      </c>
      <c r="E3706" s="44">
        <v>11.8325</v>
      </c>
      <c r="F3706" s="113">
        <f t="shared" si="115"/>
        <v>0.88699400299850073</v>
      </c>
    </row>
    <row r="3707" spans="1:6" ht="15.75" thickTop="1" x14ac:dyDescent="0.25">
      <c r="A3707" s="110" t="str">
        <f t="shared" si="114"/>
        <v>A</v>
      </c>
      <c r="B3707" s="121" t="s">
        <v>258</v>
      </c>
      <c r="C3707" s="46" t="s">
        <v>10</v>
      </c>
      <c r="D3707" s="47">
        <v>13.34</v>
      </c>
      <c r="E3707" s="47">
        <v>11.8325</v>
      </c>
      <c r="F3707" s="122">
        <f t="shared" si="115"/>
        <v>0.88699400299850073</v>
      </c>
    </row>
    <row r="3708" spans="1:6" x14ac:dyDescent="0.25">
      <c r="A3708" s="110" t="str">
        <f t="shared" si="114"/>
        <v>A</v>
      </c>
      <c r="B3708" s="123" t="s">
        <v>258</v>
      </c>
      <c r="C3708" s="49" t="s">
        <v>12</v>
      </c>
      <c r="D3708" s="50">
        <v>13.34</v>
      </c>
      <c r="E3708" s="50">
        <v>11.8325</v>
      </c>
      <c r="F3708" s="124">
        <f t="shared" si="115"/>
        <v>0.88699400299850073</v>
      </c>
    </row>
    <row r="3709" spans="1:6" s="55" customFormat="1" ht="36.75" thickBot="1" x14ac:dyDescent="0.3">
      <c r="A3709" s="51" t="str">
        <f t="shared" si="114"/>
        <v>A</v>
      </c>
      <c r="B3709" s="52" t="s">
        <v>1859</v>
      </c>
      <c r="C3709" s="125" t="s">
        <v>1860</v>
      </c>
      <c r="D3709" s="54">
        <v>13.34</v>
      </c>
      <c r="E3709" s="54">
        <v>11.8325</v>
      </c>
      <c r="F3709" s="126">
        <f t="shared" si="115"/>
        <v>0.88699400299850073</v>
      </c>
    </row>
    <row r="3710" spans="1:6" s="55" customFormat="1" ht="15.75" thickTop="1" x14ac:dyDescent="0.25">
      <c r="A3710" s="51" t="str">
        <f t="shared" si="114"/>
        <v>A</v>
      </c>
      <c r="B3710" s="127" t="s">
        <v>258</v>
      </c>
      <c r="C3710" s="57" t="s">
        <v>10</v>
      </c>
      <c r="D3710" s="58">
        <v>13.34</v>
      </c>
      <c r="E3710" s="58">
        <v>11.8325</v>
      </c>
      <c r="F3710" s="128">
        <f t="shared" si="115"/>
        <v>0.88699400299850073</v>
      </c>
    </row>
    <row r="3711" spans="1:6" s="55" customFormat="1" x14ac:dyDescent="0.25">
      <c r="A3711" s="51" t="str">
        <f t="shared" si="114"/>
        <v>A</v>
      </c>
      <c r="B3711" s="129" t="s">
        <v>258</v>
      </c>
      <c r="C3711" s="60" t="s">
        <v>12</v>
      </c>
      <c r="D3711" s="61">
        <v>13.34</v>
      </c>
      <c r="E3711" s="61">
        <v>11.8325</v>
      </c>
      <c r="F3711" s="130">
        <f t="shared" si="115"/>
        <v>0.88699400299850073</v>
      </c>
    </row>
    <row r="3712" spans="1:6" ht="18.75" thickBot="1" x14ac:dyDescent="0.3">
      <c r="A3712" s="110" t="str">
        <f t="shared" si="114"/>
        <v>A</v>
      </c>
      <c r="B3712" s="42" t="s">
        <v>1861</v>
      </c>
      <c r="C3712" s="120" t="s">
        <v>1862</v>
      </c>
      <c r="D3712" s="44">
        <v>11735.126</v>
      </c>
      <c r="E3712" s="44">
        <v>11727.112790000001</v>
      </c>
      <c r="F3712" s="113">
        <f t="shared" si="115"/>
        <v>0.99931716029295303</v>
      </c>
    </row>
    <row r="3713" spans="1:6" ht="15.75" thickTop="1" x14ac:dyDescent="0.25">
      <c r="A3713" s="110" t="str">
        <f t="shared" si="114"/>
        <v>A</v>
      </c>
      <c r="B3713" s="121" t="s">
        <v>258</v>
      </c>
      <c r="C3713" s="46" t="s">
        <v>10</v>
      </c>
      <c r="D3713" s="47">
        <v>11735.126</v>
      </c>
      <c r="E3713" s="47">
        <v>11727.112790000001</v>
      </c>
      <c r="F3713" s="122">
        <f t="shared" si="115"/>
        <v>0.99931716029295303</v>
      </c>
    </row>
    <row r="3714" spans="1:6" x14ac:dyDescent="0.25">
      <c r="A3714" s="110" t="str">
        <f t="shared" si="114"/>
        <v>A</v>
      </c>
      <c r="B3714" s="123" t="s">
        <v>258</v>
      </c>
      <c r="C3714" s="49" t="s">
        <v>12</v>
      </c>
      <c r="D3714" s="50">
        <v>464.46300000000002</v>
      </c>
      <c r="E3714" s="50">
        <v>461.45628999999997</v>
      </c>
      <c r="F3714" s="124">
        <f t="shared" si="115"/>
        <v>0.99352648111905562</v>
      </c>
    </row>
    <row r="3715" spans="1:6" x14ac:dyDescent="0.25">
      <c r="A3715" s="110" t="str">
        <f t="shared" si="114"/>
        <v>A</v>
      </c>
      <c r="B3715" s="123" t="s">
        <v>258</v>
      </c>
      <c r="C3715" s="49" t="s">
        <v>14</v>
      </c>
      <c r="D3715" s="50">
        <v>1635.1579999999999</v>
      </c>
      <c r="E3715" s="50">
        <v>1633.6535699999999</v>
      </c>
      <c r="F3715" s="124">
        <f t="shared" si="115"/>
        <v>0.99907994823741808</v>
      </c>
    </row>
    <row r="3716" spans="1:6" x14ac:dyDescent="0.25">
      <c r="A3716" s="110" t="str">
        <f t="shared" ref="A3716:A3779" si="116">IF(OR(D3716&lt;&gt;0,E3716&lt;&gt;0),"A","B")</f>
        <v>A</v>
      </c>
      <c r="B3716" s="123" t="s">
        <v>258</v>
      </c>
      <c r="C3716" s="49" t="s">
        <v>15</v>
      </c>
      <c r="D3716" s="50">
        <v>10.205</v>
      </c>
      <c r="E3716" s="50">
        <v>10.204459999999999</v>
      </c>
      <c r="F3716" s="124">
        <f t="shared" ref="F3716:F3779" si="117">E3716/D3716</f>
        <v>0.99994708476237126</v>
      </c>
    </row>
    <row r="3717" spans="1:6" x14ac:dyDescent="0.25">
      <c r="A3717" s="110" t="str">
        <f t="shared" si="116"/>
        <v>A</v>
      </c>
      <c r="B3717" s="123" t="s">
        <v>258</v>
      </c>
      <c r="C3717" s="49" t="s">
        <v>16</v>
      </c>
      <c r="D3717" s="50">
        <v>9625.2999999999993</v>
      </c>
      <c r="E3717" s="50">
        <v>9621.7984700000015</v>
      </c>
      <c r="F3717" s="124">
        <f t="shared" si="117"/>
        <v>0.99963621601404651</v>
      </c>
    </row>
    <row r="3718" spans="1:6" s="55" customFormat="1" ht="18.75" thickBot="1" x14ac:dyDescent="0.3">
      <c r="A3718" s="51" t="str">
        <f t="shared" si="116"/>
        <v>A</v>
      </c>
      <c r="B3718" s="52" t="s">
        <v>1863</v>
      </c>
      <c r="C3718" s="125" t="s">
        <v>1864</v>
      </c>
      <c r="D3718" s="54">
        <v>1204.3</v>
      </c>
      <c r="E3718" s="54">
        <v>1201.60077</v>
      </c>
      <c r="F3718" s="126">
        <f t="shared" si="117"/>
        <v>0.99775867308810107</v>
      </c>
    </row>
    <row r="3719" spans="1:6" s="55" customFormat="1" ht="15.75" thickTop="1" x14ac:dyDescent="0.25">
      <c r="A3719" s="51" t="str">
        <f t="shared" si="116"/>
        <v>A</v>
      </c>
      <c r="B3719" s="127" t="s">
        <v>258</v>
      </c>
      <c r="C3719" s="57" t="s">
        <v>10</v>
      </c>
      <c r="D3719" s="58">
        <v>1204.3</v>
      </c>
      <c r="E3719" s="58">
        <v>1201.60077</v>
      </c>
      <c r="F3719" s="128">
        <f t="shared" si="117"/>
        <v>0.99775867308810107</v>
      </c>
    </row>
    <row r="3720" spans="1:6" s="55" customFormat="1" x14ac:dyDescent="0.25">
      <c r="A3720" s="51" t="str">
        <f t="shared" si="116"/>
        <v>A</v>
      </c>
      <c r="B3720" s="129" t="s">
        <v>258</v>
      </c>
      <c r="C3720" s="60" t="s">
        <v>12</v>
      </c>
      <c r="D3720" s="61">
        <v>379.46300000000002</v>
      </c>
      <c r="E3720" s="61">
        <v>376.76431000000002</v>
      </c>
      <c r="F3720" s="130">
        <f t="shared" si="117"/>
        <v>0.99288813402097176</v>
      </c>
    </row>
    <row r="3721" spans="1:6" s="55" customFormat="1" x14ac:dyDescent="0.25">
      <c r="A3721" s="51" t="str">
        <f t="shared" si="116"/>
        <v>A</v>
      </c>
      <c r="B3721" s="129" t="s">
        <v>258</v>
      </c>
      <c r="C3721" s="60" t="s">
        <v>14</v>
      </c>
      <c r="D3721" s="61">
        <v>814.63199999999995</v>
      </c>
      <c r="E3721" s="61">
        <v>814.63199999999995</v>
      </c>
      <c r="F3721" s="130">
        <f t="shared" si="117"/>
        <v>1</v>
      </c>
    </row>
    <row r="3722" spans="1:6" s="55" customFormat="1" x14ac:dyDescent="0.25">
      <c r="A3722" s="51" t="str">
        <f t="shared" si="116"/>
        <v>A</v>
      </c>
      <c r="B3722" s="129" t="s">
        <v>258</v>
      </c>
      <c r="C3722" s="60" t="s">
        <v>15</v>
      </c>
      <c r="D3722" s="61">
        <v>10.205</v>
      </c>
      <c r="E3722" s="61">
        <v>10.204459999999999</v>
      </c>
      <c r="F3722" s="130">
        <f t="shared" si="117"/>
        <v>0.99994708476237126</v>
      </c>
    </row>
    <row r="3723" spans="1:6" s="55" customFormat="1" ht="36.75" thickBot="1" x14ac:dyDescent="0.3">
      <c r="A3723" s="51" t="str">
        <f t="shared" si="116"/>
        <v>A</v>
      </c>
      <c r="B3723" s="52" t="s">
        <v>1865</v>
      </c>
      <c r="C3723" s="125" t="s">
        <v>1866</v>
      </c>
      <c r="D3723" s="54">
        <v>1204.3</v>
      </c>
      <c r="E3723" s="54">
        <v>1201.60077</v>
      </c>
      <c r="F3723" s="126">
        <f t="shared" si="117"/>
        <v>0.99775867308810107</v>
      </c>
    </row>
    <row r="3724" spans="1:6" s="55" customFormat="1" ht="15.75" thickTop="1" x14ac:dyDescent="0.25">
      <c r="A3724" s="51" t="str">
        <f t="shared" si="116"/>
        <v>A</v>
      </c>
      <c r="B3724" s="127" t="s">
        <v>258</v>
      </c>
      <c r="C3724" s="57" t="s">
        <v>10</v>
      </c>
      <c r="D3724" s="58">
        <v>1204.3</v>
      </c>
      <c r="E3724" s="58">
        <v>1201.60077</v>
      </c>
      <c r="F3724" s="128">
        <f t="shared" si="117"/>
        <v>0.99775867308810107</v>
      </c>
    </row>
    <row r="3725" spans="1:6" s="55" customFormat="1" x14ac:dyDescent="0.25">
      <c r="A3725" s="51" t="str">
        <f t="shared" si="116"/>
        <v>A</v>
      </c>
      <c r="B3725" s="129" t="s">
        <v>258</v>
      </c>
      <c r="C3725" s="60" t="s">
        <v>12</v>
      </c>
      <c r="D3725" s="61">
        <v>379.46300000000002</v>
      </c>
      <c r="E3725" s="61">
        <v>376.76431000000002</v>
      </c>
      <c r="F3725" s="130">
        <f t="shared" si="117"/>
        <v>0.99288813402097176</v>
      </c>
    </row>
    <row r="3726" spans="1:6" s="55" customFormat="1" x14ac:dyDescent="0.25">
      <c r="A3726" s="51" t="str">
        <f t="shared" si="116"/>
        <v>A</v>
      </c>
      <c r="B3726" s="129" t="s">
        <v>258</v>
      </c>
      <c r="C3726" s="60" t="s">
        <v>14</v>
      </c>
      <c r="D3726" s="61">
        <v>814.63199999999995</v>
      </c>
      <c r="E3726" s="61">
        <v>814.63199999999995</v>
      </c>
      <c r="F3726" s="130">
        <f t="shared" si="117"/>
        <v>1</v>
      </c>
    </row>
    <row r="3727" spans="1:6" s="55" customFormat="1" x14ac:dyDescent="0.25">
      <c r="A3727" s="51" t="str">
        <f t="shared" si="116"/>
        <v>A</v>
      </c>
      <c r="B3727" s="129" t="s">
        <v>258</v>
      </c>
      <c r="C3727" s="60" t="s">
        <v>15</v>
      </c>
      <c r="D3727" s="61">
        <v>10.205</v>
      </c>
      <c r="E3727" s="61">
        <v>10.204459999999999</v>
      </c>
      <c r="F3727" s="130">
        <f t="shared" si="117"/>
        <v>0.99994708476237126</v>
      </c>
    </row>
    <row r="3728" spans="1:6" s="55" customFormat="1" ht="54.75" thickBot="1" x14ac:dyDescent="0.3">
      <c r="A3728" s="51" t="str">
        <f t="shared" si="116"/>
        <v>A</v>
      </c>
      <c r="B3728" s="52" t="s">
        <v>1867</v>
      </c>
      <c r="C3728" s="125" t="s">
        <v>1868</v>
      </c>
      <c r="D3728" s="54">
        <v>820.52599999999995</v>
      </c>
      <c r="E3728" s="54">
        <v>819.02157</v>
      </c>
      <c r="F3728" s="126">
        <f t="shared" si="117"/>
        <v>0.99816650538800722</v>
      </c>
    </row>
    <row r="3729" spans="1:6" s="55" customFormat="1" ht="15.75" thickTop="1" x14ac:dyDescent="0.25">
      <c r="A3729" s="51" t="str">
        <f t="shared" si="116"/>
        <v>A</v>
      </c>
      <c r="B3729" s="127" t="s">
        <v>258</v>
      </c>
      <c r="C3729" s="57" t="s">
        <v>10</v>
      </c>
      <c r="D3729" s="58">
        <v>820.52599999999995</v>
      </c>
      <c r="E3729" s="58">
        <v>819.02157</v>
      </c>
      <c r="F3729" s="128">
        <f t="shared" si="117"/>
        <v>0.99816650538800722</v>
      </c>
    </row>
    <row r="3730" spans="1:6" s="55" customFormat="1" x14ac:dyDescent="0.25">
      <c r="A3730" s="51" t="str">
        <f t="shared" si="116"/>
        <v>A</v>
      </c>
      <c r="B3730" s="129" t="s">
        <v>258</v>
      </c>
      <c r="C3730" s="60" t="s">
        <v>14</v>
      </c>
      <c r="D3730" s="61">
        <v>820.52599999999995</v>
      </c>
      <c r="E3730" s="61">
        <v>819.02157</v>
      </c>
      <c r="F3730" s="130">
        <f t="shared" si="117"/>
        <v>0.99816650538800722</v>
      </c>
    </row>
    <row r="3731" spans="1:6" s="55" customFormat="1" ht="18.75" thickBot="1" x14ac:dyDescent="0.3">
      <c r="A3731" s="51" t="str">
        <f t="shared" si="116"/>
        <v>A</v>
      </c>
      <c r="B3731" s="52" t="s">
        <v>1869</v>
      </c>
      <c r="C3731" s="125" t="s">
        <v>1870</v>
      </c>
      <c r="D3731" s="54">
        <v>210.24</v>
      </c>
      <c r="E3731" s="54">
        <v>210.24</v>
      </c>
      <c r="F3731" s="126">
        <f t="shared" si="117"/>
        <v>1</v>
      </c>
    </row>
    <row r="3732" spans="1:6" s="55" customFormat="1" ht="15.75" thickTop="1" x14ac:dyDescent="0.25">
      <c r="A3732" s="51" t="str">
        <f t="shared" si="116"/>
        <v>A</v>
      </c>
      <c r="B3732" s="127" t="s">
        <v>258</v>
      </c>
      <c r="C3732" s="57" t="s">
        <v>10</v>
      </c>
      <c r="D3732" s="58">
        <v>210.24</v>
      </c>
      <c r="E3732" s="58">
        <v>210.24</v>
      </c>
      <c r="F3732" s="128">
        <f t="shared" si="117"/>
        <v>1</v>
      </c>
    </row>
    <row r="3733" spans="1:6" s="55" customFormat="1" x14ac:dyDescent="0.25">
      <c r="A3733" s="51" t="str">
        <f t="shared" si="116"/>
        <v>A</v>
      </c>
      <c r="B3733" s="129" t="s">
        <v>258</v>
      </c>
      <c r="C3733" s="60" t="s">
        <v>14</v>
      </c>
      <c r="D3733" s="61">
        <v>210.24</v>
      </c>
      <c r="E3733" s="61">
        <v>210.24</v>
      </c>
      <c r="F3733" s="130">
        <f t="shared" si="117"/>
        <v>1</v>
      </c>
    </row>
    <row r="3734" spans="1:6" s="55" customFormat="1" ht="18.75" thickBot="1" x14ac:dyDescent="0.3">
      <c r="A3734" s="51" t="str">
        <f t="shared" si="116"/>
        <v>A</v>
      </c>
      <c r="B3734" s="52" t="s">
        <v>1871</v>
      </c>
      <c r="C3734" s="125" t="s">
        <v>1872</v>
      </c>
      <c r="D3734" s="54">
        <v>69.599999999999994</v>
      </c>
      <c r="E3734" s="54">
        <v>69.521550000000005</v>
      </c>
      <c r="F3734" s="126">
        <f t="shared" si="117"/>
        <v>0.99887284482758631</v>
      </c>
    </row>
    <row r="3735" spans="1:6" s="55" customFormat="1" ht="15.75" thickTop="1" x14ac:dyDescent="0.25">
      <c r="A3735" s="51" t="str">
        <f t="shared" si="116"/>
        <v>A</v>
      </c>
      <c r="B3735" s="127" t="s">
        <v>258</v>
      </c>
      <c r="C3735" s="57" t="s">
        <v>10</v>
      </c>
      <c r="D3735" s="58">
        <v>69.599999999999994</v>
      </c>
      <c r="E3735" s="58">
        <v>69.521550000000005</v>
      </c>
      <c r="F3735" s="128">
        <f t="shared" si="117"/>
        <v>0.99887284482758631</v>
      </c>
    </row>
    <row r="3736" spans="1:6" s="55" customFormat="1" x14ac:dyDescent="0.25">
      <c r="A3736" s="51" t="str">
        <f t="shared" si="116"/>
        <v>A</v>
      </c>
      <c r="B3736" s="129" t="s">
        <v>258</v>
      </c>
      <c r="C3736" s="60" t="s">
        <v>14</v>
      </c>
      <c r="D3736" s="61">
        <v>69.599999999999994</v>
      </c>
      <c r="E3736" s="61">
        <v>69.521550000000005</v>
      </c>
      <c r="F3736" s="130">
        <f t="shared" si="117"/>
        <v>0.99887284482758631</v>
      </c>
    </row>
    <row r="3737" spans="1:6" s="55" customFormat="1" ht="18.75" thickBot="1" x14ac:dyDescent="0.3">
      <c r="A3737" s="51" t="str">
        <f t="shared" si="116"/>
        <v>A</v>
      </c>
      <c r="B3737" s="52" t="s">
        <v>1873</v>
      </c>
      <c r="C3737" s="125" t="s">
        <v>1874</v>
      </c>
      <c r="D3737" s="54">
        <v>82.06</v>
      </c>
      <c r="E3737" s="54">
        <v>82.059490000000011</v>
      </c>
      <c r="F3737" s="126">
        <f t="shared" si="117"/>
        <v>0.99999378503534009</v>
      </c>
    </row>
    <row r="3738" spans="1:6" s="55" customFormat="1" ht="15.75" thickTop="1" x14ac:dyDescent="0.25">
      <c r="A3738" s="51" t="str">
        <f t="shared" si="116"/>
        <v>A</v>
      </c>
      <c r="B3738" s="127" t="s">
        <v>258</v>
      </c>
      <c r="C3738" s="57" t="s">
        <v>10</v>
      </c>
      <c r="D3738" s="58">
        <v>82.06</v>
      </c>
      <c r="E3738" s="58">
        <v>82.059490000000011</v>
      </c>
      <c r="F3738" s="128">
        <f t="shared" si="117"/>
        <v>0.99999378503534009</v>
      </c>
    </row>
    <row r="3739" spans="1:6" s="55" customFormat="1" x14ac:dyDescent="0.25">
      <c r="A3739" s="51" t="str">
        <f t="shared" si="116"/>
        <v>A</v>
      </c>
      <c r="B3739" s="129" t="s">
        <v>258</v>
      </c>
      <c r="C3739" s="60" t="s">
        <v>14</v>
      </c>
      <c r="D3739" s="61">
        <v>82.06</v>
      </c>
      <c r="E3739" s="61">
        <v>82.059490000000011</v>
      </c>
      <c r="F3739" s="130">
        <f t="shared" si="117"/>
        <v>0.99999378503534009</v>
      </c>
    </row>
    <row r="3740" spans="1:6" s="55" customFormat="1" ht="18.75" thickBot="1" x14ac:dyDescent="0.3">
      <c r="A3740" s="51" t="str">
        <f t="shared" si="116"/>
        <v>A</v>
      </c>
      <c r="B3740" s="52" t="s">
        <v>1875</v>
      </c>
      <c r="C3740" s="125" t="s">
        <v>1876</v>
      </c>
      <c r="D3740" s="54">
        <v>78.8</v>
      </c>
      <c r="E3740" s="54">
        <v>77.608699999999999</v>
      </c>
      <c r="F3740" s="126">
        <f t="shared" si="117"/>
        <v>0.98488197969543145</v>
      </c>
    </row>
    <row r="3741" spans="1:6" s="55" customFormat="1" ht="15.75" thickTop="1" x14ac:dyDescent="0.25">
      <c r="A3741" s="51" t="str">
        <f t="shared" si="116"/>
        <v>A</v>
      </c>
      <c r="B3741" s="127" t="s">
        <v>258</v>
      </c>
      <c r="C3741" s="57" t="s">
        <v>10</v>
      </c>
      <c r="D3741" s="58">
        <v>78.8</v>
      </c>
      <c r="E3741" s="58">
        <v>77.608699999999999</v>
      </c>
      <c r="F3741" s="128">
        <f t="shared" si="117"/>
        <v>0.98488197969543145</v>
      </c>
    </row>
    <row r="3742" spans="1:6" s="55" customFormat="1" x14ac:dyDescent="0.25">
      <c r="A3742" s="51" t="str">
        <f t="shared" si="116"/>
        <v>A</v>
      </c>
      <c r="B3742" s="129" t="s">
        <v>258</v>
      </c>
      <c r="C3742" s="60" t="s">
        <v>14</v>
      </c>
      <c r="D3742" s="61">
        <v>78.8</v>
      </c>
      <c r="E3742" s="61">
        <v>77.608699999999999</v>
      </c>
      <c r="F3742" s="130">
        <f t="shared" si="117"/>
        <v>0.98488197969543145</v>
      </c>
    </row>
    <row r="3743" spans="1:6" s="55" customFormat="1" ht="18.75" thickBot="1" x14ac:dyDescent="0.3">
      <c r="A3743" s="51" t="str">
        <f t="shared" si="116"/>
        <v>A</v>
      </c>
      <c r="B3743" s="52" t="s">
        <v>1877</v>
      </c>
      <c r="C3743" s="125" t="s">
        <v>1878</v>
      </c>
      <c r="D3743" s="54">
        <v>190.60599999999999</v>
      </c>
      <c r="E3743" s="54">
        <v>190.37869000000001</v>
      </c>
      <c r="F3743" s="126">
        <f t="shared" si="117"/>
        <v>0.99880743523288884</v>
      </c>
    </row>
    <row r="3744" spans="1:6" s="55" customFormat="1" ht="15.75" thickTop="1" x14ac:dyDescent="0.25">
      <c r="A3744" s="51" t="str">
        <f t="shared" si="116"/>
        <v>A</v>
      </c>
      <c r="B3744" s="127" t="s">
        <v>258</v>
      </c>
      <c r="C3744" s="57" t="s">
        <v>10</v>
      </c>
      <c r="D3744" s="58">
        <v>190.60599999999999</v>
      </c>
      <c r="E3744" s="58">
        <v>190.37869000000001</v>
      </c>
      <c r="F3744" s="128">
        <f t="shared" si="117"/>
        <v>0.99880743523288884</v>
      </c>
    </row>
    <row r="3745" spans="1:6" s="55" customFormat="1" x14ac:dyDescent="0.25">
      <c r="A3745" s="51" t="str">
        <f t="shared" si="116"/>
        <v>A</v>
      </c>
      <c r="B3745" s="129" t="s">
        <v>258</v>
      </c>
      <c r="C3745" s="60" t="s">
        <v>14</v>
      </c>
      <c r="D3745" s="61">
        <v>190.60599999999999</v>
      </c>
      <c r="E3745" s="61">
        <v>190.37869000000001</v>
      </c>
      <c r="F3745" s="130">
        <f t="shared" si="117"/>
        <v>0.99880743523288884</v>
      </c>
    </row>
    <row r="3746" spans="1:6" s="55" customFormat="1" ht="18.75" thickBot="1" x14ac:dyDescent="0.3">
      <c r="A3746" s="51" t="str">
        <f t="shared" si="116"/>
        <v>A</v>
      </c>
      <c r="B3746" s="52" t="s">
        <v>1879</v>
      </c>
      <c r="C3746" s="125" t="s">
        <v>1880</v>
      </c>
      <c r="D3746" s="54">
        <v>81.17</v>
      </c>
      <c r="E3746" s="54">
        <v>81.16789</v>
      </c>
      <c r="F3746" s="126">
        <f t="shared" si="117"/>
        <v>0.99997400517432544</v>
      </c>
    </row>
    <row r="3747" spans="1:6" s="55" customFormat="1" ht="15.75" thickTop="1" x14ac:dyDescent="0.25">
      <c r="A3747" s="51" t="str">
        <f t="shared" si="116"/>
        <v>A</v>
      </c>
      <c r="B3747" s="127" t="s">
        <v>258</v>
      </c>
      <c r="C3747" s="57" t="s">
        <v>10</v>
      </c>
      <c r="D3747" s="58">
        <v>81.17</v>
      </c>
      <c r="E3747" s="58">
        <v>81.16789</v>
      </c>
      <c r="F3747" s="128">
        <f t="shared" si="117"/>
        <v>0.99997400517432544</v>
      </c>
    </row>
    <row r="3748" spans="1:6" s="55" customFormat="1" x14ac:dyDescent="0.25">
      <c r="A3748" s="51" t="str">
        <f t="shared" si="116"/>
        <v>A</v>
      </c>
      <c r="B3748" s="129" t="s">
        <v>258</v>
      </c>
      <c r="C3748" s="60" t="s">
        <v>14</v>
      </c>
      <c r="D3748" s="61">
        <v>81.17</v>
      </c>
      <c r="E3748" s="61">
        <v>81.16789</v>
      </c>
      <c r="F3748" s="130">
        <f t="shared" si="117"/>
        <v>0.99997400517432544</v>
      </c>
    </row>
    <row r="3749" spans="1:6" s="55" customFormat="1" ht="18.75" thickBot="1" x14ac:dyDescent="0.3">
      <c r="A3749" s="51" t="str">
        <f t="shared" si="116"/>
        <v>A</v>
      </c>
      <c r="B3749" s="52" t="s">
        <v>1881</v>
      </c>
      <c r="C3749" s="125" t="s">
        <v>1882</v>
      </c>
      <c r="D3749" s="54">
        <v>108.05</v>
      </c>
      <c r="E3749" s="54">
        <v>108.04525</v>
      </c>
      <c r="F3749" s="126">
        <f t="shared" si="117"/>
        <v>0.99995603887089313</v>
      </c>
    </row>
    <row r="3750" spans="1:6" s="55" customFormat="1" ht="15.75" thickTop="1" x14ac:dyDescent="0.25">
      <c r="A3750" s="51" t="str">
        <f t="shared" si="116"/>
        <v>A</v>
      </c>
      <c r="B3750" s="127" t="s">
        <v>258</v>
      </c>
      <c r="C3750" s="57" t="s">
        <v>10</v>
      </c>
      <c r="D3750" s="58">
        <v>108.05</v>
      </c>
      <c r="E3750" s="58">
        <v>108.04525</v>
      </c>
      <c r="F3750" s="128">
        <f t="shared" si="117"/>
        <v>0.99995603887089313</v>
      </c>
    </row>
    <row r="3751" spans="1:6" s="55" customFormat="1" x14ac:dyDescent="0.25">
      <c r="A3751" s="51" t="str">
        <f t="shared" si="116"/>
        <v>A</v>
      </c>
      <c r="B3751" s="129" t="s">
        <v>258</v>
      </c>
      <c r="C3751" s="60" t="s">
        <v>14</v>
      </c>
      <c r="D3751" s="61">
        <v>108.05</v>
      </c>
      <c r="E3751" s="61">
        <v>108.04525</v>
      </c>
      <c r="F3751" s="130">
        <f t="shared" si="117"/>
        <v>0.99995603887089313</v>
      </c>
    </row>
    <row r="3752" spans="1:6" s="55" customFormat="1" ht="36.75" thickBot="1" x14ac:dyDescent="0.3">
      <c r="A3752" s="51" t="str">
        <f t="shared" si="116"/>
        <v>A</v>
      </c>
      <c r="B3752" s="52" t="s">
        <v>1883</v>
      </c>
      <c r="C3752" s="125" t="s">
        <v>1884</v>
      </c>
      <c r="D3752" s="54">
        <v>9625.2999999999993</v>
      </c>
      <c r="E3752" s="54">
        <v>9621.7984700000015</v>
      </c>
      <c r="F3752" s="126">
        <f t="shared" si="117"/>
        <v>0.99963621601404651</v>
      </c>
    </row>
    <row r="3753" spans="1:6" s="55" customFormat="1" ht="15.75" thickTop="1" x14ac:dyDescent="0.25">
      <c r="A3753" s="51" t="str">
        <f t="shared" si="116"/>
        <v>A</v>
      </c>
      <c r="B3753" s="127" t="s">
        <v>258</v>
      </c>
      <c r="C3753" s="57" t="s">
        <v>10</v>
      </c>
      <c r="D3753" s="58">
        <v>9625.2999999999993</v>
      </c>
      <c r="E3753" s="58">
        <v>9621.7984700000015</v>
      </c>
      <c r="F3753" s="128">
        <f t="shared" si="117"/>
        <v>0.99963621601404651</v>
      </c>
    </row>
    <row r="3754" spans="1:6" s="55" customFormat="1" x14ac:dyDescent="0.25">
      <c r="A3754" s="51" t="str">
        <f t="shared" si="116"/>
        <v>A</v>
      </c>
      <c r="B3754" s="129" t="s">
        <v>258</v>
      </c>
      <c r="C3754" s="60" t="s">
        <v>16</v>
      </c>
      <c r="D3754" s="61">
        <v>9625.2999999999993</v>
      </c>
      <c r="E3754" s="61">
        <v>9621.7984700000015</v>
      </c>
      <c r="F3754" s="130">
        <f t="shared" si="117"/>
        <v>0.99963621601404651</v>
      </c>
    </row>
    <row r="3755" spans="1:6" s="55" customFormat="1" ht="36.75" thickBot="1" x14ac:dyDescent="0.3">
      <c r="A3755" s="51" t="str">
        <f t="shared" si="116"/>
        <v>A</v>
      </c>
      <c r="B3755" s="52" t="s">
        <v>1885</v>
      </c>
      <c r="C3755" s="125" t="s">
        <v>1886</v>
      </c>
      <c r="D3755" s="54">
        <v>85</v>
      </c>
      <c r="E3755" s="54">
        <v>84.691980000000001</v>
      </c>
      <c r="F3755" s="126">
        <f t="shared" si="117"/>
        <v>0.99637623529411767</v>
      </c>
    </row>
    <row r="3756" spans="1:6" s="55" customFormat="1" ht="15.75" thickTop="1" x14ac:dyDescent="0.25">
      <c r="A3756" s="51" t="str">
        <f t="shared" si="116"/>
        <v>A</v>
      </c>
      <c r="B3756" s="127" t="s">
        <v>258</v>
      </c>
      <c r="C3756" s="57" t="s">
        <v>10</v>
      </c>
      <c r="D3756" s="58">
        <v>85</v>
      </c>
      <c r="E3756" s="58">
        <v>84.691980000000001</v>
      </c>
      <c r="F3756" s="128">
        <f t="shared" si="117"/>
        <v>0.99637623529411767</v>
      </c>
    </row>
    <row r="3757" spans="1:6" s="55" customFormat="1" x14ac:dyDescent="0.25">
      <c r="A3757" s="51" t="str">
        <f t="shared" si="116"/>
        <v>A</v>
      </c>
      <c r="B3757" s="129" t="s">
        <v>258</v>
      </c>
      <c r="C3757" s="60" t="s">
        <v>12</v>
      </c>
      <c r="D3757" s="61">
        <v>85</v>
      </c>
      <c r="E3757" s="61">
        <v>84.691980000000001</v>
      </c>
      <c r="F3757" s="130">
        <f t="shared" si="117"/>
        <v>0.99637623529411767</v>
      </c>
    </row>
    <row r="3758" spans="1:6" ht="18.75" thickBot="1" x14ac:dyDescent="0.3">
      <c r="A3758" s="110" t="str">
        <f t="shared" si="116"/>
        <v>A</v>
      </c>
      <c r="B3758" s="42" t="s">
        <v>1887</v>
      </c>
      <c r="C3758" s="120" t="s">
        <v>1112</v>
      </c>
      <c r="D3758" s="44">
        <v>35855.286999999997</v>
      </c>
      <c r="E3758" s="44">
        <v>35808.799359999997</v>
      </c>
      <c r="F3758" s="113">
        <f t="shared" si="117"/>
        <v>0.99870346484745753</v>
      </c>
    </row>
    <row r="3759" spans="1:6" ht="15.75" thickTop="1" x14ac:dyDescent="0.25">
      <c r="A3759" s="110" t="str">
        <f t="shared" si="116"/>
        <v>A</v>
      </c>
      <c r="B3759" s="121" t="s">
        <v>258</v>
      </c>
      <c r="C3759" s="46" t="s">
        <v>10</v>
      </c>
      <c r="D3759" s="47">
        <v>4635.4549999999999</v>
      </c>
      <c r="E3759" s="47">
        <v>4604.8585400000002</v>
      </c>
      <c r="F3759" s="122">
        <f t="shared" si="117"/>
        <v>0.9933994699549451</v>
      </c>
    </row>
    <row r="3760" spans="1:6" x14ac:dyDescent="0.25">
      <c r="A3760" s="110" t="str">
        <f t="shared" si="116"/>
        <v>A</v>
      </c>
      <c r="B3760" s="123" t="s">
        <v>258</v>
      </c>
      <c r="C3760" s="49" t="s">
        <v>12</v>
      </c>
      <c r="D3760" s="50">
        <v>3836.7269999999999</v>
      </c>
      <c r="E3760" s="50">
        <v>3830.6293600000004</v>
      </c>
      <c r="F3760" s="124">
        <f t="shared" si="117"/>
        <v>0.99841071830234485</v>
      </c>
    </row>
    <row r="3761" spans="1:6" x14ac:dyDescent="0.25">
      <c r="A3761" s="110" t="str">
        <f t="shared" si="116"/>
        <v>A</v>
      </c>
      <c r="B3761" s="123" t="s">
        <v>258</v>
      </c>
      <c r="C3761" s="49" t="s">
        <v>2</v>
      </c>
      <c r="D3761" s="50">
        <v>283.72800000000001</v>
      </c>
      <c r="E3761" s="50">
        <v>282.40350999999993</v>
      </c>
      <c r="F3761" s="124">
        <f t="shared" si="117"/>
        <v>0.99533183189533614</v>
      </c>
    </row>
    <row r="3762" spans="1:6" x14ac:dyDescent="0.25">
      <c r="A3762" s="110" t="str">
        <f t="shared" si="116"/>
        <v>A</v>
      </c>
      <c r="B3762" s="123" t="s">
        <v>258</v>
      </c>
      <c r="C3762" s="49" t="s">
        <v>16</v>
      </c>
      <c r="D3762" s="50">
        <v>515</v>
      </c>
      <c r="E3762" s="50">
        <v>491.82567</v>
      </c>
      <c r="F3762" s="124">
        <f t="shared" si="117"/>
        <v>0.95500130097087377</v>
      </c>
    </row>
    <row r="3763" spans="1:6" x14ac:dyDescent="0.25">
      <c r="A3763" s="110" t="str">
        <f t="shared" si="116"/>
        <v>A</v>
      </c>
      <c r="B3763" s="121" t="s">
        <v>258</v>
      </c>
      <c r="C3763" s="46" t="s">
        <v>17</v>
      </c>
      <c r="D3763" s="47">
        <v>31219.831999999999</v>
      </c>
      <c r="E3763" s="47">
        <v>31203.94082</v>
      </c>
      <c r="F3763" s="122">
        <f t="shared" si="117"/>
        <v>0.99949099085478743</v>
      </c>
    </row>
    <row r="3764" spans="1:6" ht="36.75" thickBot="1" x14ac:dyDescent="0.3">
      <c r="A3764" s="110" t="str">
        <f t="shared" si="116"/>
        <v>A</v>
      </c>
      <c r="B3764" s="42" t="s">
        <v>1888</v>
      </c>
      <c r="C3764" s="120" t="s">
        <v>1889</v>
      </c>
      <c r="D3764" s="44">
        <v>29083.391</v>
      </c>
      <c r="E3764" s="44">
        <v>29054.02159</v>
      </c>
      <c r="F3764" s="113">
        <f t="shared" si="117"/>
        <v>0.9989901655553165</v>
      </c>
    </row>
    <row r="3765" spans="1:6" ht="15.75" thickTop="1" x14ac:dyDescent="0.25">
      <c r="A3765" s="110" t="str">
        <f t="shared" si="116"/>
        <v>A</v>
      </c>
      <c r="B3765" s="121" t="s">
        <v>258</v>
      </c>
      <c r="C3765" s="46" t="s">
        <v>10</v>
      </c>
      <c r="D3765" s="47">
        <v>2554.127</v>
      </c>
      <c r="E3765" s="47">
        <v>2526.3428799999997</v>
      </c>
      <c r="F3765" s="122">
        <f t="shared" si="117"/>
        <v>0.98912187217002123</v>
      </c>
    </row>
    <row r="3766" spans="1:6" x14ac:dyDescent="0.25">
      <c r="A3766" s="110" t="str">
        <f t="shared" si="116"/>
        <v>A</v>
      </c>
      <c r="B3766" s="123" t="s">
        <v>258</v>
      </c>
      <c r="C3766" s="49" t="s">
        <v>12</v>
      </c>
      <c r="D3766" s="50">
        <v>2039.127</v>
      </c>
      <c r="E3766" s="50">
        <v>2034.51721</v>
      </c>
      <c r="F3766" s="124">
        <f t="shared" si="117"/>
        <v>0.99773933158650741</v>
      </c>
    </row>
    <row r="3767" spans="1:6" x14ac:dyDescent="0.25">
      <c r="A3767" s="110" t="str">
        <f t="shared" si="116"/>
        <v>A</v>
      </c>
      <c r="B3767" s="123" t="s">
        <v>258</v>
      </c>
      <c r="C3767" s="49" t="s">
        <v>16</v>
      </c>
      <c r="D3767" s="50">
        <v>515</v>
      </c>
      <c r="E3767" s="50">
        <v>491.82567</v>
      </c>
      <c r="F3767" s="124">
        <f t="shared" si="117"/>
        <v>0.95500130097087377</v>
      </c>
    </row>
    <row r="3768" spans="1:6" x14ac:dyDescent="0.25">
      <c r="A3768" s="110" t="str">
        <f t="shared" si="116"/>
        <v>A</v>
      </c>
      <c r="B3768" s="121" t="s">
        <v>258</v>
      </c>
      <c r="C3768" s="46" t="s">
        <v>17</v>
      </c>
      <c r="D3768" s="47">
        <v>26529.263999999999</v>
      </c>
      <c r="E3768" s="47">
        <v>26527.67871</v>
      </c>
      <c r="F3768" s="122">
        <f t="shared" si="117"/>
        <v>0.99994024372481649</v>
      </c>
    </row>
    <row r="3769" spans="1:6" ht="36.75" thickBot="1" x14ac:dyDescent="0.3">
      <c r="A3769" s="110" t="str">
        <f t="shared" si="116"/>
        <v>A</v>
      </c>
      <c r="B3769" s="42" t="s">
        <v>1890</v>
      </c>
      <c r="C3769" s="120" t="s">
        <v>1891</v>
      </c>
      <c r="D3769" s="44">
        <v>2413.7280000000001</v>
      </c>
      <c r="E3769" s="44">
        <v>2410.14939</v>
      </c>
      <c r="F3769" s="113">
        <f t="shared" si="117"/>
        <v>0.99851739301197151</v>
      </c>
    </row>
    <row r="3770" spans="1:6" ht="15.75" thickTop="1" x14ac:dyDescent="0.25">
      <c r="A3770" s="110" t="str">
        <f t="shared" si="116"/>
        <v>A</v>
      </c>
      <c r="B3770" s="121" t="s">
        <v>258</v>
      </c>
      <c r="C3770" s="46" t="s">
        <v>10</v>
      </c>
      <c r="D3770" s="47">
        <v>75.727999999999994</v>
      </c>
      <c r="E3770" s="47">
        <v>74.241389999999996</v>
      </c>
      <c r="F3770" s="122">
        <f t="shared" si="117"/>
        <v>0.98036908409042889</v>
      </c>
    </row>
    <row r="3771" spans="1:6" x14ac:dyDescent="0.25">
      <c r="A3771" s="110" t="str">
        <f t="shared" si="116"/>
        <v>A</v>
      </c>
      <c r="B3771" s="123" t="s">
        <v>258</v>
      </c>
      <c r="C3771" s="49" t="s">
        <v>12</v>
      </c>
      <c r="D3771" s="50">
        <v>62</v>
      </c>
      <c r="E3771" s="50">
        <v>60.514040000000001</v>
      </c>
      <c r="F3771" s="124">
        <f t="shared" si="117"/>
        <v>0.97603290322580649</v>
      </c>
    </row>
    <row r="3772" spans="1:6" x14ac:dyDescent="0.25">
      <c r="A3772" s="110" t="str">
        <f t="shared" si="116"/>
        <v>A</v>
      </c>
      <c r="B3772" s="123" t="s">
        <v>258</v>
      </c>
      <c r="C3772" s="49" t="s">
        <v>2</v>
      </c>
      <c r="D3772" s="50">
        <v>13.728</v>
      </c>
      <c r="E3772" s="50">
        <v>13.727349999999999</v>
      </c>
      <c r="F3772" s="124">
        <f t="shared" si="117"/>
        <v>0.99995265151515145</v>
      </c>
    </row>
    <row r="3773" spans="1:6" x14ac:dyDescent="0.25">
      <c r="A3773" s="110" t="str">
        <f t="shared" si="116"/>
        <v>A</v>
      </c>
      <c r="B3773" s="121" t="s">
        <v>258</v>
      </c>
      <c r="C3773" s="46" t="s">
        <v>17</v>
      </c>
      <c r="D3773" s="47">
        <v>2338</v>
      </c>
      <c r="E3773" s="47">
        <v>2335.9079999999999</v>
      </c>
      <c r="F3773" s="122">
        <f t="shared" si="117"/>
        <v>0.99910521813515818</v>
      </c>
    </row>
    <row r="3774" spans="1:6" ht="54.75" thickBot="1" x14ac:dyDescent="0.3">
      <c r="A3774" s="110" t="str">
        <f t="shared" si="116"/>
        <v>A</v>
      </c>
      <c r="B3774" s="42" t="s">
        <v>1892</v>
      </c>
      <c r="C3774" s="120" t="s">
        <v>1893</v>
      </c>
      <c r="D3774" s="44">
        <v>187.91</v>
      </c>
      <c r="E3774" s="44">
        <v>187.89660999999998</v>
      </c>
      <c r="F3774" s="113">
        <f t="shared" si="117"/>
        <v>0.99992874248310348</v>
      </c>
    </row>
    <row r="3775" spans="1:6" ht="15.75" thickTop="1" x14ac:dyDescent="0.25">
      <c r="A3775" s="110" t="str">
        <f t="shared" si="116"/>
        <v>A</v>
      </c>
      <c r="B3775" s="121" t="s">
        <v>258</v>
      </c>
      <c r="C3775" s="46" t="s">
        <v>17</v>
      </c>
      <c r="D3775" s="47">
        <v>187.91</v>
      </c>
      <c r="E3775" s="47">
        <v>187.89660999999998</v>
      </c>
      <c r="F3775" s="122">
        <f t="shared" si="117"/>
        <v>0.99992874248310348</v>
      </c>
    </row>
    <row r="3776" spans="1:6" ht="36.75" thickBot="1" x14ac:dyDescent="0.3">
      <c r="A3776" s="110" t="str">
        <f t="shared" si="116"/>
        <v>A</v>
      </c>
      <c r="B3776" s="42" t="s">
        <v>1894</v>
      </c>
      <c r="C3776" s="120" t="s">
        <v>1895</v>
      </c>
      <c r="D3776" s="44">
        <v>1996.0940000000001</v>
      </c>
      <c r="E3776" s="44">
        <v>1982.57051</v>
      </c>
      <c r="F3776" s="113">
        <f t="shared" si="117"/>
        <v>0.99322502347083852</v>
      </c>
    </row>
    <row r="3777" spans="1:6" ht="15.75" thickTop="1" x14ac:dyDescent="0.25">
      <c r="A3777" s="110" t="str">
        <f t="shared" si="116"/>
        <v>A</v>
      </c>
      <c r="B3777" s="121" t="s">
        <v>258</v>
      </c>
      <c r="C3777" s="46" t="s">
        <v>10</v>
      </c>
      <c r="D3777" s="47">
        <v>270</v>
      </c>
      <c r="E3777" s="47">
        <v>268.67615999999998</v>
      </c>
      <c r="F3777" s="122">
        <f t="shared" si="117"/>
        <v>0.99509688888888881</v>
      </c>
    </row>
    <row r="3778" spans="1:6" x14ac:dyDescent="0.25">
      <c r="A3778" s="110" t="str">
        <f t="shared" si="116"/>
        <v>A</v>
      </c>
      <c r="B3778" s="123" t="s">
        <v>258</v>
      </c>
      <c r="C3778" s="49" t="s">
        <v>2</v>
      </c>
      <c r="D3778" s="50">
        <v>270</v>
      </c>
      <c r="E3778" s="50">
        <v>268.67615999999998</v>
      </c>
      <c r="F3778" s="124">
        <f t="shared" si="117"/>
        <v>0.99509688888888881</v>
      </c>
    </row>
    <row r="3779" spans="1:6" x14ac:dyDescent="0.25">
      <c r="A3779" s="110" t="str">
        <f t="shared" si="116"/>
        <v>A</v>
      </c>
      <c r="B3779" s="121" t="s">
        <v>258</v>
      </c>
      <c r="C3779" s="46" t="s">
        <v>17</v>
      </c>
      <c r="D3779" s="47">
        <v>1726.0940000000001</v>
      </c>
      <c r="E3779" s="47">
        <v>1713.89435</v>
      </c>
      <c r="F3779" s="122">
        <f t="shared" si="117"/>
        <v>0.9929322215360229</v>
      </c>
    </row>
    <row r="3780" spans="1:6" ht="36.75" thickBot="1" x14ac:dyDescent="0.3">
      <c r="A3780" s="110" t="str">
        <f t="shared" ref="A3780:A3843" si="118">IF(OR(D3780&lt;&gt;0,E3780&lt;&gt;0),"A","B")</f>
        <v>A</v>
      </c>
      <c r="B3780" s="42" t="s">
        <v>1896</v>
      </c>
      <c r="C3780" s="120" t="s">
        <v>1897</v>
      </c>
      <c r="D3780" s="44">
        <v>2174.1640000000002</v>
      </c>
      <c r="E3780" s="44">
        <v>2174.1612600000003</v>
      </c>
      <c r="F3780" s="113">
        <f t="shared" ref="F3780:F3843" si="119">E3780/D3780</f>
        <v>0.99999873974548381</v>
      </c>
    </row>
    <row r="3781" spans="1:6" ht="15.75" thickTop="1" x14ac:dyDescent="0.25">
      <c r="A3781" s="110" t="str">
        <f t="shared" si="118"/>
        <v>A</v>
      </c>
      <c r="B3781" s="121" t="s">
        <v>258</v>
      </c>
      <c r="C3781" s="46" t="s">
        <v>10</v>
      </c>
      <c r="D3781" s="47">
        <v>1735.6</v>
      </c>
      <c r="E3781" s="47">
        <v>1735.5981100000001</v>
      </c>
      <c r="F3781" s="122">
        <f t="shared" si="119"/>
        <v>0.99999891103941008</v>
      </c>
    </row>
    <row r="3782" spans="1:6" x14ac:dyDescent="0.25">
      <c r="A3782" s="110" t="str">
        <f t="shared" si="118"/>
        <v>A</v>
      </c>
      <c r="B3782" s="123" t="s">
        <v>258</v>
      </c>
      <c r="C3782" s="49" t="s">
        <v>12</v>
      </c>
      <c r="D3782" s="50">
        <v>1735.6</v>
      </c>
      <c r="E3782" s="50">
        <v>1735.5981100000001</v>
      </c>
      <c r="F3782" s="124">
        <f t="shared" si="119"/>
        <v>0.99999891103941008</v>
      </c>
    </row>
    <row r="3783" spans="1:6" x14ac:dyDescent="0.25">
      <c r="A3783" s="110" t="str">
        <f t="shared" si="118"/>
        <v>A</v>
      </c>
      <c r="B3783" s="121" t="s">
        <v>258</v>
      </c>
      <c r="C3783" s="46" t="s">
        <v>17</v>
      </c>
      <c r="D3783" s="47">
        <v>438.56400000000002</v>
      </c>
      <c r="E3783" s="47">
        <v>438.56315000000001</v>
      </c>
      <c r="F3783" s="122">
        <f t="shared" si="119"/>
        <v>0.99999806185642226</v>
      </c>
    </row>
    <row r="3784" spans="1:6" ht="36.75" thickBot="1" x14ac:dyDescent="0.3">
      <c r="A3784" s="110" t="str">
        <f t="shared" si="118"/>
        <v>A</v>
      </c>
      <c r="B3784" s="42" t="s">
        <v>1898</v>
      </c>
      <c r="C3784" s="120" t="s">
        <v>1899</v>
      </c>
      <c r="D3784" s="44">
        <v>2488.6999999999998</v>
      </c>
      <c r="E3784" s="44">
        <v>881.29534000000001</v>
      </c>
      <c r="F3784" s="113">
        <f t="shared" si="119"/>
        <v>0.35411875276248644</v>
      </c>
    </row>
    <row r="3785" spans="1:6" ht="15.75" thickTop="1" x14ac:dyDescent="0.25">
      <c r="A3785" s="110" t="str">
        <f t="shared" si="118"/>
        <v>A</v>
      </c>
      <c r="B3785" s="121" t="s">
        <v>258</v>
      </c>
      <c r="C3785" s="46" t="s">
        <v>10</v>
      </c>
      <c r="D3785" s="47">
        <v>2418</v>
      </c>
      <c r="E3785" s="47">
        <v>881.29534000000001</v>
      </c>
      <c r="F3785" s="122">
        <f t="shared" si="119"/>
        <v>0.36447284532671631</v>
      </c>
    </row>
    <row r="3786" spans="1:6" x14ac:dyDescent="0.25">
      <c r="A3786" s="110" t="str">
        <f t="shared" si="118"/>
        <v>A</v>
      </c>
      <c r="B3786" s="123" t="s">
        <v>258</v>
      </c>
      <c r="C3786" s="49" t="s">
        <v>12</v>
      </c>
      <c r="D3786" s="50">
        <v>2417.5</v>
      </c>
      <c r="E3786" s="50">
        <v>881.02572999999995</v>
      </c>
      <c r="F3786" s="124">
        <f t="shared" si="119"/>
        <v>0.36443670320579108</v>
      </c>
    </row>
    <row r="3787" spans="1:6" x14ac:dyDescent="0.25">
      <c r="A3787" s="110" t="str">
        <f t="shared" si="118"/>
        <v>A</v>
      </c>
      <c r="B3787" s="123" t="s">
        <v>258</v>
      </c>
      <c r="C3787" s="49" t="s">
        <v>16</v>
      </c>
      <c r="D3787" s="50">
        <v>0.5</v>
      </c>
      <c r="E3787" s="50">
        <v>0.26961000000000002</v>
      </c>
      <c r="F3787" s="124">
        <f t="shared" si="119"/>
        <v>0.53922000000000003</v>
      </c>
    </row>
    <row r="3788" spans="1:6" x14ac:dyDescent="0.25">
      <c r="A3788" s="110" t="str">
        <f t="shared" si="118"/>
        <v>A</v>
      </c>
      <c r="B3788" s="121" t="s">
        <v>258</v>
      </c>
      <c r="C3788" s="46" t="s">
        <v>17</v>
      </c>
      <c r="D3788" s="47">
        <v>70.7</v>
      </c>
      <c r="E3788" s="47">
        <v>0</v>
      </c>
      <c r="F3788" s="122">
        <f t="shared" si="119"/>
        <v>0</v>
      </c>
    </row>
    <row r="3789" spans="1:6" ht="18.75" thickBot="1" x14ac:dyDescent="0.3">
      <c r="A3789" s="110" t="str">
        <f t="shared" si="118"/>
        <v>A</v>
      </c>
      <c r="B3789" s="42" t="s">
        <v>1900</v>
      </c>
      <c r="C3789" s="120" t="s">
        <v>1901</v>
      </c>
      <c r="D3789" s="44">
        <v>538.4</v>
      </c>
      <c r="E3789" s="44">
        <v>161.57362000000001</v>
      </c>
      <c r="F3789" s="113">
        <f t="shared" si="119"/>
        <v>0.30009959138187225</v>
      </c>
    </row>
    <row r="3790" spans="1:6" ht="15.75" thickTop="1" x14ac:dyDescent="0.25">
      <c r="A3790" s="110" t="str">
        <f t="shared" si="118"/>
        <v>A</v>
      </c>
      <c r="B3790" s="121" t="s">
        <v>258</v>
      </c>
      <c r="C3790" s="46" t="s">
        <v>10</v>
      </c>
      <c r="D3790" s="47">
        <v>538.4</v>
      </c>
      <c r="E3790" s="47">
        <v>161.57362000000001</v>
      </c>
      <c r="F3790" s="122">
        <f t="shared" si="119"/>
        <v>0.30009959138187225</v>
      </c>
    </row>
    <row r="3791" spans="1:6" x14ac:dyDescent="0.25">
      <c r="A3791" s="110" t="str">
        <f t="shared" si="118"/>
        <v>A</v>
      </c>
      <c r="B3791" s="123" t="s">
        <v>258</v>
      </c>
      <c r="C3791" s="49" t="s">
        <v>12</v>
      </c>
      <c r="D3791" s="50">
        <v>538.4</v>
      </c>
      <c r="E3791" s="50">
        <v>161.57362000000001</v>
      </c>
      <c r="F3791" s="124">
        <f t="shared" si="119"/>
        <v>0.30009959138187225</v>
      </c>
    </row>
    <row r="3792" spans="1:6" ht="36.75" thickBot="1" x14ac:dyDescent="0.3">
      <c r="A3792" s="110" t="str">
        <f t="shared" si="118"/>
        <v>A</v>
      </c>
      <c r="B3792" s="42" t="s">
        <v>1902</v>
      </c>
      <c r="C3792" s="120" t="s">
        <v>1903</v>
      </c>
      <c r="D3792" s="44">
        <v>742.22</v>
      </c>
      <c r="E3792" s="44">
        <v>273.44666000000001</v>
      </c>
      <c r="F3792" s="113">
        <f t="shared" si="119"/>
        <v>0.3684172617283285</v>
      </c>
    </row>
    <row r="3793" spans="1:6" ht="15.75" thickTop="1" x14ac:dyDescent="0.25">
      <c r="A3793" s="110" t="str">
        <f t="shared" si="118"/>
        <v>A</v>
      </c>
      <c r="B3793" s="121" t="s">
        <v>258</v>
      </c>
      <c r="C3793" s="46" t="s">
        <v>10</v>
      </c>
      <c r="D3793" s="47">
        <v>642.22</v>
      </c>
      <c r="E3793" s="47">
        <v>273.44666000000001</v>
      </c>
      <c r="F3793" s="122">
        <f t="shared" si="119"/>
        <v>0.42578346983899595</v>
      </c>
    </row>
    <row r="3794" spans="1:6" x14ac:dyDescent="0.25">
      <c r="A3794" s="110" t="str">
        <f t="shared" si="118"/>
        <v>A</v>
      </c>
      <c r="B3794" s="123" t="s">
        <v>258</v>
      </c>
      <c r="C3794" s="49" t="s">
        <v>12</v>
      </c>
      <c r="D3794" s="50">
        <v>639.91999999999996</v>
      </c>
      <c r="E3794" s="50">
        <v>272.34938</v>
      </c>
      <c r="F3794" s="124">
        <f t="shared" si="119"/>
        <v>0.42559910613826729</v>
      </c>
    </row>
    <row r="3795" spans="1:6" x14ac:dyDescent="0.25">
      <c r="A3795" s="110" t="str">
        <f t="shared" si="118"/>
        <v>A</v>
      </c>
      <c r="B3795" s="123" t="s">
        <v>258</v>
      </c>
      <c r="C3795" s="49" t="s">
        <v>16</v>
      </c>
      <c r="D3795" s="50">
        <v>2.2999999999999998</v>
      </c>
      <c r="E3795" s="50">
        <v>1.09728</v>
      </c>
      <c r="F3795" s="124">
        <f t="shared" si="119"/>
        <v>0.47707826086956528</v>
      </c>
    </row>
    <row r="3796" spans="1:6" x14ac:dyDescent="0.25">
      <c r="A3796" s="110" t="str">
        <f t="shared" si="118"/>
        <v>A</v>
      </c>
      <c r="B3796" s="121" t="s">
        <v>258</v>
      </c>
      <c r="C3796" s="46" t="s">
        <v>17</v>
      </c>
      <c r="D3796" s="47">
        <v>100</v>
      </c>
      <c r="E3796" s="47">
        <v>0</v>
      </c>
      <c r="F3796" s="122">
        <f t="shared" si="119"/>
        <v>0</v>
      </c>
    </row>
    <row r="3797" spans="1:6" ht="36.75" thickBot="1" x14ac:dyDescent="0.3">
      <c r="A3797" s="110" t="str">
        <f t="shared" si="118"/>
        <v>A</v>
      </c>
      <c r="B3797" s="42" t="s">
        <v>1904</v>
      </c>
      <c r="C3797" s="120" t="s">
        <v>1905</v>
      </c>
      <c r="D3797" s="44">
        <v>104353</v>
      </c>
      <c r="E3797" s="44">
        <v>83956.963690000004</v>
      </c>
      <c r="F3797" s="113">
        <f t="shared" si="119"/>
        <v>0.80454767654020487</v>
      </c>
    </row>
    <row r="3798" spans="1:6" ht="15.75" thickTop="1" x14ac:dyDescent="0.25">
      <c r="A3798" s="110" t="str">
        <f t="shared" si="118"/>
        <v>A</v>
      </c>
      <c r="B3798" s="121" t="s">
        <v>258</v>
      </c>
      <c r="C3798" s="46" t="s">
        <v>10</v>
      </c>
      <c r="D3798" s="47">
        <v>92610.266000000003</v>
      </c>
      <c r="E3798" s="47">
        <v>78097.767579999985</v>
      </c>
      <c r="F3798" s="122">
        <f t="shared" si="119"/>
        <v>0.84329492779990489</v>
      </c>
    </row>
    <row r="3799" spans="1:6" x14ac:dyDescent="0.25">
      <c r="A3799" s="110" t="str">
        <f t="shared" si="118"/>
        <v>A</v>
      </c>
      <c r="B3799" s="123" t="s">
        <v>258</v>
      </c>
      <c r="C3799" s="49" t="s">
        <v>11</v>
      </c>
      <c r="D3799" s="50">
        <v>19105.098999999998</v>
      </c>
      <c r="E3799" s="50">
        <v>17578.872950000001</v>
      </c>
      <c r="F3799" s="124">
        <f t="shared" si="119"/>
        <v>0.92011420354325313</v>
      </c>
    </row>
    <row r="3800" spans="1:6" x14ac:dyDescent="0.25">
      <c r="A3800" s="110" t="str">
        <f t="shared" si="118"/>
        <v>A</v>
      </c>
      <c r="B3800" s="123" t="s">
        <v>258</v>
      </c>
      <c r="C3800" s="49" t="s">
        <v>12</v>
      </c>
      <c r="D3800" s="50">
        <v>9000.7540000000008</v>
      </c>
      <c r="E3800" s="50">
        <v>7382.911180000001</v>
      </c>
      <c r="F3800" s="124">
        <f t="shared" si="119"/>
        <v>0.82025474532466947</v>
      </c>
    </row>
    <row r="3801" spans="1:6" x14ac:dyDescent="0.25">
      <c r="A3801" s="110" t="str">
        <f t="shared" si="118"/>
        <v>A</v>
      </c>
      <c r="B3801" s="123" t="s">
        <v>258</v>
      </c>
      <c r="C3801" s="49" t="s">
        <v>14</v>
      </c>
      <c r="D3801" s="50">
        <v>57251.178999999996</v>
      </c>
      <c r="E3801" s="50">
        <v>47495.732560000004</v>
      </c>
      <c r="F3801" s="124">
        <f t="shared" si="119"/>
        <v>0.82960269796365249</v>
      </c>
    </row>
    <row r="3802" spans="1:6" x14ac:dyDescent="0.25">
      <c r="A3802" s="110" t="str">
        <f t="shared" si="118"/>
        <v>A</v>
      </c>
      <c r="B3802" s="123" t="s">
        <v>258</v>
      </c>
      <c r="C3802" s="49" t="s">
        <v>2</v>
      </c>
      <c r="D3802" s="50">
        <v>1333.6420000000001</v>
      </c>
      <c r="E3802" s="50">
        <v>770.17141000000004</v>
      </c>
      <c r="F3802" s="124">
        <f t="shared" si="119"/>
        <v>0.57749486743818812</v>
      </c>
    </row>
    <row r="3803" spans="1:6" x14ac:dyDescent="0.25">
      <c r="A3803" s="110" t="str">
        <f t="shared" si="118"/>
        <v>A</v>
      </c>
      <c r="B3803" s="123" t="s">
        <v>258</v>
      </c>
      <c r="C3803" s="49" t="s">
        <v>15</v>
      </c>
      <c r="D3803" s="50">
        <v>492.59100000000001</v>
      </c>
      <c r="E3803" s="50">
        <v>274.03802000000002</v>
      </c>
      <c r="F3803" s="124">
        <f t="shared" si="119"/>
        <v>0.55631958358963118</v>
      </c>
    </row>
    <row r="3804" spans="1:6" x14ac:dyDescent="0.25">
      <c r="A3804" s="110" t="str">
        <f t="shared" si="118"/>
        <v>A</v>
      </c>
      <c r="B3804" s="123" t="s">
        <v>258</v>
      </c>
      <c r="C3804" s="49" t="s">
        <v>16</v>
      </c>
      <c r="D3804" s="50">
        <v>5427.0010000000002</v>
      </c>
      <c r="E3804" s="50">
        <v>4596.0414600000004</v>
      </c>
      <c r="F3804" s="124">
        <f t="shared" si="119"/>
        <v>0.84688421100346212</v>
      </c>
    </row>
    <row r="3805" spans="1:6" x14ac:dyDescent="0.25">
      <c r="A3805" s="110" t="str">
        <f t="shared" si="118"/>
        <v>A</v>
      </c>
      <c r="B3805" s="121" t="s">
        <v>258</v>
      </c>
      <c r="C3805" s="46" t="s">
        <v>17</v>
      </c>
      <c r="D3805" s="47">
        <v>9143.3539999999994</v>
      </c>
      <c r="E3805" s="47">
        <v>3259.8161100000002</v>
      </c>
      <c r="F3805" s="122">
        <f t="shared" si="119"/>
        <v>0.35652301223380395</v>
      </c>
    </row>
    <row r="3806" spans="1:6" x14ac:dyDescent="0.25">
      <c r="A3806" s="110" t="str">
        <f t="shared" si="118"/>
        <v>A</v>
      </c>
      <c r="B3806" s="121" t="s">
        <v>258</v>
      </c>
      <c r="C3806" s="46" t="s">
        <v>21</v>
      </c>
      <c r="D3806" s="47">
        <v>2599.38</v>
      </c>
      <c r="E3806" s="47">
        <v>2599.38</v>
      </c>
      <c r="F3806" s="122">
        <f t="shared" si="119"/>
        <v>1</v>
      </c>
    </row>
    <row r="3807" spans="1:6" ht="54.75" thickBot="1" x14ac:dyDescent="0.3">
      <c r="A3807" s="110" t="str">
        <f t="shared" si="118"/>
        <v>A</v>
      </c>
      <c r="B3807" s="42" t="s">
        <v>1906</v>
      </c>
      <c r="C3807" s="120" t="s">
        <v>1907</v>
      </c>
      <c r="D3807" s="44">
        <v>2030</v>
      </c>
      <c r="E3807" s="44">
        <v>1853.1955499999999</v>
      </c>
      <c r="F3807" s="113">
        <f t="shared" si="119"/>
        <v>0.91290421182266002</v>
      </c>
    </row>
    <row r="3808" spans="1:6" ht="15.75" thickTop="1" x14ac:dyDescent="0.25">
      <c r="A3808" s="110" t="str">
        <f t="shared" si="118"/>
        <v>A</v>
      </c>
      <c r="B3808" s="121" t="s">
        <v>258</v>
      </c>
      <c r="C3808" s="46" t="s">
        <v>10</v>
      </c>
      <c r="D3808" s="47">
        <v>1908</v>
      </c>
      <c r="E3808" s="47">
        <v>1832.2705499999997</v>
      </c>
      <c r="F3808" s="122">
        <f t="shared" si="119"/>
        <v>0.96030951257861619</v>
      </c>
    </row>
    <row r="3809" spans="1:6" x14ac:dyDescent="0.25">
      <c r="A3809" s="110" t="str">
        <f t="shared" si="118"/>
        <v>A</v>
      </c>
      <c r="B3809" s="123" t="s">
        <v>258</v>
      </c>
      <c r="C3809" s="49" t="s">
        <v>11</v>
      </c>
      <c r="D3809" s="50">
        <v>1053</v>
      </c>
      <c r="E3809" s="50">
        <v>1052.6341399999999</v>
      </c>
      <c r="F3809" s="124">
        <f t="shared" si="119"/>
        <v>0.99965255460588787</v>
      </c>
    </row>
    <row r="3810" spans="1:6" x14ac:dyDescent="0.25">
      <c r="A3810" s="110" t="str">
        <f t="shared" si="118"/>
        <v>A</v>
      </c>
      <c r="B3810" s="123" t="s">
        <v>258</v>
      </c>
      <c r="C3810" s="49" t="s">
        <v>12</v>
      </c>
      <c r="D3810" s="50">
        <v>710.58</v>
      </c>
      <c r="E3810" s="50">
        <v>697.23982999999998</v>
      </c>
      <c r="F3810" s="124">
        <f t="shared" si="119"/>
        <v>0.98122636437839506</v>
      </c>
    </row>
    <row r="3811" spans="1:6" x14ac:dyDescent="0.25">
      <c r="A3811" s="110" t="str">
        <f t="shared" si="118"/>
        <v>A</v>
      </c>
      <c r="B3811" s="123" t="s">
        <v>258</v>
      </c>
      <c r="C3811" s="49" t="s">
        <v>2</v>
      </c>
      <c r="D3811" s="50">
        <v>100</v>
      </c>
      <c r="E3811" s="50">
        <v>51.54045</v>
      </c>
      <c r="F3811" s="124">
        <f t="shared" si="119"/>
        <v>0.51540450000000004</v>
      </c>
    </row>
    <row r="3812" spans="1:6" x14ac:dyDescent="0.25">
      <c r="A3812" s="110" t="str">
        <f t="shared" si="118"/>
        <v>A</v>
      </c>
      <c r="B3812" s="123" t="s">
        <v>258</v>
      </c>
      <c r="C3812" s="49" t="s">
        <v>15</v>
      </c>
      <c r="D3812" s="50">
        <v>37</v>
      </c>
      <c r="E3812" s="50">
        <v>25.497310000000002</v>
      </c>
      <c r="F3812" s="124">
        <f t="shared" si="119"/>
        <v>0.6891164864864866</v>
      </c>
    </row>
    <row r="3813" spans="1:6" x14ac:dyDescent="0.25">
      <c r="A3813" s="110" t="str">
        <f t="shared" si="118"/>
        <v>A</v>
      </c>
      <c r="B3813" s="123" t="s">
        <v>258</v>
      </c>
      <c r="C3813" s="49" t="s">
        <v>16</v>
      </c>
      <c r="D3813" s="50">
        <v>7.42</v>
      </c>
      <c r="E3813" s="50">
        <v>5.3588199999999997</v>
      </c>
      <c r="F3813" s="124">
        <f t="shared" si="119"/>
        <v>0.72221293800539077</v>
      </c>
    </row>
    <row r="3814" spans="1:6" x14ac:dyDescent="0.25">
      <c r="A3814" s="110" t="str">
        <f t="shared" si="118"/>
        <v>A</v>
      </c>
      <c r="B3814" s="121" t="s">
        <v>258</v>
      </c>
      <c r="C3814" s="46" t="s">
        <v>17</v>
      </c>
      <c r="D3814" s="47">
        <v>122</v>
      </c>
      <c r="E3814" s="47">
        <v>20.925000000000001</v>
      </c>
      <c r="F3814" s="122">
        <f t="shared" si="119"/>
        <v>0.17151639344262296</v>
      </c>
    </row>
    <row r="3815" spans="1:6" s="55" customFormat="1" ht="54.75" thickBot="1" x14ac:dyDescent="0.3">
      <c r="A3815" s="51" t="str">
        <f t="shared" si="118"/>
        <v>A</v>
      </c>
      <c r="B3815" s="52" t="s">
        <v>1908</v>
      </c>
      <c r="C3815" s="125" t="s">
        <v>1909</v>
      </c>
      <c r="D3815" s="54">
        <v>1922</v>
      </c>
      <c r="E3815" s="54">
        <v>1794.7686199999998</v>
      </c>
      <c r="F3815" s="126">
        <f t="shared" si="119"/>
        <v>0.93380261186264302</v>
      </c>
    </row>
    <row r="3816" spans="1:6" s="55" customFormat="1" ht="15.75" thickTop="1" x14ac:dyDescent="0.25">
      <c r="A3816" s="51" t="str">
        <f t="shared" si="118"/>
        <v>A</v>
      </c>
      <c r="B3816" s="127" t="s">
        <v>258</v>
      </c>
      <c r="C3816" s="57" t="s">
        <v>10</v>
      </c>
      <c r="D3816" s="58">
        <v>1800</v>
      </c>
      <c r="E3816" s="58">
        <v>1773.8436199999999</v>
      </c>
      <c r="F3816" s="128">
        <f t="shared" si="119"/>
        <v>0.98546867777777769</v>
      </c>
    </row>
    <row r="3817" spans="1:6" s="55" customFormat="1" x14ac:dyDescent="0.25">
      <c r="A3817" s="51" t="str">
        <f t="shared" si="118"/>
        <v>A</v>
      </c>
      <c r="B3817" s="129" t="s">
        <v>258</v>
      </c>
      <c r="C3817" s="60" t="s">
        <v>11</v>
      </c>
      <c r="D3817" s="61">
        <v>1053</v>
      </c>
      <c r="E3817" s="61">
        <v>1052.6341399999999</v>
      </c>
      <c r="F3817" s="130">
        <f t="shared" si="119"/>
        <v>0.99965255460588787</v>
      </c>
    </row>
    <row r="3818" spans="1:6" s="55" customFormat="1" x14ac:dyDescent="0.25">
      <c r="A3818" s="51" t="str">
        <f t="shared" si="118"/>
        <v>A</v>
      </c>
      <c r="B3818" s="129" t="s">
        <v>258</v>
      </c>
      <c r="C3818" s="60" t="s">
        <v>12</v>
      </c>
      <c r="D3818" s="61">
        <v>702.58</v>
      </c>
      <c r="E3818" s="61">
        <v>690.35334999999998</v>
      </c>
      <c r="F3818" s="130">
        <f t="shared" si="119"/>
        <v>0.98259749779384542</v>
      </c>
    </row>
    <row r="3819" spans="1:6" s="55" customFormat="1" x14ac:dyDescent="0.25">
      <c r="A3819" s="51" t="str">
        <f t="shared" si="118"/>
        <v>A</v>
      </c>
      <c r="B3819" s="129" t="s">
        <v>258</v>
      </c>
      <c r="C3819" s="60" t="s">
        <v>15</v>
      </c>
      <c r="D3819" s="61">
        <v>37</v>
      </c>
      <c r="E3819" s="61">
        <v>25.497310000000002</v>
      </c>
      <c r="F3819" s="130">
        <f t="shared" si="119"/>
        <v>0.6891164864864866</v>
      </c>
    </row>
    <row r="3820" spans="1:6" s="55" customFormat="1" x14ac:dyDescent="0.25">
      <c r="A3820" s="51" t="str">
        <f t="shared" si="118"/>
        <v>A</v>
      </c>
      <c r="B3820" s="129" t="s">
        <v>258</v>
      </c>
      <c r="C3820" s="60" t="s">
        <v>16</v>
      </c>
      <c r="D3820" s="61">
        <v>7.42</v>
      </c>
      <c r="E3820" s="61">
        <v>5.3588199999999997</v>
      </c>
      <c r="F3820" s="130">
        <f t="shared" si="119"/>
        <v>0.72221293800539077</v>
      </c>
    </row>
    <row r="3821" spans="1:6" s="55" customFormat="1" x14ac:dyDescent="0.25">
      <c r="A3821" s="51" t="str">
        <f t="shared" si="118"/>
        <v>A</v>
      </c>
      <c r="B3821" s="127" t="s">
        <v>258</v>
      </c>
      <c r="C3821" s="57" t="s">
        <v>17</v>
      </c>
      <c r="D3821" s="58">
        <v>122</v>
      </c>
      <c r="E3821" s="58">
        <v>20.925000000000001</v>
      </c>
      <c r="F3821" s="128">
        <f t="shared" si="119"/>
        <v>0.17151639344262296</v>
      </c>
    </row>
    <row r="3822" spans="1:6" s="55" customFormat="1" ht="18.75" thickBot="1" x14ac:dyDescent="0.3">
      <c r="A3822" s="51" t="str">
        <f t="shared" si="118"/>
        <v>A</v>
      </c>
      <c r="B3822" s="52" t="s">
        <v>1910</v>
      </c>
      <c r="C3822" s="125" t="s">
        <v>1578</v>
      </c>
      <c r="D3822" s="54">
        <v>108</v>
      </c>
      <c r="E3822" s="54">
        <v>58.426929999999992</v>
      </c>
      <c r="F3822" s="126">
        <f t="shared" si="119"/>
        <v>0.54099009259259256</v>
      </c>
    </row>
    <row r="3823" spans="1:6" s="55" customFormat="1" ht="15.75" thickTop="1" x14ac:dyDescent="0.25">
      <c r="A3823" s="51" t="str">
        <f t="shared" si="118"/>
        <v>A</v>
      </c>
      <c r="B3823" s="127" t="s">
        <v>258</v>
      </c>
      <c r="C3823" s="57" t="s">
        <v>10</v>
      </c>
      <c r="D3823" s="58">
        <v>108</v>
      </c>
      <c r="E3823" s="58">
        <v>58.426929999999992</v>
      </c>
      <c r="F3823" s="128">
        <f t="shared" si="119"/>
        <v>0.54099009259259256</v>
      </c>
    </row>
    <row r="3824" spans="1:6" s="55" customFormat="1" x14ac:dyDescent="0.25">
      <c r="A3824" s="51" t="str">
        <f t="shared" si="118"/>
        <v>A</v>
      </c>
      <c r="B3824" s="129" t="s">
        <v>258</v>
      </c>
      <c r="C3824" s="60" t="s">
        <v>12</v>
      </c>
      <c r="D3824" s="61">
        <v>8</v>
      </c>
      <c r="E3824" s="61">
        <v>6.8864799999999997</v>
      </c>
      <c r="F3824" s="130">
        <f t="shared" si="119"/>
        <v>0.86080999999999996</v>
      </c>
    </row>
    <row r="3825" spans="1:6" s="55" customFormat="1" x14ac:dyDescent="0.25">
      <c r="A3825" s="51" t="str">
        <f t="shared" si="118"/>
        <v>A</v>
      </c>
      <c r="B3825" s="129" t="s">
        <v>258</v>
      </c>
      <c r="C3825" s="60" t="s">
        <v>2</v>
      </c>
      <c r="D3825" s="61">
        <v>100</v>
      </c>
      <c r="E3825" s="61">
        <v>51.54045</v>
      </c>
      <c r="F3825" s="130">
        <f t="shared" si="119"/>
        <v>0.51540450000000004</v>
      </c>
    </row>
    <row r="3826" spans="1:6" ht="36.75" thickBot="1" x14ac:dyDescent="0.3">
      <c r="A3826" s="110" t="str">
        <f t="shared" si="118"/>
        <v>A</v>
      </c>
      <c r="B3826" s="42" t="s">
        <v>1911</v>
      </c>
      <c r="C3826" s="120" t="s">
        <v>1912</v>
      </c>
      <c r="D3826" s="44">
        <v>3831</v>
      </c>
      <c r="E3826" s="44">
        <v>3627.7583399999999</v>
      </c>
      <c r="F3826" s="113">
        <f t="shared" si="119"/>
        <v>0.94694814408770556</v>
      </c>
    </row>
    <row r="3827" spans="1:6" ht="15.75" thickTop="1" x14ac:dyDescent="0.25">
      <c r="A3827" s="110" t="str">
        <f t="shared" si="118"/>
        <v>A</v>
      </c>
      <c r="B3827" s="121" t="s">
        <v>258</v>
      </c>
      <c r="C3827" s="46" t="s">
        <v>10</v>
      </c>
      <c r="D3827" s="47">
        <v>3776</v>
      </c>
      <c r="E3827" s="47">
        <v>3622.27234</v>
      </c>
      <c r="F3827" s="122">
        <f t="shared" si="119"/>
        <v>0.95928822563559324</v>
      </c>
    </row>
    <row r="3828" spans="1:6" x14ac:dyDescent="0.25">
      <c r="A3828" s="110" t="str">
        <f t="shared" si="118"/>
        <v>A</v>
      </c>
      <c r="B3828" s="123" t="s">
        <v>258</v>
      </c>
      <c r="C3828" s="49" t="s">
        <v>11</v>
      </c>
      <c r="D3828" s="50">
        <v>3054.3</v>
      </c>
      <c r="E3828" s="50">
        <v>2951.4716200000003</v>
      </c>
      <c r="F3828" s="124">
        <f t="shared" si="119"/>
        <v>0.96633324165930001</v>
      </c>
    </row>
    <row r="3829" spans="1:6" x14ac:dyDescent="0.25">
      <c r="A3829" s="110" t="str">
        <f t="shared" si="118"/>
        <v>A</v>
      </c>
      <c r="B3829" s="123" t="s">
        <v>258</v>
      </c>
      <c r="C3829" s="49" t="s">
        <v>12</v>
      </c>
      <c r="D3829" s="50">
        <v>666.75099999999998</v>
      </c>
      <c r="E3829" s="50">
        <v>625.59066000000007</v>
      </c>
      <c r="F3829" s="124">
        <f t="shared" si="119"/>
        <v>0.93826729918665308</v>
      </c>
    </row>
    <row r="3830" spans="1:6" x14ac:dyDescent="0.25">
      <c r="A3830" s="110" t="str">
        <f t="shared" si="118"/>
        <v>A</v>
      </c>
      <c r="B3830" s="123" t="s">
        <v>258</v>
      </c>
      <c r="C3830" s="49" t="s">
        <v>2</v>
      </c>
      <c r="D3830" s="50">
        <v>8.9489999999999998</v>
      </c>
      <c r="E3830" s="50">
        <v>8.9482099999999996</v>
      </c>
      <c r="F3830" s="124">
        <f t="shared" si="119"/>
        <v>0.99991172198010947</v>
      </c>
    </row>
    <row r="3831" spans="1:6" x14ac:dyDescent="0.25">
      <c r="A3831" s="110" t="str">
        <f t="shared" si="118"/>
        <v>A</v>
      </c>
      <c r="B3831" s="123" t="s">
        <v>258</v>
      </c>
      <c r="C3831" s="49" t="s">
        <v>16</v>
      </c>
      <c r="D3831" s="50">
        <v>46</v>
      </c>
      <c r="E3831" s="50">
        <v>36.261849999999995</v>
      </c>
      <c r="F3831" s="124">
        <f t="shared" si="119"/>
        <v>0.78830108695652168</v>
      </c>
    </row>
    <row r="3832" spans="1:6" x14ac:dyDescent="0.25">
      <c r="A3832" s="110" t="str">
        <f t="shared" si="118"/>
        <v>A</v>
      </c>
      <c r="B3832" s="121" t="s">
        <v>258</v>
      </c>
      <c r="C3832" s="46" t="s">
        <v>17</v>
      </c>
      <c r="D3832" s="47">
        <v>55</v>
      </c>
      <c r="E3832" s="47">
        <v>5.4859999999999998</v>
      </c>
      <c r="F3832" s="122">
        <f t="shared" si="119"/>
        <v>9.974545454545454E-2</v>
      </c>
    </row>
    <row r="3833" spans="1:6" s="55" customFormat="1" ht="36.75" thickBot="1" x14ac:dyDescent="0.3">
      <c r="A3833" s="51" t="str">
        <f t="shared" si="118"/>
        <v>A</v>
      </c>
      <c r="B3833" s="52" t="s">
        <v>1913</v>
      </c>
      <c r="C3833" s="125" t="s">
        <v>1914</v>
      </c>
      <c r="D3833" s="54">
        <v>756</v>
      </c>
      <c r="E3833" s="54">
        <v>730.71666999999991</v>
      </c>
      <c r="F3833" s="126">
        <f t="shared" si="119"/>
        <v>0.96655644179894162</v>
      </c>
    </row>
    <row r="3834" spans="1:6" s="55" customFormat="1" ht="15.75" thickTop="1" x14ac:dyDescent="0.25">
      <c r="A3834" s="51" t="str">
        <f t="shared" si="118"/>
        <v>A</v>
      </c>
      <c r="B3834" s="127" t="s">
        <v>258</v>
      </c>
      <c r="C3834" s="57" t="s">
        <v>10</v>
      </c>
      <c r="D3834" s="58">
        <v>746</v>
      </c>
      <c r="E3834" s="58">
        <v>730.71666999999991</v>
      </c>
      <c r="F3834" s="128">
        <f t="shared" si="119"/>
        <v>0.97951296246648778</v>
      </c>
    </row>
    <row r="3835" spans="1:6" s="55" customFormat="1" x14ac:dyDescent="0.25">
      <c r="A3835" s="51" t="str">
        <f t="shared" si="118"/>
        <v>A</v>
      </c>
      <c r="B3835" s="129" t="s">
        <v>258</v>
      </c>
      <c r="C3835" s="60" t="s">
        <v>11</v>
      </c>
      <c r="D3835" s="61">
        <v>542.29999999999995</v>
      </c>
      <c r="E3835" s="61">
        <v>542.22500000000002</v>
      </c>
      <c r="F3835" s="130">
        <f t="shared" si="119"/>
        <v>0.99986170016595988</v>
      </c>
    </row>
    <row r="3836" spans="1:6" s="55" customFormat="1" x14ac:dyDescent="0.25">
      <c r="A3836" s="51" t="str">
        <f t="shared" si="118"/>
        <v>A</v>
      </c>
      <c r="B3836" s="129" t="s">
        <v>258</v>
      </c>
      <c r="C3836" s="60" t="s">
        <v>12</v>
      </c>
      <c r="D3836" s="61">
        <v>194.751</v>
      </c>
      <c r="E3836" s="61">
        <v>179.54345999999998</v>
      </c>
      <c r="F3836" s="130">
        <f t="shared" si="119"/>
        <v>0.92191290416993998</v>
      </c>
    </row>
    <row r="3837" spans="1:6" s="55" customFormat="1" x14ac:dyDescent="0.25">
      <c r="A3837" s="51" t="str">
        <f t="shared" si="118"/>
        <v>A</v>
      </c>
      <c r="B3837" s="129" t="s">
        <v>258</v>
      </c>
      <c r="C3837" s="60" t="s">
        <v>2</v>
      </c>
      <c r="D3837" s="61">
        <v>8.9489999999999998</v>
      </c>
      <c r="E3837" s="61">
        <v>8.9482099999999996</v>
      </c>
      <c r="F3837" s="130">
        <f t="shared" si="119"/>
        <v>0.99991172198010947</v>
      </c>
    </row>
    <row r="3838" spans="1:6" s="55" customFormat="1" x14ac:dyDescent="0.25">
      <c r="A3838" s="51" t="str">
        <f t="shared" si="118"/>
        <v>A</v>
      </c>
      <c r="B3838" s="127" t="s">
        <v>258</v>
      </c>
      <c r="C3838" s="57" t="s">
        <v>17</v>
      </c>
      <c r="D3838" s="58">
        <v>10</v>
      </c>
      <c r="E3838" s="58">
        <v>0</v>
      </c>
      <c r="F3838" s="128">
        <f t="shared" si="119"/>
        <v>0</v>
      </c>
    </row>
    <row r="3839" spans="1:6" s="55" customFormat="1" ht="36.75" thickBot="1" x14ac:dyDescent="0.3">
      <c r="A3839" s="51" t="str">
        <f t="shared" si="118"/>
        <v>A</v>
      </c>
      <c r="B3839" s="52" t="s">
        <v>1915</v>
      </c>
      <c r="C3839" s="125" t="s">
        <v>1916</v>
      </c>
      <c r="D3839" s="54">
        <v>1102</v>
      </c>
      <c r="E3839" s="54">
        <v>1027.66841</v>
      </c>
      <c r="F3839" s="126">
        <f t="shared" si="119"/>
        <v>0.93254846642468237</v>
      </c>
    </row>
    <row r="3840" spans="1:6" s="55" customFormat="1" ht="15.75" thickTop="1" x14ac:dyDescent="0.25">
      <c r="A3840" s="51" t="str">
        <f t="shared" si="118"/>
        <v>A</v>
      </c>
      <c r="B3840" s="127" t="s">
        <v>258</v>
      </c>
      <c r="C3840" s="57" t="s">
        <v>10</v>
      </c>
      <c r="D3840" s="58">
        <v>1072</v>
      </c>
      <c r="E3840" s="58">
        <v>1022.18241</v>
      </c>
      <c r="F3840" s="128">
        <f t="shared" si="119"/>
        <v>0.9535283675373134</v>
      </c>
    </row>
    <row r="3841" spans="1:6" s="55" customFormat="1" x14ac:dyDescent="0.25">
      <c r="A3841" s="51" t="str">
        <f t="shared" si="118"/>
        <v>A</v>
      </c>
      <c r="B3841" s="129" t="s">
        <v>258</v>
      </c>
      <c r="C3841" s="60" t="s">
        <v>11</v>
      </c>
      <c r="D3841" s="61">
        <v>890</v>
      </c>
      <c r="E3841" s="61">
        <v>865.50062000000003</v>
      </c>
      <c r="F3841" s="130">
        <f t="shared" si="119"/>
        <v>0.9724726067415731</v>
      </c>
    </row>
    <row r="3842" spans="1:6" s="55" customFormat="1" x14ac:dyDescent="0.25">
      <c r="A3842" s="51" t="str">
        <f t="shared" si="118"/>
        <v>A</v>
      </c>
      <c r="B3842" s="129" t="s">
        <v>258</v>
      </c>
      <c r="C3842" s="60" t="s">
        <v>12</v>
      </c>
      <c r="D3842" s="61">
        <v>140</v>
      </c>
      <c r="E3842" s="61">
        <v>123.87744000000001</v>
      </c>
      <c r="F3842" s="130">
        <f t="shared" si="119"/>
        <v>0.88483885714285715</v>
      </c>
    </row>
    <row r="3843" spans="1:6" s="55" customFormat="1" x14ac:dyDescent="0.25">
      <c r="A3843" s="51" t="str">
        <f t="shared" si="118"/>
        <v>A</v>
      </c>
      <c r="B3843" s="129" t="s">
        <v>258</v>
      </c>
      <c r="C3843" s="60" t="s">
        <v>16</v>
      </c>
      <c r="D3843" s="61">
        <v>42</v>
      </c>
      <c r="E3843" s="61">
        <v>32.804349999999999</v>
      </c>
      <c r="F3843" s="130">
        <f t="shared" si="119"/>
        <v>0.78105595238095238</v>
      </c>
    </row>
    <row r="3844" spans="1:6" s="55" customFormat="1" x14ac:dyDescent="0.25">
      <c r="A3844" s="51" t="str">
        <f t="shared" ref="A3844:A3907" si="120">IF(OR(D3844&lt;&gt;0,E3844&lt;&gt;0),"A","B")</f>
        <v>A</v>
      </c>
      <c r="B3844" s="127" t="s">
        <v>258</v>
      </c>
      <c r="C3844" s="57" t="s">
        <v>17</v>
      </c>
      <c r="D3844" s="58">
        <v>30</v>
      </c>
      <c r="E3844" s="58">
        <v>5.4859999999999998</v>
      </c>
      <c r="F3844" s="128">
        <f t="shared" ref="F3844:F3907" si="121">E3844/D3844</f>
        <v>0.18286666666666665</v>
      </c>
    </row>
    <row r="3845" spans="1:6" s="55" customFormat="1" ht="36.75" thickBot="1" x14ac:dyDescent="0.3">
      <c r="A3845" s="51" t="str">
        <f t="shared" si="120"/>
        <v>A</v>
      </c>
      <c r="B3845" s="52" t="s">
        <v>1917</v>
      </c>
      <c r="C3845" s="125" t="s">
        <v>1918</v>
      </c>
      <c r="D3845" s="54">
        <v>1429</v>
      </c>
      <c r="E3845" s="54">
        <v>1358.43697</v>
      </c>
      <c r="F3845" s="126">
        <f t="shared" si="121"/>
        <v>0.95062069279216233</v>
      </c>
    </row>
    <row r="3846" spans="1:6" s="55" customFormat="1" ht="15.75" thickTop="1" x14ac:dyDescent="0.25">
      <c r="A3846" s="51" t="str">
        <f t="shared" si="120"/>
        <v>A</v>
      </c>
      <c r="B3846" s="127" t="s">
        <v>258</v>
      </c>
      <c r="C3846" s="57" t="s">
        <v>10</v>
      </c>
      <c r="D3846" s="58">
        <v>1429</v>
      </c>
      <c r="E3846" s="58">
        <v>1358.43697</v>
      </c>
      <c r="F3846" s="128">
        <f t="shared" si="121"/>
        <v>0.95062069279216233</v>
      </c>
    </row>
    <row r="3847" spans="1:6" s="55" customFormat="1" x14ac:dyDescent="0.25">
      <c r="A3847" s="51" t="str">
        <f t="shared" si="120"/>
        <v>A</v>
      </c>
      <c r="B3847" s="129" t="s">
        <v>258</v>
      </c>
      <c r="C3847" s="60" t="s">
        <v>11</v>
      </c>
      <c r="D3847" s="61">
        <v>1334</v>
      </c>
      <c r="E3847" s="61">
        <v>1264.778</v>
      </c>
      <c r="F3847" s="130">
        <f t="shared" si="121"/>
        <v>0.9481094452773613</v>
      </c>
    </row>
    <row r="3848" spans="1:6" s="55" customFormat="1" x14ac:dyDescent="0.25">
      <c r="A3848" s="51" t="str">
        <f t="shared" si="120"/>
        <v>A</v>
      </c>
      <c r="B3848" s="129" t="s">
        <v>258</v>
      </c>
      <c r="C3848" s="60" t="s">
        <v>12</v>
      </c>
      <c r="D3848" s="61">
        <v>95</v>
      </c>
      <c r="E3848" s="61">
        <v>93.658969999999997</v>
      </c>
      <c r="F3848" s="130">
        <f t="shared" si="121"/>
        <v>0.98588389473684201</v>
      </c>
    </row>
    <row r="3849" spans="1:6" s="55" customFormat="1" ht="36.75" thickBot="1" x14ac:dyDescent="0.3">
      <c r="A3849" s="51" t="str">
        <f t="shared" si="120"/>
        <v>A</v>
      </c>
      <c r="B3849" s="52" t="s">
        <v>1919</v>
      </c>
      <c r="C3849" s="125" t="s">
        <v>155</v>
      </c>
      <c r="D3849" s="54">
        <v>440</v>
      </c>
      <c r="E3849" s="54">
        <v>409.82889</v>
      </c>
      <c r="F3849" s="126">
        <f t="shared" si="121"/>
        <v>0.93142929545454545</v>
      </c>
    </row>
    <row r="3850" spans="1:6" s="55" customFormat="1" ht="15.75" thickTop="1" x14ac:dyDescent="0.25">
      <c r="A3850" s="51" t="str">
        <f t="shared" si="120"/>
        <v>A</v>
      </c>
      <c r="B3850" s="127" t="s">
        <v>258</v>
      </c>
      <c r="C3850" s="57" t="s">
        <v>10</v>
      </c>
      <c r="D3850" s="58">
        <v>425</v>
      </c>
      <c r="E3850" s="58">
        <v>409.82889</v>
      </c>
      <c r="F3850" s="128">
        <f t="shared" si="121"/>
        <v>0.96430327058823528</v>
      </c>
    </row>
    <row r="3851" spans="1:6" s="55" customFormat="1" x14ac:dyDescent="0.25">
      <c r="A3851" s="51" t="str">
        <f t="shared" si="120"/>
        <v>A</v>
      </c>
      <c r="B3851" s="129" t="s">
        <v>258</v>
      </c>
      <c r="C3851" s="60" t="s">
        <v>11</v>
      </c>
      <c r="D3851" s="61">
        <v>193</v>
      </c>
      <c r="E3851" s="61">
        <v>184.41499999999999</v>
      </c>
      <c r="F3851" s="130">
        <f t="shared" si="121"/>
        <v>0.95551813471502589</v>
      </c>
    </row>
    <row r="3852" spans="1:6" s="55" customFormat="1" x14ac:dyDescent="0.25">
      <c r="A3852" s="51" t="str">
        <f t="shared" si="120"/>
        <v>A</v>
      </c>
      <c r="B3852" s="129" t="s">
        <v>258</v>
      </c>
      <c r="C3852" s="60" t="s">
        <v>12</v>
      </c>
      <c r="D3852" s="61">
        <v>231</v>
      </c>
      <c r="E3852" s="61">
        <v>224.80639000000002</v>
      </c>
      <c r="F3852" s="130">
        <f t="shared" si="121"/>
        <v>0.97318783549783561</v>
      </c>
    </row>
    <row r="3853" spans="1:6" s="55" customFormat="1" x14ac:dyDescent="0.25">
      <c r="A3853" s="51" t="str">
        <f t="shared" si="120"/>
        <v>A</v>
      </c>
      <c r="B3853" s="129" t="s">
        <v>258</v>
      </c>
      <c r="C3853" s="60" t="s">
        <v>16</v>
      </c>
      <c r="D3853" s="61">
        <v>1</v>
      </c>
      <c r="E3853" s="61">
        <v>0.60750000000000004</v>
      </c>
      <c r="F3853" s="130">
        <f t="shared" si="121"/>
        <v>0.60750000000000004</v>
      </c>
    </row>
    <row r="3854" spans="1:6" s="55" customFormat="1" x14ac:dyDescent="0.25">
      <c r="A3854" s="51" t="str">
        <f t="shared" si="120"/>
        <v>A</v>
      </c>
      <c r="B3854" s="127" t="s">
        <v>258</v>
      </c>
      <c r="C3854" s="57" t="s">
        <v>17</v>
      </c>
      <c r="D3854" s="58">
        <v>15</v>
      </c>
      <c r="E3854" s="58">
        <v>0</v>
      </c>
      <c r="F3854" s="128">
        <f t="shared" si="121"/>
        <v>0</v>
      </c>
    </row>
    <row r="3855" spans="1:6" s="55" customFormat="1" ht="18.75" thickBot="1" x14ac:dyDescent="0.3">
      <c r="A3855" s="51" t="str">
        <f t="shared" si="120"/>
        <v>A</v>
      </c>
      <c r="B3855" s="52" t="s">
        <v>1920</v>
      </c>
      <c r="C3855" s="125" t="s">
        <v>1921</v>
      </c>
      <c r="D3855" s="54">
        <v>104</v>
      </c>
      <c r="E3855" s="54">
        <v>101.1074</v>
      </c>
      <c r="F3855" s="126">
        <f t="shared" si="121"/>
        <v>0.97218653846153846</v>
      </c>
    </row>
    <row r="3856" spans="1:6" s="55" customFormat="1" ht="15.75" thickTop="1" x14ac:dyDescent="0.25">
      <c r="A3856" s="51" t="str">
        <f t="shared" si="120"/>
        <v>A</v>
      </c>
      <c r="B3856" s="127" t="s">
        <v>258</v>
      </c>
      <c r="C3856" s="57" t="s">
        <v>10</v>
      </c>
      <c r="D3856" s="58">
        <v>104</v>
      </c>
      <c r="E3856" s="58">
        <v>101.1074</v>
      </c>
      <c r="F3856" s="128">
        <f t="shared" si="121"/>
        <v>0.97218653846153846</v>
      </c>
    </row>
    <row r="3857" spans="1:6" s="55" customFormat="1" x14ac:dyDescent="0.25">
      <c r="A3857" s="51" t="str">
        <f t="shared" si="120"/>
        <v>A</v>
      </c>
      <c r="B3857" s="129" t="s">
        <v>258</v>
      </c>
      <c r="C3857" s="60" t="s">
        <v>11</v>
      </c>
      <c r="D3857" s="61">
        <v>95</v>
      </c>
      <c r="E3857" s="61">
        <v>94.552999999999997</v>
      </c>
      <c r="F3857" s="130">
        <f t="shared" si="121"/>
        <v>0.99529473684210523</v>
      </c>
    </row>
    <row r="3858" spans="1:6" s="55" customFormat="1" x14ac:dyDescent="0.25">
      <c r="A3858" s="51" t="str">
        <f t="shared" si="120"/>
        <v>A</v>
      </c>
      <c r="B3858" s="129" t="s">
        <v>258</v>
      </c>
      <c r="C3858" s="60" t="s">
        <v>12</v>
      </c>
      <c r="D3858" s="61">
        <v>6</v>
      </c>
      <c r="E3858" s="61">
        <v>3.7044000000000001</v>
      </c>
      <c r="F3858" s="130">
        <f t="shared" si="121"/>
        <v>0.61740000000000006</v>
      </c>
    </row>
    <row r="3859" spans="1:6" s="55" customFormat="1" x14ac:dyDescent="0.25">
      <c r="A3859" s="51" t="str">
        <f t="shared" si="120"/>
        <v>A</v>
      </c>
      <c r="B3859" s="129" t="s">
        <v>258</v>
      </c>
      <c r="C3859" s="60" t="s">
        <v>16</v>
      </c>
      <c r="D3859" s="61">
        <v>3</v>
      </c>
      <c r="E3859" s="61">
        <v>2.85</v>
      </c>
      <c r="F3859" s="130">
        <f t="shared" si="121"/>
        <v>0.95000000000000007</v>
      </c>
    </row>
    <row r="3860" spans="1:6" ht="18.75" thickBot="1" x14ac:dyDescent="0.3">
      <c r="A3860" s="110" t="str">
        <f t="shared" si="120"/>
        <v>A</v>
      </c>
      <c r="B3860" s="42" t="s">
        <v>1922</v>
      </c>
      <c r="C3860" s="120" t="s">
        <v>1112</v>
      </c>
      <c r="D3860" s="44">
        <v>6368.2470000000003</v>
      </c>
      <c r="E3860" s="44">
        <v>2118.8503500000002</v>
      </c>
      <c r="F3860" s="113">
        <f t="shared" si="121"/>
        <v>0.33272113189076996</v>
      </c>
    </row>
    <row r="3861" spans="1:6" ht="15.75" thickTop="1" x14ac:dyDescent="0.25">
      <c r="A3861" s="110" t="str">
        <f t="shared" si="120"/>
        <v>A</v>
      </c>
      <c r="B3861" s="121" t="s">
        <v>258</v>
      </c>
      <c r="C3861" s="46" t="s">
        <v>10</v>
      </c>
      <c r="D3861" s="47">
        <v>0.48</v>
      </c>
      <c r="E3861" s="47">
        <v>0.48</v>
      </c>
      <c r="F3861" s="122">
        <f t="shared" si="121"/>
        <v>1</v>
      </c>
    </row>
    <row r="3862" spans="1:6" x14ac:dyDescent="0.25">
      <c r="A3862" s="110" t="str">
        <f t="shared" si="120"/>
        <v>A</v>
      </c>
      <c r="B3862" s="123" t="s">
        <v>258</v>
      </c>
      <c r="C3862" s="49" t="s">
        <v>12</v>
      </c>
      <c r="D3862" s="50">
        <v>0.48</v>
      </c>
      <c r="E3862" s="50">
        <v>0.48</v>
      </c>
      <c r="F3862" s="124">
        <f t="shared" si="121"/>
        <v>1</v>
      </c>
    </row>
    <row r="3863" spans="1:6" x14ac:dyDescent="0.25">
      <c r="A3863" s="110" t="str">
        <f t="shared" si="120"/>
        <v>A</v>
      </c>
      <c r="B3863" s="121" t="s">
        <v>258</v>
      </c>
      <c r="C3863" s="46" t="s">
        <v>17</v>
      </c>
      <c r="D3863" s="47">
        <v>6367.7669999999998</v>
      </c>
      <c r="E3863" s="47">
        <v>2118.3703500000001</v>
      </c>
      <c r="F3863" s="122">
        <f t="shared" si="121"/>
        <v>0.33267083264824232</v>
      </c>
    </row>
    <row r="3864" spans="1:6" s="55" customFormat="1" ht="36.75" thickBot="1" x14ac:dyDescent="0.3">
      <c r="A3864" s="51" t="str">
        <f t="shared" si="120"/>
        <v>A</v>
      </c>
      <c r="B3864" s="52" t="s">
        <v>1923</v>
      </c>
      <c r="C3864" s="125" t="s">
        <v>1924</v>
      </c>
      <c r="D3864" s="54">
        <v>6368.2470000000003</v>
      </c>
      <c r="E3864" s="54">
        <v>2118.8503500000002</v>
      </c>
      <c r="F3864" s="126">
        <f t="shared" si="121"/>
        <v>0.33272113189076996</v>
      </c>
    </row>
    <row r="3865" spans="1:6" s="55" customFormat="1" ht="15.75" thickTop="1" x14ac:dyDescent="0.25">
      <c r="A3865" s="51" t="str">
        <f t="shared" si="120"/>
        <v>A</v>
      </c>
      <c r="B3865" s="127" t="s">
        <v>258</v>
      </c>
      <c r="C3865" s="57" t="s">
        <v>10</v>
      </c>
      <c r="D3865" s="58">
        <v>0.48</v>
      </c>
      <c r="E3865" s="58">
        <v>0.48</v>
      </c>
      <c r="F3865" s="128">
        <f t="shared" si="121"/>
        <v>1</v>
      </c>
    </row>
    <row r="3866" spans="1:6" s="55" customFormat="1" x14ac:dyDescent="0.25">
      <c r="A3866" s="51" t="str">
        <f t="shared" si="120"/>
        <v>A</v>
      </c>
      <c r="B3866" s="129" t="s">
        <v>258</v>
      </c>
      <c r="C3866" s="60" t="s">
        <v>12</v>
      </c>
      <c r="D3866" s="61">
        <v>0.48</v>
      </c>
      <c r="E3866" s="61">
        <v>0.48</v>
      </c>
      <c r="F3866" s="130">
        <f t="shared" si="121"/>
        <v>1</v>
      </c>
    </row>
    <row r="3867" spans="1:6" s="55" customFormat="1" x14ac:dyDescent="0.25">
      <c r="A3867" s="51" t="str">
        <f t="shared" si="120"/>
        <v>A</v>
      </c>
      <c r="B3867" s="127" t="s">
        <v>258</v>
      </c>
      <c r="C3867" s="57" t="s">
        <v>17</v>
      </c>
      <c r="D3867" s="58">
        <v>6367.7669999999998</v>
      </c>
      <c r="E3867" s="58">
        <v>2118.3703500000001</v>
      </c>
      <c r="F3867" s="128">
        <f t="shared" si="121"/>
        <v>0.33267083264824232</v>
      </c>
    </row>
    <row r="3868" spans="1:6" s="55" customFormat="1" ht="54.75" thickBot="1" x14ac:dyDescent="0.3">
      <c r="A3868" s="51" t="str">
        <f t="shared" si="120"/>
        <v>A</v>
      </c>
      <c r="B3868" s="52" t="s">
        <v>1925</v>
      </c>
      <c r="C3868" s="125" t="s">
        <v>1926</v>
      </c>
      <c r="D3868" s="54">
        <v>4406.5</v>
      </c>
      <c r="E3868" s="54">
        <v>1561.6409799999999</v>
      </c>
      <c r="F3868" s="126">
        <f t="shared" si="121"/>
        <v>0.3543948666742312</v>
      </c>
    </row>
    <row r="3869" spans="1:6" s="55" customFormat="1" ht="15.75" thickTop="1" x14ac:dyDescent="0.25">
      <c r="A3869" s="51" t="str">
        <f t="shared" si="120"/>
        <v>A</v>
      </c>
      <c r="B3869" s="127" t="s">
        <v>258</v>
      </c>
      <c r="C3869" s="57" t="s">
        <v>17</v>
      </c>
      <c r="D3869" s="58">
        <v>4406.5</v>
      </c>
      <c r="E3869" s="58">
        <v>1561.6409799999999</v>
      </c>
      <c r="F3869" s="128">
        <f t="shared" si="121"/>
        <v>0.3543948666742312</v>
      </c>
    </row>
    <row r="3870" spans="1:6" s="55" customFormat="1" ht="36.75" thickBot="1" x14ac:dyDescent="0.3">
      <c r="A3870" s="51" t="str">
        <f t="shared" si="120"/>
        <v>A</v>
      </c>
      <c r="B3870" s="52" t="s">
        <v>1927</v>
      </c>
      <c r="C3870" s="125" t="s">
        <v>1928</v>
      </c>
      <c r="D3870" s="54">
        <v>105</v>
      </c>
      <c r="E3870" s="54">
        <v>31.5</v>
      </c>
      <c r="F3870" s="126">
        <f t="shared" si="121"/>
        <v>0.3</v>
      </c>
    </row>
    <row r="3871" spans="1:6" s="55" customFormat="1" ht="15.75" thickTop="1" x14ac:dyDescent="0.25">
      <c r="A3871" s="51" t="str">
        <f t="shared" si="120"/>
        <v>A</v>
      </c>
      <c r="B3871" s="127" t="s">
        <v>258</v>
      </c>
      <c r="C3871" s="57" t="s">
        <v>17</v>
      </c>
      <c r="D3871" s="58">
        <v>105</v>
      </c>
      <c r="E3871" s="58">
        <v>31.5</v>
      </c>
      <c r="F3871" s="128">
        <f t="shared" si="121"/>
        <v>0.3</v>
      </c>
    </row>
    <row r="3872" spans="1:6" s="55" customFormat="1" ht="90.75" thickBot="1" x14ac:dyDescent="0.3">
      <c r="A3872" s="51" t="str">
        <f t="shared" si="120"/>
        <v>A</v>
      </c>
      <c r="B3872" s="52" t="s">
        <v>1929</v>
      </c>
      <c r="C3872" s="125" t="s">
        <v>1930</v>
      </c>
      <c r="D3872" s="54">
        <v>1500</v>
      </c>
      <c r="E3872" s="54">
        <v>418.05237</v>
      </c>
      <c r="F3872" s="126">
        <f t="shared" si="121"/>
        <v>0.27870158</v>
      </c>
    </row>
    <row r="3873" spans="1:6" s="55" customFormat="1" ht="15.75" thickTop="1" x14ac:dyDescent="0.25">
      <c r="A3873" s="51" t="str">
        <f t="shared" si="120"/>
        <v>A</v>
      </c>
      <c r="B3873" s="127" t="s">
        <v>258</v>
      </c>
      <c r="C3873" s="57" t="s">
        <v>17</v>
      </c>
      <c r="D3873" s="58">
        <v>1500</v>
      </c>
      <c r="E3873" s="58">
        <v>418.05237</v>
      </c>
      <c r="F3873" s="128">
        <f t="shared" si="121"/>
        <v>0.27870158</v>
      </c>
    </row>
    <row r="3874" spans="1:6" s="55" customFormat="1" ht="36.75" thickBot="1" x14ac:dyDescent="0.3">
      <c r="A3874" s="51" t="str">
        <f t="shared" si="120"/>
        <v>A</v>
      </c>
      <c r="B3874" s="52" t="s">
        <v>1931</v>
      </c>
      <c r="C3874" s="125" t="s">
        <v>209</v>
      </c>
      <c r="D3874" s="54">
        <v>4.95</v>
      </c>
      <c r="E3874" s="54">
        <v>4.95</v>
      </c>
      <c r="F3874" s="126">
        <f t="shared" si="121"/>
        <v>1</v>
      </c>
    </row>
    <row r="3875" spans="1:6" s="55" customFormat="1" ht="15.75" thickTop="1" x14ac:dyDescent="0.25">
      <c r="A3875" s="51" t="str">
        <f t="shared" si="120"/>
        <v>A</v>
      </c>
      <c r="B3875" s="127" t="s">
        <v>258</v>
      </c>
      <c r="C3875" s="57" t="s">
        <v>10</v>
      </c>
      <c r="D3875" s="58">
        <v>0.48</v>
      </c>
      <c r="E3875" s="58">
        <v>0.48</v>
      </c>
      <c r="F3875" s="128">
        <f t="shared" si="121"/>
        <v>1</v>
      </c>
    </row>
    <row r="3876" spans="1:6" s="55" customFormat="1" x14ac:dyDescent="0.25">
      <c r="A3876" s="51" t="str">
        <f t="shared" si="120"/>
        <v>A</v>
      </c>
      <c r="B3876" s="129" t="s">
        <v>258</v>
      </c>
      <c r="C3876" s="60" t="s">
        <v>12</v>
      </c>
      <c r="D3876" s="61">
        <v>0.48</v>
      </c>
      <c r="E3876" s="61">
        <v>0.48</v>
      </c>
      <c r="F3876" s="130">
        <f t="shared" si="121"/>
        <v>1</v>
      </c>
    </row>
    <row r="3877" spans="1:6" s="55" customFormat="1" x14ac:dyDescent="0.25">
      <c r="A3877" s="51" t="str">
        <f t="shared" si="120"/>
        <v>A</v>
      </c>
      <c r="B3877" s="127" t="s">
        <v>258</v>
      </c>
      <c r="C3877" s="57" t="s">
        <v>17</v>
      </c>
      <c r="D3877" s="58">
        <v>4.47</v>
      </c>
      <c r="E3877" s="58">
        <v>4.47</v>
      </c>
      <c r="F3877" s="128">
        <f t="shared" si="121"/>
        <v>1</v>
      </c>
    </row>
    <row r="3878" spans="1:6" s="55" customFormat="1" ht="36.75" thickBot="1" x14ac:dyDescent="0.3">
      <c r="A3878" s="51" t="str">
        <f t="shared" si="120"/>
        <v>A</v>
      </c>
      <c r="B3878" s="52" t="s">
        <v>2510</v>
      </c>
      <c r="C3878" s="125" t="s">
        <v>2021</v>
      </c>
      <c r="D3878" s="54">
        <v>139.09</v>
      </c>
      <c r="E3878" s="54">
        <v>0</v>
      </c>
      <c r="F3878" s="126">
        <f t="shared" si="121"/>
        <v>0</v>
      </c>
    </row>
    <row r="3879" spans="1:6" s="55" customFormat="1" ht="15.75" thickTop="1" x14ac:dyDescent="0.25">
      <c r="A3879" s="51" t="str">
        <f t="shared" si="120"/>
        <v>A</v>
      </c>
      <c r="B3879" s="127" t="s">
        <v>258</v>
      </c>
      <c r="C3879" s="57" t="s">
        <v>17</v>
      </c>
      <c r="D3879" s="58">
        <v>139.09</v>
      </c>
      <c r="E3879" s="58">
        <v>0</v>
      </c>
      <c r="F3879" s="128">
        <f t="shared" si="121"/>
        <v>0</v>
      </c>
    </row>
    <row r="3880" spans="1:6" s="55" customFormat="1" ht="36.75" thickBot="1" x14ac:dyDescent="0.3">
      <c r="A3880" s="51" t="str">
        <f t="shared" si="120"/>
        <v>A</v>
      </c>
      <c r="B3880" s="52" t="s">
        <v>1932</v>
      </c>
      <c r="C3880" s="125" t="s">
        <v>1933</v>
      </c>
      <c r="D3880" s="54">
        <v>102.70699999999999</v>
      </c>
      <c r="E3880" s="54">
        <v>102.70699999999999</v>
      </c>
      <c r="F3880" s="126">
        <f t="shared" si="121"/>
        <v>1</v>
      </c>
    </row>
    <row r="3881" spans="1:6" s="55" customFormat="1" ht="15.75" thickTop="1" x14ac:dyDescent="0.25">
      <c r="A3881" s="51" t="str">
        <f t="shared" si="120"/>
        <v>A</v>
      </c>
      <c r="B3881" s="127" t="s">
        <v>258</v>
      </c>
      <c r="C3881" s="57" t="s">
        <v>17</v>
      </c>
      <c r="D3881" s="58">
        <v>102.70699999999999</v>
      </c>
      <c r="E3881" s="58">
        <v>102.70699999999999</v>
      </c>
      <c r="F3881" s="128">
        <f t="shared" si="121"/>
        <v>1</v>
      </c>
    </row>
    <row r="3882" spans="1:6" s="55" customFormat="1" ht="54.75" thickBot="1" x14ac:dyDescent="0.3">
      <c r="A3882" s="51" t="str">
        <f t="shared" si="120"/>
        <v>A</v>
      </c>
      <c r="B3882" s="52" t="s">
        <v>2511</v>
      </c>
      <c r="C3882" s="125" t="s">
        <v>2512</v>
      </c>
      <c r="D3882" s="54">
        <v>110</v>
      </c>
      <c r="E3882" s="54">
        <v>0</v>
      </c>
      <c r="F3882" s="126">
        <f t="shared" si="121"/>
        <v>0</v>
      </c>
    </row>
    <row r="3883" spans="1:6" s="55" customFormat="1" ht="15.75" thickTop="1" x14ac:dyDescent="0.25">
      <c r="A3883" s="51" t="str">
        <f t="shared" si="120"/>
        <v>A</v>
      </c>
      <c r="B3883" s="127" t="s">
        <v>258</v>
      </c>
      <c r="C3883" s="57" t="s">
        <v>17</v>
      </c>
      <c r="D3883" s="58">
        <v>110</v>
      </c>
      <c r="E3883" s="58">
        <v>0</v>
      </c>
      <c r="F3883" s="128">
        <f t="shared" si="121"/>
        <v>0</v>
      </c>
    </row>
    <row r="3884" spans="1:6" ht="36.75" thickBot="1" x14ac:dyDescent="0.3">
      <c r="A3884" s="110" t="str">
        <f t="shared" si="120"/>
        <v>A</v>
      </c>
      <c r="B3884" s="42" t="s">
        <v>1934</v>
      </c>
      <c r="C3884" s="120" t="s">
        <v>1935</v>
      </c>
      <c r="D3884" s="44">
        <v>2561.6999999999998</v>
      </c>
      <c r="E3884" s="44">
        <v>1607.4287199999999</v>
      </c>
      <c r="F3884" s="113">
        <f t="shared" si="121"/>
        <v>0.62748515438966312</v>
      </c>
    </row>
    <row r="3885" spans="1:6" ht="15.75" thickTop="1" x14ac:dyDescent="0.25">
      <c r="A3885" s="110" t="str">
        <f t="shared" si="120"/>
        <v>A</v>
      </c>
      <c r="B3885" s="121" t="s">
        <v>258</v>
      </c>
      <c r="C3885" s="46" t="s">
        <v>10</v>
      </c>
      <c r="D3885" s="47">
        <v>1649.4</v>
      </c>
      <c r="E3885" s="47">
        <v>1496.8427199999999</v>
      </c>
      <c r="F3885" s="122">
        <f t="shared" si="121"/>
        <v>0.9075074087546986</v>
      </c>
    </row>
    <row r="3886" spans="1:6" x14ac:dyDescent="0.25">
      <c r="A3886" s="110" t="str">
        <f t="shared" si="120"/>
        <v>A</v>
      </c>
      <c r="B3886" s="123" t="s">
        <v>258</v>
      </c>
      <c r="C3886" s="49" t="s">
        <v>11</v>
      </c>
      <c r="D3886" s="50">
        <v>1151</v>
      </c>
      <c r="E3886" s="50">
        <v>1131.78935</v>
      </c>
      <c r="F3886" s="124">
        <f t="shared" si="121"/>
        <v>0.9833096003475239</v>
      </c>
    </row>
    <row r="3887" spans="1:6" x14ac:dyDescent="0.25">
      <c r="A3887" s="110" t="str">
        <f t="shared" si="120"/>
        <v>A</v>
      </c>
      <c r="B3887" s="123" t="s">
        <v>258</v>
      </c>
      <c r="C3887" s="49" t="s">
        <v>12</v>
      </c>
      <c r="D3887" s="50">
        <v>454.4</v>
      </c>
      <c r="E3887" s="50">
        <v>350.68253000000004</v>
      </c>
      <c r="F3887" s="124">
        <f t="shared" si="121"/>
        <v>0.77174852552816919</v>
      </c>
    </row>
    <row r="3888" spans="1:6" x14ac:dyDescent="0.25">
      <c r="A3888" s="110" t="str">
        <f t="shared" si="120"/>
        <v>A</v>
      </c>
      <c r="B3888" s="123" t="s">
        <v>258</v>
      </c>
      <c r="C3888" s="49" t="s">
        <v>14</v>
      </c>
      <c r="D3888" s="50">
        <v>29.5</v>
      </c>
      <c r="E3888" s="50">
        <v>9.5961800000000004</v>
      </c>
      <c r="F3888" s="124">
        <f t="shared" si="121"/>
        <v>0.32529423728813561</v>
      </c>
    </row>
    <row r="3889" spans="1:6" x14ac:dyDescent="0.25">
      <c r="A3889" s="110" t="str">
        <f t="shared" si="120"/>
        <v>A</v>
      </c>
      <c r="B3889" s="123" t="s">
        <v>258</v>
      </c>
      <c r="C3889" s="49" t="s">
        <v>15</v>
      </c>
      <c r="D3889" s="50">
        <v>3</v>
      </c>
      <c r="E3889" s="50">
        <v>0.66189999999999993</v>
      </c>
      <c r="F3889" s="124">
        <f t="shared" si="121"/>
        <v>0.22063333333333332</v>
      </c>
    </row>
    <row r="3890" spans="1:6" x14ac:dyDescent="0.25">
      <c r="A3890" s="110" t="str">
        <f t="shared" si="120"/>
        <v>A</v>
      </c>
      <c r="B3890" s="123" t="s">
        <v>258</v>
      </c>
      <c r="C3890" s="49" t="s">
        <v>16</v>
      </c>
      <c r="D3890" s="50">
        <v>11.5</v>
      </c>
      <c r="E3890" s="50">
        <v>4.1127600000000006</v>
      </c>
      <c r="F3890" s="124">
        <f t="shared" si="121"/>
        <v>0.35763130434782614</v>
      </c>
    </row>
    <row r="3891" spans="1:6" x14ac:dyDescent="0.25">
      <c r="A3891" s="110" t="str">
        <f t="shared" si="120"/>
        <v>A</v>
      </c>
      <c r="B3891" s="121" t="s">
        <v>258</v>
      </c>
      <c r="C3891" s="46" t="s">
        <v>17</v>
      </c>
      <c r="D3891" s="47">
        <v>912.3</v>
      </c>
      <c r="E3891" s="47">
        <v>110.586</v>
      </c>
      <c r="F3891" s="122">
        <f t="shared" si="121"/>
        <v>0.12121670503123973</v>
      </c>
    </row>
    <row r="3892" spans="1:6" s="55" customFormat="1" ht="72.75" thickBot="1" x14ac:dyDescent="0.3">
      <c r="A3892" s="51" t="str">
        <f t="shared" si="120"/>
        <v>A</v>
      </c>
      <c r="B3892" s="52" t="s">
        <v>1936</v>
      </c>
      <c r="C3892" s="125" t="s">
        <v>1937</v>
      </c>
      <c r="D3892" s="54">
        <v>1214.3</v>
      </c>
      <c r="E3892" s="54">
        <v>412.61622000000006</v>
      </c>
      <c r="F3892" s="126">
        <f t="shared" si="121"/>
        <v>0.33979759532240805</v>
      </c>
    </row>
    <row r="3893" spans="1:6" s="55" customFormat="1" ht="15.75" thickTop="1" x14ac:dyDescent="0.25">
      <c r="A3893" s="51" t="str">
        <f t="shared" si="120"/>
        <v>A</v>
      </c>
      <c r="B3893" s="127" t="s">
        <v>258</v>
      </c>
      <c r="C3893" s="57" t="s">
        <v>10</v>
      </c>
      <c r="D3893" s="58">
        <v>432</v>
      </c>
      <c r="E3893" s="58">
        <v>412.61622000000006</v>
      </c>
      <c r="F3893" s="128">
        <f t="shared" si="121"/>
        <v>0.95513013888888898</v>
      </c>
    </row>
    <row r="3894" spans="1:6" s="55" customFormat="1" x14ac:dyDescent="0.25">
      <c r="A3894" s="51" t="str">
        <f t="shared" si="120"/>
        <v>A</v>
      </c>
      <c r="B3894" s="129" t="s">
        <v>258</v>
      </c>
      <c r="C3894" s="60" t="s">
        <v>11</v>
      </c>
      <c r="D3894" s="61">
        <v>317</v>
      </c>
      <c r="E3894" s="61">
        <v>316.41055</v>
      </c>
      <c r="F3894" s="130">
        <f t="shared" si="121"/>
        <v>0.99814053627760257</v>
      </c>
    </row>
    <row r="3895" spans="1:6" s="55" customFormat="1" x14ac:dyDescent="0.25">
      <c r="A3895" s="51" t="str">
        <f t="shared" si="120"/>
        <v>A</v>
      </c>
      <c r="B3895" s="129" t="s">
        <v>258</v>
      </c>
      <c r="C3895" s="60" t="s">
        <v>12</v>
      </c>
      <c r="D3895" s="61">
        <v>114</v>
      </c>
      <c r="E3895" s="61">
        <v>95.462519999999998</v>
      </c>
      <c r="F3895" s="130">
        <f t="shared" si="121"/>
        <v>0.83739052631578947</v>
      </c>
    </row>
    <row r="3896" spans="1:6" s="55" customFormat="1" x14ac:dyDescent="0.25">
      <c r="A3896" s="51" t="str">
        <f t="shared" si="120"/>
        <v>A</v>
      </c>
      <c r="B3896" s="129" t="s">
        <v>258</v>
      </c>
      <c r="C3896" s="60" t="s">
        <v>16</v>
      </c>
      <c r="D3896" s="61">
        <v>1</v>
      </c>
      <c r="E3896" s="61">
        <v>0.74314999999999998</v>
      </c>
      <c r="F3896" s="130">
        <f t="shared" si="121"/>
        <v>0.74314999999999998</v>
      </c>
    </row>
    <row r="3897" spans="1:6" s="55" customFormat="1" x14ac:dyDescent="0.25">
      <c r="A3897" s="51" t="str">
        <f t="shared" si="120"/>
        <v>A</v>
      </c>
      <c r="B3897" s="127" t="s">
        <v>258</v>
      </c>
      <c r="C3897" s="57" t="s">
        <v>17</v>
      </c>
      <c r="D3897" s="58">
        <v>782.3</v>
      </c>
      <c r="E3897" s="58">
        <v>0</v>
      </c>
      <c r="F3897" s="128">
        <f t="shared" si="121"/>
        <v>0</v>
      </c>
    </row>
    <row r="3898" spans="1:6" s="55" customFormat="1" ht="36.75" thickBot="1" x14ac:dyDescent="0.3">
      <c r="A3898" s="51" t="str">
        <f t="shared" si="120"/>
        <v>A</v>
      </c>
      <c r="B3898" s="52" t="s">
        <v>1938</v>
      </c>
      <c r="C3898" s="125" t="s">
        <v>1939</v>
      </c>
      <c r="D3898" s="54">
        <v>453</v>
      </c>
      <c r="E3898" s="54">
        <v>371.88289999999995</v>
      </c>
      <c r="F3898" s="126">
        <f t="shared" si="121"/>
        <v>0.82093355408388513</v>
      </c>
    </row>
    <row r="3899" spans="1:6" s="55" customFormat="1" ht="15.75" thickTop="1" x14ac:dyDescent="0.25">
      <c r="A3899" s="51" t="str">
        <f t="shared" si="120"/>
        <v>A</v>
      </c>
      <c r="B3899" s="127" t="s">
        <v>258</v>
      </c>
      <c r="C3899" s="57" t="s">
        <v>10</v>
      </c>
      <c r="D3899" s="58">
        <v>332</v>
      </c>
      <c r="E3899" s="58">
        <v>261.29689999999999</v>
      </c>
      <c r="F3899" s="128">
        <f t="shared" si="121"/>
        <v>0.78703885542168672</v>
      </c>
    </row>
    <row r="3900" spans="1:6" s="55" customFormat="1" x14ac:dyDescent="0.25">
      <c r="A3900" s="51" t="str">
        <f t="shared" si="120"/>
        <v>A</v>
      </c>
      <c r="B3900" s="129" t="s">
        <v>258</v>
      </c>
      <c r="C3900" s="60" t="s">
        <v>11</v>
      </c>
      <c r="D3900" s="61">
        <v>174</v>
      </c>
      <c r="E3900" s="61">
        <v>168.19935999999998</v>
      </c>
      <c r="F3900" s="130">
        <f t="shared" si="121"/>
        <v>0.96666298850574706</v>
      </c>
    </row>
    <row r="3901" spans="1:6" s="55" customFormat="1" x14ac:dyDescent="0.25">
      <c r="A3901" s="51" t="str">
        <f t="shared" si="120"/>
        <v>A</v>
      </c>
      <c r="B3901" s="129" t="s">
        <v>258</v>
      </c>
      <c r="C3901" s="60" t="s">
        <v>12</v>
      </c>
      <c r="D3901" s="61">
        <v>120</v>
      </c>
      <c r="E3901" s="61">
        <v>81.033070000000009</v>
      </c>
      <c r="F3901" s="130">
        <f t="shared" si="121"/>
        <v>0.67527558333333337</v>
      </c>
    </row>
    <row r="3902" spans="1:6" s="55" customFormat="1" x14ac:dyDescent="0.25">
      <c r="A3902" s="51" t="str">
        <f t="shared" si="120"/>
        <v>A</v>
      </c>
      <c r="B3902" s="129" t="s">
        <v>258</v>
      </c>
      <c r="C3902" s="60" t="s">
        <v>14</v>
      </c>
      <c r="D3902" s="61">
        <v>29.5</v>
      </c>
      <c r="E3902" s="61">
        <v>9.5961800000000004</v>
      </c>
      <c r="F3902" s="130">
        <f t="shared" si="121"/>
        <v>0.32529423728813561</v>
      </c>
    </row>
    <row r="3903" spans="1:6" s="55" customFormat="1" x14ac:dyDescent="0.25">
      <c r="A3903" s="51" t="str">
        <f t="shared" si="120"/>
        <v>A</v>
      </c>
      <c r="B3903" s="129" t="s">
        <v>258</v>
      </c>
      <c r="C3903" s="60" t="s">
        <v>15</v>
      </c>
      <c r="D3903" s="61">
        <v>2</v>
      </c>
      <c r="E3903" s="61">
        <v>0.66189999999999993</v>
      </c>
      <c r="F3903" s="130">
        <f t="shared" si="121"/>
        <v>0.33094999999999997</v>
      </c>
    </row>
    <row r="3904" spans="1:6" s="55" customFormat="1" x14ac:dyDescent="0.25">
      <c r="A3904" s="51" t="str">
        <f t="shared" si="120"/>
        <v>A</v>
      </c>
      <c r="B3904" s="129" t="s">
        <v>258</v>
      </c>
      <c r="C3904" s="60" t="s">
        <v>16</v>
      </c>
      <c r="D3904" s="61">
        <v>6.5</v>
      </c>
      <c r="E3904" s="61">
        <v>1.8063900000000002</v>
      </c>
      <c r="F3904" s="130">
        <f t="shared" si="121"/>
        <v>0.27790615384615386</v>
      </c>
    </row>
    <row r="3905" spans="1:6" s="55" customFormat="1" x14ac:dyDescent="0.25">
      <c r="A3905" s="51" t="str">
        <f t="shared" si="120"/>
        <v>A</v>
      </c>
      <c r="B3905" s="127" t="s">
        <v>258</v>
      </c>
      <c r="C3905" s="57" t="s">
        <v>17</v>
      </c>
      <c r="D3905" s="58">
        <v>121</v>
      </c>
      <c r="E3905" s="58">
        <v>110.586</v>
      </c>
      <c r="F3905" s="128">
        <f t="shared" si="121"/>
        <v>0.91393388429752065</v>
      </c>
    </row>
    <row r="3906" spans="1:6" s="55" customFormat="1" ht="36.75" thickBot="1" x14ac:dyDescent="0.3">
      <c r="A3906" s="51" t="str">
        <f t="shared" si="120"/>
        <v>A</v>
      </c>
      <c r="B3906" s="52" t="s">
        <v>1940</v>
      </c>
      <c r="C3906" s="125" t="s">
        <v>1941</v>
      </c>
      <c r="D3906" s="54">
        <v>421</v>
      </c>
      <c r="E3906" s="54">
        <v>361.69571999999999</v>
      </c>
      <c r="F3906" s="126">
        <f t="shared" si="121"/>
        <v>0.85913472684085512</v>
      </c>
    </row>
    <row r="3907" spans="1:6" s="55" customFormat="1" ht="15.75" thickTop="1" x14ac:dyDescent="0.25">
      <c r="A3907" s="51" t="str">
        <f t="shared" si="120"/>
        <v>A</v>
      </c>
      <c r="B3907" s="127" t="s">
        <v>258</v>
      </c>
      <c r="C3907" s="57" t="s">
        <v>10</v>
      </c>
      <c r="D3907" s="58">
        <v>300</v>
      </c>
      <c r="E3907" s="58">
        <v>251.10972000000001</v>
      </c>
      <c r="F3907" s="128">
        <f t="shared" si="121"/>
        <v>0.83703240000000001</v>
      </c>
    </row>
    <row r="3908" spans="1:6" s="55" customFormat="1" x14ac:dyDescent="0.25">
      <c r="A3908" s="51" t="str">
        <f t="shared" ref="A3908:A3971" si="122">IF(OR(D3908&lt;&gt;0,E3908&lt;&gt;0),"A","B")</f>
        <v>A</v>
      </c>
      <c r="B3908" s="129" t="s">
        <v>258</v>
      </c>
      <c r="C3908" s="60" t="s">
        <v>11</v>
      </c>
      <c r="D3908" s="61">
        <v>174</v>
      </c>
      <c r="E3908" s="61">
        <v>168.19935999999998</v>
      </c>
      <c r="F3908" s="130">
        <f t="shared" ref="F3908:F3971" si="123">E3908/D3908</f>
        <v>0.96666298850574706</v>
      </c>
    </row>
    <row r="3909" spans="1:6" s="55" customFormat="1" x14ac:dyDescent="0.25">
      <c r="A3909" s="51" t="str">
        <f t="shared" si="122"/>
        <v>A</v>
      </c>
      <c r="B3909" s="129" t="s">
        <v>258</v>
      </c>
      <c r="C3909" s="60" t="s">
        <v>12</v>
      </c>
      <c r="D3909" s="61">
        <v>120</v>
      </c>
      <c r="E3909" s="61">
        <v>81.033070000000009</v>
      </c>
      <c r="F3909" s="130">
        <f t="shared" si="123"/>
        <v>0.67527558333333337</v>
      </c>
    </row>
    <row r="3910" spans="1:6" s="55" customFormat="1" x14ac:dyDescent="0.25">
      <c r="A3910" s="51" t="str">
        <f t="shared" si="122"/>
        <v>A</v>
      </c>
      <c r="B3910" s="129" t="s">
        <v>258</v>
      </c>
      <c r="C3910" s="60" t="s">
        <v>15</v>
      </c>
      <c r="D3910" s="61">
        <v>2</v>
      </c>
      <c r="E3910" s="61">
        <v>0.66189999999999993</v>
      </c>
      <c r="F3910" s="130">
        <f t="shared" si="123"/>
        <v>0.33094999999999997</v>
      </c>
    </row>
    <row r="3911" spans="1:6" s="55" customFormat="1" x14ac:dyDescent="0.25">
      <c r="A3911" s="51" t="str">
        <f t="shared" si="122"/>
        <v>A</v>
      </c>
      <c r="B3911" s="129" t="s">
        <v>258</v>
      </c>
      <c r="C3911" s="60" t="s">
        <v>16</v>
      </c>
      <c r="D3911" s="61">
        <v>4</v>
      </c>
      <c r="E3911" s="61">
        <v>1.2153900000000002</v>
      </c>
      <c r="F3911" s="130">
        <f t="shared" si="123"/>
        <v>0.30384750000000005</v>
      </c>
    </row>
    <row r="3912" spans="1:6" s="55" customFormat="1" x14ac:dyDescent="0.25">
      <c r="A3912" s="51" t="str">
        <f t="shared" si="122"/>
        <v>A</v>
      </c>
      <c r="B3912" s="127" t="s">
        <v>258</v>
      </c>
      <c r="C3912" s="57" t="s">
        <v>17</v>
      </c>
      <c r="D3912" s="58">
        <v>121</v>
      </c>
      <c r="E3912" s="58">
        <v>110.586</v>
      </c>
      <c r="F3912" s="128">
        <f t="shared" si="123"/>
        <v>0.91393388429752065</v>
      </c>
    </row>
    <row r="3913" spans="1:6" s="55" customFormat="1" ht="18.75" thickBot="1" x14ac:dyDescent="0.3">
      <c r="A3913" s="51" t="str">
        <f t="shared" si="122"/>
        <v>A</v>
      </c>
      <c r="B3913" s="52" t="s">
        <v>1942</v>
      </c>
      <c r="C3913" s="125" t="s">
        <v>169</v>
      </c>
      <c r="D3913" s="54">
        <v>32</v>
      </c>
      <c r="E3913" s="54">
        <v>10.18718</v>
      </c>
      <c r="F3913" s="126">
        <f t="shared" si="123"/>
        <v>0.31834937499999999</v>
      </c>
    </row>
    <row r="3914" spans="1:6" s="55" customFormat="1" ht="15.75" thickTop="1" x14ac:dyDescent="0.25">
      <c r="A3914" s="51" t="str">
        <f t="shared" si="122"/>
        <v>A</v>
      </c>
      <c r="B3914" s="127" t="s">
        <v>258</v>
      </c>
      <c r="C3914" s="57" t="s">
        <v>10</v>
      </c>
      <c r="D3914" s="58">
        <v>32</v>
      </c>
      <c r="E3914" s="58">
        <v>10.18718</v>
      </c>
      <c r="F3914" s="128">
        <f t="shared" si="123"/>
        <v>0.31834937499999999</v>
      </c>
    </row>
    <row r="3915" spans="1:6" s="55" customFormat="1" x14ac:dyDescent="0.25">
      <c r="A3915" s="51" t="str">
        <f t="shared" si="122"/>
        <v>A</v>
      </c>
      <c r="B3915" s="129" t="s">
        <v>258</v>
      </c>
      <c r="C3915" s="60" t="s">
        <v>14</v>
      </c>
      <c r="D3915" s="61">
        <v>29.5</v>
      </c>
      <c r="E3915" s="61">
        <v>9.5961800000000004</v>
      </c>
      <c r="F3915" s="130">
        <f t="shared" si="123"/>
        <v>0.32529423728813561</v>
      </c>
    </row>
    <row r="3916" spans="1:6" s="55" customFormat="1" x14ac:dyDescent="0.25">
      <c r="A3916" s="51" t="str">
        <f t="shared" si="122"/>
        <v>A</v>
      </c>
      <c r="B3916" s="129" t="s">
        <v>258</v>
      </c>
      <c r="C3916" s="60" t="s">
        <v>16</v>
      </c>
      <c r="D3916" s="61">
        <v>2.5</v>
      </c>
      <c r="E3916" s="61">
        <v>0.59099999999999997</v>
      </c>
      <c r="F3916" s="130">
        <f t="shared" si="123"/>
        <v>0.2364</v>
      </c>
    </row>
    <row r="3917" spans="1:6" s="55" customFormat="1" ht="54.75" thickBot="1" x14ac:dyDescent="0.3">
      <c r="A3917" s="51" t="str">
        <f t="shared" si="122"/>
        <v>A</v>
      </c>
      <c r="B3917" s="52" t="s">
        <v>1943</v>
      </c>
      <c r="C3917" s="125" t="s">
        <v>1944</v>
      </c>
      <c r="D3917" s="54">
        <v>303</v>
      </c>
      <c r="E3917" s="54">
        <v>300.64497999999998</v>
      </c>
      <c r="F3917" s="126">
        <f t="shared" si="123"/>
        <v>0.99222765676567648</v>
      </c>
    </row>
    <row r="3918" spans="1:6" s="55" customFormat="1" ht="15.75" thickTop="1" x14ac:dyDescent="0.25">
      <c r="A3918" s="51" t="str">
        <f t="shared" si="122"/>
        <v>A</v>
      </c>
      <c r="B3918" s="127" t="s">
        <v>258</v>
      </c>
      <c r="C3918" s="57" t="s">
        <v>10</v>
      </c>
      <c r="D3918" s="58">
        <v>303</v>
      </c>
      <c r="E3918" s="58">
        <v>300.64497999999998</v>
      </c>
      <c r="F3918" s="128">
        <f t="shared" si="123"/>
        <v>0.99222765676567648</v>
      </c>
    </row>
    <row r="3919" spans="1:6" s="55" customFormat="1" x14ac:dyDescent="0.25">
      <c r="A3919" s="51" t="str">
        <f t="shared" si="122"/>
        <v>A</v>
      </c>
      <c r="B3919" s="129" t="s">
        <v>258</v>
      </c>
      <c r="C3919" s="60" t="s">
        <v>11</v>
      </c>
      <c r="D3919" s="61">
        <v>272</v>
      </c>
      <c r="E3919" s="61">
        <v>272.24284999999998</v>
      </c>
      <c r="F3919" s="130">
        <f t="shared" si="123"/>
        <v>1.0008928308823528</v>
      </c>
    </row>
    <row r="3920" spans="1:6" s="55" customFormat="1" x14ac:dyDescent="0.25">
      <c r="A3920" s="51" t="str">
        <f t="shared" si="122"/>
        <v>A</v>
      </c>
      <c r="B3920" s="129" t="s">
        <v>258</v>
      </c>
      <c r="C3920" s="60" t="s">
        <v>12</v>
      </c>
      <c r="D3920" s="61">
        <v>30</v>
      </c>
      <c r="E3920" s="61">
        <v>28.40213</v>
      </c>
      <c r="F3920" s="130">
        <f t="shared" si="123"/>
        <v>0.9467376666666667</v>
      </c>
    </row>
    <row r="3921" spans="1:6" s="55" customFormat="1" x14ac:dyDescent="0.25">
      <c r="A3921" s="51" t="str">
        <f t="shared" si="122"/>
        <v>A</v>
      </c>
      <c r="B3921" s="129" t="s">
        <v>258</v>
      </c>
      <c r="C3921" s="60" t="s">
        <v>16</v>
      </c>
      <c r="D3921" s="61">
        <v>1</v>
      </c>
      <c r="E3921" s="61">
        <v>0</v>
      </c>
      <c r="F3921" s="130">
        <f t="shared" si="123"/>
        <v>0</v>
      </c>
    </row>
    <row r="3922" spans="1:6" s="55" customFormat="1" ht="36.75" thickBot="1" x14ac:dyDescent="0.3">
      <c r="A3922" s="51" t="str">
        <f t="shared" si="122"/>
        <v>A</v>
      </c>
      <c r="B3922" s="52" t="s">
        <v>1945</v>
      </c>
      <c r="C3922" s="125" t="s">
        <v>1946</v>
      </c>
      <c r="D3922" s="54">
        <v>194</v>
      </c>
      <c r="E3922" s="54">
        <v>180.22744</v>
      </c>
      <c r="F3922" s="126">
        <f t="shared" si="123"/>
        <v>0.92900742268041236</v>
      </c>
    </row>
    <row r="3923" spans="1:6" s="55" customFormat="1" ht="15.75" thickTop="1" x14ac:dyDescent="0.25">
      <c r="A3923" s="51" t="str">
        <f t="shared" si="122"/>
        <v>A</v>
      </c>
      <c r="B3923" s="127" t="s">
        <v>258</v>
      </c>
      <c r="C3923" s="57" t="s">
        <v>10</v>
      </c>
      <c r="D3923" s="58">
        <v>189</v>
      </c>
      <c r="E3923" s="58">
        <v>180.22744</v>
      </c>
      <c r="F3923" s="128">
        <f t="shared" si="123"/>
        <v>0.95358433862433867</v>
      </c>
    </row>
    <row r="3924" spans="1:6" s="55" customFormat="1" x14ac:dyDescent="0.25">
      <c r="A3924" s="51" t="str">
        <f t="shared" si="122"/>
        <v>A</v>
      </c>
      <c r="B3924" s="129" t="s">
        <v>258</v>
      </c>
      <c r="C3924" s="60" t="s">
        <v>11</v>
      </c>
      <c r="D3924" s="61">
        <v>134</v>
      </c>
      <c r="E3924" s="61">
        <v>127.45399999999999</v>
      </c>
      <c r="F3924" s="130">
        <f t="shared" si="123"/>
        <v>0.95114925373134318</v>
      </c>
    </row>
    <row r="3925" spans="1:6" s="55" customFormat="1" x14ac:dyDescent="0.25">
      <c r="A3925" s="51" t="str">
        <f t="shared" si="122"/>
        <v>A</v>
      </c>
      <c r="B3925" s="129" t="s">
        <v>258</v>
      </c>
      <c r="C3925" s="60" t="s">
        <v>12</v>
      </c>
      <c r="D3925" s="61">
        <v>52</v>
      </c>
      <c r="E3925" s="61">
        <v>51.21022</v>
      </c>
      <c r="F3925" s="130">
        <f t="shared" si="123"/>
        <v>0.98481192307692311</v>
      </c>
    </row>
    <row r="3926" spans="1:6" s="55" customFormat="1" x14ac:dyDescent="0.25">
      <c r="A3926" s="51" t="str">
        <f t="shared" si="122"/>
        <v>A</v>
      </c>
      <c r="B3926" s="129" t="s">
        <v>258</v>
      </c>
      <c r="C3926" s="60" t="s">
        <v>15</v>
      </c>
      <c r="D3926" s="61">
        <v>1</v>
      </c>
      <c r="E3926" s="61">
        <v>0</v>
      </c>
      <c r="F3926" s="130">
        <f t="shared" si="123"/>
        <v>0</v>
      </c>
    </row>
    <row r="3927" spans="1:6" s="55" customFormat="1" x14ac:dyDescent="0.25">
      <c r="A3927" s="51" t="str">
        <f t="shared" si="122"/>
        <v>A</v>
      </c>
      <c r="B3927" s="129" t="s">
        <v>258</v>
      </c>
      <c r="C3927" s="60" t="s">
        <v>16</v>
      </c>
      <c r="D3927" s="61">
        <v>2</v>
      </c>
      <c r="E3927" s="61">
        <v>1.5632200000000001</v>
      </c>
      <c r="F3927" s="130">
        <f t="shared" si="123"/>
        <v>0.78161000000000003</v>
      </c>
    </row>
    <row r="3928" spans="1:6" s="55" customFormat="1" x14ac:dyDescent="0.25">
      <c r="A3928" s="51" t="str">
        <f t="shared" si="122"/>
        <v>A</v>
      </c>
      <c r="B3928" s="127" t="s">
        <v>258</v>
      </c>
      <c r="C3928" s="57" t="s">
        <v>17</v>
      </c>
      <c r="D3928" s="58">
        <v>5</v>
      </c>
      <c r="E3928" s="58">
        <v>0</v>
      </c>
      <c r="F3928" s="128">
        <f t="shared" si="123"/>
        <v>0</v>
      </c>
    </row>
    <row r="3929" spans="1:6" s="55" customFormat="1" ht="36.75" thickBot="1" x14ac:dyDescent="0.3">
      <c r="A3929" s="51" t="str">
        <f t="shared" si="122"/>
        <v>A</v>
      </c>
      <c r="B3929" s="52" t="s">
        <v>1947</v>
      </c>
      <c r="C3929" s="125" t="s">
        <v>1948</v>
      </c>
      <c r="D3929" s="54">
        <v>37.4</v>
      </c>
      <c r="E3929" s="54">
        <v>34.288239999999995</v>
      </c>
      <c r="F3929" s="126">
        <f t="shared" si="123"/>
        <v>0.91679786096256677</v>
      </c>
    </row>
    <row r="3930" spans="1:6" s="55" customFormat="1" ht="15.75" thickTop="1" x14ac:dyDescent="0.25">
      <c r="A3930" s="51" t="str">
        <f t="shared" si="122"/>
        <v>A</v>
      </c>
      <c r="B3930" s="127" t="s">
        <v>258</v>
      </c>
      <c r="C3930" s="57" t="s">
        <v>10</v>
      </c>
      <c r="D3930" s="58">
        <v>37.4</v>
      </c>
      <c r="E3930" s="58">
        <v>34.288239999999995</v>
      </c>
      <c r="F3930" s="128">
        <f t="shared" si="123"/>
        <v>0.91679786096256677</v>
      </c>
    </row>
    <row r="3931" spans="1:6" s="55" customFormat="1" x14ac:dyDescent="0.25">
      <c r="A3931" s="51" t="str">
        <f t="shared" si="122"/>
        <v>A</v>
      </c>
      <c r="B3931" s="129" t="s">
        <v>258</v>
      </c>
      <c r="C3931" s="60" t="s">
        <v>11</v>
      </c>
      <c r="D3931" s="61">
        <v>25</v>
      </c>
      <c r="E3931" s="61">
        <v>22.8978</v>
      </c>
      <c r="F3931" s="130">
        <f t="shared" si="123"/>
        <v>0.91591200000000006</v>
      </c>
    </row>
    <row r="3932" spans="1:6" s="55" customFormat="1" x14ac:dyDescent="0.25">
      <c r="A3932" s="51" t="str">
        <f t="shared" si="122"/>
        <v>A</v>
      </c>
      <c r="B3932" s="129" t="s">
        <v>258</v>
      </c>
      <c r="C3932" s="60" t="s">
        <v>12</v>
      </c>
      <c r="D3932" s="61">
        <v>11.4</v>
      </c>
      <c r="E3932" s="61">
        <v>11.39044</v>
      </c>
      <c r="F3932" s="130">
        <f t="shared" si="123"/>
        <v>0.99916140350877192</v>
      </c>
    </row>
    <row r="3933" spans="1:6" s="55" customFormat="1" x14ac:dyDescent="0.25">
      <c r="A3933" s="51" t="str">
        <f t="shared" si="122"/>
        <v>A</v>
      </c>
      <c r="B3933" s="129" t="s">
        <v>258</v>
      </c>
      <c r="C3933" s="60" t="s">
        <v>16</v>
      </c>
      <c r="D3933" s="61">
        <v>1</v>
      </c>
      <c r="E3933" s="61">
        <v>0</v>
      </c>
      <c r="F3933" s="130">
        <f t="shared" si="123"/>
        <v>0</v>
      </c>
    </row>
    <row r="3934" spans="1:6" s="55" customFormat="1" ht="36.75" thickBot="1" x14ac:dyDescent="0.3">
      <c r="A3934" s="51" t="str">
        <f t="shared" si="122"/>
        <v>A</v>
      </c>
      <c r="B3934" s="52" t="s">
        <v>1949</v>
      </c>
      <c r="C3934" s="125" t="s">
        <v>1950</v>
      </c>
      <c r="D3934" s="54">
        <v>62</v>
      </c>
      <c r="E3934" s="54">
        <v>57.311639999999997</v>
      </c>
      <c r="F3934" s="126">
        <f t="shared" si="123"/>
        <v>0.92438129032258065</v>
      </c>
    </row>
    <row r="3935" spans="1:6" s="55" customFormat="1" ht="15.75" thickTop="1" x14ac:dyDescent="0.25">
      <c r="A3935" s="51" t="str">
        <f t="shared" si="122"/>
        <v>A</v>
      </c>
      <c r="B3935" s="127" t="s">
        <v>258</v>
      </c>
      <c r="C3935" s="57" t="s">
        <v>10</v>
      </c>
      <c r="D3935" s="58">
        <v>62</v>
      </c>
      <c r="E3935" s="58">
        <v>57.311639999999997</v>
      </c>
      <c r="F3935" s="128">
        <f t="shared" si="123"/>
        <v>0.92438129032258065</v>
      </c>
    </row>
    <row r="3936" spans="1:6" s="55" customFormat="1" x14ac:dyDescent="0.25">
      <c r="A3936" s="51" t="str">
        <f t="shared" si="122"/>
        <v>A</v>
      </c>
      <c r="B3936" s="129" t="s">
        <v>258</v>
      </c>
      <c r="C3936" s="60" t="s">
        <v>11</v>
      </c>
      <c r="D3936" s="61">
        <v>53</v>
      </c>
      <c r="E3936" s="61">
        <v>51.591050000000003</v>
      </c>
      <c r="F3936" s="130">
        <f t="shared" si="123"/>
        <v>0.97341603773584906</v>
      </c>
    </row>
    <row r="3937" spans="1:6" s="55" customFormat="1" x14ac:dyDescent="0.25">
      <c r="A3937" s="51" t="str">
        <f t="shared" si="122"/>
        <v>A</v>
      </c>
      <c r="B3937" s="129" t="s">
        <v>258</v>
      </c>
      <c r="C3937" s="60" t="s">
        <v>12</v>
      </c>
      <c r="D3937" s="61">
        <v>9</v>
      </c>
      <c r="E3937" s="61">
        <v>5.7205900000000005</v>
      </c>
      <c r="F3937" s="130">
        <f t="shared" si="123"/>
        <v>0.63562111111111119</v>
      </c>
    </row>
    <row r="3938" spans="1:6" s="55" customFormat="1" ht="54.75" thickBot="1" x14ac:dyDescent="0.3">
      <c r="A3938" s="51" t="str">
        <f t="shared" si="122"/>
        <v>A</v>
      </c>
      <c r="B3938" s="52" t="s">
        <v>1951</v>
      </c>
      <c r="C3938" s="125" t="s">
        <v>1952</v>
      </c>
      <c r="D3938" s="54">
        <v>65</v>
      </c>
      <c r="E3938" s="54">
        <v>64.009140000000002</v>
      </c>
      <c r="F3938" s="126">
        <f t="shared" si="123"/>
        <v>0.98475600000000008</v>
      </c>
    </row>
    <row r="3939" spans="1:6" s="55" customFormat="1" ht="15.75" thickTop="1" x14ac:dyDescent="0.25">
      <c r="A3939" s="51" t="str">
        <f t="shared" si="122"/>
        <v>A</v>
      </c>
      <c r="B3939" s="127" t="s">
        <v>258</v>
      </c>
      <c r="C3939" s="57" t="s">
        <v>10</v>
      </c>
      <c r="D3939" s="58">
        <v>65</v>
      </c>
      <c r="E3939" s="58">
        <v>64.009140000000002</v>
      </c>
      <c r="F3939" s="128">
        <f t="shared" si="123"/>
        <v>0.98475600000000008</v>
      </c>
    </row>
    <row r="3940" spans="1:6" s="55" customFormat="1" x14ac:dyDescent="0.25">
      <c r="A3940" s="51" t="str">
        <f t="shared" si="122"/>
        <v>A</v>
      </c>
      <c r="B3940" s="129" t="s">
        <v>258</v>
      </c>
      <c r="C3940" s="60" t="s">
        <v>11</v>
      </c>
      <c r="D3940" s="61">
        <v>55</v>
      </c>
      <c r="E3940" s="61">
        <v>54.009140000000002</v>
      </c>
      <c r="F3940" s="130">
        <f t="shared" si="123"/>
        <v>0.98198436363636366</v>
      </c>
    </row>
    <row r="3941" spans="1:6" s="55" customFormat="1" x14ac:dyDescent="0.25">
      <c r="A3941" s="51" t="str">
        <f t="shared" si="122"/>
        <v>A</v>
      </c>
      <c r="B3941" s="129" t="s">
        <v>258</v>
      </c>
      <c r="C3941" s="60" t="s">
        <v>12</v>
      </c>
      <c r="D3941" s="61">
        <v>10</v>
      </c>
      <c r="E3941" s="61">
        <v>10</v>
      </c>
      <c r="F3941" s="130">
        <f t="shared" si="123"/>
        <v>1</v>
      </c>
    </row>
    <row r="3942" spans="1:6" s="55" customFormat="1" ht="36.75" thickBot="1" x14ac:dyDescent="0.3">
      <c r="A3942" s="51" t="str">
        <f t="shared" si="122"/>
        <v>A</v>
      </c>
      <c r="B3942" s="52" t="s">
        <v>1953</v>
      </c>
      <c r="C3942" s="125" t="s">
        <v>201</v>
      </c>
      <c r="D3942" s="54">
        <v>58</v>
      </c>
      <c r="E3942" s="54">
        <v>56.56</v>
      </c>
      <c r="F3942" s="126">
        <f t="shared" si="123"/>
        <v>0.97517241379310349</v>
      </c>
    </row>
    <row r="3943" spans="1:6" s="55" customFormat="1" ht="15.75" thickTop="1" x14ac:dyDescent="0.25">
      <c r="A3943" s="51" t="str">
        <f t="shared" si="122"/>
        <v>A</v>
      </c>
      <c r="B3943" s="127" t="s">
        <v>258</v>
      </c>
      <c r="C3943" s="57" t="s">
        <v>10</v>
      </c>
      <c r="D3943" s="58">
        <v>58</v>
      </c>
      <c r="E3943" s="58">
        <v>56.56</v>
      </c>
      <c r="F3943" s="128">
        <f t="shared" si="123"/>
        <v>0.97517241379310349</v>
      </c>
    </row>
    <row r="3944" spans="1:6" s="55" customFormat="1" x14ac:dyDescent="0.25">
      <c r="A3944" s="51" t="str">
        <f t="shared" si="122"/>
        <v>A</v>
      </c>
      <c r="B3944" s="129" t="s">
        <v>258</v>
      </c>
      <c r="C3944" s="60" t="s">
        <v>11</v>
      </c>
      <c r="D3944" s="61">
        <v>42</v>
      </c>
      <c r="E3944" s="61">
        <v>40.659999999999997</v>
      </c>
      <c r="F3944" s="130">
        <f t="shared" si="123"/>
        <v>0.96809523809523801</v>
      </c>
    </row>
    <row r="3945" spans="1:6" s="55" customFormat="1" x14ac:dyDescent="0.25">
      <c r="A3945" s="51" t="str">
        <f t="shared" si="122"/>
        <v>A</v>
      </c>
      <c r="B3945" s="129" t="s">
        <v>258</v>
      </c>
      <c r="C3945" s="60" t="s">
        <v>12</v>
      </c>
      <c r="D3945" s="61">
        <v>16</v>
      </c>
      <c r="E3945" s="61">
        <v>15.9</v>
      </c>
      <c r="F3945" s="130">
        <f t="shared" si="123"/>
        <v>0.99375000000000002</v>
      </c>
    </row>
    <row r="3946" spans="1:6" s="55" customFormat="1" ht="54.75" thickBot="1" x14ac:dyDescent="0.3">
      <c r="A3946" s="51" t="str">
        <f t="shared" si="122"/>
        <v>A</v>
      </c>
      <c r="B3946" s="52" t="s">
        <v>1954</v>
      </c>
      <c r="C3946" s="125" t="s">
        <v>1955</v>
      </c>
      <c r="D3946" s="54">
        <v>20</v>
      </c>
      <c r="E3946" s="54">
        <v>19.528599999999997</v>
      </c>
      <c r="F3946" s="126">
        <f t="shared" si="123"/>
        <v>0.97642999999999991</v>
      </c>
    </row>
    <row r="3947" spans="1:6" s="55" customFormat="1" ht="15.75" thickTop="1" x14ac:dyDescent="0.25">
      <c r="A3947" s="51" t="str">
        <f t="shared" si="122"/>
        <v>A</v>
      </c>
      <c r="B3947" s="127" t="s">
        <v>258</v>
      </c>
      <c r="C3947" s="57" t="s">
        <v>10</v>
      </c>
      <c r="D3947" s="58">
        <v>20</v>
      </c>
      <c r="E3947" s="58">
        <v>19.528599999999997</v>
      </c>
      <c r="F3947" s="128">
        <f t="shared" si="123"/>
        <v>0.97642999999999991</v>
      </c>
    </row>
    <row r="3948" spans="1:6" s="55" customFormat="1" x14ac:dyDescent="0.25">
      <c r="A3948" s="51" t="str">
        <f t="shared" si="122"/>
        <v>A</v>
      </c>
      <c r="B3948" s="129" t="s">
        <v>258</v>
      </c>
      <c r="C3948" s="60" t="s">
        <v>11</v>
      </c>
      <c r="D3948" s="61">
        <v>17</v>
      </c>
      <c r="E3948" s="61">
        <v>16.578599999999998</v>
      </c>
      <c r="F3948" s="130">
        <f t="shared" si="123"/>
        <v>0.97521176470588222</v>
      </c>
    </row>
    <row r="3949" spans="1:6" s="55" customFormat="1" x14ac:dyDescent="0.25">
      <c r="A3949" s="51" t="str">
        <f t="shared" si="122"/>
        <v>A</v>
      </c>
      <c r="B3949" s="129" t="s">
        <v>258</v>
      </c>
      <c r="C3949" s="60" t="s">
        <v>12</v>
      </c>
      <c r="D3949" s="61">
        <v>3</v>
      </c>
      <c r="E3949" s="61">
        <v>2.95</v>
      </c>
      <c r="F3949" s="130">
        <f t="shared" si="123"/>
        <v>0.98333333333333339</v>
      </c>
    </row>
    <row r="3950" spans="1:6" s="55" customFormat="1" ht="54.75" thickBot="1" x14ac:dyDescent="0.3">
      <c r="A3950" s="51" t="str">
        <f t="shared" si="122"/>
        <v>A</v>
      </c>
      <c r="B3950" s="52" t="s">
        <v>1956</v>
      </c>
      <c r="C3950" s="125" t="s">
        <v>1957</v>
      </c>
      <c r="D3950" s="54">
        <v>9</v>
      </c>
      <c r="E3950" s="54">
        <v>8.7460000000000004</v>
      </c>
      <c r="F3950" s="126">
        <f t="shared" si="123"/>
        <v>0.97177777777777785</v>
      </c>
    </row>
    <row r="3951" spans="1:6" s="55" customFormat="1" ht="15.75" thickTop="1" x14ac:dyDescent="0.25">
      <c r="A3951" s="51" t="str">
        <f t="shared" si="122"/>
        <v>A</v>
      </c>
      <c r="B3951" s="127" t="s">
        <v>258</v>
      </c>
      <c r="C3951" s="57" t="s">
        <v>10</v>
      </c>
      <c r="D3951" s="58">
        <v>9</v>
      </c>
      <c r="E3951" s="58">
        <v>8.7460000000000004</v>
      </c>
      <c r="F3951" s="128">
        <f t="shared" si="123"/>
        <v>0.97177777777777785</v>
      </c>
    </row>
    <row r="3952" spans="1:6" s="55" customFormat="1" x14ac:dyDescent="0.25">
      <c r="A3952" s="51" t="str">
        <f t="shared" si="122"/>
        <v>A</v>
      </c>
      <c r="B3952" s="129" t="s">
        <v>258</v>
      </c>
      <c r="C3952" s="60" t="s">
        <v>11</v>
      </c>
      <c r="D3952" s="61">
        <v>8</v>
      </c>
      <c r="E3952" s="61">
        <v>7.7460000000000004</v>
      </c>
      <c r="F3952" s="130">
        <f t="shared" si="123"/>
        <v>0.96825000000000006</v>
      </c>
    </row>
    <row r="3953" spans="1:6" s="55" customFormat="1" x14ac:dyDescent="0.25">
      <c r="A3953" s="51" t="str">
        <f t="shared" si="122"/>
        <v>A</v>
      </c>
      <c r="B3953" s="129" t="s">
        <v>258</v>
      </c>
      <c r="C3953" s="60" t="s">
        <v>12</v>
      </c>
      <c r="D3953" s="61">
        <v>1</v>
      </c>
      <c r="E3953" s="61">
        <v>1</v>
      </c>
      <c r="F3953" s="130">
        <f t="shared" si="123"/>
        <v>1</v>
      </c>
    </row>
    <row r="3954" spans="1:6" s="55" customFormat="1" ht="36.75" thickBot="1" x14ac:dyDescent="0.3">
      <c r="A3954" s="51" t="str">
        <f t="shared" si="122"/>
        <v>A</v>
      </c>
      <c r="B3954" s="52" t="s">
        <v>1958</v>
      </c>
      <c r="C3954" s="125" t="s">
        <v>1959</v>
      </c>
      <c r="D3954" s="54">
        <v>23</v>
      </c>
      <c r="E3954" s="54">
        <v>22.482500000000002</v>
      </c>
      <c r="F3954" s="126">
        <f t="shared" si="123"/>
        <v>0.97750000000000004</v>
      </c>
    </row>
    <row r="3955" spans="1:6" s="55" customFormat="1" ht="15.75" thickTop="1" x14ac:dyDescent="0.25">
      <c r="A3955" s="51" t="str">
        <f t="shared" si="122"/>
        <v>A</v>
      </c>
      <c r="B3955" s="127" t="s">
        <v>258</v>
      </c>
      <c r="C3955" s="57" t="s">
        <v>10</v>
      </c>
      <c r="D3955" s="58">
        <v>23</v>
      </c>
      <c r="E3955" s="58">
        <v>22.482500000000002</v>
      </c>
      <c r="F3955" s="128">
        <f t="shared" si="123"/>
        <v>0.97750000000000004</v>
      </c>
    </row>
    <row r="3956" spans="1:6" s="55" customFormat="1" x14ac:dyDescent="0.25">
      <c r="A3956" s="51" t="str">
        <f t="shared" si="122"/>
        <v>A</v>
      </c>
      <c r="B3956" s="129" t="s">
        <v>258</v>
      </c>
      <c r="C3956" s="60" t="s">
        <v>12</v>
      </c>
      <c r="D3956" s="61">
        <v>23</v>
      </c>
      <c r="E3956" s="61">
        <v>22.482500000000002</v>
      </c>
      <c r="F3956" s="130">
        <f t="shared" si="123"/>
        <v>0.97750000000000004</v>
      </c>
    </row>
    <row r="3957" spans="1:6" s="55" customFormat="1" ht="36.75" thickBot="1" x14ac:dyDescent="0.3">
      <c r="A3957" s="51" t="str">
        <f t="shared" si="122"/>
        <v>A</v>
      </c>
      <c r="B3957" s="52" t="s">
        <v>1960</v>
      </c>
      <c r="C3957" s="125" t="s">
        <v>220</v>
      </c>
      <c r="D3957" s="54">
        <v>84</v>
      </c>
      <c r="E3957" s="54">
        <v>79.131059999999991</v>
      </c>
      <c r="F3957" s="126">
        <f t="shared" si="123"/>
        <v>0.94203642857142844</v>
      </c>
    </row>
    <row r="3958" spans="1:6" s="55" customFormat="1" ht="15.75" thickTop="1" x14ac:dyDescent="0.25">
      <c r="A3958" s="51" t="str">
        <f t="shared" si="122"/>
        <v>A</v>
      </c>
      <c r="B3958" s="127" t="s">
        <v>258</v>
      </c>
      <c r="C3958" s="57" t="s">
        <v>10</v>
      </c>
      <c r="D3958" s="58">
        <v>80</v>
      </c>
      <c r="E3958" s="58">
        <v>79.131059999999991</v>
      </c>
      <c r="F3958" s="128">
        <f t="shared" si="123"/>
        <v>0.98913824999999989</v>
      </c>
    </row>
    <row r="3959" spans="1:6" s="55" customFormat="1" x14ac:dyDescent="0.25">
      <c r="A3959" s="51" t="str">
        <f t="shared" si="122"/>
        <v>A</v>
      </c>
      <c r="B3959" s="129" t="s">
        <v>258</v>
      </c>
      <c r="C3959" s="60" t="s">
        <v>11</v>
      </c>
      <c r="D3959" s="61">
        <v>54</v>
      </c>
      <c r="E3959" s="61">
        <v>54</v>
      </c>
      <c r="F3959" s="130">
        <f t="shared" si="123"/>
        <v>1</v>
      </c>
    </row>
    <row r="3960" spans="1:6" s="55" customFormat="1" x14ac:dyDescent="0.25">
      <c r="A3960" s="51" t="str">
        <f t="shared" si="122"/>
        <v>A</v>
      </c>
      <c r="B3960" s="129" t="s">
        <v>258</v>
      </c>
      <c r="C3960" s="60" t="s">
        <v>12</v>
      </c>
      <c r="D3960" s="61">
        <v>26</v>
      </c>
      <c r="E3960" s="61">
        <v>25.131060000000002</v>
      </c>
      <c r="F3960" s="130">
        <f t="shared" si="123"/>
        <v>0.9665792307692308</v>
      </c>
    </row>
    <row r="3961" spans="1:6" s="55" customFormat="1" x14ac:dyDescent="0.25">
      <c r="A3961" s="51" t="str">
        <f t="shared" si="122"/>
        <v>A</v>
      </c>
      <c r="B3961" s="127" t="s">
        <v>258</v>
      </c>
      <c r="C3961" s="57" t="s">
        <v>17</v>
      </c>
      <c r="D3961" s="58">
        <v>4</v>
      </c>
      <c r="E3961" s="58">
        <v>0</v>
      </c>
      <c r="F3961" s="128">
        <f t="shared" si="123"/>
        <v>0</v>
      </c>
    </row>
    <row r="3962" spans="1:6" s="55" customFormat="1" ht="54.75" thickBot="1" x14ac:dyDescent="0.3">
      <c r="A3962" s="51" t="str">
        <f t="shared" si="122"/>
        <v>A</v>
      </c>
      <c r="B3962" s="52" t="s">
        <v>2513</v>
      </c>
      <c r="C3962" s="125" t="s">
        <v>2514</v>
      </c>
      <c r="D3962" s="54">
        <v>39</v>
      </c>
      <c r="E3962" s="54">
        <v>0</v>
      </c>
      <c r="F3962" s="126">
        <f t="shared" si="123"/>
        <v>0</v>
      </c>
    </row>
    <row r="3963" spans="1:6" s="55" customFormat="1" ht="15.75" thickTop="1" x14ac:dyDescent="0.25">
      <c r="A3963" s="51" t="str">
        <f t="shared" si="122"/>
        <v>A</v>
      </c>
      <c r="B3963" s="127" t="s">
        <v>258</v>
      </c>
      <c r="C3963" s="57" t="s">
        <v>10</v>
      </c>
      <c r="D3963" s="58">
        <v>39</v>
      </c>
      <c r="E3963" s="58">
        <v>0</v>
      </c>
      <c r="F3963" s="128">
        <f t="shared" si="123"/>
        <v>0</v>
      </c>
    </row>
    <row r="3964" spans="1:6" s="55" customFormat="1" x14ac:dyDescent="0.25">
      <c r="A3964" s="51" t="str">
        <f t="shared" si="122"/>
        <v>A</v>
      </c>
      <c r="B3964" s="129" t="s">
        <v>258</v>
      </c>
      <c r="C3964" s="60" t="s">
        <v>12</v>
      </c>
      <c r="D3964" s="61">
        <v>39</v>
      </c>
      <c r="E3964" s="61">
        <v>0</v>
      </c>
      <c r="F3964" s="130">
        <f t="shared" si="123"/>
        <v>0</v>
      </c>
    </row>
    <row r="3965" spans="1:6" ht="18.75" thickBot="1" x14ac:dyDescent="0.3">
      <c r="A3965" s="110" t="str">
        <f t="shared" si="122"/>
        <v>A</v>
      </c>
      <c r="B3965" s="42" t="s">
        <v>1961</v>
      </c>
      <c r="C3965" s="120" t="s">
        <v>1962</v>
      </c>
      <c r="D3965" s="44">
        <v>22721.089</v>
      </c>
      <c r="E3965" s="44">
        <v>19440.22104</v>
      </c>
      <c r="F3965" s="113">
        <f t="shared" si="123"/>
        <v>0.85560252151646432</v>
      </c>
    </row>
    <row r="3966" spans="1:6" ht="15.75" thickTop="1" x14ac:dyDescent="0.25">
      <c r="A3966" s="110" t="str">
        <f t="shared" si="122"/>
        <v>A</v>
      </c>
      <c r="B3966" s="121" t="s">
        <v>258</v>
      </c>
      <c r="C3966" s="46" t="s">
        <v>10</v>
      </c>
      <c r="D3966" s="47">
        <v>19288.421999999999</v>
      </c>
      <c r="E3966" s="47">
        <v>16273.74604</v>
      </c>
      <c r="F3966" s="122">
        <f t="shared" si="123"/>
        <v>0.84370541250082565</v>
      </c>
    </row>
    <row r="3967" spans="1:6" x14ac:dyDescent="0.25">
      <c r="A3967" s="110" t="str">
        <f t="shared" si="122"/>
        <v>A</v>
      </c>
      <c r="B3967" s="123" t="s">
        <v>258</v>
      </c>
      <c r="C3967" s="49" t="s">
        <v>11</v>
      </c>
      <c r="D3967" s="50">
        <v>10627.612999999999</v>
      </c>
      <c r="E3967" s="50">
        <v>9715.4240599999994</v>
      </c>
      <c r="F3967" s="124">
        <f t="shared" si="123"/>
        <v>0.91416803189954321</v>
      </c>
    </row>
    <row r="3968" spans="1:6" x14ac:dyDescent="0.25">
      <c r="A3968" s="110" t="str">
        <f t="shared" si="122"/>
        <v>A</v>
      </c>
      <c r="B3968" s="123" t="s">
        <v>258</v>
      </c>
      <c r="C3968" s="49" t="s">
        <v>12</v>
      </c>
      <c r="D3968" s="50">
        <v>4553.0029999999997</v>
      </c>
      <c r="E3968" s="50">
        <v>3705.086060000001</v>
      </c>
      <c r="F3968" s="124">
        <f t="shared" si="123"/>
        <v>0.81376754199371304</v>
      </c>
    </row>
    <row r="3969" spans="1:6" x14ac:dyDescent="0.25">
      <c r="A3969" s="110" t="str">
        <f t="shared" si="122"/>
        <v>A</v>
      </c>
      <c r="B3969" s="123" t="s">
        <v>258</v>
      </c>
      <c r="C3969" s="49" t="s">
        <v>14</v>
      </c>
      <c r="D3969" s="50">
        <v>2590.268</v>
      </c>
      <c r="E3969" s="50">
        <v>1921.7742200000002</v>
      </c>
      <c r="F3969" s="124">
        <f t="shared" si="123"/>
        <v>0.74192099813610024</v>
      </c>
    </row>
    <row r="3970" spans="1:6" x14ac:dyDescent="0.25">
      <c r="A3970" s="110" t="str">
        <f t="shared" si="122"/>
        <v>A</v>
      </c>
      <c r="B3970" s="123" t="s">
        <v>258</v>
      </c>
      <c r="C3970" s="49" t="s">
        <v>2</v>
      </c>
      <c r="D3970" s="50">
        <v>522.69299999999998</v>
      </c>
      <c r="E3970" s="50">
        <v>35.682749999999999</v>
      </c>
      <c r="F3970" s="124">
        <f t="shared" si="123"/>
        <v>6.8267128123009113E-2</v>
      </c>
    </row>
    <row r="3971" spans="1:6" x14ac:dyDescent="0.25">
      <c r="A3971" s="110" t="str">
        <f t="shared" si="122"/>
        <v>A</v>
      </c>
      <c r="B3971" s="123" t="s">
        <v>258</v>
      </c>
      <c r="C3971" s="49" t="s">
        <v>15</v>
      </c>
      <c r="D3971" s="50">
        <v>38.177</v>
      </c>
      <c r="E3971" s="50">
        <v>28.338830000000002</v>
      </c>
      <c r="F3971" s="124">
        <f t="shared" si="123"/>
        <v>0.74230112371323054</v>
      </c>
    </row>
    <row r="3972" spans="1:6" x14ac:dyDescent="0.25">
      <c r="A3972" s="110" t="str">
        <f t="shared" ref="A3972:A4035" si="124">IF(OR(D3972&lt;&gt;0,E3972&lt;&gt;0),"A","B")</f>
        <v>A</v>
      </c>
      <c r="B3972" s="123" t="s">
        <v>258</v>
      </c>
      <c r="C3972" s="49" t="s">
        <v>16</v>
      </c>
      <c r="D3972" s="50">
        <v>956.66800000000001</v>
      </c>
      <c r="E3972" s="50">
        <v>867.44011999999998</v>
      </c>
      <c r="F3972" s="124">
        <f t="shared" ref="F3972:F4035" si="125">E3972/D3972</f>
        <v>0.90673056901662852</v>
      </c>
    </row>
    <row r="3973" spans="1:6" x14ac:dyDescent="0.25">
      <c r="A3973" s="110" t="str">
        <f t="shared" si="124"/>
        <v>A</v>
      </c>
      <c r="B3973" s="121" t="s">
        <v>258</v>
      </c>
      <c r="C3973" s="46" t="s">
        <v>17</v>
      </c>
      <c r="D3973" s="47">
        <v>833.28700000000003</v>
      </c>
      <c r="E3973" s="47">
        <v>567.09500000000003</v>
      </c>
      <c r="F3973" s="122">
        <f t="shared" si="125"/>
        <v>0.68055183868223079</v>
      </c>
    </row>
    <row r="3974" spans="1:6" x14ac:dyDescent="0.25">
      <c r="A3974" s="110" t="str">
        <f t="shared" si="124"/>
        <v>A</v>
      </c>
      <c r="B3974" s="121" t="s">
        <v>258</v>
      </c>
      <c r="C3974" s="46" t="s">
        <v>21</v>
      </c>
      <c r="D3974" s="47">
        <v>2599.38</v>
      </c>
      <c r="E3974" s="47">
        <v>2599.38</v>
      </c>
      <c r="F3974" s="122">
        <f t="shared" si="125"/>
        <v>1</v>
      </c>
    </row>
    <row r="3975" spans="1:6" s="55" customFormat="1" ht="18.75" thickBot="1" x14ac:dyDescent="0.3">
      <c r="A3975" s="51" t="str">
        <f t="shared" si="124"/>
        <v>A</v>
      </c>
      <c r="B3975" s="52" t="s">
        <v>1963</v>
      </c>
      <c r="C3975" s="125" t="s">
        <v>1964</v>
      </c>
      <c r="D3975" s="54">
        <v>18782.089</v>
      </c>
      <c r="E3975" s="54">
        <v>16888.17035</v>
      </c>
      <c r="F3975" s="126">
        <f t="shared" si="125"/>
        <v>0.89916357813020698</v>
      </c>
    </row>
    <row r="3976" spans="1:6" s="55" customFormat="1" ht="15.75" thickTop="1" x14ac:dyDescent="0.25">
      <c r="A3976" s="51" t="str">
        <f t="shared" si="124"/>
        <v>A</v>
      </c>
      <c r="B3976" s="127" t="s">
        <v>258</v>
      </c>
      <c r="C3976" s="57" t="s">
        <v>10</v>
      </c>
      <c r="D3976" s="58">
        <v>15357.162</v>
      </c>
      <c r="E3976" s="58">
        <v>13725.399349999998</v>
      </c>
      <c r="F3976" s="128">
        <f t="shared" si="125"/>
        <v>0.89374582035404704</v>
      </c>
    </row>
    <row r="3977" spans="1:6" s="55" customFormat="1" x14ac:dyDescent="0.25">
      <c r="A3977" s="51" t="str">
        <f t="shared" si="124"/>
        <v>A</v>
      </c>
      <c r="B3977" s="129" t="s">
        <v>258</v>
      </c>
      <c r="C3977" s="60" t="s">
        <v>11</v>
      </c>
      <c r="D3977" s="61">
        <v>10627.612999999999</v>
      </c>
      <c r="E3977" s="61">
        <v>9715.4240599999994</v>
      </c>
      <c r="F3977" s="130">
        <f t="shared" si="125"/>
        <v>0.91416803189954321</v>
      </c>
    </row>
    <row r="3978" spans="1:6" s="55" customFormat="1" x14ac:dyDescent="0.25">
      <c r="A3978" s="51" t="str">
        <f t="shared" si="124"/>
        <v>A</v>
      </c>
      <c r="B3978" s="129" t="s">
        <v>258</v>
      </c>
      <c r="C3978" s="60" t="s">
        <v>12</v>
      </c>
      <c r="D3978" s="61">
        <v>3822.645</v>
      </c>
      <c r="E3978" s="61">
        <v>3318.4352800000011</v>
      </c>
      <c r="F3978" s="130">
        <f t="shared" si="125"/>
        <v>0.86809925588172621</v>
      </c>
    </row>
    <row r="3979" spans="1:6" s="55" customFormat="1" x14ac:dyDescent="0.25">
      <c r="A3979" s="51" t="str">
        <f t="shared" si="124"/>
        <v>A</v>
      </c>
      <c r="B3979" s="129" t="s">
        <v>258</v>
      </c>
      <c r="C3979" s="60" t="s">
        <v>14</v>
      </c>
      <c r="D3979" s="61">
        <v>281</v>
      </c>
      <c r="E3979" s="61">
        <v>147.40306000000001</v>
      </c>
      <c r="F3979" s="130">
        <f t="shared" si="125"/>
        <v>0.52456604982206412</v>
      </c>
    </row>
    <row r="3980" spans="1:6" s="55" customFormat="1" x14ac:dyDescent="0.25">
      <c r="A3980" s="51" t="str">
        <f t="shared" si="124"/>
        <v>A</v>
      </c>
      <c r="B3980" s="129" t="s">
        <v>258</v>
      </c>
      <c r="C3980" s="60" t="s">
        <v>2</v>
      </c>
      <c r="D3980" s="61">
        <v>25</v>
      </c>
      <c r="E3980" s="61">
        <v>0</v>
      </c>
      <c r="F3980" s="130">
        <f t="shared" si="125"/>
        <v>0</v>
      </c>
    </row>
    <row r="3981" spans="1:6" s="55" customFormat="1" x14ac:dyDescent="0.25">
      <c r="A3981" s="51" t="str">
        <f t="shared" si="124"/>
        <v>A</v>
      </c>
      <c r="B3981" s="129" t="s">
        <v>258</v>
      </c>
      <c r="C3981" s="60" t="s">
        <v>15</v>
      </c>
      <c r="D3981" s="61">
        <v>38.177</v>
      </c>
      <c r="E3981" s="61">
        <v>28.338830000000002</v>
      </c>
      <c r="F3981" s="130">
        <f t="shared" si="125"/>
        <v>0.74230112371323054</v>
      </c>
    </row>
    <row r="3982" spans="1:6" s="55" customFormat="1" x14ac:dyDescent="0.25">
      <c r="A3982" s="51" t="str">
        <f t="shared" si="124"/>
        <v>A</v>
      </c>
      <c r="B3982" s="129" t="s">
        <v>258</v>
      </c>
      <c r="C3982" s="60" t="s">
        <v>16</v>
      </c>
      <c r="D3982" s="61">
        <v>562.72699999999998</v>
      </c>
      <c r="E3982" s="61">
        <v>515.79812000000004</v>
      </c>
      <c r="F3982" s="130">
        <f t="shared" si="125"/>
        <v>0.9166045347033287</v>
      </c>
    </row>
    <row r="3983" spans="1:6" s="55" customFormat="1" x14ac:dyDescent="0.25">
      <c r="A3983" s="51" t="str">
        <f t="shared" si="124"/>
        <v>A</v>
      </c>
      <c r="B3983" s="127" t="s">
        <v>258</v>
      </c>
      <c r="C3983" s="57" t="s">
        <v>17</v>
      </c>
      <c r="D3983" s="58">
        <v>825.54700000000003</v>
      </c>
      <c r="E3983" s="58">
        <v>563.39099999999996</v>
      </c>
      <c r="F3983" s="128">
        <f t="shared" si="125"/>
        <v>0.68244569963914825</v>
      </c>
    </row>
    <row r="3984" spans="1:6" s="55" customFormat="1" x14ac:dyDescent="0.25">
      <c r="A3984" s="51" t="str">
        <f t="shared" si="124"/>
        <v>A</v>
      </c>
      <c r="B3984" s="127" t="s">
        <v>258</v>
      </c>
      <c r="C3984" s="57" t="s">
        <v>21</v>
      </c>
      <c r="D3984" s="58">
        <v>2599.38</v>
      </c>
      <c r="E3984" s="58">
        <v>2599.38</v>
      </c>
      <c r="F3984" s="128">
        <f t="shared" si="125"/>
        <v>1</v>
      </c>
    </row>
    <row r="3985" spans="1:6" s="55" customFormat="1" ht="54.75" thickBot="1" x14ac:dyDescent="0.3">
      <c r="A3985" s="51" t="str">
        <f t="shared" si="124"/>
        <v>A</v>
      </c>
      <c r="B3985" s="52" t="s">
        <v>1965</v>
      </c>
      <c r="C3985" s="125" t="s">
        <v>1966</v>
      </c>
      <c r="D3985" s="54">
        <v>6656</v>
      </c>
      <c r="E3985" s="54">
        <v>6082.6021400000009</v>
      </c>
      <c r="F3985" s="126">
        <f t="shared" si="125"/>
        <v>0.91385248497596172</v>
      </c>
    </row>
    <row r="3986" spans="1:6" s="55" customFormat="1" ht="15.75" thickTop="1" x14ac:dyDescent="0.25">
      <c r="A3986" s="51" t="str">
        <f t="shared" si="124"/>
        <v>A</v>
      </c>
      <c r="B3986" s="127" t="s">
        <v>258</v>
      </c>
      <c r="C3986" s="57" t="s">
        <v>10</v>
      </c>
      <c r="D3986" s="58">
        <v>3446.143</v>
      </c>
      <c r="E3986" s="58">
        <v>3058.6721400000001</v>
      </c>
      <c r="F3986" s="128">
        <f t="shared" si="125"/>
        <v>0.88756390550247044</v>
      </c>
    </row>
    <row r="3987" spans="1:6" s="55" customFormat="1" x14ac:dyDescent="0.25">
      <c r="A3987" s="51" t="str">
        <f t="shared" si="124"/>
        <v>A</v>
      </c>
      <c r="B3987" s="129" t="s">
        <v>258</v>
      </c>
      <c r="C3987" s="60" t="s">
        <v>11</v>
      </c>
      <c r="D3987" s="61">
        <v>1946</v>
      </c>
      <c r="E3987" s="61">
        <v>1943.8</v>
      </c>
      <c r="F3987" s="130">
        <f t="shared" si="125"/>
        <v>0.9988694758478931</v>
      </c>
    </row>
    <row r="3988" spans="1:6" s="55" customFormat="1" x14ac:dyDescent="0.25">
      <c r="A3988" s="51" t="str">
        <f t="shared" si="124"/>
        <v>A</v>
      </c>
      <c r="B3988" s="129" t="s">
        <v>258</v>
      </c>
      <c r="C3988" s="60" t="s">
        <v>12</v>
      </c>
      <c r="D3988" s="61">
        <v>1470.143</v>
      </c>
      <c r="E3988" s="61">
        <v>1088.8438199999998</v>
      </c>
      <c r="F3988" s="130">
        <f t="shared" si="125"/>
        <v>0.74063803317092269</v>
      </c>
    </row>
    <row r="3989" spans="1:6" s="55" customFormat="1" x14ac:dyDescent="0.25">
      <c r="A3989" s="51" t="str">
        <f t="shared" si="124"/>
        <v>A</v>
      </c>
      <c r="B3989" s="129" t="s">
        <v>258</v>
      </c>
      <c r="C3989" s="60" t="s">
        <v>15</v>
      </c>
      <c r="D3989" s="61">
        <v>20</v>
      </c>
      <c r="E3989" s="61">
        <v>17.611499999999999</v>
      </c>
      <c r="F3989" s="130">
        <f t="shared" si="125"/>
        <v>0.880575</v>
      </c>
    </row>
    <row r="3990" spans="1:6" s="55" customFormat="1" x14ac:dyDescent="0.25">
      <c r="A3990" s="51" t="str">
        <f t="shared" si="124"/>
        <v>A</v>
      </c>
      <c r="B3990" s="129" t="s">
        <v>258</v>
      </c>
      <c r="C3990" s="60" t="s">
        <v>16</v>
      </c>
      <c r="D3990" s="61">
        <v>10</v>
      </c>
      <c r="E3990" s="61">
        <v>8.4168199999999995</v>
      </c>
      <c r="F3990" s="130">
        <f t="shared" si="125"/>
        <v>0.84168199999999993</v>
      </c>
    </row>
    <row r="3991" spans="1:6" s="55" customFormat="1" x14ac:dyDescent="0.25">
      <c r="A3991" s="51" t="str">
        <f t="shared" si="124"/>
        <v>A</v>
      </c>
      <c r="B3991" s="127" t="s">
        <v>258</v>
      </c>
      <c r="C3991" s="57" t="s">
        <v>17</v>
      </c>
      <c r="D3991" s="58">
        <v>610.47699999999998</v>
      </c>
      <c r="E3991" s="58">
        <v>424.55</v>
      </c>
      <c r="F3991" s="128">
        <f t="shared" si="125"/>
        <v>0.69543979543864887</v>
      </c>
    </row>
    <row r="3992" spans="1:6" s="55" customFormat="1" x14ac:dyDescent="0.25">
      <c r="A3992" s="51" t="str">
        <f t="shared" si="124"/>
        <v>A</v>
      </c>
      <c r="B3992" s="127" t="s">
        <v>258</v>
      </c>
      <c r="C3992" s="57" t="s">
        <v>21</v>
      </c>
      <c r="D3992" s="58">
        <v>2599.38</v>
      </c>
      <c r="E3992" s="58">
        <v>2599.38</v>
      </c>
      <c r="F3992" s="128">
        <f t="shared" si="125"/>
        <v>1</v>
      </c>
    </row>
    <row r="3993" spans="1:6" s="55" customFormat="1" ht="54.75" thickBot="1" x14ac:dyDescent="0.3">
      <c r="A3993" s="51" t="str">
        <f t="shared" si="124"/>
        <v>A</v>
      </c>
      <c r="B3993" s="52" t="s">
        <v>1967</v>
      </c>
      <c r="C3993" s="125" t="s">
        <v>1968</v>
      </c>
      <c r="D3993" s="54">
        <v>2266</v>
      </c>
      <c r="E3993" s="54">
        <v>2244.7413500000002</v>
      </c>
      <c r="F3993" s="126">
        <f t="shared" si="125"/>
        <v>0.99061842453662852</v>
      </c>
    </row>
    <row r="3994" spans="1:6" s="55" customFormat="1" ht="15.75" thickTop="1" x14ac:dyDescent="0.25">
      <c r="A3994" s="51" t="str">
        <f t="shared" si="124"/>
        <v>A</v>
      </c>
      <c r="B3994" s="127" t="s">
        <v>258</v>
      </c>
      <c r="C3994" s="57" t="s">
        <v>10</v>
      </c>
      <c r="D3994" s="58">
        <v>2266</v>
      </c>
      <c r="E3994" s="58">
        <v>2244.7413500000002</v>
      </c>
      <c r="F3994" s="128">
        <f t="shared" si="125"/>
        <v>0.99061842453662852</v>
      </c>
    </row>
    <row r="3995" spans="1:6" s="55" customFormat="1" x14ac:dyDescent="0.25">
      <c r="A3995" s="51" t="str">
        <f t="shared" si="124"/>
        <v>A</v>
      </c>
      <c r="B3995" s="129" t="s">
        <v>258</v>
      </c>
      <c r="C3995" s="60" t="s">
        <v>11</v>
      </c>
      <c r="D3995" s="61">
        <v>1946</v>
      </c>
      <c r="E3995" s="61">
        <v>1943.8</v>
      </c>
      <c r="F3995" s="130">
        <f t="shared" si="125"/>
        <v>0.9988694758478931</v>
      </c>
    </row>
    <row r="3996" spans="1:6" s="55" customFormat="1" x14ac:dyDescent="0.25">
      <c r="A3996" s="51" t="str">
        <f t="shared" si="124"/>
        <v>A</v>
      </c>
      <c r="B3996" s="129" t="s">
        <v>258</v>
      </c>
      <c r="C3996" s="60" t="s">
        <v>12</v>
      </c>
      <c r="D3996" s="61">
        <v>300</v>
      </c>
      <c r="E3996" s="61">
        <v>283.32984999999996</v>
      </c>
      <c r="F3996" s="130">
        <f t="shared" si="125"/>
        <v>0.94443283333333317</v>
      </c>
    </row>
    <row r="3997" spans="1:6" s="55" customFormat="1" x14ac:dyDescent="0.25">
      <c r="A3997" s="51" t="str">
        <f t="shared" si="124"/>
        <v>A</v>
      </c>
      <c r="B3997" s="129" t="s">
        <v>258</v>
      </c>
      <c r="C3997" s="60" t="s">
        <v>15</v>
      </c>
      <c r="D3997" s="61">
        <v>20</v>
      </c>
      <c r="E3997" s="61">
        <v>17.611499999999999</v>
      </c>
      <c r="F3997" s="130">
        <f t="shared" si="125"/>
        <v>0.880575</v>
      </c>
    </row>
    <row r="3998" spans="1:6" s="55" customFormat="1" ht="36.75" thickBot="1" x14ac:dyDescent="0.3">
      <c r="A3998" s="51" t="str">
        <f t="shared" si="124"/>
        <v>A</v>
      </c>
      <c r="B3998" s="52" t="s">
        <v>1969</v>
      </c>
      <c r="C3998" s="125" t="s">
        <v>1970</v>
      </c>
      <c r="D3998" s="54">
        <v>390</v>
      </c>
      <c r="E3998" s="54">
        <v>177.05718999999999</v>
      </c>
      <c r="F3998" s="126">
        <f t="shared" si="125"/>
        <v>0.45399279487179484</v>
      </c>
    </row>
    <row r="3999" spans="1:6" s="55" customFormat="1" ht="15.75" thickTop="1" x14ac:dyDescent="0.25">
      <c r="A3999" s="51" t="str">
        <f t="shared" si="124"/>
        <v>A</v>
      </c>
      <c r="B3999" s="127" t="s">
        <v>258</v>
      </c>
      <c r="C3999" s="57" t="s">
        <v>10</v>
      </c>
      <c r="D3999" s="58">
        <v>140</v>
      </c>
      <c r="E3999" s="58">
        <v>94.863190000000003</v>
      </c>
      <c r="F3999" s="128">
        <f t="shared" si="125"/>
        <v>0.67759421428571431</v>
      </c>
    </row>
    <row r="4000" spans="1:6" s="55" customFormat="1" x14ac:dyDescent="0.25">
      <c r="A4000" s="51" t="str">
        <f t="shared" si="124"/>
        <v>A</v>
      </c>
      <c r="B4000" s="129" t="s">
        <v>258</v>
      </c>
      <c r="C4000" s="60" t="s">
        <v>12</v>
      </c>
      <c r="D4000" s="61">
        <v>130</v>
      </c>
      <c r="E4000" s="61">
        <v>86.446370000000002</v>
      </c>
      <c r="F4000" s="130">
        <f t="shared" si="125"/>
        <v>0.66497207692307692</v>
      </c>
    </row>
    <row r="4001" spans="1:6" s="55" customFormat="1" x14ac:dyDescent="0.25">
      <c r="A4001" s="51" t="str">
        <f t="shared" si="124"/>
        <v>A</v>
      </c>
      <c r="B4001" s="129" t="s">
        <v>258</v>
      </c>
      <c r="C4001" s="60" t="s">
        <v>16</v>
      </c>
      <c r="D4001" s="61">
        <v>10</v>
      </c>
      <c r="E4001" s="61">
        <v>8.4168199999999995</v>
      </c>
      <c r="F4001" s="130">
        <f t="shared" si="125"/>
        <v>0.84168199999999993</v>
      </c>
    </row>
    <row r="4002" spans="1:6" s="55" customFormat="1" x14ac:dyDescent="0.25">
      <c r="A4002" s="51" t="str">
        <f t="shared" si="124"/>
        <v>A</v>
      </c>
      <c r="B4002" s="127" t="s">
        <v>258</v>
      </c>
      <c r="C4002" s="57" t="s">
        <v>17</v>
      </c>
      <c r="D4002" s="58">
        <v>250</v>
      </c>
      <c r="E4002" s="58">
        <v>82.194000000000003</v>
      </c>
      <c r="F4002" s="128">
        <f t="shared" si="125"/>
        <v>0.32877600000000001</v>
      </c>
    </row>
    <row r="4003" spans="1:6" s="55" customFormat="1" ht="36.75" thickBot="1" x14ac:dyDescent="0.3">
      <c r="A4003" s="51" t="str">
        <f t="shared" si="124"/>
        <v>A</v>
      </c>
      <c r="B4003" s="52" t="s">
        <v>1971</v>
      </c>
      <c r="C4003" s="125" t="s">
        <v>1972</v>
      </c>
      <c r="D4003" s="54">
        <v>4000</v>
      </c>
      <c r="E4003" s="54">
        <v>3660.8036000000002</v>
      </c>
      <c r="F4003" s="126">
        <f t="shared" si="125"/>
        <v>0.91520090000000009</v>
      </c>
    </row>
    <row r="4004" spans="1:6" s="55" customFormat="1" ht="15.75" thickTop="1" x14ac:dyDescent="0.25">
      <c r="A4004" s="51" t="str">
        <f t="shared" si="124"/>
        <v>A</v>
      </c>
      <c r="B4004" s="127" t="s">
        <v>258</v>
      </c>
      <c r="C4004" s="57" t="s">
        <v>10</v>
      </c>
      <c r="D4004" s="58">
        <v>1040.143</v>
      </c>
      <c r="E4004" s="58">
        <v>719.06759999999997</v>
      </c>
      <c r="F4004" s="128">
        <f t="shared" si="125"/>
        <v>0.69131609788269488</v>
      </c>
    </row>
    <row r="4005" spans="1:6" s="55" customFormat="1" x14ac:dyDescent="0.25">
      <c r="A4005" s="51" t="str">
        <f t="shared" si="124"/>
        <v>A</v>
      </c>
      <c r="B4005" s="129" t="s">
        <v>258</v>
      </c>
      <c r="C4005" s="60" t="s">
        <v>12</v>
      </c>
      <c r="D4005" s="61">
        <v>1040.143</v>
      </c>
      <c r="E4005" s="61">
        <v>719.06759999999997</v>
      </c>
      <c r="F4005" s="130">
        <f t="shared" si="125"/>
        <v>0.69131609788269488</v>
      </c>
    </row>
    <row r="4006" spans="1:6" s="55" customFormat="1" x14ac:dyDescent="0.25">
      <c r="A4006" s="51" t="str">
        <f t="shared" si="124"/>
        <v>A</v>
      </c>
      <c r="B4006" s="127" t="s">
        <v>258</v>
      </c>
      <c r="C4006" s="57" t="s">
        <v>17</v>
      </c>
      <c r="D4006" s="58">
        <v>360.47699999999998</v>
      </c>
      <c r="E4006" s="58">
        <v>342.35599999999999</v>
      </c>
      <c r="F4006" s="128">
        <f t="shared" si="125"/>
        <v>0.94973049598171322</v>
      </c>
    </row>
    <row r="4007" spans="1:6" s="55" customFormat="1" x14ac:dyDescent="0.25">
      <c r="A4007" s="51" t="str">
        <f t="shared" si="124"/>
        <v>A</v>
      </c>
      <c r="B4007" s="127" t="s">
        <v>258</v>
      </c>
      <c r="C4007" s="57" t="s">
        <v>21</v>
      </c>
      <c r="D4007" s="58">
        <v>2599.38</v>
      </c>
      <c r="E4007" s="58">
        <v>2599.38</v>
      </c>
      <c r="F4007" s="128">
        <f t="shared" si="125"/>
        <v>1</v>
      </c>
    </row>
    <row r="4008" spans="1:6" s="55" customFormat="1" ht="36.75" thickBot="1" x14ac:dyDescent="0.3">
      <c r="A4008" s="51" t="str">
        <f t="shared" si="124"/>
        <v>A</v>
      </c>
      <c r="B4008" s="52" t="s">
        <v>1973</v>
      </c>
      <c r="C4008" s="125" t="s">
        <v>184</v>
      </c>
      <c r="D4008" s="54">
        <v>958.6</v>
      </c>
      <c r="E4008" s="54">
        <v>927.74762999999996</v>
      </c>
      <c r="F4008" s="126">
        <f t="shared" si="125"/>
        <v>0.96781517838514497</v>
      </c>
    </row>
    <row r="4009" spans="1:6" s="55" customFormat="1" ht="15.75" thickTop="1" x14ac:dyDescent="0.25">
      <c r="A4009" s="51" t="str">
        <f t="shared" si="124"/>
        <v>A</v>
      </c>
      <c r="B4009" s="127" t="s">
        <v>258</v>
      </c>
      <c r="C4009" s="57" t="s">
        <v>10</v>
      </c>
      <c r="D4009" s="58">
        <v>958.6</v>
      </c>
      <c r="E4009" s="58">
        <v>927.74762999999996</v>
      </c>
      <c r="F4009" s="128">
        <f t="shared" si="125"/>
        <v>0.96781517838514497</v>
      </c>
    </row>
    <row r="4010" spans="1:6" s="55" customFormat="1" x14ac:dyDescent="0.25">
      <c r="A4010" s="51" t="str">
        <f t="shared" si="124"/>
        <v>A</v>
      </c>
      <c r="B4010" s="129" t="s">
        <v>258</v>
      </c>
      <c r="C4010" s="60" t="s">
        <v>11</v>
      </c>
      <c r="D4010" s="61">
        <v>734</v>
      </c>
      <c r="E4010" s="61">
        <v>733.72904000000005</v>
      </c>
      <c r="F4010" s="130">
        <f t="shared" si="125"/>
        <v>0.99963084468664853</v>
      </c>
    </row>
    <row r="4011" spans="1:6" s="55" customFormat="1" x14ac:dyDescent="0.25">
      <c r="A4011" s="51" t="str">
        <f t="shared" si="124"/>
        <v>A</v>
      </c>
      <c r="B4011" s="129" t="s">
        <v>258</v>
      </c>
      <c r="C4011" s="60" t="s">
        <v>12</v>
      </c>
      <c r="D4011" s="61">
        <v>224.6</v>
      </c>
      <c r="E4011" s="61">
        <v>194.01858999999999</v>
      </c>
      <c r="F4011" s="130">
        <f t="shared" si="125"/>
        <v>0.86384056099732853</v>
      </c>
    </row>
    <row r="4012" spans="1:6" s="55" customFormat="1" ht="36.75" thickBot="1" x14ac:dyDescent="0.3">
      <c r="A4012" s="51" t="str">
        <f t="shared" si="124"/>
        <v>A</v>
      </c>
      <c r="B4012" s="52" t="s">
        <v>1974</v>
      </c>
      <c r="C4012" s="125" t="s">
        <v>1975</v>
      </c>
      <c r="D4012" s="54">
        <v>695</v>
      </c>
      <c r="E4012" s="54">
        <v>665.88400999999999</v>
      </c>
      <c r="F4012" s="126">
        <f t="shared" si="125"/>
        <v>0.95810648920863306</v>
      </c>
    </row>
    <row r="4013" spans="1:6" s="55" customFormat="1" ht="15.75" thickTop="1" x14ac:dyDescent="0.25">
      <c r="A4013" s="51" t="str">
        <f t="shared" si="124"/>
        <v>A</v>
      </c>
      <c r="B4013" s="127" t="s">
        <v>258</v>
      </c>
      <c r="C4013" s="57" t="s">
        <v>10</v>
      </c>
      <c r="D4013" s="58">
        <v>670</v>
      </c>
      <c r="E4013" s="58">
        <v>655.09401000000003</v>
      </c>
      <c r="F4013" s="128">
        <f t="shared" si="125"/>
        <v>0.97775225373134333</v>
      </c>
    </row>
    <row r="4014" spans="1:6" s="55" customFormat="1" x14ac:dyDescent="0.25">
      <c r="A4014" s="51" t="str">
        <f t="shared" si="124"/>
        <v>A</v>
      </c>
      <c r="B4014" s="129" t="s">
        <v>258</v>
      </c>
      <c r="C4014" s="60" t="s">
        <v>11</v>
      </c>
      <c r="D4014" s="61">
        <v>543</v>
      </c>
      <c r="E4014" s="61">
        <v>542.86951999999997</v>
      </c>
      <c r="F4014" s="130">
        <f t="shared" si="125"/>
        <v>0.9997597053406998</v>
      </c>
    </row>
    <row r="4015" spans="1:6" s="55" customFormat="1" x14ac:dyDescent="0.25">
      <c r="A4015" s="51" t="str">
        <f t="shared" si="124"/>
        <v>A</v>
      </c>
      <c r="B4015" s="129" t="s">
        <v>258</v>
      </c>
      <c r="C4015" s="60" t="s">
        <v>12</v>
      </c>
      <c r="D4015" s="61">
        <v>127</v>
      </c>
      <c r="E4015" s="61">
        <v>112.22449</v>
      </c>
      <c r="F4015" s="130">
        <f t="shared" si="125"/>
        <v>0.88365740157480321</v>
      </c>
    </row>
    <row r="4016" spans="1:6" s="55" customFormat="1" x14ac:dyDescent="0.25">
      <c r="A4016" s="51" t="str">
        <f t="shared" si="124"/>
        <v>A</v>
      </c>
      <c r="B4016" s="127" t="s">
        <v>258</v>
      </c>
      <c r="C4016" s="57" t="s">
        <v>17</v>
      </c>
      <c r="D4016" s="58">
        <v>25</v>
      </c>
      <c r="E4016" s="58">
        <v>10.79</v>
      </c>
      <c r="F4016" s="128">
        <f t="shared" si="125"/>
        <v>0.43159999999999998</v>
      </c>
    </row>
    <row r="4017" spans="1:6" s="55" customFormat="1" ht="36.75" thickBot="1" x14ac:dyDescent="0.3">
      <c r="A4017" s="51" t="str">
        <f t="shared" si="124"/>
        <v>A</v>
      </c>
      <c r="B4017" s="52" t="s">
        <v>1976</v>
      </c>
      <c r="C4017" s="125" t="s">
        <v>1977</v>
      </c>
      <c r="D4017" s="54">
        <v>156</v>
      </c>
      <c r="E4017" s="54">
        <v>149.64684000000003</v>
      </c>
      <c r="F4017" s="126">
        <f t="shared" si="125"/>
        <v>0.95927461538461556</v>
      </c>
    </row>
    <row r="4018" spans="1:6" s="55" customFormat="1" ht="15.75" thickTop="1" x14ac:dyDescent="0.25">
      <c r="A4018" s="51" t="str">
        <f t="shared" si="124"/>
        <v>A</v>
      </c>
      <c r="B4018" s="127" t="s">
        <v>258</v>
      </c>
      <c r="C4018" s="57" t="s">
        <v>10</v>
      </c>
      <c r="D4018" s="58">
        <v>152</v>
      </c>
      <c r="E4018" s="58">
        <v>149.64684000000003</v>
      </c>
      <c r="F4018" s="128">
        <f t="shared" si="125"/>
        <v>0.98451868421052646</v>
      </c>
    </row>
    <row r="4019" spans="1:6" s="55" customFormat="1" x14ac:dyDescent="0.25">
      <c r="A4019" s="51" t="str">
        <f t="shared" si="124"/>
        <v>A</v>
      </c>
      <c r="B4019" s="129" t="s">
        <v>258</v>
      </c>
      <c r="C4019" s="60" t="s">
        <v>11</v>
      </c>
      <c r="D4019" s="61">
        <v>137</v>
      </c>
      <c r="E4019" s="61">
        <v>136.06800000000001</v>
      </c>
      <c r="F4019" s="130">
        <f t="shared" si="125"/>
        <v>0.99319708029197085</v>
      </c>
    </row>
    <row r="4020" spans="1:6" s="55" customFormat="1" x14ac:dyDescent="0.25">
      <c r="A4020" s="51" t="str">
        <f t="shared" si="124"/>
        <v>A</v>
      </c>
      <c r="B4020" s="129" t="s">
        <v>258</v>
      </c>
      <c r="C4020" s="60" t="s">
        <v>12</v>
      </c>
      <c r="D4020" s="61">
        <v>14</v>
      </c>
      <c r="E4020" s="61">
        <v>13.358639999999999</v>
      </c>
      <c r="F4020" s="130">
        <f t="shared" si="125"/>
        <v>0.95418857142857139</v>
      </c>
    </row>
    <row r="4021" spans="1:6" s="55" customFormat="1" x14ac:dyDescent="0.25">
      <c r="A4021" s="51" t="str">
        <f t="shared" si="124"/>
        <v>A</v>
      </c>
      <c r="B4021" s="129" t="s">
        <v>258</v>
      </c>
      <c r="C4021" s="60" t="s">
        <v>16</v>
      </c>
      <c r="D4021" s="61">
        <v>1</v>
      </c>
      <c r="E4021" s="61">
        <v>0.22019999999999998</v>
      </c>
      <c r="F4021" s="130">
        <f t="shared" si="125"/>
        <v>0.22019999999999998</v>
      </c>
    </row>
    <row r="4022" spans="1:6" s="55" customFormat="1" x14ac:dyDescent="0.25">
      <c r="A4022" s="51" t="str">
        <f t="shared" si="124"/>
        <v>A</v>
      </c>
      <c r="B4022" s="127" t="s">
        <v>258</v>
      </c>
      <c r="C4022" s="57" t="s">
        <v>17</v>
      </c>
      <c r="D4022" s="58">
        <v>4</v>
      </c>
      <c r="E4022" s="58">
        <v>0</v>
      </c>
      <c r="F4022" s="128">
        <f t="shared" si="125"/>
        <v>0</v>
      </c>
    </row>
    <row r="4023" spans="1:6" s="55" customFormat="1" ht="36.75" thickBot="1" x14ac:dyDescent="0.3">
      <c r="A4023" s="51" t="str">
        <f t="shared" si="124"/>
        <v>A</v>
      </c>
      <c r="B4023" s="52" t="s">
        <v>1978</v>
      </c>
      <c r="C4023" s="125" t="s">
        <v>1928</v>
      </c>
      <c r="D4023" s="54">
        <v>470</v>
      </c>
      <c r="E4023" s="54">
        <v>466.358</v>
      </c>
      <c r="F4023" s="126">
        <f t="shared" si="125"/>
        <v>0.99225106382978723</v>
      </c>
    </row>
    <row r="4024" spans="1:6" s="55" customFormat="1" ht="15.75" thickTop="1" x14ac:dyDescent="0.25">
      <c r="A4024" s="51" t="str">
        <f t="shared" si="124"/>
        <v>A</v>
      </c>
      <c r="B4024" s="127" t="s">
        <v>258</v>
      </c>
      <c r="C4024" s="57" t="s">
        <v>10</v>
      </c>
      <c r="D4024" s="58">
        <v>470</v>
      </c>
      <c r="E4024" s="58">
        <v>466.358</v>
      </c>
      <c r="F4024" s="128">
        <f t="shared" si="125"/>
        <v>0.99225106382978723</v>
      </c>
    </row>
    <row r="4025" spans="1:6" s="55" customFormat="1" x14ac:dyDescent="0.25">
      <c r="A4025" s="51" t="str">
        <f t="shared" si="124"/>
        <v>A</v>
      </c>
      <c r="B4025" s="129" t="s">
        <v>258</v>
      </c>
      <c r="C4025" s="60" t="s">
        <v>11</v>
      </c>
      <c r="D4025" s="61">
        <v>453</v>
      </c>
      <c r="E4025" s="61">
        <v>452.858</v>
      </c>
      <c r="F4025" s="130">
        <f t="shared" si="125"/>
        <v>0.99968653421633558</v>
      </c>
    </row>
    <row r="4026" spans="1:6" s="55" customFormat="1" x14ac:dyDescent="0.25">
      <c r="A4026" s="51" t="str">
        <f t="shared" si="124"/>
        <v>A</v>
      </c>
      <c r="B4026" s="129" t="s">
        <v>258</v>
      </c>
      <c r="C4026" s="60" t="s">
        <v>12</v>
      </c>
      <c r="D4026" s="61">
        <v>17</v>
      </c>
      <c r="E4026" s="61">
        <v>13.5</v>
      </c>
      <c r="F4026" s="130">
        <f t="shared" si="125"/>
        <v>0.79411764705882348</v>
      </c>
    </row>
    <row r="4027" spans="1:6" s="55" customFormat="1" ht="54.75" thickBot="1" x14ac:dyDescent="0.3">
      <c r="A4027" s="51" t="str">
        <f t="shared" si="124"/>
        <v>A</v>
      </c>
      <c r="B4027" s="52" t="s">
        <v>1979</v>
      </c>
      <c r="C4027" s="125" t="s">
        <v>1980</v>
      </c>
      <c r="D4027" s="54">
        <v>310</v>
      </c>
      <c r="E4027" s="54">
        <v>295.00834999999995</v>
      </c>
      <c r="F4027" s="126">
        <f t="shared" si="125"/>
        <v>0.95163983870967728</v>
      </c>
    </row>
    <row r="4028" spans="1:6" s="55" customFormat="1" ht="15.75" thickTop="1" x14ac:dyDescent="0.25">
      <c r="A4028" s="51" t="str">
        <f t="shared" si="124"/>
        <v>A</v>
      </c>
      <c r="B4028" s="127" t="s">
        <v>258</v>
      </c>
      <c r="C4028" s="57" t="s">
        <v>10</v>
      </c>
      <c r="D4028" s="58">
        <v>310</v>
      </c>
      <c r="E4028" s="58">
        <v>295.00834999999995</v>
      </c>
      <c r="F4028" s="128">
        <f t="shared" si="125"/>
        <v>0.95163983870967728</v>
      </c>
    </row>
    <row r="4029" spans="1:6" s="55" customFormat="1" x14ac:dyDescent="0.25">
      <c r="A4029" s="51" t="str">
        <f t="shared" si="124"/>
        <v>A</v>
      </c>
      <c r="B4029" s="129" t="s">
        <v>258</v>
      </c>
      <c r="C4029" s="60" t="s">
        <v>11</v>
      </c>
      <c r="D4029" s="61">
        <v>275</v>
      </c>
      <c r="E4029" s="61">
        <v>265.40699999999998</v>
      </c>
      <c r="F4029" s="130">
        <f t="shared" si="125"/>
        <v>0.96511636363636355</v>
      </c>
    </row>
    <row r="4030" spans="1:6" s="55" customFormat="1" x14ac:dyDescent="0.25">
      <c r="A4030" s="51" t="str">
        <f t="shared" si="124"/>
        <v>A</v>
      </c>
      <c r="B4030" s="129" t="s">
        <v>258</v>
      </c>
      <c r="C4030" s="60" t="s">
        <v>12</v>
      </c>
      <c r="D4030" s="61">
        <v>35</v>
      </c>
      <c r="E4030" s="61">
        <v>29.60135</v>
      </c>
      <c r="F4030" s="130">
        <f t="shared" si="125"/>
        <v>0.8457528571428572</v>
      </c>
    </row>
    <row r="4031" spans="1:6" s="55" customFormat="1" ht="54.75" thickBot="1" x14ac:dyDescent="0.3">
      <c r="A4031" s="51" t="str">
        <f t="shared" si="124"/>
        <v>A</v>
      </c>
      <c r="B4031" s="52" t="s">
        <v>1981</v>
      </c>
      <c r="C4031" s="125" t="s">
        <v>1982</v>
      </c>
      <c r="D4031" s="54">
        <v>219</v>
      </c>
      <c r="E4031" s="54">
        <v>213.73590999999999</v>
      </c>
      <c r="F4031" s="126">
        <f t="shared" si="125"/>
        <v>0.97596305936073058</v>
      </c>
    </row>
    <row r="4032" spans="1:6" s="55" customFormat="1" ht="15.75" thickTop="1" x14ac:dyDescent="0.25">
      <c r="A4032" s="51" t="str">
        <f t="shared" si="124"/>
        <v>A</v>
      </c>
      <c r="B4032" s="127" t="s">
        <v>258</v>
      </c>
      <c r="C4032" s="57" t="s">
        <v>10</v>
      </c>
      <c r="D4032" s="58">
        <v>219</v>
      </c>
      <c r="E4032" s="58">
        <v>213.73590999999999</v>
      </c>
      <c r="F4032" s="128">
        <f t="shared" si="125"/>
        <v>0.97596305936073058</v>
      </c>
    </row>
    <row r="4033" spans="1:6" s="55" customFormat="1" x14ac:dyDescent="0.25">
      <c r="A4033" s="51" t="str">
        <f t="shared" si="124"/>
        <v>A</v>
      </c>
      <c r="B4033" s="129" t="s">
        <v>258</v>
      </c>
      <c r="C4033" s="60" t="s">
        <v>11</v>
      </c>
      <c r="D4033" s="61">
        <v>209</v>
      </c>
      <c r="E4033" s="61">
        <v>208.749</v>
      </c>
      <c r="F4033" s="130">
        <f t="shared" si="125"/>
        <v>0.99879904306220091</v>
      </c>
    </row>
    <row r="4034" spans="1:6" s="55" customFormat="1" x14ac:dyDescent="0.25">
      <c r="A4034" s="51" t="str">
        <f t="shared" si="124"/>
        <v>A</v>
      </c>
      <c r="B4034" s="129" t="s">
        <v>258</v>
      </c>
      <c r="C4034" s="60" t="s">
        <v>12</v>
      </c>
      <c r="D4034" s="61">
        <v>10</v>
      </c>
      <c r="E4034" s="61">
        <v>4.98691</v>
      </c>
      <c r="F4034" s="130">
        <f t="shared" si="125"/>
        <v>0.498691</v>
      </c>
    </row>
    <row r="4035" spans="1:6" s="55" customFormat="1" ht="36.75" thickBot="1" x14ac:dyDescent="0.3">
      <c r="A4035" s="51" t="str">
        <f t="shared" si="124"/>
        <v>A</v>
      </c>
      <c r="B4035" s="52" t="s">
        <v>1983</v>
      </c>
      <c r="C4035" s="125" t="s">
        <v>1984</v>
      </c>
      <c r="D4035" s="54">
        <v>246</v>
      </c>
      <c r="E4035" s="54">
        <v>209.81393</v>
      </c>
      <c r="F4035" s="126">
        <f t="shared" si="125"/>
        <v>0.85290215447154472</v>
      </c>
    </row>
    <row r="4036" spans="1:6" s="55" customFormat="1" ht="15.75" thickTop="1" x14ac:dyDescent="0.25">
      <c r="A4036" s="51" t="str">
        <f t="shared" ref="A4036:A4099" si="126">IF(OR(D4036&lt;&gt;0,E4036&lt;&gt;0),"A","B")</f>
        <v>A</v>
      </c>
      <c r="B4036" s="127" t="s">
        <v>258</v>
      </c>
      <c r="C4036" s="57" t="s">
        <v>10</v>
      </c>
      <c r="D4036" s="58">
        <v>246</v>
      </c>
      <c r="E4036" s="58">
        <v>209.81393</v>
      </c>
      <c r="F4036" s="128">
        <f t="shared" ref="F4036:F4099" si="127">E4036/D4036</f>
        <v>0.85290215447154472</v>
      </c>
    </row>
    <row r="4037" spans="1:6" s="55" customFormat="1" x14ac:dyDescent="0.25">
      <c r="A4037" s="51" t="str">
        <f t="shared" si="126"/>
        <v>A</v>
      </c>
      <c r="B4037" s="129" t="s">
        <v>258</v>
      </c>
      <c r="C4037" s="60" t="s">
        <v>11</v>
      </c>
      <c r="D4037" s="61">
        <v>218.91</v>
      </c>
      <c r="E4037" s="61">
        <v>184.06393</v>
      </c>
      <c r="F4037" s="130">
        <f t="shared" si="127"/>
        <v>0.84082010872047874</v>
      </c>
    </row>
    <row r="4038" spans="1:6" s="55" customFormat="1" x14ac:dyDescent="0.25">
      <c r="A4038" s="51" t="str">
        <f t="shared" si="126"/>
        <v>A</v>
      </c>
      <c r="B4038" s="129" t="s">
        <v>258</v>
      </c>
      <c r="C4038" s="60" t="s">
        <v>12</v>
      </c>
      <c r="D4038" s="61">
        <v>23</v>
      </c>
      <c r="E4038" s="61">
        <v>21.66</v>
      </c>
      <c r="F4038" s="130">
        <f t="shared" si="127"/>
        <v>0.94173913043478263</v>
      </c>
    </row>
    <row r="4039" spans="1:6" s="55" customFormat="1" x14ac:dyDescent="0.25">
      <c r="A4039" s="51" t="str">
        <f t="shared" si="126"/>
        <v>A</v>
      </c>
      <c r="B4039" s="129" t="s">
        <v>258</v>
      </c>
      <c r="C4039" s="60" t="s">
        <v>15</v>
      </c>
      <c r="D4039" s="61">
        <v>4.09</v>
      </c>
      <c r="E4039" s="61">
        <v>4.09</v>
      </c>
      <c r="F4039" s="130">
        <f t="shared" si="127"/>
        <v>1</v>
      </c>
    </row>
    <row r="4040" spans="1:6" s="55" customFormat="1" ht="36.75" thickBot="1" x14ac:dyDescent="0.3">
      <c r="A4040" s="51" t="str">
        <f t="shared" si="126"/>
        <v>A</v>
      </c>
      <c r="B4040" s="52" t="s">
        <v>1985</v>
      </c>
      <c r="C4040" s="125" t="s">
        <v>1986</v>
      </c>
      <c r="D4040" s="54">
        <v>276.96899999999999</v>
      </c>
      <c r="E4040" s="54">
        <v>262.50292999999999</v>
      </c>
      <c r="F4040" s="126">
        <f t="shared" si="127"/>
        <v>0.94777007535139313</v>
      </c>
    </row>
    <row r="4041" spans="1:6" s="55" customFormat="1" ht="15.75" thickTop="1" x14ac:dyDescent="0.25">
      <c r="A4041" s="51" t="str">
        <f t="shared" si="126"/>
        <v>A</v>
      </c>
      <c r="B4041" s="127" t="s">
        <v>258</v>
      </c>
      <c r="C4041" s="57" t="s">
        <v>10</v>
      </c>
      <c r="D4041" s="58">
        <v>241.995</v>
      </c>
      <c r="E4041" s="58">
        <v>227.52893</v>
      </c>
      <c r="F4041" s="128">
        <f t="shared" si="127"/>
        <v>0.94022161614909394</v>
      </c>
    </row>
    <row r="4042" spans="1:6" s="55" customFormat="1" x14ac:dyDescent="0.25">
      <c r="A4042" s="51" t="str">
        <f t="shared" si="126"/>
        <v>A</v>
      </c>
      <c r="B4042" s="129" t="s">
        <v>258</v>
      </c>
      <c r="C4042" s="60" t="s">
        <v>11</v>
      </c>
      <c r="D4042" s="61">
        <v>218.5</v>
      </c>
      <c r="E4042" s="61">
        <v>204.06592999999998</v>
      </c>
      <c r="F4042" s="130">
        <f t="shared" si="127"/>
        <v>0.93394018306636151</v>
      </c>
    </row>
    <row r="4043" spans="1:6" s="55" customFormat="1" x14ac:dyDescent="0.25">
      <c r="A4043" s="51" t="str">
        <f t="shared" si="126"/>
        <v>A</v>
      </c>
      <c r="B4043" s="129" t="s">
        <v>258</v>
      </c>
      <c r="C4043" s="60" t="s">
        <v>12</v>
      </c>
      <c r="D4043" s="61">
        <v>23.495000000000001</v>
      </c>
      <c r="E4043" s="61">
        <v>23.463000000000001</v>
      </c>
      <c r="F4043" s="130">
        <f t="shared" si="127"/>
        <v>0.99863800808682701</v>
      </c>
    </row>
    <row r="4044" spans="1:6" s="55" customFormat="1" x14ac:dyDescent="0.25">
      <c r="A4044" s="51" t="str">
        <f t="shared" si="126"/>
        <v>A</v>
      </c>
      <c r="B4044" s="127" t="s">
        <v>258</v>
      </c>
      <c r="C4044" s="57" t="s">
        <v>17</v>
      </c>
      <c r="D4044" s="58">
        <v>34.973999999999997</v>
      </c>
      <c r="E4044" s="58">
        <v>34.973999999999997</v>
      </c>
      <c r="F4044" s="128">
        <f t="shared" si="127"/>
        <v>1</v>
      </c>
    </row>
    <row r="4045" spans="1:6" s="55" customFormat="1" ht="36.75" thickBot="1" x14ac:dyDescent="0.3">
      <c r="A4045" s="51" t="str">
        <f t="shared" si="126"/>
        <v>A</v>
      </c>
      <c r="B4045" s="52" t="s">
        <v>1987</v>
      </c>
      <c r="C4045" s="125" t="s">
        <v>1988</v>
      </c>
      <c r="D4045" s="54">
        <v>413</v>
      </c>
      <c r="E4045" s="54">
        <v>377.38929999999999</v>
      </c>
      <c r="F4045" s="126">
        <f t="shared" si="127"/>
        <v>0.91377554479418888</v>
      </c>
    </row>
    <row r="4046" spans="1:6" s="55" customFormat="1" ht="15.75" thickTop="1" x14ac:dyDescent="0.25">
      <c r="A4046" s="51" t="str">
        <f t="shared" si="126"/>
        <v>A</v>
      </c>
      <c r="B4046" s="127" t="s">
        <v>258</v>
      </c>
      <c r="C4046" s="57" t="s">
        <v>10</v>
      </c>
      <c r="D4046" s="58">
        <v>399</v>
      </c>
      <c r="E4046" s="58">
        <v>377.38929999999999</v>
      </c>
      <c r="F4046" s="128">
        <f t="shared" si="127"/>
        <v>0.94583784461152876</v>
      </c>
    </row>
    <row r="4047" spans="1:6" s="55" customFormat="1" x14ac:dyDescent="0.25">
      <c r="A4047" s="51" t="str">
        <f t="shared" si="126"/>
        <v>A</v>
      </c>
      <c r="B4047" s="129" t="s">
        <v>258</v>
      </c>
      <c r="C4047" s="60" t="s">
        <v>11</v>
      </c>
      <c r="D4047" s="61">
        <v>192</v>
      </c>
      <c r="E4047" s="61">
        <v>186.25121999999999</v>
      </c>
      <c r="F4047" s="130">
        <f t="shared" si="127"/>
        <v>0.97005843749999998</v>
      </c>
    </row>
    <row r="4048" spans="1:6" s="55" customFormat="1" x14ac:dyDescent="0.25">
      <c r="A4048" s="51" t="str">
        <f t="shared" si="126"/>
        <v>A</v>
      </c>
      <c r="B4048" s="129" t="s">
        <v>258</v>
      </c>
      <c r="C4048" s="60" t="s">
        <v>12</v>
      </c>
      <c r="D4048" s="61">
        <v>207</v>
      </c>
      <c r="E4048" s="61">
        <v>191.13807999999997</v>
      </c>
      <c r="F4048" s="130">
        <f t="shared" si="127"/>
        <v>0.92337236714975834</v>
      </c>
    </row>
    <row r="4049" spans="1:6" s="55" customFormat="1" x14ac:dyDescent="0.25">
      <c r="A4049" s="51" t="str">
        <f t="shared" si="126"/>
        <v>A</v>
      </c>
      <c r="B4049" s="127" t="s">
        <v>258</v>
      </c>
      <c r="C4049" s="57" t="s">
        <v>17</v>
      </c>
      <c r="D4049" s="58">
        <v>14</v>
      </c>
      <c r="E4049" s="58">
        <v>0</v>
      </c>
      <c r="F4049" s="128">
        <f t="shared" si="127"/>
        <v>0</v>
      </c>
    </row>
    <row r="4050" spans="1:6" s="55" customFormat="1" ht="18.75" thickBot="1" x14ac:dyDescent="0.3">
      <c r="A4050" s="51" t="str">
        <f t="shared" si="126"/>
        <v>A</v>
      </c>
      <c r="B4050" s="52" t="s">
        <v>1989</v>
      </c>
      <c r="C4050" s="125" t="s">
        <v>1990</v>
      </c>
      <c r="D4050" s="54">
        <v>488</v>
      </c>
      <c r="E4050" s="54">
        <v>476.43041000000005</v>
      </c>
      <c r="F4050" s="126">
        <f t="shared" si="127"/>
        <v>0.97629182377049195</v>
      </c>
    </row>
    <row r="4051" spans="1:6" s="55" customFormat="1" ht="15.75" thickTop="1" x14ac:dyDescent="0.25">
      <c r="A4051" s="51" t="str">
        <f t="shared" si="126"/>
        <v>A</v>
      </c>
      <c r="B4051" s="127" t="s">
        <v>258</v>
      </c>
      <c r="C4051" s="57" t="s">
        <v>10</v>
      </c>
      <c r="D4051" s="58">
        <v>488</v>
      </c>
      <c r="E4051" s="58">
        <v>476.43041000000005</v>
      </c>
      <c r="F4051" s="128">
        <f t="shared" si="127"/>
        <v>0.97629182377049195</v>
      </c>
    </row>
    <row r="4052" spans="1:6" s="55" customFormat="1" x14ac:dyDescent="0.25">
      <c r="A4052" s="51" t="str">
        <f t="shared" si="126"/>
        <v>A</v>
      </c>
      <c r="B4052" s="129" t="s">
        <v>258</v>
      </c>
      <c r="C4052" s="60" t="s">
        <v>11</v>
      </c>
      <c r="D4052" s="61">
        <v>407.91300000000001</v>
      </c>
      <c r="E4052" s="61">
        <v>401.4785</v>
      </c>
      <c r="F4052" s="130">
        <f t="shared" si="127"/>
        <v>0.98422580305114082</v>
      </c>
    </row>
    <row r="4053" spans="1:6" s="55" customFormat="1" x14ac:dyDescent="0.25">
      <c r="A4053" s="51" t="str">
        <f t="shared" si="126"/>
        <v>A</v>
      </c>
      <c r="B4053" s="129" t="s">
        <v>258</v>
      </c>
      <c r="C4053" s="60" t="s">
        <v>12</v>
      </c>
      <c r="D4053" s="61">
        <v>76</v>
      </c>
      <c r="E4053" s="61">
        <v>70.864910000000009</v>
      </c>
      <c r="F4053" s="130">
        <f t="shared" si="127"/>
        <v>0.93243302631578961</v>
      </c>
    </row>
    <row r="4054" spans="1:6" s="55" customFormat="1" x14ac:dyDescent="0.25">
      <c r="A4054" s="51" t="str">
        <f t="shared" si="126"/>
        <v>A</v>
      </c>
      <c r="B4054" s="129" t="s">
        <v>258</v>
      </c>
      <c r="C4054" s="60" t="s">
        <v>15</v>
      </c>
      <c r="D4054" s="61">
        <v>4.0869999999999997</v>
      </c>
      <c r="E4054" s="61">
        <v>4.0869999999999997</v>
      </c>
      <c r="F4054" s="130">
        <f t="shared" si="127"/>
        <v>1</v>
      </c>
    </row>
    <row r="4055" spans="1:6" s="55" customFormat="1" ht="36.75" thickBot="1" x14ac:dyDescent="0.3">
      <c r="A4055" s="51" t="str">
        <f t="shared" si="126"/>
        <v>A</v>
      </c>
      <c r="B4055" s="52" t="s">
        <v>1991</v>
      </c>
      <c r="C4055" s="125" t="s">
        <v>1992</v>
      </c>
      <c r="D4055" s="54">
        <v>916</v>
      </c>
      <c r="E4055" s="54">
        <v>874.80044000000009</v>
      </c>
      <c r="F4055" s="126">
        <f t="shared" si="127"/>
        <v>0.95502231441048047</v>
      </c>
    </row>
    <row r="4056" spans="1:6" s="55" customFormat="1" ht="15.75" thickTop="1" x14ac:dyDescent="0.25">
      <c r="A4056" s="51" t="str">
        <f t="shared" si="126"/>
        <v>A</v>
      </c>
      <c r="B4056" s="127" t="s">
        <v>258</v>
      </c>
      <c r="C4056" s="57" t="s">
        <v>10</v>
      </c>
      <c r="D4056" s="58">
        <v>916</v>
      </c>
      <c r="E4056" s="58">
        <v>874.80044000000009</v>
      </c>
      <c r="F4056" s="128">
        <f t="shared" si="127"/>
        <v>0.95502231441048047</v>
      </c>
    </row>
    <row r="4057" spans="1:6" s="55" customFormat="1" x14ac:dyDescent="0.25">
      <c r="A4057" s="51" t="str">
        <f t="shared" si="126"/>
        <v>A</v>
      </c>
      <c r="B4057" s="129" t="s">
        <v>258</v>
      </c>
      <c r="C4057" s="60" t="s">
        <v>11</v>
      </c>
      <c r="D4057" s="61">
        <v>785</v>
      </c>
      <c r="E4057" s="61">
        <v>743.80052000000001</v>
      </c>
      <c r="F4057" s="130">
        <f t="shared" si="127"/>
        <v>0.94751658598726118</v>
      </c>
    </row>
    <row r="4058" spans="1:6" s="55" customFormat="1" x14ac:dyDescent="0.25">
      <c r="A4058" s="51" t="str">
        <f t="shared" si="126"/>
        <v>A</v>
      </c>
      <c r="B4058" s="129" t="s">
        <v>258</v>
      </c>
      <c r="C4058" s="60" t="s">
        <v>12</v>
      </c>
      <c r="D4058" s="61">
        <v>130</v>
      </c>
      <c r="E4058" s="61">
        <v>129.99992</v>
      </c>
      <c r="F4058" s="130">
        <f t="shared" si="127"/>
        <v>0.99999938461538462</v>
      </c>
    </row>
    <row r="4059" spans="1:6" s="55" customFormat="1" x14ac:dyDescent="0.25">
      <c r="A4059" s="51" t="str">
        <f t="shared" si="126"/>
        <v>A</v>
      </c>
      <c r="B4059" s="129" t="s">
        <v>258</v>
      </c>
      <c r="C4059" s="60" t="s">
        <v>16</v>
      </c>
      <c r="D4059" s="61">
        <v>1</v>
      </c>
      <c r="E4059" s="61">
        <v>1</v>
      </c>
      <c r="F4059" s="130">
        <f t="shared" si="127"/>
        <v>1</v>
      </c>
    </row>
    <row r="4060" spans="1:6" s="55" customFormat="1" ht="36.75" thickBot="1" x14ac:dyDescent="0.3">
      <c r="A4060" s="51" t="str">
        <f t="shared" si="126"/>
        <v>A</v>
      </c>
      <c r="B4060" s="52" t="s">
        <v>1993</v>
      </c>
      <c r="C4060" s="125" t="s">
        <v>1994</v>
      </c>
      <c r="D4060" s="54">
        <v>1024</v>
      </c>
      <c r="E4060" s="54">
        <v>849.62180999999998</v>
      </c>
      <c r="F4060" s="126">
        <f t="shared" si="127"/>
        <v>0.82970879882812498</v>
      </c>
    </row>
    <row r="4061" spans="1:6" s="55" customFormat="1" ht="15.75" thickTop="1" x14ac:dyDescent="0.25">
      <c r="A4061" s="51" t="str">
        <f t="shared" si="126"/>
        <v>A</v>
      </c>
      <c r="B4061" s="127" t="s">
        <v>258</v>
      </c>
      <c r="C4061" s="57" t="s">
        <v>10</v>
      </c>
      <c r="D4061" s="58">
        <v>979</v>
      </c>
      <c r="E4061" s="58">
        <v>848.12180999999998</v>
      </c>
      <c r="F4061" s="128">
        <f t="shared" si="127"/>
        <v>0.86631441266598563</v>
      </c>
    </row>
    <row r="4062" spans="1:6" s="55" customFormat="1" x14ac:dyDescent="0.25">
      <c r="A4062" s="51" t="str">
        <f t="shared" si="126"/>
        <v>A</v>
      </c>
      <c r="B4062" s="129" t="s">
        <v>258</v>
      </c>
      <c r="C4062" s="60" t="s">
        <v>11</v>
      </c>
      <c r="D4062" s="61">
        <v>111</v>
      </c>
      <c r="E4062" s="61">
        <v>100.16967</v>
      </c>
      <c r="F4062" s="130">
        <f t="shared" si="127"/>
        <v>0.9024294594594594</v>
      </c>
    </row>
    <row r="4063" spans="1:6" s="55" customFormat="1" x14ac:dyDescent="0.25">
      <c r="A4063" s="51" t="str">
        <f t="shared" si="126"/>
        <v>A</v>
      </c>
      <c r="B4063" s="129" t="s">
        <v>258</v>
      </c>
      <c r="C4063" s="60" t="s">
        <v>12</v>
      </c>
      <c r="D4063" s="61">
        <v>200</v>
      </c>
      <c r="E4063" s="61">
        <v>239.86687000000001</v>
      </c>
      <c r="F4063" s="130">
        <f t="shared" si="127"/>
        <v>1.19933435</v>
      </c>
    </row>
    <row r="4064" spans="1:6" s="55" customFormat="1" x14ac:dyDescent="0.25">
      <c r="A4064" s="51" t="str">
        <f t="shared" si="126"/>
        <v>A</v>
      </c>
      <c r="B4064" s="129" t="s">
        <v>258</v>
      </c>
      <c r="C4064" s="60" t="s">
        <v>14</v>
      </c>
      <c r="D4064" s="61">
        <v>100</v>
      </c>
      <c r="E4064" s="61">
        <v>9.5380000000000003</v>
      </c>
      <c r="F4064" s="130">
        <f t="shared" si="127"/>
        <v>9.5380000000000006E-2</v>
      </c>
    </row>
    <row r="4065" spans="1:6" s="55" customFormat="1" x14ac:dyDescent="0.25">
      <c r="A4065" s="51" t="str">
        <f t="shared" si="126"/>
        <v>A</v>
      </c>
      <c r="B4065" s="129" t="s">
        <v>258</v>
      </c>
      <c r="C4065" s="60" t="s">
        <v>2</v>
      </c>
      <c r="D4065" s="61">
        <v>25</v>
      </c>
      <c r="E4065" s="61">
        <v>0</v>
      </c>
      <c r="F4065" s="130">
        <f t="shared" si="127"/>
        <v>0</v>
      </c>
    </row>
    <row r="4066" spans="1:6" s="55" customFormat="1" x14ac:dyDescent="0.25">
      <c r="A4066" s="51" t="str">
        <f t="shared" si="126"/>
        <v>A</v>
      </c>
      <c r="B4066" s="129" t="s">
        <v>258</v>
      </c>
      <c r="C4066" s="60" t="s">
        <v>15</v>
      </c>
      <c r="D4066" s="61">
        <v>10</v>
      </c>
      <c r="E4066" s="61">
        <v>2.5503299999999998</v>
      </c>
      <c r="F4066" s="130">
        <f t="shared" si="127"/>
        <v>0.25503299999999995</v>
      </c>
    </row>
    <row r="4067" spans="1:6" s="55" customFormat="1" x14ac:dyDescent="0.25">
      <c r="A4067" s="51" t="str">
        <f t="shared" si="126"/>
        <v>A</v>
      </c>
      <c r="B4067" s="129" t="s">
        <v>258</v>
      </c>
      <c r="C4067" s="60" t="s">
        <v>16</v>
      </c>
      <c r="D4067" s="61">
        <v>533</v>
      </c>
      <c r="E4067" s="61">
        <v>495.99694</v>
      </c>
      <c r="F4067" s="130">
        <f t="shared" si="127"/>
        <v>0.93057587242026263</v>
      </c>
    </row>
    <row r="4068" spans="1:6" s="55" customFormat="1" x14ac:dyDescent="0.25">
      <c r="A4068" s="51" t="str">
        <f t="shared" si="126"/>
        <v>A</v>
      </c>
      <c r="B4068" s="127" t="s">
        <v>258</v>
      </c>
      <c r="C4068" s="57" t="s">
        <v>17</v>
      </c>
      <c r="D4068" s="58">
        <v>45</v>
      </c>
      <c r="E4068" s="58">
        <v>1.5</v>
      </c>
      <c r="F4068" s="128">
        <f t="shared" si="127"/>
        <v>3.3333333333333333E-2</v>
      </c>
    </row>
    <row r="4069" spans="1:6" s="55" customFormat="1" ht="18.75" thickBot="1" x14ac:dyDescent="0.3">
      <c r="A4069" s="51" t="str">
        <f t="shared" si="126"/>
        <v>A</v>
      </c>
      <c r="B4069" s="52" t="s">
        <v>1995</v>
      </c>
      <c r="C4069" s="125" t="s">
        <v>1996</v>
      </c>
      <c r="D4069" s="54">
        <v>86</v>
      </c>
      <c r="E4069" s="54">
        <v>80.00542999999999</v>
      </c>
      <c r="F4069" s="126">
        <f t="shared" si="127"/>
        <v>0.93029569767441844</v>
      </c>
    </row>
    <row r="4070" spans="1:6" s="55" customFormat="1" ht="15.75" thickTop="1" x14ac:dyDescent="0.25">
      <c r="A4070" s="51" t="str">
        <f t="shared" si="126"/>
        <v>A</v>
      </c>
      <c r="B4070" s="127" t="s">
        <v>258</v>
      </c>
      <c r="C4070" s="57" t="s">
        <v>10</v>
      </c>
      <c r="D4070" s="58">
        <v>86</v>
      </c>
      <c r="E4070" s="58">
        <v>80.00542999999999</v>
      </c>
      <c r="F4070" s="128">
        <f t="shared" si="127"/>
        <v>0.93029569767441844</v>
      </c>
    </row>
    <row r="4071" spans="1:6" s="55" customFormat="1" x14ac:dyDescent="0.25">
      <c r="A4071" s="51" t="str">
        <f t="shared" si="126"/>
        <v>A</v>
      </c>
      <c r="B4071" s="129" t="s">
        <v>258</v>
      </c>
      <c r="C4071" s="60" t="s">
        <v>11</v>
      </c>
      <c r="D4071" s="61">
        <v>73</v>
      </c>
      <c r="E4071" s="61">
        <v>69.025000000000006</v>
      </c>
      <c r="F4071" s="130">
        <f t="shared" si="127"/>
        <v>0.94554794520547958</v>
      </c>
    </row>
    <row r="4072" spans="1:6" s="55" customFormat="1" x14ac:dyDescent="0.25">
      <c r="A4072" s="51" t="str">
        <f t="shared" si="126"/>
        <v>A</v>
      </c>
      <c r="B4072" s="129" t="s">
        <v>258</v>
      </c>
      <c r="C4072" s="60" t="s">
        <v>12</v>
      </c>
      <c r="D4072" s="61">
        <v>13</v>
      </c>
      <c r="E4072" s="61">
        <v>10.98043</v>
      </c>
      <c r="F4072" s="130">
        <f t="shared" si="127"/>
        <v>0.84464846153846151</v>
      </c>
    </row>
    <row r="4073" spans="1:6" s="55" customFormat="1" ht="36.75" thickBot="1" x14ac:dyDescent="0.3">
      <c r="A4073" s="51" t="str">
        <f t="shared" si="126"/>
        <v>A</v>
      </c>
      <c r="B4073" s="52" t="s">
        <v>1997</v>
      </c>
      <c r="C4073" s="125" t="s">
        <v>1998</v>
      </c>
      <c r="D4073" s="54">
        <v>166.1</v>
      </c>
      <c r="E4073" s="54">
        <v>151.84220999999999</v>
      </c>
      <c r="F4073" s="126">
        <f t="shared" si="127"/>
        <v>0.91416140878988561</v>
      </c>
    </row>
    <row r="4074" spans="1:6" s="55" customFormat="1" ht="15.75" thickTop="1" x14ac:dyDescent="0.25">
      <c r="A4074" s="51" t="str">
        <f t="shared" si="126"/>
        <v>A</v>
      </c>
      <c r="B4074" s="127" t="s">
        <v>258</v>
      </c>
      <c r="C4074" s="57" t="s">
        <v>10</v>
      </c>
      <c r="D4074" s="58">
        <v>166.1</v>
      </c>
      <c r="E4074" s="58">
        <v>151.84220999999999</v>
      </c>
      <c r="F4074" s="128">
        <f t="shared" si="127"/>
        <v>0.91416140878988561</v>
      </c>
    </row>
    <row r="4075" spans="1:6" s="55" customFormat="1" x14ac:dyDescent="0.25">
      <c r="A4075" s="51" t="str">
        <f t="shared" si="126"/>
        <v>A</v>
      </c>
      <c r="B4075" s="129" t="s">
        <v>258</v>
      </c>
      <c r="C4075" s="60" t="s">
        <v>11</v>
      </c>
      <c r="D4075" s="61">
        <v>126</v>
      </c>
      <c r="E4075" s="61">
        <v>125.825</v>
      </c>
      <c r="F4075" s="130">
        <f t="shared" si="127"/>
        <v>0.99861111111111112</v>
      </c>
    </row>
    <row r="4076" spans="1:6" s="55" customFormat="1" x14ac:dyDescent="0.25">
      <c r="A4076" s="51" t="str">
        <f t="shared" si="126"/>
        <v>A</v>
      </c>
      <c r="B4076" s="129" t="s">
        <v>258</v>
      </c>
      <c r="C4076" s="60" t="s">
        <v>12</v>
      </c>
      <c r="D4076" s="61">
        <v>40.1</v>
      </c>
      <c r="E4076" s="61">
        <v>26.017209999999999</v>
      </c>
      <c r="F4076" s="130">
        <f t="shared" si="127"/>
        <v>0.6488082294264339</v>
      </c>
    </row>
    <row r="4077" spans="1:6" s="55" customFormat="1" ht="36.75" thickBot="1" x14ac:dyDescent="0.3">
      <c r="A4077" s="51" t="str">
        <f t="shared" si="126"/>
        <v>A</v>
      </c>
      <c r="B4077" s="52" t="s">
        <v>1999</v>
      </c>
      <c r="C4077" s="125" t="s">
        <v>2000</v>
      </c>
      <c r="D4077" s="54">
        <v>317</v>
      </c>
      <c r="E4077" s="54">
        <v>313.03672999999998</v>
      </c>
      <c r="F4077" s="126">
        <f t="shared" si="127"/>
        <v>0.9874975709779179</v>
      </c>
    </row>
    <row r="4078" spans="1:6" s="55" customFormat="1" ht="15.75" thickTop="1" x14ac:dyDescent="0.25">
      <c r="A4078" s="51" t="str">
        <f t="shared" si="126"/>
        <v>A</v>
      </c>
      <c r="B4078" s="127" t="s">
        <v>258</v>
      </c>
      <c r="C4078" s="57" t="s">
        <v>10</v>
      </c>
      <c r="D4078" s="58">
        <v>317</v>
      </c>
      <c r="E4078" s="58">
        <v>313.03672999999998</v>
      </c>
      <c r="F4078" s="128">
        <f t="shared" si="127"/>
        <v>0.9874975709779179</v>
      </c>
    </row>
    <row r="4079" spans="1:6" s="55" customFormat="1" x14ac:dyDescent="0.25">
      <c r="A4079" s="51" t="str">
        <f t="shared" si="126"/>
        <v>A</v>
      </c>
      <c r="B4079" s="129" t="s">
        <v>258</v>
      </c>
      <c r="C4079" s="60" t="s">
        <v>11</v>
      </c>
      <c r="D4079" s="61">
        <v>282</v>
      </c>
      <c r="E4079" s="61">
        <v>280.21128999999996</v>
      </c>
      <c r="F4079" s="130">
        <f t="shared" si="127"/>
        <v>0.99365705673758853</v>
      </c>
    </row>
    <row r="4080" spans="1:6" s="55" customFormat="1" x14ac:dyDescent="0.25">
      <c r="A4080" s="51" t="str">
        <f t="shared" si="126"/>
        <v>A</v>
      </c>
      <c r="B4080" s="129" t="s">
        <v>258</v>
      </c>
      <c r="C4080" s="60" t="s">
        <v>12</v>
      </c>
      <c r="D4080" s="61">
        <v>35</v>
      </c>
      <c r="E4080" s="61">
        <v>32.82544</v>
      </c>
      <c r="F4080" s="130">
        <f t="shared" si="127"/>
        <v>0.93786971428571431</v>
      </c>
    </row>
    <row r="4081" spans="1:6" s="55" customFormat="1" ht="36.75" thickBot="1" x14ac:dyDescent="0.3">
      <c r="A4081" s="51" t="str">
        <f t="shared" si="126"/>
        <v>A</v>
      </c>
      <c r="B4081" s="52" t="s">
        <v>2001</v>
      </c>
      <c r="C4081" s="125" t="s">
        <v>2002</v>
      </c>
      <c r="D4081" s="54">
        <v>351</v>
      </c>
      <c r="E4081" s="54">
        <v>344.39371999999997</v>
      </c>
      <c r="F4081" s="126">
        <f t="shared" si="127"/>
        <v>0.98117868945868936</v>
      </c>
    </row>
    <row r="4082" spans="1:6" s="55" customFormat="1" ht="15.75" thickTop="1" x14ac:dyDescent="0.25">
      <c r="A4082" s="51" t="str">
        <f t="shared" si="126"/>
        <v>A</v>
      </c>
      <c r="B4082" s="127" t="s">
        <v>258</v>
      </c>
      <c r="C4082" s="57" t="s">
        <v>10</v>
      </c>
      <c r="D4082" s="58">
        <v>351</v>
      </c>
      <c r="E4082" s="58">
        <v>344.39371999999997</v>
      </c>
      <c r="F4082" s="128">
        <f t="shared" si="127"/>
        <v>0.98117868945868936</v>
      </c>
    </row>
    <row r="4083" spans="1:6" s="55" customFormat="1" x14ac:dyDescent="0.25">
      <c r="A4083" s="51" t="str">
        <f t="shared" si="126"/>
        <v>A</v>
      </c>
      <c r="B4083" s="129" t="s">
        <v>258</v>
      </c>
      <c r="C4083" s="60" t="s">
        <v>11</v>
      </c>
      <c r="D4083" s="61">
        <v>301</v>
      </c>
      <c r="E4083" s="61">
        <v>294.49871999999999</v>
      </c>
      <c r="F4083" s="130">
        <f t="shared" si="127"/>
        <v>0.97840106312292352</v>
      </c>
    </row>
    <row r="4084" spans="1:6" s="55" customFormat="1" x14ac:dyDescent="0.25">
      <c r="A4084" s="51" t="str">
        <f t="shared" si="126"/>
        <v>A</v>
      </c>
      <c r="B4084" s="129" t="s">
        <v>258</v>
      </c>
      <c r="C4084" s="60" t="s">
        <v>12</v>
      </c>
      <c r="D4084" s="61">
        <v>50</v>
      </c>
      <c r="E4084" s="61">
        <v>49.895000000000003</v>
      </c>
      <c r="F4084" s="130">
        <f t="shared" si="127"/>
        <v>0.99790000000000001</v>
      </c>
    </row>
    <row r="4085" spans="1:6" s="55" customFormat="1" ht="54.75" thickBot="1" x14ac:dyDescent="0.3">
      <c r="A4085" s="51" t="str">
        <f t="shared" si="126"/>
        <v>A</v>
      </c>
      <c r="B4085" s="52" t="s">
        <v>2003</v>
      </c>
      <c r="C4085" s="125" t="s">
        <v>2004</v>
      </c>
      <c r="D4085" s="54">
        <v>130</v>
      </c>
      <c r="E4085" s="54">
        <v>122.18899999999999</v>
      </c>
      <c r="F4085" s="126">
        <f t="shared" si="127"/>
        <v>0.9399153846153846</v>
      </c>
    </row>
    <row r="4086" spans="1:6" s="55" customFormat="1" ht="15.75" thickTop="1" x14ac:dyDescent="0.25">
      <c r="A4086" s="51" t="str">
        <f t="shared" si="126"/>
        <v>A</v>
      </c>
      <c r="B4086" s="127" t="s">
        <v>258</v>
      </c>
      <c r="C4086" s="57" t="s">
        <v>10</v>
      </c>
      <c r="D4086" s="58">
        <v>130</v>
      </c>
      <c r="E4086" s="58">
        <v>122.18899999999999</v>
      </c>
      <c r="F4086" s="128">
        <f t="shared" si="127"/>
        <v>0.9399153846153846</v>
      </c>
    </row>
    <row r="4087" spans="1:6" s="55" customFormat="1" x14ac:dyDescent="0.25">
      <c r="A4087" s="51" t="str">
        <f t="shared" si="126"/>
        <v>A</v>
      </c>
      <c r="B4087" s="129" t="s">
        <v>258</v>
      </c>
      <c r="C4087" s="60" t="s">
        <v>11</v>
      </c>
      <c r="D4087" s="61">
        <v>112</v>
      </c>
      <c r="E4087" s="61">
        <v>104.18899999999999</v>
      </c>
      <c r="F4087" s="130">
        <f t="shared" si="127"/>
        <v>0.93025892857142856</v>
      </c>
    </row>
    <row r="4088" spans="1:6" s="55" customFormat="1" x14ac:dyDescent="0.25">
      <c r="A4088" s="51" t="str">
        <f t="shared" si="126"/>
        <v>A</v>
      </c>
      <c r="B4088" s="129" t="s">
        <v>258</v>
      </c>
      <c r="C4088" s="60" t="s">
        <v>12</v>
      </c>
      <c r="D4088" s="61">
        <v>18</v>
      </c>
      <c r="E4088" s="61">
        <v>18</v>
      </c>
      <c r="F4088" s="130">
        <f t="shared" si="127"/>
        <v>1</v>
      </c>
    </row>
    <row r="4089" spans="1:6" s="55" customFormat="1" ht="54.75" thickBot="1" x14ac:dyDescent="0.3">
      <c r="A4089" s="51" t="str">
        <f t="shared" si="126"/>
        <v>A</v>
      </c>
      <c r="B4089" s="52" t="s">
        <v>2005</v>
      </c>
      <c r="C4089" s="125" t="s">
        <v>2006</v>
      </c>
      <c r="D4089" s="54">
        <v>48</v>
      </c>
      <c r="E4089" s="54">
        <v>33.059849999999997</v>
      </c>
      <c r="F4089" s="126">
        <f t="shared" si="127"/>
        <v>0.68874687499999998</v>
      </c>
    </row>
    <row r="4090" spans="1:6" s="55" customFormat="1" ht="15.75" thickTop="1" x14ac:dyDescent="0.25">
      <c r="A4090" s="51" t="str">
        <f t="shared" si="126"/>
        <v>A</v>
      </c>
      <c r="B4090" s="127" t="s">
        <v>258</v>
      </c>
      <c r="C4090" s="57" t="s">
        <v>10</v>
      </c>
      <c r="D4090" s="58">
        <v>42.171999999999997</v>
      </c>
      <c r="E4090" s="58">
        <v>33.059849999999997</v>
      </c>
      <c r="F4090" s="128">
        <f t="shared" si="127"/>
        <v>0.78392891017736888</v>
      </c>
    </row>
    <row r="4091" spans="1:6" s="55" customFormat="1" x14ac:dyDescent="0.25">
      <c r="A4091" s="51" t="str">
        <f t="shared" si="126"/>
        <v>A</v>
      </c>
      <c r="B4091" s="129" t="s">
        <v>258</v>
      </c>
      <c r="C4091" s="60" t="s">
        <v>11</v>
      </c>
      <c r="D4091" s="61">
        <v>35.171999999999997</v>
      </c>
      <c r="E4091" s="61">
        <v>28.158000000000001</v>
      </c>
      <c r="F4091" s="130">
        <f t="shared" si="127"/>
        <v>0.80058000682360975</v>
      </c>
    </row>
    <row r="4092" spans="1:6" s="55" customFormat="1" x14ac:dyDescent="0.25">
      <c r="A4092" s="51" t="str">
        <f t="shared" si="126"/>
        <v>A</v>
      </c>
      <c r="B4092" s="129" t="s">
        <v>258</v>
      </c>
      <c r="C4092" s="60" t="s">
        <v>12</v>
      </c>
      <c r="D4092" s="61">
        <v>6</v>
      </c>
      <c r="E4092" s="61">
        <v>4.7863500000000005</v>
      </c>
      <c r="F4092" s="130">
        <f t="shared" si="127"/>
        <v>0.79772500000000013</v>
      </c>
    </row>
    <row r="4093" spans="1:6" s="55" customFormat="1" x14ac:dyDescent="0.25">
      <c r="A4093" s="51" t="str">
        <f t="shared" si="126"/>
        <v>A</v>
      </c>
      <c r="B4093" s="129" t="s">
        <v>258</v>
      </c>
      <c r="C4093" s="60" t="s">
        <v>16</v>
      </c>
      <c r="D4093" s="61">
        <v>1</v>
      </c>
      <c r="E4093" s="61">
        <v>0.11550000000000001</v>
      </c>
      <c r="F4093" s="130">
        <f t="shared" si="127"/>
        <v>0.11550000000000001</v>
      </c>
    </row>
    <row r="4094" spans="1:6" s="55" customFormat="1" x14ac:dyDescent="0.25">
      <c r="A4094" s="51" t="str">
        <f t="shared" si="126"/>
        <v>A</v>
      </c>
      <c r="B4094" s="127" t="s">
        <v>258</v>
      </c>
      <c r="C4094" s="57" t="s">
        <v>17</v>
      </c>
      <c r="D4094" s="58">
        <v>5.8280000000000003</v>
      </c>
      <c r="E4094" s="58">
        <v>0</v>
      </c>
      <c r="F4094" s="128">
        <f t="shared" si="127"/>
        <v>0</v>
      </c>
    </row>
    <row r="4095" spans="1:6" s="55" customFormat="1" ht="36.75" thickBot="1" x14ac:dyDescent="0.3">
      <c r="A4095" s="51" t="str">
        <f t="shared" si="126"/>
        <v>A</v>
      </c>
      <c r="B4095" s="52" t="s">
        <v>2007</v>
      </c>
      <c r="C4095" s="125" t="s">
        <v>193</v>
      </c>
      <c r="D4095" s="54">
        <v>140</v>
      </c>
      <c r="E4095" s="54">
        <v>137.74169000000001</v>
      </c>
      <c r="F4095" s="126">
        <f t="shared" si="127"/>
        <v>0.98386921428571428</v>
      </c>
    </row>
    <row r="4096" spans="1:6" s="55" customFormat="1" ht="15.75" thickTop="1" x14ac:dyDescent="0.25">
      <c r="A4096" s="51" t="str">
        <f t="shared" si="126"/>
        <v>A</v>
      </c>
      <c r="B4096" s="127" t="s">
        <v>258</v>
      </c>
      <c r="C4096" s="57" t="s">
        <v>10</v>
      </c>
      <c r="D4096" s="58">
        <v>140</v>
      </c>
      <c r="E4096" s="58">
        <v>137.74169000000001</v>
      </c>
      <c r="F4096" s="128">
        <f t="shared" si="127"/>
        <v>0.98386921428571428</v>
      </c>
    </row>
    <row r="4097" spans="1:6" s="55" customFormat="1" x14ac:dyDescent="0.25">
      <c r="A4097" s="51" t="str">
        <f t="shared" si="126"/>
        <v>A</v>
      </c>
      <c r="B4097" s="129" t="s">
        <v>258</v>
      </c>
      <c r="C4097" s="60" t="s">
        <v>11</v>
      </c>
      <c r="D4097" s="61">
        <v>137</v>
      </c>
      <c r="E4097" s="61">
        <v>135.249</v>
      </c>
      <c r="F4097" s="130">
        <f t="shared" si="127"/>
        <v>0.98721897810218973</v>
      </c>
    </row>
    <row r="4098" spans="1:6" s="55" customFormat="1" x14ac:dyDescent="0.25">
      <c r="A4098" s="51" t="str">
        <f t="shared" si="126"/>
        <v>A</v>
      </c>
      <c r="B4098" s="129" t="s">
        <v>258</v>
      </c>
      <c r="C4098" s="60" t="s">
        <v>12</v>
      </c>
      <c r="D4098" s="61">
        <v>3</v>
      </c>
      <c r="E4098" s="61">
        <v>2.4926900000000001</v>
      </c>
      <c r="F4098" s="130">
        <f t="shared" si="127"/>
        <v>0.83089666666666673</v>
      </c>
    </row>
    <row r="4099" spans="1:6" s="55" customFormat="1" ht="36.75" thickBot="1" x14ac:dyDescent="0.3">
      <c r="A4099" s="51" t="str">
        <f t="shared" si="126"/>
        <v>A</v>
      </c>
      <c r="B4099" s="52" t="s">
        <v>2008</v>
      </c>
      <c r="C4099" s="125" t="s">
        <v>2009</v>
      </c>
      <c r="D4099" s="54">
        <v>34</v>
      </c>
      <c r="E4099" s="54">
        <v>32.475000000000001</v>
      </c>
      <c r="F4099" s="126">
        <f t="shared" si="127"/>
        <v>0.95514705882352946</v>
      </c>
    </row>
    <row r="4100" spans="1:6" s="55" customFormat="1" ht="15.75" thickTop="1" x14ac:dyDescent="0.25">
      <c r="A4100" s="51" t="str">
        <f t="shared" ref="A4100:A4163" si="128">IF(OR(D4100&lt;&gt;0,E4100&lt;&gt;0),"A","B")</f>
        <v>A</v>
      </c>
      <c r="B4100" s="127" t="s">
        <v>258</v>
      </c>
      <c r="C4100" s="57" t="s">
        <v>10</v>
      </c>
      <c r="D4100" s="58">
        <v>34</v>
      </c>
      <c r="E4100" s="58">
        <v>32.475000000000001</v>
      </c>
      <c r="F4100" s="128">
        <f t="shared" ref="F4100:F4163" si="129">E4100/D4100</f>
        <v>0.95514705882352946</v>
      </c>
    </row>
    <row r="4101" spans="1:6" s="55" customFormat="1" x14ac:dyDescent="0.25">
      <c r="A4101" s="51" t="str">
        <f t="shared" si="128"/>
        <v>A</v>
      </c>
      <c r="B4101" s="129" t="s">
        <v>258</v>
      </c>
      <c r="C4101" s="60" t="s">
        <v>11</v>
      </c>
      <c r="D4101" s="61">
        <v>34</v>
      </c>
      <c r="E4101" s="61">
        <v>32.475000000000001</v>
      </c>
      <c r="F4101" s="130">
        <f t="shared" si="129"/>
        <v>0.95514705882352946</v>
      </c>
    </row>
    <row r="4102" spans="1:6" s="55" customFormat="1" ht="18.75" thickBot="1" x14ac:dyDescent="0.3">
      <c r="A4102" s="51" t="str">
        <f t="shared" si="128"/>
        <v>A</v>
      </c>
      <c r="B4102" s="52" t="s">
        <v>2010</v>
      </c>
      <c r="C4102" s="125" t="s">
        <v>2011</v>
      </c>
      <c r="D4102" s="54">
        <v>72</v>
      </c>
      <c r="E4102" s="54">
        <v>69.469110000000001</v>
      </c>
      <c r="F4102" s="126">
        <f t="shared" si="129"/>
        <v>0.96484875000000003</v>
      </c>
    </row>
    <row r="4103" spans="1:6" s="55" customFormat="1" ht="15.75" thickTop="1" x14ac:dyDescent="0.25">
      <c r="A4103" s="51" t="str">
        <f t="shared" si="128"/>
        <v>A</v>
      </c>
      <c r="B4103" s="127" t="s">
        <v>258</v>
      </c>
      <c r="C4103" s="57" t="s">
        <v>10</v>
      </c>
      <c r="D4103" s="58">
        <v>72</v>
      </c>
      <c r="E4103" s="58">
        <v>69.469110000000001</v>
      </c>
      <c r="F4103" s="128">
        <f t="shared" si="129"/>
        <v>0.96484875000000003</v>
      </c>
    </row>
    <row r="4104" spans="1:6" s="55" customFormat="1" x14ac:dyDescent="0.25">
      <c r="A4104" s="51" t="str">
        <f t="shared" si="128"/>
        <v>A</v>
      </c>
      <c r="B4104" s="129" t="s">
        <v>258</v>
      </c>
      <c r="C4104" s="60" t="s">
        <v>11</v>
      </c>
      <c r="D4104" s="61">
        <v>64</v>
      </c>
      <c r="E4104" s="61">
        <v>62.82</v>
      </c>
      <c r="F4104" s="130">
        <f t="shared" si="129"/>
        <v>0.9815625</v>
      </c>
    </row>
    <row r="4105" spans="1:6" s="55" customFormat="1" x14ac:dyDescent="0.25">
      <c r="A4105" s="51" t="str">
        <f t="shared" si="128"/>
        <v>A</v>
      </c>
      <c r="B4105" s="129" t="s">
        <v>258</v>
      </c>
      <c r="C4105" s="60" t="s">
        <v>12</v>
      </c>
      <c r="D4105" s="61">
        <v>7</v>
      </c>
      <c r="E4105" s="61">
        <v>6.49491</v>
      </c>
      <c r="F4105" s="130">
        <f t="shared" si="129"/>
        <v>0.92784428571428568</v>
      </c>
    </row>
    <row r="4106" spans="1:6" s="55" customFormat="1" x14ac:dyDescent="0.25">
      <c r="A4106" s="51" t="str">
        <f t="shared" si="128"/>
        <v>A</v>
      </c>
      <c r="B4106" s="129" t="s">
        <v>258</v>
      </c>
      <c r="C4106" s="60" t="s">
        <v>16</v>
      </c>
      <c r="D4106" s="61">
        <v>1</v>
      </c>
      <c r="E4106" s="61">
        <v>0.15419999999999998</v>
      </c>
      <c r="F4106" s="130">
        <f t="shared" si="129"/>
        <v>0.15419999999999998</v>
      </c>
    </row>
    <row r="4107" spans="1:6" s="55" customFormat="1" ht="36.75" thickBot="1" x14ac:dyDescent="0.3">
      <c r="A4107" s="51" t="str">
        <f t="shared" si="128"/>
        <v>A</v>
      </c>
      <c r="B4107" s="52" t="s">
        <v>2012</v>
      </c>
      <c r="C4107" s="125" t="s">
        <v>2013</v>
      </c>
      <c r="D4107" s="54">
        <v>46</v>
      </c>
      <c r="E4107" s="54">
        <v>44.497</v>
      </c>
      <c r="F4107" s="126">
        <f t="shared" si="129"/>
        <v>0.96732608695652178</v>
      </c>
    </row>
    <row r="4108" spans="1:6" s="55" customFormat="1" ht="15.75" thickTop="1" x14ac:dyDescent="0.25">
      <c r="A4108" s="51" t="str">
        <f t="shared" si="128"/>
        <v>A</v>
      </c>
      <c r="B4108" s="127" t="s">
        <v>258</v>
      </c>
      <c r="C4108" s="57" t="s">
        <v>10</v>
      </c>
      <c r="D4108" s="58">
        <v>46</v>
      </c>
      <c r="E4108" s="58">
        <v>44.497</v>
      </c>
      <c r="F4108" s="128">
        <f t="shared" si="129"/>
        <v>0.96732608695652178</v>
      </c>
    </row>
    <row r="4109" spans="1:6" s="55" customFormat="1" x14ac:dyDescent="0.25">
      <c r="A4109" s="51" t="str">
        <f t="shared" si="128"/>
        <v>A</v>
      </c>
      <c r="B4109" s="129" t="s">
        <v>258</v>
      </c>
      <c r="C4109" s="60" t="s">
        <v>11</v>
      </c>
      <c r="D4109" s="61">
        <v>43</v>
      </c>
      <c r="E4109" s="61">
        <v>42.997</v>
      </c>
      <c r="F4109" s="130">
        <f t="shared" si="129"/>
        <v>0.99993023255813951</v>
      </c>
    </row>
    <row r="4110" spans="1:6" s="55" customFormat="1" x14ac:dyDescent="0.25">
      <c r="A4110" s="51" t="str">
        <f t="shared" si="128"/>
        <v>A</v>
      </c>
      <c r="B4110" s="129" t="s">
        <v>258</v>
      </c>
      <c r="C4110" s="60" t="s">
        <v>12</v>
      </c>
      <c r="D4110" s="61">
        <v>3</v>
      </c>
      <c r="E4110" s="61">
        <v>1.5</v>
      </c>
      <c r="F4110" s="130">
        <f t="shared" si="129"/>
        <v>0.5</v>
      </c>
    </row>
    <row r="4111" spans="1:6" s="55" customFormat="1" ht="18.75" thickBot="1" x14ac:dyDescent="0.3">
      <c r="A4111" s="51" t="str">
        <f t="shared" si="128"/>
        <v>A</v>
      </c>
      <c r="B4111" s="52" t="s">
        <v>2014</v>
      </c>
      <c r="C4111" s="125" t="s">
        <v>164</v>
      </c>
      <c r="D4111" s="54">
        <v>44</v>
      </c>
      <c r="E4111" s="54">
        <v>42.269449999999999</v>
      </c>
      <c r="F4111" s="126">
        <f t="shared" si="129"/>
        <v>0.96066931818181811</v>
      </c>
    </row>
    <row r="4112" spans="1:6" s="55" customFormat="1" ht="15.75" thickTop="1" x14ac:dyDescent="0.25">
      <c r="A4112" s="51" t="str">
        <f t="shared" si="128"/>
        <v>A</v>
      </c>
      <c r="B4112" s="127" t="s">
        <v>258</v>
      </c>
      <c r="C4112" s="57" t="s">
        <v>10</v>
      </c>
      <c r="D4112" s="58">
        <v>44</v>
      </c>
      <c r="E4112" s="58">
        <v>42.269449999999999</v>
      </c>
      <c r="F4112" s="128">
        <f t="shared" si="129"/>
        <v>0.96066931818181811</v>
      </c>
    </row>
    <row r="4113" spans="1:6" s="55" customFormat="1" x14ac:dyDescent="0.25">
      <c r="A4113" s="51" t="str">
        <f t="shared" si="128"/>
        <v>A</v>
      </c>
      <c r="B4113" s="129" t="s">
        <v>258</v>
      </c>
      <c r="C4113" s="60" t="s">
        <v>11</v>
      </c>
      <c r="D4113" s="61">
        <v>31</v>
      </c>
      <c r="E4113" s="61">
        <v>30.186</v>
      </c>
      <c r="F4113" s="130">
        <f t="shared" si="129"/>
        <v>0.973741935483871</v>
      </c>
    </row>
    <row r="4114" spans="1:6" s="55" customFormat="1" x14ac:dyDescent="0.25">
      <c r="A4114" s="51" t="str">
        <f t="shared" si="128"/>
        <v>A</v>
      </c>
      <c r="B4114" s="129" t="s">
        <v>258</v>
      </c>
      <c r="C4114" s="60" t="s">
        <v>12</v>
      </c>
      <c r="D4114" s="61">
        <v>12</v>
      </c>
      <c r="E4114" s="61">
        <v>11.992389999999999</v>
      </c>
      <c r="F4114" s="130">
        <f t="shared" si="129"/>
        <v>0.99936583333333318</v>
      </c>
    </row>
    <row r="4115" spans="1:6" s="55" customFormat="1" x14ac:dyDescent="0.25">
      <c r="A4115" s="51" t="str">
        <f t="shared" si="128"/>
        <v>A</v>
      </c>
      <c r="B4115" s="129" t="s">
        <v>258</v>
      </c>
      <c r="C4115" s="60" t="s">
        <v>16</v>
      </c>
      <c r="D4115" s="61">
        <v>1</v>
      </c>
      <c r="E4115" s="61">
        <v>9.1060000000000002E-2</v>
      </c>
      <c r="F4115" s="130">
        <f t="shared" si="129"/>
        <v>9.1060000000000002E-2</v>
      </c>
    </row>
    <row r="4116" spans="1:6" s="55" customFormat="1" ht="18.75" thickBot="1" x14ac:dyDescent="0.3">
      <c r="A4116" s="51" t="str">
        <f t="shared" si="128"/>
        <v>A</v>
      </c>
      <c r="B4116" s="52" t="s">
        <v>2015</v>
      </c>
      <c r="C4116" s="125" t="s">
        <v>2016</v>
      </c>
      <c r="D4116" s="54">
        <v>144</v>
      </c>
      <c r="E4116" s="54">
        <v>143.44229000000001</v>
      </c>
      <c r="F4116" s="126">
        <f t="shared" si="129"/>
        <v>0.99612701388888902</v>
      </c>
    </row>
    <row r="4117" spans="1:6" s="55" customFormat="1" ht="15.75" thickTop="1" x14ac:dyDescent="0.25">
      <c r="A4117" s="51" t="str">
        <f t="shared" si="128"/>
        <v>A</v>
      </c>
      <c r="B4117" s="127" t="s">
        <v>258</v>
      </c>
      <c r="C4117" s="57" t="s">
        <v>10</v>
      </c>
      <c r="D4117" s="58">
        <v>144</v>
      </c>
      <c r="E4117" s="58">
        <v>143.44229000000001</v>
      </c>
      <c r="F4117" s="128">
        <f t="shared" si="129"/>
        <v>0.99612701388888902</v>
      </c>
    </row>
    <row r="4118" spans="1:6" s="55" customFormat="1" x14ac:dyDescent="0.25">
      <c r="A4118" s="51" t="str">
        <f t="shared" si="128"/>
        <v>A</v>
      </c>
      <c r="B4118" s="129" t="s">
        <v>258</v>
      </c>
      <c r="C4118" s="60" t="s">
        <v>11</v>
      </c>
      <c r="D4118" s="61">
        <v>124</v>
      </c>
      <c r="E4118" s="61">
        <v>123.9</v>
      </c>
      <c r="F4118" s="130">
        <f t="shared" si="129"/>
        <v>0.99919354838709684</v>
      </c>
    </row>
    <row r="4119" spans="1:6" s="55" customFormat="1" x14ac:dyDescent="0.25">
      <c r="A4119" s="51" t="str">
        <f t="shared" si="128"/>
        <v>A</v>
      </c>
      <c r="B4119" s="129" t="s">
        <v>258</v>
      </c>
      <c r="C4119" s="60" t="s">
        <v>12</v>
      </c>
      <c r="D4119" s="61">
        <v>20</v>
      </c>
      <c r="E4119" s="61">
        <v>19.542290000000001</v>
      </c>
      <c r="F4119" s="130">
        <f t="shared" si="129"/>
        <v>0.97711450000000011</v>
      </c>
    </row>
    <row r="4120" spans="1:6" s="55" customFormat="1" ht="18.75" thickBot="1" x14ac:dyDescent="0.3">
      <c r="A4120" s="51" t="str">
        <f t="shared" si="128"/>
        <v>A</v>
      </c>
      <c r="B4120" s="52" t="s">
        <v>2017</v>
      </c>
      <c r="C4120" s="125" t="s">
        <v>171</v>
      </c>
      <c r="D4120" s="54">
        <v>109</v>
      </c>
      <c r="E4120" s="54">
        <v>163.76774</v>
      </c>
      <c r="F4120" s="126">
        <f t="shared" si="129"/>
        <v>1.5024563302752294</v>
      </c>
    </row>
    <row r="4121" spans="1:6" s="55" customFormat="1" ht="15.75" thickTop="1" x14ac:dyDescent="0.25">
      <c r="A4121" s="51" t="str">
        <f t="shared" si="128"/>
        <v>A</v>
      </c>
      <c r="B4121" s="127" t="s">
        <v>258</v>
      </c>
      <c r="C4121" s="57" t="s">
        <v>10</v>
      </c>
      <c r="D4121" s="58">
        <v>109</v>
      </c>
      <c r="E4121" s="58">
        <v>163.76774</v>
      </c>
      <c r="F4121" s="128">
        <f t="shared" si="129"/>
        <v>1.5024563302752294</v>
      </c>
    </row>
    <row r="4122" spans="1:6" s="55" customFormat="1" x14ac:dyDescent="0.25">
      <c r="A4122" s="51" t="str">
        <f t="shared" si="128"/>
        <v>A</v>
      </c>
      <c r="B4122" s="129" t="s">
        <v>258</v>
      </c>
      <c r="C4122" s="60" t="s">
        <v>11</v>
      </c>
      <c r="D4122" s="61">
        <v>36</v>
      </c>
      <c r="E4122" s="61">
        <v>27.5</v>
      </c>
      <c r="F4122" s="130">
        <f t="shared" si="129"/>
        <v>0.76388888888888884</v>
      </c>
    </row>
    <row r="4123" spans="1:6" s="55" customFormat="1" x14ac:dyDescent="0.25">
      <c r="A4123" s="51" t="str">
        <f t="shared" si="128"/>
        <v>A</v>
      </c>
      <c r="B4123" s="129" t="s">
        <v>258</v>
      </c>
      <c r="C4123" s="60" t="s">
        <v>12</v>
      </c>
      <c r="D4123" s="61">
        <v>72.8</v>
      </c>
      <c r="E4123" s="61">
        <v>136.12302000000003</v>
      </c>
      <c r="F4123" s="130">
        <f t="shared" si="129"/>
        <v>1.8698217032967037</v>
      </c>
    </row>
    <row r="4124" spans="1:6" s="55" customFormat="1" x14ac:dyDescent="0.25">
      <c r="A4124" s="51" t="str">
        <f t="shared" si="128"/>
        <v>A</v>
      </c>
      <c r="B4124" s="129" t="s">
        <v>258</v>
      </c>
      <c r="C4124" s="60" t="s">
        <v>16</v>
      </c>
      <c r="D4124" s="61">
        <v>0.2</v>
      </c>
      <c r="E4124" s="61">
        <v>0.14471999999999999</v>
      </c>
      <c r="F4124" s="130">
        <f t="shared" si="129"/>
        <v>0.72359999999999991</v>
      </c>
    </row>
    <row r="4125" spans="1:6" s="55" customFormat="1" ht="36.75" thickBot="1" x14ac:dyDescent="0.3">
      <c r="A4125" s="51" t="str">
        <f t="shared" si="128"/>
        <v>A</v>
      </c>
      <c r="B4125" s="52" t="s">
        <v>2018</v>
      </c>
      <c r="C4125" s="125" t="s">
        <v>2019</v>
      </c>
      <c r="D4125" s="54">
        <v>138</v>
      </c>
      <c r="E4125" s="54">
        <v>135.31</v>
      </c>
      <c r="F4125" s="126">
        <f t="shared" si="129"/>
        <v>0.98050724637681164</v>
      </c>
    </row>
    <row r="4126" spans="1:6" s="55" customFormat="1" ht="15.75" thickTop="1" x14ac:dyDescent="0.25">
      <c r="A4126" s="51" t="str">
        <f t="shared" si="128"/>
        <v>A</v>
      </c>
      <c r="B4126" s="127" t="s">
        <v>258</v>
      </c>
      <c r="C4126" s="57" t="s">
        <v>10</v>
      </c>
      <c r="D4126" s="58">
        <v>138</v>
      </c>
      <c r="E4126" s="58">
        <v>135.31</v>
      </c>
      <c r="F4126" s="128">
        <f t="shared" si="129"/>
        <v>0.98050724637681164</v>
      </c>
    </row>
    <row r="4127" spans="1:6" s="55" customFormat="1" x14ac:dyDescent="0.25">
      <c r="A4127" s="51" t="str">
        <f t="shared" si="128"/>
        <v>A</v>
      </c>
      <c r="B4127" s="129" t="s">
        <v>258</v>
      </c>
      <c r="C4127" s="60" t="s">
        <v>11</v>
      </c>
      <c r="D4127" s="61">
        <v>132</v>
      </c>
      <c r="E4127" s="61">
        <v>132</v>
      </c>
      <c r="F4127" s="130">
        <f t="shared" si="129"/>
        <v>1</v>
      </c>
    </row>
    <row r="4128" spans="1:6" s="55" customFormat="1" x14ac:dyDescent="0.25">
      <c r="A4128" s="51" t="str">
        <f t="shared" si="128"/>
        <v>A</v>
      </c>
      <c r="B4128" s="129" t="s">
        <v>258</v>
      </c>
      <c r="C4128" s="60" t="s">
        <v>12</v>
      </c>
      <c r="D4128" s="61">
        <v>6</v>
      </c>
      <c r="E4128" s="61">
        <v>3.31</v>
      </c>
      <c r="F4128" s="130">
        <f t="shared" si="129"/>
        <v>0.55166666666666664</v>
      </c>
    </row>
    <row r="4129" spans="1:6" s="55" customFormat="1" ht="36.75" thickBot="1" x14ac:dyDescent="0.3">
      <c r="A4129" s="51" t="str">
        <f t="shared" si="128"/>
        <v>A</v>
      </c>
      <c r="B4129" s="52" t="s">
        <v>2020</v>
      </c>
      <c r="C4129" s="125" t="s">
        <v>2021</v>
      </c>
      <c r="D4129" s="54">
        <v>194</v>
      </c>
      <c r="E4129" s="54">
        <v>179.90849</v>
      </c>
      <c r="F4129" s="126">
        <f t="shared" si="129"/>
        <v>0.92736335051546392</v>
      </c>
    </row>
    <row r="4130" spans="1:6" s="55" customFormat="1" ht="15.75" thickTop="1" x14ac:dyDescent="0.25">
      <c r="A4130" s="51" t="str">
        <f t="shared" si="128"/>
        <v>A</v>
      </c>
      <c r="B4130" s="127" t="s">
        <v>258</v>
      </c>
      <c r="C4130" s="57" t="s">
        <v>10</v>
      </c>
      <c r="D4130" s="58">
        <v>190.91</v>
      </c>
      <c r="E4130" s="58">
        <v>179.90849</v>
      </c>
      <c r="F4130" s="128">
        <f t="shared" si="129"/>
        <v>0.9423733172699178</v>
      </c>
    </row>
    <row r="4131" spans="1:6" s="55" customFormat="1" x14ac:dyDescent="0.25">
      <c r="A4131" s="51" t="str">
        <f t="shared" si="128"/>
        <v>A</v>
      </c>
      <c r="B4131" s="129" t="s">
        <v>258</v>
      </c>
      <c r="C4131" s="60" t="s">
        <v>11</v>
      </c>
      <c r="D4131" s="61">
        <v>124</v>
      </c>
      <c r="E4131" s="61">
        <v>123.6555</v>
      </c>
      <c r="F4131" s="130">
        <f t="shared" si="129"/>
        <v>0.9972217741935484</v>
      </c>
    </row>
    <row r="4132" spans="1:6" s="55" customFormat="1" x14ac:dyDescent="0.25">
      <c r="A4132" s="51" t="str">
        <f t="shared" si="128"/>
        <v>A</v>
      </c>
      <c r="B4132" s="129" t="s">
        <v>258</v>
      </c>
      <c r="C4132" s="60" t="s">
        <v>12</v>
      </c>
      <c r="D4132" s="61">
        <v>66.91</v>
      </c>
      <c r="E4132" s="61">
        <v>56.252989999999997</v>
      </c>
      <c r="F4132" s="130">
        <f t="shared" si="129"/>
        <v>0.84072619937229109</v>
      </c>
    </row>
    <row r="4133" spans="1:6" s="55" customFormat="1" x14ac:dyDescent="0.25">
      <c r="A4133" s="51" t="str">
        <f t="shared" si="128"/>
        <v>A</v>
      </c>
      <c r="B4133" s="127" t="s">
        <v>258</v>
      </c>
      <c r="C4133" s="57" t="s">
        <v>17</v>
      </c>
      <c r="D4133" s="58">
        <v>3.09</v>
      </c>
      <c r="E4133" s="58">
        <v>0</v>
      </c>
      <c r="F4133" s="128">
        <f t="shared" si="129"/>
        <v>0</v>
      </c>
    </row>
    <row r="4134" spans="1:6" s="55" customFormat="1" ht="36.75" thickBot="1" x14ac:dyDescent="0.3">
      <c r="A4134" s="51" t="str">
        <f t="shared" si="128"/>
        <v>A</v>
      </c>
      <c r="B4134" s="52" t="s">
        <v>2022</v>
      </c>
      <c r="C4134" s="125" t="s">
        <v>188</v>
      </c>
      <c r="D4134" s="54">
        <v>305</v>
      </c>
      <c r="E4134" s="54">
        <v>272.94932</v>
      </c>
      <c r="F4134" s="126">
        <f t="shared" si="129"/>
        <v>0.89491580327868847</v>
      </c>
    </row>
    <row r="4135" spans="1:6" s="55" customFormat="1" ht="15.75" thickTop="1" x14ac:dyDescent="0.25">
      <c r="A4135" s="51" t="str">
        <f t="shared" si="128"/>
        <v>A</v>
      </c>
      <c r="B4135" s="127" t="s">
        <v>258</v>
      </c>
      <c r="C4135" s="57" t="s">
        <v>10</v>
      </c>
      <c r="D4135" s="58">
        <v>305</v>
      </c>
      <c r="E4135" s="58">
        <v>272.94932</v>
      </c>
      <c r="F4135" s="128">
        <f t="shared" si="129"/>
        <v>0.89491580327868847</v>
      </c>
    </row>
    <row r="4136" spans="1:6" s="55" customFormat="1" x14ac:dyDescent="0.25">
      <c r="A4136" s="51" t="str">
        <f t="shared" si="128"/>
        <v>A</v>
      </c>
      <c r="B4136" s="129" t="s">
        <v>258</v>
      </c>
      <c r="C4136" s="60" t="s">
        <v>11</v>
      </c>
      <c r="D4136" s="61">
        <v>205</v>
      </c>
      <c r="E4136" s="61">
        <v>199.71095000000003</v>
      </c>
      <c r="F4136" s="130">
        <f t="shared" si="129"/>
        <v>0.97419975609756115</v>
      </c>
    </row>
    <row r="4137" spans="1:6" s="55" customFormat="1" x14ac:dyDescent="0.25">
      <c r="A4137" s="51" t="str">
        <f t="shared" si="128"/>
        <v>A</v>
      </c>
      <c r="B4137" s="129" t="s">
        <v>258</v>
      </c>
      <c r="C4137" s="60" t="s">
        <v>12</v>
      </c>
      <c r="D4137" s="61">
        <v>100</v>
      </c>
      <c r="E4137" s="61">
        <v>73.238369999999989</v>
      </c>
      <c r="F4137" s="130">
        <f t="shared" si="129"/>
        <v>0.73238369999999986</v>
      </c>
    </row>
    <row r="4138" spans="1:6" s="55" customFormat="1" ht="36.75" thickBot="1" x14ac:dyDescent="0.3">
      <c r="A4138" s="51" t="str">
        <f t="shared" si="128"/>
        <v>A</v>
      </c>
      <c r="B4138" s="52" t="s">
        <v>2023</v>
      </c>
      <c r="C4138" s="125" t="s">
        <v>209</v>
      </c>
      <c r="D4138" s="54">
        <v>142</v>
      </c>
      <c r="E4138" s="54">
        <v>125.72237</v>
      </c>
      <c r="F4138" s="126">
        <f t="shared" si="129"/>
        <v>0.88536880281690145</v>
      </c>
    </row>
    <row r="4139" spans="1:6" s="55" customFormat="1" ht="15.75" thickTop="1" x14ac:dyDescent="0.25">
      <c r="A4139" s="51" t="str">
        <f t="shared" si="128"/>
        <v>A</v>
      </c>
      <c r="B4139" s="127" t="s">
        <v>258</v>
      </c>
      <c r="C4139" s="57" t="s">
        <v>10</v>
      </c>
      <c r="D4139" s="58">
        <v>139.4</v>
      </c>
      <c r="E4139" s="58">
        <v>123.12236999999999</v>
      </c>
      <c r="F4139" s="128">
        <f t="shared" si="129"/>
        <v>0.88323077474892386</v>
      </c>
    </row>
    <row r="4140" spans="1:6" s="55" customFormat="1" x14ac:dyDescent="0.25">
      <c r="A4140" s="51" t="str">
        <f t="shared" si="128"/>
        <v>A</v>
      </c>
      <c r="B4140" s="129" t="s">
        <v>258</v>
      </c>
      <c r="C4140" s="60" t="s">
        <v>11</v>
      </c>
      <c r="D4140" s="61">
        <v>86</v>
      </c>
      <c r="E4140" s="61">
        <v>82.87</v>
      </c>
      <c r="F4140" s="130">
        <f t="shared" si="129"/>
        <v>0.9636046511627907</v>
      </c>
    </row>
    <row r="4141" spans="1:6" s="55" customFormat="1" x14ac:dyDescent="0.25">
      <c r="A4141" s="51" t="str">
        <f t="shared" si="128"/>
        <v>A</v>
      </c>
      <c r="B4141" s="129" t="s">
        <v>258</v>
      </c>
      <c r="C4141" s="60" t="s">
        <v>12</v>
      </c>
      <c r="D4141" s="61">
        <v>53.4</v>
      </c>
      <c r="E4141" s="61">
        <v>40.252369999999999</v>
      </c>
      <c r="F4141" s="130">
        <f t="shared" si="129"/>
        <v>0.75378970037453186</v>
      </c>
    </row>
    <row r="4142" spans="1:6" s="55" customFormat="1" x14ac:dyDescent="0.25">
      <c r="A4142" s="51" t="str">
        <f t="shared" si="128"/>
        <v>A</v>
      </c>
      <c r="B4142" s="127" t="s">
        <v>258</v>
      </c>
      <c r="C4142" s="57" t="s">
        <v>17</v>
      </c>
      <c r="D4142" s="58">
        <v>2.6</v>
      </c>
      <c r="E4142" s="58">
        <v>2.6</v>
      </c>
      <c r="F4142" s="128">
        <f t="shared" si="129"/>
        <v>1</v>
      </c>
    </row>
    <row r="4143" spans="1:6" s="55" customFormat="1" ht="54.75" thickBot="1" x14ac:dyDescent="0.3">
      <c r="A4143" s="51" t="str">
        <f t="shared" si="128"/>
        <v>A</v>
      </c>
      <c r="B4143" s="52" t="s">
        <v>2024</v>
      </c>
      <c r="C4143" s="125" t="s">
        <v>218</v>
      </c>
      <c r="D4143" s="54">
        <v>520</v>
      </c>
      <c r="E4143" s="54">
        <v>341.73500000000001</v>
      </c>
      <c r="F4143" s="126">
        <f t="shared" si="129"/>
        <v>0.65718269230769233</v>
      </c>
    </row>
    <row r="4144" spans="1:6" s="55" customFormat="1" ht="15.75" thickTop="1" x14ac:dyDescent="0.25">
      <c r="A4144" s="51" t="str">
        <f t="shared" si="128"/>
        <v>A</v>
      </c>
      <c r="B4144" s="127" t="s">
        <v>258</v>
      </c>
      <c r="C4144" s="57" t="s">
        <v>10</v>
      </c>
      <c r="D4144" s="58">
        <v>520</v>
      </c>
      <c r="E4144" s="58">
        <v>341.73500000000001</v>
      </c>
      <c r="F4144" s="128">
        <f t="shared" si="129"/>
        <v>0.65718269230769233</v>
      </c>
    </row>
    <row r="4145" spans="1:6" s="55" customFormat="1" x14ac:dyDescent="0.25">
      <c r="A4145" s="51" t="str">
        <f t="shared" si="128"/>
        <v>A</v>
      </c>
      <c r="B4145" s="129" t="s">
        <v>258</v>
      </c>
      <c r="C4145" s="60" t="s">
        <v>11</v>
      </c>
      <c r="D4145" s="61">
        <v>478</v>
      </c>
      <c r="E4145" s="61">
        <v>315.39499999999998</v>
      </c>
      <c r="F4145" s="130">
        <f t="shared" si="129"/>
        <v>0.65982217573221758</v>
      </c>
    </row>
    <row r="4146" spans="1:6" s="55" customFormat="1" x14ac:dyDescent="0.25">
      <c r="A4146" s="51" t="str">
        <f t="shared" si="128"/>
        <v>A</v>
      </c>
      <c r="B4146" s="129" t="s">
        <v>258</v>
      </c>
      <c r="C4146" s="60" t="s">
        <v>12</v>
      </c>
      <c r="D4146" s="61">
        <v>42</v>
      </c>
      <c r="E4146" s="61">
        <v>26.34</v>
      </c>
      <c r="F4146" s="130">
        <f t="shared" si="129"/>
        <v>0.62714285714285711</v>
      </c>
    </row>
    <row r="4147" spans="1:6" s="55" customFormat="1" ht="36.75" thickBot="1" x14ac:dyDescent="0.3">
      <c r="A4147" s="51" t="str">
        <f t="shared" si="128"/>
        <v>A</v>
      </c>
      <c r="B4147" s="52" t="s">
        <v>2025</v>
      </c>
      <c r="C4147" s="125" t="s">
        <v>211</v>
      </c>
      <c r="D4147" s="54">
        <v>218</v>
      </c>
      <c r="E4147" s="54">
        <v>176.12971999999999</v>
      </c>
      <c r="F4147" s="126">
        <f t="shared" si="129"/>
        <v>0.80793449541284401</v>
      </c>
    </row>
    <row r="4148" spans="1:6" s="55" customFormat="1" ht="15.75" thickTop="1" x14ac:dyDescent="0.25">
      <c r="A4148" s="51" t="str">
        <f t="shared" si="128"/>
        <v>A</v>
      </c>
      <c r="B4148" s="127" t="s">
        <v>258</v>
      </c>
      <c r="C4148" s="57" t="s">
        <v>10</v>
      </c>
      <c r="D4148" s="58">
        <v>218</v>
      </c>
      <c r="E4148" s="58">
        <v>176.12971999999999</v>
      </c>
      <c r="F4148" s="128">
        <f t="shared" si="129"/>
        <v>0.80793449541284401</v>
      </c>
    </row>
    <row r="4149" spans="1:6" s="55" customFormat="1" x14ac:dyDescent="0.25">
      <c r="A4149" s="51" t="str">
        <f t="shared" si="128"/>
        <v>A</v>
      </c>
      <c r="B4149" s="129" t="s">
        <v>258</v>
      </c>
      <c r="C4149" s="60" t="s">
        <v>11</v>
      </c>
      <c r="D4149" s="61">
        <v>134</v>
      </c>
      <c r="E4149" s="61">
        <v>123.3135</v>
      </c>
      <c r="F4149" s="130">
        <f t="shared" si="129"/>
        <v>0.92025000000000001</v>
      </c>
    </row>
    <row r="4150" spans="1:6" s="55" customFormat="1" x14ac:dyDescent="0.25">
      <c r="A4150" s="51" t="str">
        <f t="shared" si="128"/>
        <v>A</v>
      </c>
      <c r="B4150" s="129" t="s">
        <v>258</v>
      </c>
      <c r="C4150" s="60" t="s">
        <v>12</v>
      </c>
      <c r="D4150" s="61">
        <v>84</v>
      </c>
      <c r="E4150" s="61">
        <v>52.816220000000001</v>
      </c>
      <c r="F4150" s="130">
        <f t="shared" si="129"/>
        <v>0.62876452380952386</v>
      </c>
    </row>
    <row r="4151" spans="1:6" s="55" customFormat="1" ht="36.75" thickBot="1" x14ac:dyDescent="0.3">
      <c r="A4151" s="51" t="str">
        <f t="shared" si="128"/>
        <v>A</v>
      </c>
      <c r="B4151" s="52" t="s">
        <v>2026</v>
      </c>
      <c r="C4151" s="125" t="s">
        <v>2027</v>
      </c>
      <c r="D4151" s="54">
        <v>245</v>
      </c>
      <c r="E4151" s="54">
        <v>234.81039000000001</v>
      </c>
      <c r="F4151" s="126">
        <f t="shared" si="129"/>
        <v>0.95840975510204085</v>
      </c>
    </row>
    <row r="4152" spans="1:6" s="55" customFormat="1" ht="15.75" thickTop="1" x14ac:dyDescent="0.25">
      <c r="A4152" s="51" t="str">
        <f t="shared" si="128"/>
        <v>A</v>
      </c>
      <c r="B4152" s="127" t="s">
        <v>258</v>
      </c>
      <c r="C4152" s="57" t="s">
        <v>10</v>
      </c>
      <c r="D4152" s="58">
        <v>244.37</v>
      </c>
      <c r="E4152" s="58">
        <v>234.18039000000002</v>
      </c>
      <c r="F4152" s="128">
        <f t="shared" si="129"/>
        <v>0.95830253304415436</v>
      </c>
    </row>
    <row r="4153" spans="1:6" s="55" customFormat="1" x14ac:dyDescent="0.25">
      <c r="A4153" s="51" t="str">
        <f t="shared" si="128"/>
        <v>A</v>
      </c>
      <c r="B4153" s="129" t="s">
        <v>258</v>
      </c>
      <c r="C4153" s="60" t="s">
        <v>11</v>
      </c>
      <c r="D4153" s="61">
        <v>125</v>
      </c>
      <c r="E4153" s="61">
        <v>121.5</v>
      </c>
      <c r="F4153" s="130">
        <f t="shared" si="129"/>
        <v>0.97199999999999998</v>
      </c>
    </row>
    <row r="4154" spans="1:6" s="55" customFormat="1" x14ac:dyDescent="0.25">
      <c r="A4154" s="51" t="str">
        <f t="shared" si="128"/>
        <v>A</v>
      </c>
      <c r="B4154" s="129" t="s">
        <v>258</v>
      </c>
      <c r="C4154" s="60" t="s">
        <v>12</v>
      </c>
      <c r="D4154" s="61">
        <v>119.37</v>
      </c>
      <c r="E4154" s="61">
        <v>112.68039</v>
      </c>
      <c r="F4154" s="130">
        <f t="shared" si="129"/>
        <v>0.94395903493340039</v>
      </c>
    </row>
    <row r="4155" spans="1:6" s="55" customFormat="1" x14ac:dyDescent="0.25">
      <c r="A4155" s="51" t="str">
        <f t="shared" si="128"/>
        <v>A</v>
      </c>
      <c r="B4155" s="127" t="s">
        <v>258</v>
      </c>
      <c r="C4155" s="57" t="s">
        <v>17</v>
      </c>
      <c r="D4155" s="58">
        <v>0.63</v>
      </c>
      <c r="E4155" s="58">
        <v>0.63</v>
      </c>
      <c r="F4155" s="128">
        <f t="shared" si="129"/>
        <v>1</v>
      </c>
    </row>
    <row r="4156" spans="1:6" s="55" customFormat="1" ht="36.75" thickBot="1" x14ac:dyDescent="0.3">
      <c r="A4156" s="51" t="str">
        <f t="shared" si="128"/>
        <v>A</v>
      </c>
      <c r="B4156" s="52" t="s">
        <v>2028</v>
      </c>
      <c r="C4156" s="125" t="s">
        <v>160</v>
      </c>
      <c r="D4156" s="54">
        <v>163</v>
      </c>
      <c r="E4156" s="54">
        <v>155.69873999999999</v>
      </c>
      <c r="F4156" s="126">
        <f t="shared" si="129"/>
        <v>0.95520699386503061</v>
      </c>
    </row>
    <row r="4157" spans="1:6" s="55" customFormat="1" ht="15.75" thickTop="1" x14ac:dyDescent="0.25">
      <c r="A4157" s="51" t="str">
        <f t="shared" si="128"/>
        <v>A</v>
      </c>
      <c r="B4157" s="127" t="s">
        <v>258</v>
      </c>
      <c r="C4157" s="57" t="s">
        <v>10</v>
      </c>
      <c r="D4157" s="58">
        <v>163</v>
      </c>
      <c r="E4157" s="58">
        <v>155.69873999999999</v>
      </c>
      <c r="F4157" s="128">
        <f t="shared" si="129"/>
        <v>0.95520699386503061</v>
      </c>
    </row>
    <row r="4158" spans="1:6" s="55" customFormat="1" x14ac:dyDescent="0.25">
      <c r="A4158" s="51" t="str">
        <f t="shared" si="128"/>
        <v>A</v>
      </c>
      <c r="B4158" s="129" t="s">
        <v>258</v>
      </c>
      <c r="C4158" s="60" t="s">
        <v>11</v>
      </c>
      <c r="D4158" s="61">
        <v>109</v>
      </c>
      <c r="E4158" s="61">
        <v>101.76</v>
      </c>
      <c r="F4158" s="130">
        <f t="shared" si="129"/>
        <v>0.93357798165137618</v>
      </c>
    </row>
    <row r="4159" spans="1:6" s="55" customFormat="1" x14ac:dyDescent="0.25">
      <c r="A4159" s="51" t="str">
        <f t="shared" si="128"/>
        <v>A</v>
      </c>
      <c r="B4159" s="129" t="s">
        <v>258</v>
      </c>
      <c r="C4159" s="60" t="s">
        <v>12</v>
      </c>
      <c r="D4159" s="61">
        <v>54</v>
      </c>
      <c r="E4159" s="61">
        <v>53.938739999999996</v>
      </c>
      <c r="F4159" s="130">
        <f t="shared" si="129"/>
        <v>0.99886555555555545</v>
      </c>
    </row>
    <row r="4160" spans="1:6" s="55" customFormat="1" ht="36.75" thickBot="1" x14ac:dyDescent="0.3">
      <c r="A4160" s="51" t="str">
        <f t="shared" si="128"/>
        <v>A</v>
      </c>
      <c r="B4160" s="52" t="s">
        <v>2029</v>
      </c>
      <c r="C4160" s="125" t="s">
        <v>175</v>
      </c>
      <c r="D4160" s="54">
        <v>103</v>
      </c>
      <c r="E4160" s="54">
        <v>102.99304000000001</v>
      </c>
      <c r="F4160" s="126">
        <f t="shared" si="129"/>
        <v>0.99993242718446607</v>
      </c>
    </row>
    <row r="4161" spans="1:6" s="55" customFormat="1" ht="15.75" thickTop="1" x14ac:dyDescent="0.25">
      <c r="A4161" s="51" t="str">
        <f t="shared" si="128"/>
        <v>A</v>
      </c>
      <c r="B4161" s="127" t="s">
        <v>258</v>
      </c>
      <c r="C4161" s="57" t="s">
        <v>10</v>
      </c>
      <c r="D4161" s="58">
        <v>103</v>
      </c>
      <c r="E4161" s="58">
        <v>102.99304000000001</v>
      </c>
      <c r="F4161" s="128">
        <f t="shared" si="129"/>
        <v>0.99993242718446607</v>
      </c>
    </row>
    <row r="4162" spans="1:6" s="55" customFormat="1" x14ac:dyDescent="0.25">
      <c r="A4162" s="51" t="str">
        <f t="shared" si="128"/>
        <v>A</v>
      </c>
      <c r="B4162" s="129" t="s">
        <v>258</v>
      </c>
      <c r="C4162" s="60" t="s">
        <v>11</v>
      </c>
      <c r="D4162" s="61">
        <v>92.546000000000006</v>
      </c>
      <c r="E4162" s="61">
        <v>92.54</v>
      </c>
      <c r="F4162" s="130">
        <f t="shared" si="129"/>
        <v>0.99993516737622368</v>
      </c>
    </row>
    <row r="4163" spans="1:6" s="55" customFormat="1" x14ac:dyDescent="0.25">
      <c r="A4163" s="51" t="str">
        <f t="shared" si="128"/>
        <v>A</v>
      </c>
      <c r="B4163" s="129" t="s">
        <v>258</v>
      </c>
      <c r="C4163" s="60" t="s">
        <v>12</v>
      </c>
      <c r="D4163" s="61">
        <v>10.454000000000001</v>
      </c>
      <c r="E4163" s="61">
        <v>10.453040000000001</v>
      </c>
      <c r="F4163" s="130">
        <f t="shared" si="129"/>
        <v>0.99990816912186731</v>
      </c>
    </row>
    <row r="4164" spans="1:6" s="55" customFormat="1" ht="36.75" thickBot="1" x14ac:dyDescent="0.3">
      <c r="A4164" s="51" t="str">
        <f t="shared" ref="A4164:A4227" si="130">IF(OR(D4164&lt;&gt;0,E4164&lt;&gt;0),"A","B")</f>
        <v>A</v>
      </c>
      <c r="B4164" s="52" t="s">
        <v>2030</v>
      </c>
      <c r="C4164" s="125" t="s">
        <v>198</v>
      </c>
      <c r="D4164" s="54">
        <v>279.89999999999998</v>
      </c>
      <c r="E4164" s="54">
        <v>277.42374999999998</v>
      </c>
      <c r="F4164" s="126">
        <f t="shared" ref="F4164:F4227" si="131">E4164/D4164</f>
        <v>0.99115309038942478</v>
      </c>
    </row>
    <row r="4165" spans="1:6" s="55" customFormat="1" ht="15.75" thickTop="1" x14ac:dyDescent="0.25">
      <c r="A4165" s="51" t="str">
        <f t="shared" si="130"/>
        <v>A</v>
      </c>
      <c r="B4165" s="127" t="s">
        <v>258</v>
      </c>
      <c r="C4165" s="57" t="s">
        <v>10</v>
      </c>
      <c r="D4165" s="58">
        <v>279.89999999999998</v>
      </c>
      <c r="E4165" s="58">
        <v>277.42374999999998</v>
      </c>
      <c r="F4165" s="128">
        <f t="shared" si="131"/>
        <v>0.99115309038942478</v>
      </c>
    </row>
    <row r="4166" spans="1:6" s="55" customFormat="1" x14ac:dyDescent="0.25">
      <c r="A4166" s="51" t="str">
        <f t="shared" si="130"/>
        <v>A</v>
      </c>
      <c r="B4166" s="129" t="s">
        <v>258</v>
      </c>
      <c r="C4166" s="60" t="s">
        <v>11</v>
      </c>
      <c r="D4166" s="61">
        <v>141</v>
      </c>
      <c r="E4166" s="61">
        <v>140.995</v>
      </c>
      <c r="F4166" s="130">
        <f t="shared" si="131"/>
        <v>0.99996453900709226</v>
      </c>
    </row>
    <row r="4167" spans="1:6" s="55" customFormat="1" x14ac:dyDescent="0.25">
      <c r="A4167" s="51" t="str">
        <f t="shared" si="130"/>
        <v>A</v>
      </c>
      <c r="B4167" s="129" t="s">
        <v>258</v>
      </c>
      <c r="C4167" s="60" t="s">
        <v>12</v>
      </c>
      <c r="D4167" s="61">
        <v>136.37299999999999</v>
      </c>
      <c r="E4167" s="61">
        <v>136.02038000000002</v>
      </c>
      <c r="F4167" s="130">
        <f t="shared" si="131"/>
        <v>0.9974142975515683</v>
      </c>
    </row>
    <row r="4168" spans="1:6" s="55" customFormat="1" x14ac:dyDescent="0.25">
      <c r="A4168" s="51" t="str">
        <f t="shared" si="130"/>
        <v>A</v>
      </c>
      <c r="B4168" s="129" t="s">
        <v>258</v>
      </c>
      <c r="C4168" s="60" t="s">
        <v>16</v>
      </c>
      <c r="D4168" s="61">
        <v>2.5270000000000001</v>
      </c>
      <c r="E4168" s="61">
        <v>0.40837000000000001</v>
      </c>
      <c r="F4168" s="130">
        <f t="shared" si="131"/>
        <v>0.161602690937871</v>
      </c>
    </row>
    <row r="4169" spans="1:6" s="55" customFormat="1" ht="36.75" thickBot="1" x14ac:dyDescent="0.3">
      <c r="A4169" s="51" t="str">
        <f t="shared" si="130"/>
        <v>A</v>
      </c>
      <c r="B4169" s="52" t="s">
        <v>2031</v>
      </c>
      <c r="C4169" s="125" t="s">
        <v>195</v>
      </c>
      <c r="D4169" s="54">
        <v>248</v>
      </c>
      <c r="E4169" s="54">
        <v>209.43134000000001</v>
      </c>
      <c r="F4169" s="126">
        <f t="shared" si="131"/>
        <v>0.84448120967741935</v>
      </c>
    </row>
    <row r="4170" spans="1:6" s="55" customFormat="1" ht="15.75" thickTop="1" x14ac:dyDescent="0.25">
      <c r="A4170" s="51" t="str">
        <f t="shared" si="130"/>
        <v>A</v>
      </c>
      <c r="B4170" s="127" t="s">
        <v>258</v>
      </c>
      <c r="C4170" s="57" t="s">
        <v>10</v>
      </c>
      <c r="D4170" s="58">
        <v>243</v>
      </c>
      <c r="E4170" s="58">
        <v>209.43134000000001</v>
      </c>
      <c r="F4170" s="128">
        <f t="shared" si="131"/>
        <v>0.86185736625514409</v>
      </c>
    </row>
    <row r="4171" spans="1:6" s="55" customFormat="1" x14ac:dyDescent="0.25">
      <c r="A4171" s="51" t="str">
        <f t="shared" si="130"/>
        <v>A</v>
      </c>
      <c r="B4171" s="129" t="s">
        <v>258</v>
      </c>
      <c r="C4171" s="60" t="s">
        <v>11</v>
      </c>
      <c r="D4171" s="61">
        <v>150</v>
      </c>
      <c r="E4171" s="61">
        <v>149.99199999999999</v>
      </c>
      <c r="F4171" s="130">
        <f t="shared" si="131"/>
        <v>0.99994666666666665</v>
      </c>
    </row>
    <row r="4172" spans="1:6" s="55" customFormat="1" x14ac:dyDescent="0.25">
      <c r="A4172" s="51" t="str">
        <f t="shared" si="130"/>
        <v>A</v>
      </c>
      <c r="B4172" s="129" t="s">
        <v>258</v>
      </c>
      <c r="C4172" s="60" t="s">
        <v>12</v>
      </c>
      <c r="D4172" s="61">
        <v>92</v>
      </c>
      <c r="E4172" s="61">
        <v>59.095589999999994</v>
      </c>
      <c r="F4172" s="130">
        <f t="shared" si="131"/>
        <v>0.64234336956521731</v>
      </c>
    </row>
    <row r="4173" spans="1:6" s="55" customFormat="1" x14ac:dyDescent="0.25">
      <c r="A4173" s="51" t="str">
        <f t="shared" si="130"/>
        <v>A</v>
      </c>
      <c r="B4173" s="129" t="s">
        <v>258</v>
      </c>
      <c r="C4173" s="60" t="s">
        <v>16</v>
      </c>
      <c r="D4173" s="61">
        <v>1</v>
      </c>
      <c r="E4173" s="61">
        <v>0.34375</v>
      </c>
      <c r="F4173" s="130">
        <f t="shared" si="131"/>
        <v>0.34375</v>
      </c>
    </row>
    <row r="4174" spans="1:6" s="55" customFormat="1" x14ac:dyDescent="0.25">
      <c r="A4174" s="51" t="str">
        <f t="shared" si="130"/>
        <v>A</v>
      </c>
      <c r="B4174" s="127" t="s">
        <v>258</v>
      </c>
      <c r="C4174" s="57" t="s">
        <v>17</v>
      </c>
      <c r="D4174" s="58">
        <v>5</v>
      </c>
      <c r="E4174" s="58">
        <v>0</v>
      </c>
      <c r="F4174" s="128">
        <f t="shared" si="131"/>
        <v>0</v>
      </c>
    </row>
    <row r="4175" spans="1:6" s="55" customFormat="1" ht="18.75" thickBot="1" x14ac:dyDescent="0.3">
      <c r="A4175" s="51" t="str">
        <f t="shared" si="130"/>
        <v>A</v>
      </c>
      <c r="B4175" s="52" t="s">
        <v>2032</v>
      </c>
      <c r="C4175" s="125" t="s">
        <v>216</v>
      </c>
      <c r="D4175" s="54">
        <v>439</v>
      </c>
      <c r="E4175" s="54">
        <v>435.79922999999997</v>
      </c>
      <c r="F4175" s="126">
        <f t="shared" si="131"/>
        <v>0.99270895216400901</v>
      </c>
    </row>
    <row r="4176" spans="1:6" s="55" customFormat="1" ht="15.75" thickTop="1" x14ac:dyDescent="0.25">
      <c r="A4176" s="51" t="str">
        <f t="shared" si="130"/>
        <v>A</v>
      </c>
      <c r="B4176" s="127" t="s">
        <v>258</v>
      </c>
      <c r="C4176" s="57" t="s">
        <v>10</v>
      </c>
      <c r="D4176" s="58">
        <v>434</v>
      </c>
      <c r="E4176" s="58">
        <v>417.40022999999997</v>
      </c>
      <c r="F4176" s="128">
        <f t="shared" si="131"/>
        <v>0.96175168202764971</v>
      </c>
    </row>
    <row r="4177" spans="1:6" s="55" customFormat="1" x14ac:dyDescent="0.25">
      <c r="A4177" s="51" t="str">
        <f t="shared" si="130"/>
        <v>A</v>
      </c>
      <c r="B4177" s="129" t="s">
        <v>258</v>
      </c>
      <c r="C4177" s="60" t="s">
        <v>11</v>
      </c>
      <c r="D4177" s="61">
        <v>112</v>
      </c>
      <c r="E4177" s="61">
        <v>111.77500000000001</v>
      </c>
      <c r="F4177" s="130">
        <f t="shared" si="131"/>
        <v>0.99799107142857146</v>
      </c>
    </row>
    <row r="4178" spans="1:6" s="55" customFormat="1" x14ac:dyDescent="0.25">
      <c r="A4178" s="51" t="str">
        <f t="shared" si="130"/>
        <v>A</v>
      </c>
      <c r="B4178" s="129" t="s">
        <v>258</v>
      </c>
      <c r="C4178" s="60" t="s">
        <v>12</v>
      </c>
      <c r="D4178" s="61">
        <v>130</v>
      </c>
      <c r="E4178" s="61">
        <v>158.85360999999997</v>
      </c>
      <c r="F4178" s="130">
        <f t="shared" si="131"/>
        <v>1.221950846153846</v>
      </c>
    </row>
    <row r="4179" spans="1:6" s="55" customFormat="1" x14ac:dyDescent="0.25">
      <c r="A4179" s="51" t="str">
        <f t="shared" si="130"/>
        <v>A</v>
      </c>
      <c r="B4179" s="129" t="s">
        <v>258</v>
      </c>
      <c r="C4179" s="60" t="s">
        <v>14</v>
      </c>
      <c r="D4179" s="61">
        <v>181</v>
      </c>
      <c r="E4179" s="61">
        <v>137.86506</v>
      </c>
      <c r="F4179" s="130">
        <f t="shared" si="131"/>
        <v>0.76168541436464088</v>
      </c>
    </row>
    <row r="4180" spans="1:6" s="55" customFormat="1" x14ac:dyDescent="0.25">
      <c r="A4180" s="51" t="str">
        <f t="shared" si="130"/>
        <v>A</v>
      </c>
      <c r="B4180" s="129" t="s">
        <v>258</v>
      </c>
      <c r="C4180" s="60" t="s">
        <v>16</v>
      </c>
      <c r="D4180" s="61">
        <v>11</v>
      </c>
      <c r="E4180" s="61">
        <v>8.9065599999999989</v>
      </c>
      <c r="F4180" s="130">
        <f t="shared" si="131"/>
        <v>0.80968727272727259</v>
      </c>
    </row>
    <row r="4181" spans="1:6" s="55" customFormat="1" x14ac:dyDescent="0.25">
      <c r="A4181" s="51" t="str">
        <f t="shared" si="130"/>
        <v>A</v>
      </c>
      <c r="B4181" s="127" t="s">
        <v>258</v>
      </c>
      <c r="C4181" s="57" t="s">
        <v>17</v>
      </c>
      <c r="D4181" s="58">
        <v>5</v>
      </c>
      <c r="E4181" s="58">
        <v>18.399000000000001</v>
      </c>
      <c r="F4181" s="128">
        <f t="shared" si="131"/>
        <v>3.6798000000000002</v>
      </c>
    </row>
    <row r="4182" spans="1:6" s="55" customFormat="1" ht="36.75" thickBot="1" x14ac:dyDescent="0.3">
      <c r="A4182" s="51" t="str">
        <f t="shared" si="130"/>
        <v>A</v>
      </c>
      <c r="B4182" s="52" t="s">
        <v>2033</v>
      </c>
      <c r="C4182" s="125" t="s">
        <v>2034</v>
      </c>
      <c r="D4182" s="54">
        <v>393.97399999999999</v>
      </c>
      <c r="E4182" s="54">
        <v>370.40613999999999</v>
      </c>
      <c r="F4182" s="126">
        <f t="shared" si="131"/>
        <v>0.94017914887784471</v>
      </c>
    </row>
    <row r="4183" spans="1:6" s="55" customFormat="1" ht="15.75" thickTop="1" x14ac:dyDescent="0.25">
      <c r="A4183" s="51" t="str">
        <f t="shared" si="130"/>
        <v>A</v>
      </c>
      <c r="B4183" s="127" t="s">
        <v>258</v>
      </c>
      <c r="C4183" s="57" t="s">
        <v>10</v>
      </c>
      <c r="D4183" s="58">
        <v>359</v>
      </c>
      <c r="E4183" s="58">
        <v>335.43214</v>
      </c>
      <c r="F4183" s="128">
        <f t="shared" si="131"/>
        <v>0.93435136490250692</v>
      </c>
    </row>
    <row r="4184" spans="1:6" s="55" customFormat="1" x14ac:dyDescent="0.25">
      <c r="A4184" s="51" t="str">
        <f t="shared" si="130"/>
        <v>A</v>
      </c>
      <c r="B4184" s="129" t="s">
        <v>258</v>
      </c>
      <c r="C4184" s="60" t="s">
        <v>11</v>
      </c>
      <c r="D4184" s="61">
        <v>318</v>
      </c>
      <c r="E4184" s="61">
        <v>298.79777000000001</v>
      </c>
      <c r="F4184" s="130">
        <f t="shared" si="131"/>
        <v>0.93961562893081763</v>
      </c>
    </row>
    <row r="4185" spans="1:6" s="55" customFormat="1" x14ac:dyDescent="0.25">
      <c r="A4185" s="51" t="str">
        <f t="shared" si="130"/>
        <v>A</v>
      </c>
      <c r="B4185" s="129" t="s">
        <v>258</v>
      </c>
      <c r="C4185" s="60" t="s">
        <v>12</v>
      </c>
      <c r="D4185" s="61">
        <v>41</v>
      </c>
      <c r="E4185" s="61">
        <v>36.634370000000004</v>
      </c>
      <c r="F4185" s="130">
        <f t="shared" si="131"/>
        <v>0.89352121951219521</v>
      </c>
    </row>
    <row r="4186" spans="1:6" s="55" customFormat="1" x14ac:dyDescent="0.25">
      <c r="A4186" s="51" t="str">
        <f t="shared" si="130"/>
        <v>A</v>
      </c>
      <c r="B4186" s="127" t="s">
        <v>258</v>
      </c>
      <c r="C4186" s="57" t="s">
        <v>17</v>
      </c>
      <c r="D4186" s="58">
        <v>34.973999999999997</v>
      </c>
      <c r="E4186" s="58">
        <v>34.973999999999997</v>
      </c>
      <c r="F4186" s="128">
        <f t="shared" si="131"/>
        <v>1</v>
      </c>
    </row>
    <row r="4187" spans="1:6" s="55" customFormat="1" ht="72.75" thickBot="1" x14ac:dyDescent="0.3">
      <c r="A4187" s="51" t="str">
        <f t="shared" si="130"/>
        <v>A</v>
      </c>
      <c r="B4187" s="52" t="s">
        <v>2035</v>
      </c>
      <c r="C4187" s="125" t="s">
        <v>2036</v>
      </c>
      <c r="D4187" s="54">
        <v>220.97399999999999</v>
      </c>
      <c r="E4187" s="54">
        <v>209.45517000000001</v>
      </c>
      <c r="F4187" s="126">
        <f t="shared" si="131"/>
        <v>0.94787246463384844</v>
      </c>
    </row>
    <row r="4188" spans="1:6" s="55" customFormat="1" ht="15.75" thickTop="1" x14ac:dyDescent="0.25">
      <c r="A4188" s="51" t="str">
        <f t="shared" si="130"/>
        <v>A</v>
      </c>
      <c r="B4188" s="127" t="s">
        <v>258</v>
      </c>
      <c r="C4188" s="57" t="s">
        <v>10</v>
      </c>
      <c r="D4188" s="58">
        <v>186</v>
      </c>
      <c r="E4188" s="58">
        <v>174.48117000000002</v>
      </c>
      <c r="F4188" s="128">
        <f t="shared" si="131"/>
        <v>0.938070806451613</v>
      </c>
    </row>
    <row r="4189" spans="1:6" s="55" customFormat="1" x14ac:dyDescent="0.25">
      <c r="A4189" s="51" t="str">
        <f t="shared" si="130"/>
        <v>A</v>
      </c>
      <c r="B4189" s="129" t="s">
        <v>258</v>
      </c>
      <c r="C4189" s="60" t="s">
        <v>11</v>
      </c>
      <c r="D4189" s="61">
        <v>178</v>
      </c>
      <c r="E4189" s="61">
        <v>166.48117000000002</v>
      </c>
      <c r="F4189" s="130">
        <f t="shared" si="131"/>
        <v>0.93528747191011252</v>
      </c>
    </row>
    <row r="4190" spans="1:6" s="55" customFormat="1" x14ac:dyDescent="0.25">
      <c r="A4190" s="51" t="str">
        <f t="shared" si="130"/>
        <v>A</v>
      </c>
      <c r="B4190" s="129" t="s">
        <v>258</v>
      </c>
      <c r="C4190" s="60" t="s">
        <v>12</v>
      </c>
      <c r="D4190" s="61">
        <v>8</v>
      </c>
      <c r="E4190" s="61">
        <v>8</v>
      </c>
      <c r="F4190" s="130">
        <f t="shared" si="131"/>
        <v>1</v>
      </c>
    </row>
    <row r="4191" spans="1:6" s="55" customFormat="1" x14ac:dyDescent="0.25">
      <c r="A4191" s="51" t="str">
        <f t="shared" si="130"/>
        <v>A</v>
      </c>
      <c r="B4191" s="127" t="s">
        <v>258</v>
      </c>
      <c r="C4191" s="57" t="s">
        <v>17</v>
      </c>
      <c r="D4191" s="58">
        <v>34.973999999999997</v>
      </c>
      <c r="E4191" s="58">
        <v>34.973999999999997</v>
      </c>
      <c r="F4191" s="128">
        <f t="shared" si="131"/>
        <v>1</v>
      </c>
    </row>
    <row r="4192" spans="1:6" s="55" customFormat="1" ht="72.75" thickBot="1" x14ac:dyDescent="0.3">
      <c r="A4192" s="51" t="str">
        <f t="shared" si="130"/>
        <v>A</v>
      </c>
      <c r="B4192" s="52" t="s">
        <v>2037</v>
      </c>
      <c r="C4192" s="125" t="s">
        <v>2038</v>
      </c>
      <c r="D4192" s="54">
        <v>44</v>
      </c>
      <c r="E4192" s="54">
        <v>42.226770000000002</v>
      </c>
      <c r="F4192" s="126">
        <f t="shared" si="131"/>
        <v>0.9596993181818182</v>
      </c>
    </row>
    <row r="4193" spans="1:6" s="55" customFormat="1" ht="15.75" thickTop="1" x14ac:dyDescent="0.25">
      <c r="A4193" s="51" t="str">
        <f t="shared" si="130"/>
        <v>A</v>
      </c>
      <c r="B4193" s="127" t="s">
        <v>258</v>
      </c>
      <c r="C4193" s="57" t="s">
        <v>10</v>
      </c>
      <c r="D4193" s="58">
        <v>44</v>
      </c>
      <c r="E4193" s="58">
        <v>42.226770000000002</v>
      </c>
      <c r="F4193" s="128">
        <f t="shared" si="131"/>
        <v>0.9596993181818182</v>
      </c>
    </row>
    <row r="4194" spans="1:6" s="55" customFormat="1" x14ac:dyDescent="0.25">
      <c r="A4194" s="51" t="str">
        <f t="shared" si="130"/>
        <v>A</v>
      </c>
      <c r="B4194" s="129" t="s">
        <v>258</v>
      </c>
      <c r="C4194" s="60" t="s">
        <v>11</v>
      </c>
      <c r="D4194" s="61">
        <v>35</v>
      </c>
      <c r="E4194" s="61">
        <v>34.200000000000003</v>
      </c>
      <c r="F4194" s="130">
        <f t="shared" si="131"/>
        <v>0.9771428571428572</v>
      </c>
    </row>
    <row r="4195" spans="1:6" s="55" customFormat="1" x14ac:dyDescent="0.25">
      <c r="A4195" s="51" t="str">
        <f t="shared" si="130"/>
        <v>A</v>
      </c>
      <c r="B4195" s="129" t="s">
        <v>258</v>
      </c>
      <c r="C4195" s="60" t="s">
        <v>12</v>
      </c>
      <c r="D4195" s="61">
        <v>9</v>
      </c>
      <c r="E4195" s="61">
        <v>8.0267700000000008</v>
      </c>
      <c r="F4195" s="130">
        <f t="shared" si="131"/>
        <v>0.89186333333333345</v>
      </c>
    </row>
    <row r="4196" spans="1:6" s="55" customFormat="1" ht="72.75" thickBot="1" x14ac:dyDescent="0.3">
      <c r="A4196" s="51" t="str">
        <f t="shared" si="130"/>
        <v>A</v>
      </c>
      <c r="B4196" s="52" t="s">
        <v>2039</v>
      </c>
      <c r="C4196" s="125" t="s">
        <v>2040</v>
      </c>
      <c r="D4196" s="54">
        <v>80</v>
      </c>
      <c r="E4196" s="54">
        <v>75.58095999999999</v>
      </c>
      <c r="F4196" s="126">
        <f t="shared" si="131"/>
        <v>0.94476199999999988</v>
      </c>
    </row>
    <row r="4197" spans="1:6" s="55" customFormat="1" ht="15.75" thickTop="1" x14ac:dyDescent="0.25">
      <c r="A4197" s="51" t="str">
        <f t="shared" si="130"/>
        <v>A</v>
      </c>
      <c r="B4197" s="127" t="s">
        <v>258</v>
      </c>
      <c r="C4197" s="57" t="s">
        <v>10</v>
      </c>
      <c r="D4197" s="58">
        <v>80</v>
      </c>
      <c r="E4197" s="58">
        <v>75.58095999999999</v>
      </c>
      <c r="F4197" s="128">
        <f t="shared" si="131"/>
        <v>0.94476199999999988</v>
      </c>
    </row>
    <row r="4198" spans="1:6" s="55" customFormat="1" x14ac:dyDescent="0.25">
      <c r="A4198" s="51" t="str">
        <f t="shared" si="130"/>
        <v>A</v>
      </c>
      <c r="B4198" s="129" t="s">
        <v>258</v>
      </c>
      <c r="C4198" s="60" t="s">
        <v>11</v>
      </c>
      <c r="D4198" s="61">
        <v>69</v>
      </c>
      <c r="E4198" s="61">
        <v>64.598600000000005</v>
      </c>
      <c r="F4198" s="130">
        <f t="shared" si="131"/>
        <v>0.93621159420289857</v>
      </c>
    </row>
    <row r="4199" spans="1:6" s="55" customFormat="1" x14ac:dyDescent="0.25">
      <c r="A4199" s="51" t="str">
        <f t="shared" si="130"/>
        <v>A</v>
      </c>
      <c r="B4199" s="129" t="s">
        <v>258</v>
      </c>
      <c r="C4199" s="60" t="s">
        <v>12</v>
      </c>
      <c r="D4199" s="61">
        <v>11</v>
      </c>
      <c r="E4199" s="61">
        <v>10.98236</v>
      </c>
      <c r="F4199" s="130">
        <f t="shared" si="131"/>
        <v>0.99839636363636364</v>
      </c>
    </row>
    <row r="4200" spans="1:6" s="55" customFormat="1" ht="54.75" thickBot="1" x14ac:dyDescent="0.3">
      <c r="A4200" s="51" t="str">
        <f t="shared" si="130"/>
        <v>A</v>
      </c>
      <c r="B4200" s="52" t="s">
        <v>2041</v>
      </c>
      <c r="C4200" s="125" t="s">
        <v>2042</v>
      </c>
      <c r="D4200" s="54">
        <v>31</v>
      </c>
      <c r="E4200" s="54">
        <v>28.562619999999999</v>
      </c>
      <c r="F4200" s="126">
        <f t="shared" si="131"/>
        <v>0.9213748387096774</v>
      </c>
    </row>
    <row r="4201" spans="1:6" s="55" customFormat="1" ht="15.75" thickTop="1" x14ac:dyDescent="0.25">
      <c r="A4201" s="51" t="str">
        <f t="shared" si="130"/>
        <v>A</v>
      </c>
      <c r="B4201" s="127" t="s">
        <v>258</v>
      </c>
      <c r="C4201" s="57" t="s">
        <v>10</v>
      </c>
      <c r="D4201" s="58">
        <v>31</v>
      </c>
      <c r="E4201" s="58">
        <v>28.562619999999999</v>
      </c>
      <c r="F4201" s="128">
        <f t="shared" si="131"/>
        <v>0.9213748387096774</v>
      </c>
    </row>
    <row r="4202" spans="1:6" s="55" customFormat="1" x14ac:dyDescent="0.25">
      <c r="A4202" s="51" t="str">
        <f t="shared" si="130"/>
        <v>A</v>
      </c>
      <c r="B4202" s="129" t="s">
        <v>258</v>
      </c>
      <c r="C4202" s="60" t="s">
        <v>11</v>
      </c>
      <c r="D4202" s="61">
        <v>25</v>
      </c>
      <c r="E4202" s="61">
        <v>23.808</v>
      </c>
      <c r="F4202" s="130">
        <f t="shared" si="131"/>
        <v>0.95231999999999994</v>
      </c>
    </row>
    <row r="4203" spans="1:6" s="55" customFormat="1" x14ac:dyDescent="0.25">
      <c r="A4203" s="51" t="str">
        <f t="shared" si="130"/>
        <v>A</v>
      </c>
      <c r="B4203" s="129" t="s">
        <v>258</v>
      </c>
      <c r="C4203" s="60" t="s">
        <v>12</v>
      </c>
      <c r="D4203" s="61">
        <v>6</v>
      </c>
      <c r="E4203" s="61">
        <v>4.7546200000000001</v>
      </c>
      <c r="F4203" s="130">
        <f t="shared" si="131"/>
        <v>0.79243666666666668</v>
      </c>
    </row>
    <row r="4204" spans="1:6" s="55" customFormat="1" ht="54.75" thickBot="1" x14ac:dyDescent="0.3">
      <c r="A4204" s="51" t="str">
        <f t="shared" si="130"/>
        <v>A</v>
      </c>
      <c r="B4204" s="52" t="s">
        <v>2043</v>
      </c>
      <c r="C4204" s="125" t="s">
        <v>2044</v>
      </c>
      <c r="D4204" s="54">
        <v>18</v>
      </c>
      <c r="E4204" s="54">
        <v>14.58062</v>
      </c>
      <c r="F4204" s="126">
        <f t="shared" si="131"/>
        <v>0.81003444444444439</v>
      </c>
    </row>
    <row r="4205" spans="1:6" s="55" customFormat="1" ht="15.75" thickTop="1" x14ac:dyDescent="0.25">
      <c r="A4205" s="51" t="str">
        <f t="shared" si="130"/>
        <v>A</v>
      </c>
      <c r="B4205" s="127" t="s">
        <v>258</v>
      </c>
      <c r="C4205" s="57" t="s">
        <v>10</v>
      </c>
      <c r="D4205" s="58">
        <v>18</v>
      </c>
      <c r="E4205" s="58">
        <v>14.58062</v>
      </c>
      <c r="F4205" s="128">
        <f t="shared" si="131"/>
        <v>0.81003444444444439</v>
      </c>
    </row>
    <row r="4206" spans="1:6" s="55" customFormat="1" x14ac:dyDescent="0.25">
      <c r="A4206" s="51" t="str">
        <f t="shared" si="130"/>
        <v>A</v>
      </c>
      <c r="B4206" s="129" t="s">
        <v>258</v>
      </c>
      <c r="C4206" s="60" t="s">
        <v>11</v>
      </c>
      <c r="D4206" s="61">
        <v>11</v>
      </c>
      <c r="E4206" s="61">
        <v>9.7100000000000009</v>
      </c>
      <c r="F4206" s="130">
        <f t="shared" si="131"/>
        <v>0.8827272727272728</v>
      </c>
    </row>
    <row r="4207" spans="1:6" s="55" customFormat="1" x14ac:dyDescent="0.25">
      <c r="A4207" s="51" t="str">
        <f t="shared" si="130"/>
        <v>A</v>
      </c>
      <c r="B4207" s="129" t="s">
        <v>258</v>
      </c>
      <c r="C4207" s="60" t="s">
        <v>12</v>
      </c>
      <c r="D4207" s="61">
        <v>7</v>
      </c>
      <c r="E4207" s="61">
        <v>4.8706199999999997</v>
      </c>
      <c r="F4207" s="130">
        <f t="shared" si="131"/>
        <v>0.69580285714285706</v>
      </c>
    </row>
    <row r="4208" spans="1:6" s="55" customFormat="1" ht="36.75" thickBot="1" x14ac:dyDescent="0.3">
      <c r="A4208" s="51" t="str">
        <f t="shared" si="130"/>
        <v>A</v>
      </c>
      <c r="B4208" s="52" t="s">
        <v>2045</v>
      </c>
      <c r="C4208" s="125" t="s">
        <v>2046</v>
      </c>
      <c r="D4208" s="54">
        <v>175.97399999999999</v>
      </c>
      <c r="E4208" s="54">
        <v>163.12189999999998</v>
      </c>
      <c r="F4208" s="126">
        <f t="shared" si="131"/>
        <v>0.92696591541932327</v>
      </c>
    </row>
    <row r="4209" spans="1:6" s="55" customFormat="1" ht="15.75" thickTop="1" x14ac:dyDescent="0.25">
      <c r="A4209" s="51" t="str">
        <f t="shared" si="130"/>
        <v>A</v>
      </c>
      <c r="B4209" s="127" t="s">
        <v>258</v>
      </c>
      <c r="C4209" s="57" t="s">
        <v>10</v>
      </c>
      <c r="D4209" s="58">
        <v>141</v>
      </c>
      <c r="E4209" s="58">
        <v>128.14789999999999</v>
      </c>
      <c r="F4209" s="128">
        <f t="shared" si="131"/>
        <v>0.90885035460992902</v>
      </c>
    </row>
    <row r="4210" spans="1:6" s="55" customFormat="1" x14ac:dyDescent="0.25">
      <c r="A4210" s="51" t="str">
        <f t="shared" si="130"/>
        <v>A</v>
      </c>
      <c r="B4210" s="129" t="s">
        <v>258</v>
      </c>
      <c r="C4210" s="60" t="s">
        <v>11</v>
      </c>
      <c r="D4210" s="61">
        <v>91</v>
      </c>
      <c r="E4210" s="61">
        <v>83.775000000000006</v>
      </c>
      <c r="F4210" s="130">
        <f t="shared" si="131"/>
        <v>0.92060439560439566</v>
      </c>
    </row>
    <row r="4211" spans="1:6" s="55" customFormat="1" x14ac:dyDescent="0.25">
      <c r="A4211" s="51" t="str">
        <f t="shared" si="130"/>
        <v>A</v>
      </c>
      <c r="B4211" s="129" t="s">
        <v>258</v>
      </c>
      <c r="C4211" s="60" t="s">
        <v>12</v>
      </c>
      <c r="D4211" s="61">
        <v>50</v>
      </c>
      <c r="E4211" s="61">
        <v>44.372900000000001</v>
      </c>
      <c r="F4211" s="130">
        <f t="shared" si="131"/>
        <v>0.88745800000000008</v>
      </c>
    </row>
    <row r="4212" spans="1:6" s="55" customFormat="1" x14ac:dyDescent="0.25">
      <c r="A4212" s="51" t="str">
        <f t="shared" si="130"/>
        <v>A</v>
      </c>
      <c r="B4212" s="127" t="s">
        <v>258</v>
      </c>
      <c r="C4212" s="57" t="s">
        <v>17</v>
      </c>
      <c r="D4212" s="58">
        <v>34.973999999999997</v>
      </c>
      <c r="E4212" s="58">
        <v>34.973999999999997</v>
      </c>
      <c r="F4212" s="128">
        <f t="shared" si="131"/>
        <v>1</v>
      </c>
    </row>
    <row r="4213" spans="1:6" s="55" customFormat="1" ht="54.75" thickBot="1" x14ac:dyDescent="0.3">
      <c r="A4213" s="51" t="str">
        <f t="shared" si="130"/>
        <v>A</v>
      </c>
      <c r="B4213" s="52" t="s">
        <v>2515</v>
      </c>
      <c r="C4213" s="125" t="s">
        <v>2516</v>
      </c>
      <c r="D4213" s="54">
        <v>522.37199999999996</v>
      </c>
      <c r="E4213" s="54">
        <v>0</v>
      </c>
      <c r="F4213" s="126">
        <f t="shared" si="131"/>
        <v>0</v>
      </c>
    </row>
    <row r="4214" spans="1:6" s="55" customFormat="1" ht="15.75" thickTop="1" x14ac:dyDescent="0.25">
      <c r="A4214" s="51" t="str">
        <f t="shared" si="130"/>
        <v>A</v>
      </c>
      <c r="B4214" s="127" t="s">
        <v>258</v>
      </c>
      <c r="C4214" s="57" t="s">
        <v>10</v>
      </c>
      <c r="D4214" s="58">
        <v>522.37199999999996</v>
      </c>
      <c r="E4214" s="58">
        <v>0</v>
      </c>
      <c r="F4214" s="128">
        <f t="shared" si="131"/>
        <v>0</v>
      </c>
    </row>
    <row r="4215" spans="1:6" s="55" customFormat="1" x14ac:dyDescent="0.25">
      <c r="A4215" s="51" t="str">
        <f t="shared" si="130"/>
        <v>A</v>
      </c>
      <c r="B4215" s="129" t="s">
        <v>258</v>
      </c>
      <c r="C4215" s="60" t="s">
        <v>11</v>
      </c>
      <c r="D4215" s="61">
        <v>522.37199999999996</v>
      </c>
      <c r="E4215" s="61">
        <v>0</v>
      </c>
      <c r="F4215" s="130">
        <f t="shared" si="131"/>
        <v>0</v>
      </c>
    </row>
    <row r="4216" spans="1:6" s="55" customFormat="1" ht="18.75" thickBot="1" x14ac:dyDescent="0.3">
      <c r="A4216" s="51" t="str">
        <f t="shared" si="130"/>
        <v>A</v>
      </c>
      <c r="B4216" s="52" t="s">
        <v>2047</v>
      </c>
      <c r="C4216" s="125" t="s">
        <v>2048</v>
      </c>
      <c r="D4216" s="54">
        <v>179.2</v>
      </c>
      <c r="E4216" s="54">
        <v>177</v>
      </c>
      <c r="F4216" s="126">
        <f t="shared" si="131"/>
        <v>0.9877232142857143</v>
      </c>
    </row>
    <row r="4217" spans="1:6" s="55" customFormat="1" ht="15.75" thickTop="1" x14ac:dyDescent="0.25">
      <c r="A4217" s="51" t="str">
        <f t="shared" si="130"/>
        <v>A</v>
      </c>
      <c r="B4217" s="127" t="s">
        <v>258</v>
      </c>
      <c r="C4217" s="57" t="s">
        <v>10</v>
      </c>
      <c r="D4217" s="58">
        <v>179.2</v>
      </c>
      <c r="E4217" s="58">
        <v>177</v>
      </c>
      <c r="F4217" s="128">
        <f t="shared" si="131"/>
        <v>0.9877232142857143</v>
      </c>
    </row>
    <row r="4218" spans="1:6" s="55" customFormat="1" x14ac:dyDescent="0.25">
      <c r="A4218" s="51" t="str">
        <f t="shared" si="130"/>
        <v>A</v>
      </c>
      <c r="B4218" s="129" t="s">
        <v>258</v>
      </c>
      <c r="C4218" s="60" t="s">
        <v>11</v>
      </c>
      <c r="D4218" s="61">
        <v>179.2</v>
      </c>
      <c r="E4218" s="61">
        <v>177</v>
      </c>
      <c r="F4218" s="130">
        <f t="shared" si="131"/>
        <v>0.9877232142857143</v>
      </c>
    </row>
    <row r="4219" spans="1:6" s="55" customFormat="1" ht="18.75" thickBot="1" x14ac:dyDescent="0.3">
      <c r="A4219" s="51" t="str">
        <f t="shared" si="130"/>
        <v>A</v>
      </c>
      <c r="B4219" s="52" t="s">
        <v>2049</v>
      </c>
      <c r="C4219" s="125" t="s">
        <v>2050</v>
      </c>
      <c r="D4219" s="54">
        <v>2314.6999999999998</v>
      </c>
      <c r="E4219" s="54">
        <v>2148.0250599999999</v>
      </c>
      <c r="F4219" s="126">
        <f t="shared" si="131"/>
        <v>0.92799285436557655</v>
      </c>
    </row>
    <row r="4220" spans="1:6" s="55" customFormat="1" ht="15.75" thickTop="1" x14ac:dyDescent="0.25">
      <c r="A4220" s="51" t="str">
        <f t="shared" si="130"/>
        <v>A</v>
      </c>
      <c r="B4220" s="127" t="s">
        <v>258</v>
      </c>
      <c r="C4220" s="57" t="s">
        <v>10</v>
      </c>
      <c r="D4220" s="58">
        <v>2306.96</v>
      </c>
      <c r="E4220" s="58">
        <v>2144.3210600000002</v>
      </c>
      <c r="F4220" s="128">
        <f t="shared" si="131"/>
        <v>0.92950075423934542</v>
      </c>
    </row>
    <row r="4221" spans="1:6" s="55" customFormat="1" x14ac:dyDescent="0.25">
      <c r="A4221" s="51" t="str">
        <f t="shared" si="130"/>
        <v>A</v>
      </c>
      <c r="B4221" s="129" t="s">
        <v>258</v>
      </c>
      <c r="C4221" s="60" t="s">
        <v>12</v>
      </c>
      <c r="D4221" s="61">
        <v>338.89800000000002</v>
      </c>
      <c r="E4221" s="61">
        <v>279.81515000000002</v>
      </c>
      <c r="F4221" s="130">
        <f t="shared" si="131"/>
        <v>0.8256618510584306</v>
      </c>
    </row>
    <row r="4222" spans="1:6" s="55" customFormat="1" x14ac:dyDescent="0.25">
      <c r="A4222" s="51" t="str">
        <f t="shared" si="130"/>
        <v>A</v>
      </c>
      <c r="B4222" s="129" t="s">
        <v>258</v>
      </c>
      <c r="C4222" s="60" t="s">
        <v>14</v>
      </c>
      <c r="D4222" s="61">
        <v>1530</v>
      </c>
      <c r="E4222" s="61">
        <v>1515.7621600000002</v>
      </c>
      <c r="F4222" s="130">
        <f t="shared" si="131"/>
        <v>0.99069422222222236</v>
      </c>
    </row>
    <row r="4223" spans="1:6" s="55" customFormat="1" x14ac:dyDescent="0.25">
      <c r="A4223" s="51" t="str">
        <f t="shared" si="130"/>
        <v>A</v>
      </c>
      <c r="B4223" s="129" t="s">
        <v>258</v>
      </c>
      <c r="C4223" s="60" t="s">
        <v>2</v>
      </c>
      <c r="D4223" s="61">
        <v>97.692999999999998</v>
      </c>
      <c r="E4223" s="61">
        <v>35.682749999999999</v>
      </c>
      <c r="F4223" s="130">
        <f t="shared" si="131"/>
        <v>0.36525390764947335</v>
      </c>
    </row>
    <row r="4224" spans="1:6" s="55" customFormat="1" x14ac:dyDescent="0.25">
      <c r="A4224" s="51" t="str">
        <f t="shared" si="130"/>
        <v>A</v>
      </c>
      <c r="B4224" s="129" t="s">
        <v>258</v>
      </c>
      <c r="C4224" s="60" t="s">
        <v>16</v>
      </c>
      <c r="D4224" s="61">
        <v>340.36900000000003</v>
      </c>
      <c r="E4224" s="61">
        <v>313.06099999999998</v>
      </c>
      <c r="F4224" s="130">
        <f t="shared" si="131"/>
        <v>0.91976942671042294</v>
      </c>
    </row>
    <row r="4225" spans="1:6" s="55" customFormat="1" x14ac:dyDescent="0.25">
      <c r="A4225" s="51" t="str">
        <f t="shared" si="130"/>
        <v>A</v>
      </c>
      <c r="B4225" s="127" t="s">
        <v>258</v>
      </c>
      <c r="C4225" s="57" t="s">
        <v>17</v>
      </c>
      <c r="D4225" s="58">
        <v>7.74</v>
      </c>
      <c r="E4225" s="58">
        <v>3.7040000000000002</v>
      </c>
      <c r="F4225" s="128">
        <f t="shared" si="131"/>
        <v>0.47855297157622739</v>
      </c>
    </row>
    <row r="4226" spans="1:6" s="55" customFormat="1" ht="36.75" thickBot="1" x14ac:dyDescent="0.3">
      <c r="A4226" s="51" t="str">
        <f t="shared" si="130"/>
        <v>A</v>
      </c>
      <c r="B4226" s="52" t="s">
        <v>2051</v>
      </c>
      <c r="C4226" s="125" t="s">
        <v>2052</v>
      </c>
      <c r="D4226" s="54">
        <v>1966.0619999999999</v>
      </c>
      <c r="E4226" s="54">
        <v>1863.30591</v>
      </c>
      <c r="F4226" s="126">
        <f t="shared" si="131"/>
        <v>0.94773507142704561</v>
      </c>
    </row>
    <row r="4227" spans="1:6" s="55" customFormat="1" ht="15.75" thickTop="1" x14ac:dyDescent="0.25">
      <c r="A4227" s="51" t="str">
        <f t="shared" si="130"/>
        <v>A</v>
      </c>
      <c r="B4227" s="127" t="s">
        <v>258</v>
      </c>
      <c r="C4227" s="57" t="s">
        <v>10</v>
      </c>
      <c r="D4227" s="58">
        <v>1966.0619999999999</v>
      </c>
      <c r="E4227" s="58">
        <v>1863.30591</v>
      </c>
      <c r="F4227" s="128">
        <f t="shared" si="131"/>
        <v>0.94773507142704561</v>
      </c>
    </row>
    <row r="4228" spans="1:6" s="55" customFormat="1" x14ac:dyDescent="0.25">
      <c r="A4228" s="51" t="str">
        <f t="shared" ref="A4228:A4291" si="132">IF(OR(D4228&lt;&gt;0,E4228&lt;&gt;0),"A","B")</f>
        <v>A</v>
      </c>
      <c r="B4228" s="129" t="s">
        <v>258</v>
      </c>
      <c r="C4228" s="60" t="s">
        <v>14</v>
      </c>
      <c r="D4228" s="61">
        <v>1530</v>
      </c>
      <c r="E4228" s="61">
        <v>1515.7621600000002</v>
      </c>
      <c r="F4228" s="130">
        <f t="shared" ref="F4228:F4291" si="133">E4228/D4228</f>
        <v>0.99069422222222236</v>
      </c>
    </row>
    <row r="4229" spans="1:6" s="55" customFormat="1" x14ac:dyDescent="0.25">
      <c r="A4229" s="51" t="str">
        <f t="shared" si="132"/>
        <v>A</v>
      </c>
      <c r="B4229" s="129" t="s">
        <v>258</v>
      </c>
      <c r="C4229" s="60" t="s">
        <v>2</v>
      </c>
      <c r="D4229" s="61">
        <v>97.692999999999998</v>
      </c>
      <c r="E4229" s="61">
        <v>35.682749999999999</v>
      </c>
      <c r="F4229" s="130">
        <f t="shared" si="133"/>
        <v>0.36525390764947335</v>
      </c>
    </row>
    <row r="4230" spans="1:6" s="55" customFormat="1" x14ac:dyDescent="0.25">
      <c r="A4230" s="51" t="str">
        <f t="shared" si="132"/>
        <v>A</v>
      </c>
      <c r="B4230" s="129" t="s">
        <v>258</v>
      </c>
      <c r="C4230" s="60" t="s">
        <v>16</v>
      </c>
      <c r="D4230" s="61">
        <v>338.36900000000003</v>
      </c>
      <c r="E4230" s="61">
        <v>311.86099999999999</v>
      </c>
      <c r="F4230" s="130">
        <f t="shared" si="133"/>
        <v>0.92165949008331127</v>
      </c>
    </row>
    <row r="4231" spans="1:6" s="55" customFormat="1" ht="36.75" thickBot="1" x14ac:dyDescent="0.3">
      <c r="A4231" s="51" t="str">
        <f t="shared" si="132"/>
        <v>A</v>
      </c>
      <c r="B4231" s="52" t="s">
        <v>2053</v>
      </c>
      <c r="C4231" s="125" t="s">
        <v>1914</v>
      </c>
      <c r="D4231" s="54">
        <v>16.21</v>
      </c>
      <c r="E4231" s="54">
        <v>16.21</v>
      </c>
      <c r="F4231" s="126">
        <f t="shared" si="133"/>
        <v>1</v>
      </c>
    </row>
    <row r="4232" spans="1:6" s="55" customFormat="1" ht="15.75" thickTop="1" x14ac:dyDescent="0.25">
      <c r="A4232" s="51" t="str">
        <f t="shared" si="132"/>
        <v>A</v>
      </c>
      <c r="B4232" s="127" t="s">
        <v>258</v>
      </c>
      <c r="C4232" s="57" t="s">
        <v>10</v>
      </c>
      <c r="D4232" s="58">
        <v>16.21</v>
      </c>
      <c r="E4232" s="58">
        <v>16.21</v>
      </c>
      <c r="F4232" s="128">
        <f t="shared" si="133"/>
        <v>1</v>
      </c>
    </row>
    <row r="4233" spans="1:6" s="55" customFormat="1" x14ac:dyDescent="0.25">
      <c r="A4233" s="51" t="str">
        <f t="shared" si="132"/>
        <v>A</v>
      </c>
      <c r="B4233" s="129" t="s">
        <v>258</v>
      </c>
      <c r="C4233" s="60" t="s">
        <v>12</v>
      </c>
      <c r="D4233" s="61">
        <v>16.21</v>
      </c>
      <c r="E4233" s="61">
        <v>16.21</v>
      </c>
      <c r="F4233" s="130">
        <f t="shared" si="133"/>
        <v>1</v>
      </c>
    </row>
    <row r="4234" spans="1:6" s="55" customFormat="1" ht="36.75" thickBot="1" x14ac:dyDescent="0.3">
      <c r="A4234" s="51" t="str">
        <f t="shared" si="132"/>
        <v>A</v>
      </c>
      <c r="B4234" s="52" t="s">
        <v>2054</v>
      </c>
      <c r="C4234" s="125" t="s">
        <v>1918</v>
      </c>
      <c r="D4234" s="54">
        <v>16.922999999999998</v>
      </c>
      <c r="E4234" s="54">
        <v>11.8454</v>
      </c>
      <c r="F4234" s="126">
        <f t="shared" si="133"/>
        <v>0.69995863617561904</v>
      </c>
    </row>
    <row r="4235" spans="1:6" s="55" customFormat="1" ht="15.75" thickTop="1" x14ac:dyDescent="0.25">
      <c r="A4235" s="51" t="str">
        <f t="shared" si="132"/>
        <v>A</v>
      </c>
      <c r="B4235" s="127" t="s">
        <v>258</v>
      </c>
      <c r="C4235" s="57" t="s">
        <v>10</v>
      </c>
      <c r="D4235" s="58">
        <v>10.683</v>
      </c>
      <c r="E4235" s="58">
        <v>8.1413999999999991</v>
      </c>
      <c r="F4235" s="128">
        <f t="shared" si="133"/>
        <v>0.76208930075821391</v>
      </c>
    </row>
    <row r="4236" spans="1:6" s="55" customFormat="1" x14ac:dyDescent="0.25">
      <c r="A4236" s="51" t="str">
        <f t="shared" si="132"/>
        <v>A</v>
      </c>
      <c r="B4236" s="129" t="s">
        <v>258</v>
      </c>
      <c r="C4236" s="60" t="s">
        <v>12</v>
      </c>
      <c r="D4236" s="61">
        <v>10.683</v>
      </c>
      <c r="E4236" s="61">
        <v>8.1413999999999991</v>
      </c>
      <c r="F4236" s="130">
        <f t="shared" si="133"/>
        <v>0.76208930075821391</v>
      </c>
    </row>
    <row r="4237" spans="1:6" s="55" customFormat="1" x14ac:dyDescent="0.25">
      <c r="A4237" s="51" t="str">
        <f t="shared" si="132"/>
        <v>A</v>
      </c>
      <c r="B4237" s="127" t="s">
        <v>258</v>
      </c>
      <c r="C4237" s="57" t="s">
        <v>17</v>
      </c>
      <c r="D4237" s="58">
        <v>6.24</v>
      </c>
      <c r="E4237" s="58">
        <v>3.7040000000000002</v>
      </c>
      <c r="F4237" s="128">
        <f t="shared" si="133"/>
        <v>0.59358974358974359</v>
      </c>
    </row>
    <row r="4238" spans="1:6" s="55" customFormat="1" ht="54.75" thickBot="1" x14ac:dyDescent="0.3">
      <c r="A4238" s="51" t="str">
        <f t="shared" si="132"/>
        <v>A</v>
      </c>
      <c r="B4238" s="52" t="s">
        <v>2055</v>
      </c>
      <c r="C4238" s="125" t="s">
        <v>2056</v>
      </c>
      <c r="D4238" s="54">
        <v>17.600000000000001</v>
      </c>
      <c r="E4238" s="54">
        <v>17.600000000000001</v>
      </c>
      <c r="F4238" s="126">
        <f t="shared" si="133"/>
        <v>1</v>
      </c>
    </row>
    <row r="4239" spans="1:6" s="55" customFormat="1" ht="15.75" thickTop="1" x14ac:dyDescent="0.25">
      <c r="A4239" s="51" t="str">
        <f t="shared" si="132"/>
        <v>A</v>
      </c>
      <c r="B4239" s="127" t="s">
        <v>258</v>
      </c>
      <c r="C4239" s="57" t="s">
        <v>10</v>
      </c>
      <c r="D4239" s="58">
        <v>17.600000000000001</v>
      </c>
      <c r="E4239" s="58">
        <v>17.600000000000001</v>
      </c>
      <c r="F4239" s="128">
        <f t="shared" si="133"/>
        <v>1</v>
      </c>
    </row>
    <row r="4240" spans="1:6" s="55" customFormat="1" x14ac:dyDescent="0.25">
      <c r="A4240" s="51" t="str">
        <f t="shared" si="132"/>
        <v>A</v>
      </c>
      <c r="B4240" s="129" t="s">
        <v>258</v>
      </c>
      <c r="C4240" s="60" t="s">
        <v>12</v>
      </c>
      <c r="D4240" s="61">
        <v>17.600000000000001</v>
      </c>
      <c r="E4240" s="61">
        <v>17.600000000000001</v>
      </c>
      <c r="F4240" s="130">
        <f t="shared" si="133"/>
        <v>1</v>
      </c>
    </row>
    <row r="4241" spans="1:6" s="55" customFormat="1" ht="36.75" thickBot="1" x14ac:dyDescent="0.3">
      <c r="A4241" s="51" t="str">
        <f t="shared" si="132"/>
        <v>A</v>
      </c>
      <c r="B4241" s="52" t="s">
        <v>2057</v>
      </c>
      <c r="C4241" s="125" t="s">
        <v>1992</v>
      </c>
      <c r="D4241" s="54">
        <v>227.02</v>
      </c>
      <c r="E4241" s="54">
        <v>197.64474999999999</v>
      </c>
      <c r="F4241" s="126">
        <f t="shared" si="133"/>
        <v>0.87060501277420477</v>
      </c>
    </row>
    <row r="4242" spans="1:6" s="55" customFormat="1" ht="15.75" thickTop="1" x14ac:dyDescent="0.25">
      <c r="A4242" s="51" t="str">
        <f t="shared" si="132"/>
        <v>A</v>
      </c>
      <c r="B4242" s="127" t="s">
        <v>258</v>
      </c>
      <c r="C4242" s="57" t="s">
        <v>10</v>
      </c>
      <c r="D4242" s="58">
        <v>227.02</v>
      </c>
      <c r="E4242" s="58">
        <v>197.64474999999999</v>
      </c>
      <c r="F4242" s="128">
        <f t="shared" si="133"/>
        <v>0.87060501277420477</v>
      </c>
    </row>
    <row r="4243" spans="1:6" s="55" customFormat="1" x14ac:dyDescent="0.25">
      <c r="A4243" s="51" t="str">
        <f t="shared" si="132"/>
        <v>A</v>
      </c>
      <c r="B4243" s="129" t="s">
        <v>258</v>
      </c>
      <c r="C4243" s="60" t="s">
        <v>12</v>
      </c>
      <c r="D4243" s="61">
        <v>227.02</v>
      </c>
      <c r="E4243" s="61">
        <v>197.64474999999999</v>
      </c>
      <c r="F4243" s="130">
        <f t="shared" si="133"/>
        <v>0.87060501277420477</v>
      </c>
    </row>
    <row r="4244" spans="1:6" s="55" customFormat="1" ht="36.75" thickBot="1" x14ac:dyDescent="0.3">
      <c r="A4244" s="51" t="str">
        <f t="shared" si="132"/>
        <v>A</v>
      </c>
      <c r="B4244" s="52" t="s">
        <v>2058</v>
      </c>
      <c r="C4244" s="125" t="s">
        <v>184</v>
      </c>
      <c r="D4244" s="54">
        <v>17.63</v>
      </c>
      <c r="E4244" s="54">
        <v>17.63</v>
      </c>
      <c r="F4244" s="126">
        <f t="shared" si="133"/>
        <v>1</v>
      </c>
    </row>
    <row r="4245" spans="1:6" s="55" customFormat="1" ht="15.75" thickTop="1" x14ac:dyDescent="0.25">
      <c r="A4245" s="51" t="str">
        <f t="shared" si="132"/>
        <v>A</v>
      </c>
      <c r="B4245" s="127" t="s">
        <v>258</v>
      </c>
      <c r="C4245" s="57" t="s">
        <v>10</v>
      </c>
      <c r="D4245" s="58">
        <v>17.63</v>
      </c>
      <c r="E4245" s="58">
        <v>17.63</v>
      </c>
      <c r="F4245" s="128">
        <f t="shared" si="133"/>
        <v>1</v>
      </c>
    </row>
    <row r="4246" spans="1:6" s="55" customFormat="1" x14ac:dyDescent="0.25">
      <c r="A4246" s="51" t="str">
        <f t="shared" si="132"/>
        <v>A</v>
      </c>
      <c r="B4246" s="129" t="s">
        <v>258</v>
      </c>
      <c r="C4246" s="60" t="s">
        <v>12</v>
      </c>
      <c r="D4246" s="61">
        <v>17.63</v>
      </c>
      <c r="E4246" s="61">
        <v>17.63</v>
      </c>
      <c r="F4246" s="130">
        <f t="shared" si="133"/>
        <v>1</v>
      </c>
    </row>
    <row r="4247" spans="1:6" s="55" customFormat="1" ht="36.75" thickBot="1" x14ac:dyDescent="0.3">
      <c r="A4247" s="51" t="str">
        <f t="shared" si="132"/>
        <v>A</v>
      </c>
      <c r="B4247" s="52" t="s">
        <v>2517</v>
      </c>
      <c r="C4247" s="125" t="s">
        <v>209</v>
      </c>
      <c r="D4247" s="54">
        <v>3.75</v>
      </c>
      <c r="E4247" s="54">
        <v>0</v>
      </c>
      <c r="F4247" s="126">
        <f t="shared" si="133"/>
        <v>0</v>
      </c>
    </row>
    <row r="4248" spans="1:6" s="55" customFormat="1" ht="15.75" thickTop="1" x14ac:dyDescent="0.25">
      <c r="A4248" s="51" t="str">
        <f t="shared" si="132"/>
        <v>A</v>
      </c>
      <c r="B4248" s="127" t="s">
        <v>258</v>
      </c>
      <c r="C4248" s="57" t="s">
        <v>10</v>
      </c>
      <c r="D4248" s="58">
        <v>3.75</v>
      </c>
      <c r="E4248" s="58">
        <v>0</v>
      </c>
      <c r="F4248" s="128">
        <f t="shared" si="133"/>
        <v>0</v>
      </c>
    </row>
    <row r="4249" spans="1:6" s="55" customFormat="1" x14ac:dyDescent="0.25">
      <c r="A4249" s="51" t="str">
        <f t="shared" si="132"/>
        <v>A</v>
      </c>
      <c r="B4249" s="129" t="s">
        <v>258</v>
      </c>
      <c r="C4249" s="60" t="s">
        <v>12</v>
      </c>
      <c r="D4249" s="61">
        <v>3.75</v>
      </c>
      <c r="E4249" s="61">
        <v>0</v>
      </c>
      <c r="F4249" s="130">
        <f t="shared" si="133"/>
        <v>0</v>
      </c>
    </row>
    <row r="4250" spans="1:6" s="55" customFormat="1" ht="36.75" thickBot="1" x14ac:dyDescent="0.3">
      <c r="A4250" s="51" t="str">
        <f t="shared" si="132"/>
        <v>A</v>
      </c>
      <c r="B4250" s="52" t="s">
        <v>2059</v>
      </c>
      <c r="C4250" s="125" t="s">
        <v>2000</v>
      </c>
      <c r="D4250" s="54">
        <v>20</v>
      </c>
      <c r="E4250" s="54">
        <v>7.7089999999999996</v>
      </c>
      <c r="F4250" s="126">
        <f t="shared" si="133"/>
        <v>0.38544999999999996</v>
      </c>
    </row>
    <row r="4251" spans="1:6" s="55" customFormat="1" ht="15.75" thickTop="1" x14ac:dyDescent="0.25">
      <c r="A4251" s="51" t="str">
        <f t="shared" si="132"/>
        <v>A</v>
      </c>
      <c r="B4251" s="127" t="s">
        <v>258</v>
      </c>
      <c r="C4251" s="57" t="s">
        <v>10</v>
      </c>
      <c r="D4251" s="58">
        <v>20</v>
      </c>
      <c r="E4251" s="58">
        <v>7.7089999999999996</v>
      </c>
      <c r="F4251" s="128">
        <f t="shared" si="133"/>
        <v>0.38544999999999996</v>
      </c>
    </row>
    <row r="4252" spans="1:6" s="55" customFormat="1" x14ac:dyDescent="0.25">
      <c r="A4252" s="51" t="str">
        <f t="shared" si="132"/>
        <v>A</v>
      </c>
      <c r="B4252" s="129" t="s">
        <v>258</v>
      </c>
      <c r="C4252" s="60" t="s">
        <v>12</v>
      </c>
      <c r="D4252" s="61">
        <v>20</v>
      </c>
      <c r="E4252" s="61">
        <v>7.7089999999999996</v>
      </c>
      <c r="F4252" s="130">
        <f t="shared" si="133"/>
        <v>0.38544999999999996</v>
      </c>
    </row>
    <row r="4253" spans="1:6" s="55" customFormat="1" ht="36.75" thickBot="1" x14ac:dyDescent="0.3">
      <c r="A4253" s="51" t="str">
        <f t="shared" si="132"/>
        <v>A</v>
      </c>
      <c r="B4253" s="52" t="s">
        <v>2518</v>
      </c>
      <c r="C4253" s="125" t="s">
        <v>175</v>
      </c>
      <c r="D4253" s="54">
        <v>11.5</v>
      </c>
      <c r="E4253" s="54">
        <v>0</v>
      </c>
      <c r="F4253" s="126">
        <f t="shared" si="133"/>
        <v>0</v>
      </c>
    </row>
    <row r="4254" spans="1:6" s="55" customFormat="1" ht="15.75" thickTop="1" x14ac:dyDescent="0.25">
      <c r="A4254" s="51" t="str">
        <f t="shared" si="132"/>
        <v>A</v>
      </c>
      <c r="B4254" s="127" t="s">
        <v>258</v>
      </c>
      <c r="C4254" s="57" t="s">
        <v>10</v>
      </c>
      <c r="D4254" s="58">
        <v>10</v>
      </c>
      <c r="E4254" s="58">
        <v>0</v>
      </c>
      <c r="F4254" s="128">
        <f t="shared" si="133"/>
        <v>0</v>
      </c>
    </row>
    <row r="4255" spans="1:6" s="55" customFormat="1" x14ac:dyDescent="0.25">
      <c r="A4255" s="51" t="str">
        <f t="shared" si="132"/>
        <v>A</v>
      </c>
      <c r="B4255" s="129" t="s">
        <v>258</v>
      </c>
      <c r="C4255" s="60" t="s">
        <v>12</v>
      </c>
      <c r="D4255" s="61">
        <v>10</v>
      </c>
      <c r="E4255" s="61">
        <v>0</v>
      </c>
      <c r="F4255" s="130">
        <f t="shared" si="133"/>
        <v>0</v>
      </c>
    </row>
    <row r="4256" spans="1:6" s="55" customFormat="1" x14ac:dyDescent="0.25">
      <c r="A4256" s="51" t="str">
        <f t="shared" si="132"/>
        <v>A</v>
      </c>
      <c r="B4256" s="127" t="s">
        <v>258</v>
      </c>
      <c r="C4256" s="57" t="s">
        <v>17</v>
      </c>
      <c r="D4256" s="58">
        <v>1.5</v>
      </c>
      <c r="E4256" s="58">
        <v>0</v>
      </c>
      <c r="F4256" s="128">
        <f t="shared" si="133"/>
        <v>0</v>
      </c>
    </row>
    <row r="4257" spans="1:6" s="55" customFormat="1" ht="54.75" thickBot="1" x14ac:dyDescent="0.3">
      <c r="A4257" s="51" t="str">
        <f t="shared" si="132"/>
        <v>A</v>
      </c>
      <c r="B4257" s="52" t="s">
        <v>2060</v>
      </c>
      <c r="C4257" s="125" t="s">
        <v>1944</v>
      </c>
      <c r="D4257" s="54">
        <v>2</v>
      </c>
      <c r="E4257" s="54">
        <v>1.2</v>
      </c>
      <c r="F4257" s="126">
        <f t="shared" si="133"/>
        <v>0.6</v>
      </c>
    </row>
    <row r="4258" spans="1:6" s="55" customFormat="1" ht="15.75" thickTop="1" x14ac:dyDescent="0.25">
      <c r="A4258" s="51" t="str">
        <f t="shared" si="132"/>
        <v>A</v>
      </c>
      <c r="B4258" s="127" t="s">
        <v>258</v>
      </c>
      <c r="C4258" s="57" t="s">
        <v>10</v>
      </c>
      <c r="D4258" s="58">
        <v>2</v>
      </c>
      <c r="E4258" s="58">
        <v>1.2</v>
      </c>
      <c r="F4258" s="128">
        <f t="shared" si="133"/>
        <v>0.6</v>
      </c>
    </row>
    <row r="4259" spans="1:6" s="55" customFormat="1" x14ac:dyDescent="0.25">
      <c r="A4259" s="51" t="str">
        <f t="shared" si="132"/>
        <v>A</v>
      </c>
      <c r="B4259" s="129" t="s">
        <v>258</v>
      </c>
      <c r="C4259" s="60" t="s">
        <v>16</v>
      </c>
      <c r="D4259" s="61">
        <v>2</v>
      </c>
      <c r="E4259" s="61">
        <v>1.2</v>
      </c>
      <c r="F4259" s="130">
        <f t="shared" si="133"/>
        <v>0.6</v>
      </c>
    </row>
    <row r="4260" spans="1:6" s="55" customFormat="1" ht="36.75" thickBot="1" x14ac:dyDescent="0.3">
      <c r="A4260" s="51" t="str">
        <f t="shared" si="132"/>
        <v>A</v>
      </c>
      <c r="B4260" s="52" t="s">
        <v>2061</v>
      </c>
      <c r="C4260" s="125" t="s">
        <v>193</v>
      </c>
      <c r="D4260" s="54">
        <v>9.3000000000000007</v>
      </c>
      <c r="E4260" s="54">
        <v>9.3000000000000007</v>
      </c>
      <c r="F4260" s="126">
        <f t="shared" si="133"/>
        <v>1</v>
      </c>
    </row>
    <row r="4261" spans="1:6" s="55" customFormat="1" ht="15.75" thickTop="1" x14ac:dyDescent="0.25">
      <c r="A4261" s="51" t="str">
        <f t="shared" si="132"/>
        <v>A</v>
      </c>
      <c r="B4261" s="127" t="s">
        <v>258</v>
      </c>
      <c r="C4261" s="57" t="s">
        <v>10</v>
      </c>
      <c r="D4261" s="58">
        <v>9.3000000000000007</v>
      </c>
      <c r="E4261" s="58">
        <v>9.3000000000000007</v>
      </c>
      <c r="F4261" s="128">
        <f t="shared" si="133"/>
        <v>1</v>
      </c>
    </row>
    <row r="4262" spans="1:6" s="55" customFormat="1" x14ac:dyDescent="0.25">
      <c r="A4262" s="51" t="str">
        <f t="shared" si="132"/>
        <v>A</v>
      </c>
      <c r="B4262" s="129" t="s">
        <v>258</v>
      </c>
      <c r="C4262" s="60" t="s">
        <v>12</v>
      </c>
      <c r="D4262" s="61">
        <v>9.3000000000000007</v>
      </c>
      <c r="E4262" s="61">
        <v>9.3000000000000007</v>
      </c>
      <c r="F4262" s="130">
        <f t="shared" si="133"/>
        <v>1</v>
      </c>
    </row>
    <row r="4263" spans="1:6" s="55" customFormat="1" ht="90.75" thickBot="1" x14ac:dyDescent="0.3">
      <c r="A4263" s="51" t="str">
        <f t="shared" si="132"/>
        <v>A</v>
      </c>
      <c r="B4263" s="52" t="s">
        <v>2519</v>
      </c>
      <c r="C4263" s="125" t="s">
        <v>1930</v>
      </c>
      <c r="D4263" s="54">
        <v>1.125</v>
      </c>
      <c r="E4263" s="54">
        <v>0</v>
      </c>
      <c r="F4263" s="126">
        <f t="shared" si="133"/>
        <v>0</v>
      </c>
    </row>
    <row r="4264" spans="1:6" s="55" customFormat="1" ht="15.75" thickTop="1" x14ac:dyDescent="0.25">
      <c r="A4264" s="51" t="str">
        <f t="shared" si="132"/>
        <v>A</v>
      </c>
      <c r="B4264" s="127" t="s">
        <v>258</v>
      </c>
      <c r="C4264" s="57" t="s">
        <v>10</v>
      </c>
      <c r="D4264" s="58">
        <v>1.125</v>
      </c>
      <c r="E4264" s="58">
        <v>0</v>
      </c>
      <c r="F4264" s="128">
        <f t="shared" si="133"/>
        <v>0</v>
      </c>
    </row>
    <row r="4265" spans="1:6" s="55" customFormat="1" x14ac:dyDescent="0.25">
      <c r="A4265" s="51" t="str">
        <f t="shared" si="132"/>
        <v>A</v>
      </c>
      <c r="B4265" s="129" t="s">
        <v>258</v>
      </c>
      <c r="C4265" s="60" t="s">
        <v>12</v>
      </c>
      <c r="D4265" s="61">
        <v>1.125</v>
      </c>
      <c r="E4265" s="61">
        <v>0</v>
      </c>
      <c r="F4265" s="130">
        <f t="shared" si="133"/>
        <v>0</v>
      </c>
    </row>
    <row r="4266" spans="1:6" s="55" customFormat="1" ht="18.75" thickBot="1" x14ac:dyDescent="0.3">
      <c r="A4266" s="51" t="str">
        <f t="shared" si="132"/>
        <v>A</v>
      </c>
      <c r="B4266" s="52" t="s">
        <v>2062</v>
      </c>
      <c r="C4266" s="125" t="s">
        <v>164</v>
      </c>
      <c r="D4266" s="54">
        <v>5.58</v>
      </c>
      <c r="E4266" s="54">
        <v>5.58</v>
      </c>
      <c r="F4266" s="126">
        <f t="shared" si="133"/>
        <v>1</v>
      </c>
    </row>
    <row r="4267" spans="1:6" s="55" customFormat="1" ht="15.75" thickTop="1" x14ac:dyDescent="0.25">
      <c r="A4267" s="51" t="str">
        <f t="shared" si="132"/>
        <v>A</v>
      </c>
      <c r="B4267" s="127" t="s">
        <v>258</v>
      </c>
      <c r="C4267" s="57" t="s">
        <v>10</v>
      </c>
      <c r="D4267" s="58">
        <v>5.58</v>
      </c>
      <c r="E4267" s="58">
        <v>5.58</v>
      </c>
      <c r="F4267" s="128">
        <f t="shared" si="133"/>
        <v>1</v>
      </c>
    </row>
    <row r="4268" spans="1:6" s="55" customFormat="1" x14ac:dyDescent="0.25">
      <c r="A4268" s="51" t="str">
        <f t="shared" si="132"/>
        <v>A</v>
      </c>
      <c r="B4268" s="129" t="s">
        <v>258</v>
      </c>
      <c r="C4268" s="60" t="s">
        <v>12</v>
      </c>
      <c r="D4268" s="61">
        <v>5.58</v>
      </c>
      <c r="E4268" s="61">
        <v>5.58</v>
      </c>
      <c r="F4268" s="130">
        <f t="shared" si="133"/>
        <v>1</v>
      </c>
    </row>
    <row r="4269" spans="1:6" s="55" customFormat="1" ht="36.75" thickBot="1" x14ac:dyDescent="0.3">
      <c r="A4269" s="51" t="str">
        <f t="shared" si="132"/>
        <v>A</v>
      </c>
      <c r="B4269" s="52" t="s">
        <v>2063</v>
      </c>
      <c r="C4269" s="125" t="s">
        <v>2064</v>
      </c>
      <c r="D4269" s="54">
        <v>1624.3</v>
      </c>
      <c r="E4269" s="54">
        <v>404.02562999999998</v>
      </c>
      <c r="F4269" s="126">
        <f t="shared" si="133"/>
        <v>0.2487383057316998</v>
      </c>
    </row>
    <row r="4270" spans="1:6" s="55" customFormat="1" ht="15.75" thickTop="1" x14ac:dyDescent="0.25">
      <c r="A4270" s="51" t="str">
        <f t="shared" si="132"/>
        <v>A</v>
      </c>
      <c r="B4270" s="127" t="s">
        <v>258</v>
      </c>
      <c r="C4270" s="57" t="s">
        <v>10</v>
      </c>
      <c r="D4270" s="58">
        <v>1624.3</v>
      </c>
      <c r="E4270" s="58">
        <v>404.02562999999998</v>
      </c>
      <c r="F4270" s="128">
        <f t="shared" si="133"/>
        <v>0.2487383057316998</v>
      </c>
    </row>
    <row r="4271" spans="1:6" s="55" customFormat="1" x14ac:dyDescent="0.25">
      <c r="A4271" s="51" t="str">
        <f t="shared" si="132"/>
        <v>A</v>
      </c>
      <c r="B4271" s="129" t="s">
        <v>258</v>
      </c>
      <c r="C4271" s="60" t="s">
        <v>12</v>
      </c>
      <c r="D4271" s="61">
        <v>391.46</v>
      </c>
      <c r="E4271" s="61">
        <v>106.83563000000001</v>
      </c>
      <c r="F4271" s="130">
        <f t="shared" si="133"/>
        <v>0.27291582792622493</v>
      </c>
    </row>
    <row r="4272" spans="1:6" s="55" customFormat="1" x14ac:dyDescent="0.25">
      <c r="A4272" s="51" t="str">
        <f t="shared" si="132"/>
        <v>A</v>
      </c>
      <c r="B4272" s="129" t="s">
        <v>258</v>
      </c>
      <c r="C4272" s="60" t="s">
        <v>14</v>
      </c>
      <c r="D4272" s="61">
        <v>779.26800000000003</v>
      </c>
      <c r="E4272" s="61">
        <v>258.60899999999998</v>
      </c>
      <c r="F4272" s="130">
        <f t="shared" si="133"/>
        <v>0.33186143919678462</v>
      </c>
    </row>
    <row r="4273" spans="1:6" s="55" customFormat="1" x14ac:dyDescent="0.25">
      <c r="A4273" s="51" t="str">
        <f t="shared" si="132"/>
        <v>A</v>
      </c>
      <c r="B4273" s="129" t="s">
        <v>258</v>
      </c>
      <c r="C4273" s="60" t="s">
        <v>2</v>
      </c>
      <c r="D4273" s="61">
        <v>400</v>
      </c>
      <c r="E4273" s="61">
        <v>0</v>
      </c>
      <c r="F4273" s="130">
        <f t="shared" si="133"/>
        <v>0</v>
      </c>
    </row>
    <row r="4274" spans="1:6" s="55" customFormat="1" x14ac:dyDescent="0.25">
      <c r="A4274" s="51" t="str">
        <f t="shared" si="132"/>
        <v>A</v>
      </c>
      <c r="B4274" s="129" t="s">
        <v>258</v>
      </c>
      <c r="C4274" s="60" t="s">
        <v>16</v>
      </c>
      <c r="D4274" s="61">
        <v>53.572000000000003</v>
      </c>
      <c r="E4274" s="61">
        <v>38.581000000000003</v>
      </c>
      <c r="F4274" s="130">
        <f t="shared" si="133"/>
        <v>0.72017098484282838</v>
      </c>
    </row>
    <row r="4275" spans="1:6" s="55" customFormat="1" ht="54.75" thickBot="1" x14ac:dyDescent="0.3">
      <c r="A4275" s="51" t="str">
        <f t="shared" si="132"/>
        <v>A</v>
      </c>
      <c r="B4275" s="52" t="s">
        <v>2065</v>
      </c>
      <c r="C4275" s="125" t="s">
        <v>2066</v>
      </c>
      <c r="D4275" s="54">
        <v>1514.3679999999999</v>
      </c>
      <c r="E4275" s="54">
        <v>301.75162999999998</v>
      </c>
      <c r="F4275" s="126">
        <f t="shared" si="133"/>
        <v>0.19925911667441468</v>
      </c>
    </row>
    <row r="4276" spans="1:6" s="55" customFormat="1" ht="15.75" thickTop="1" x14ac:dyDescent="0.25">
      <c r="A4276" s="51" t="str">
        <f t="shared" si="132"/>
        <v>A</v>
      </c>
      <c r="B4276" s="127" t="s">
        <v>258</v>
      </c>
      <c r="C4276" s="57" t="s">
        <v>10</v>
      </c>
      <c r="D4276" s="58">
        <v>1514.3679999999999</v>
      </c>
      <c r="E4276" s="58">
        <v>301.75162999999998</v>
      </c>
      <c r="F4276" s="128">
        <f t="shared" si="133"/>
        <v>0.19925911667441468</v>
      </c>
    </row>
    <row r="4277" spans="1:6" s="55" customFormat="1" x14ac:dyDescent="0.25">
      <c r="A4277" s="51" t="str">
        <f t="shared" si="132"/>
        <v>A</v>
      </c>
      <c r="B4277" s="129" t="s">
        <v>258</v>
      </c>
      <c r="C4277" s="60" t="s">
        <v>12</v>
      </c>
      <c r="D4277" s="61">
        <v>285.10000000000002</v>
      </c>
      <c r="E4277" s="61">
        <v>7.6446300000000003</v>
      </c>
      <c r="F4277" s="130">
        <f t="shared" si="133"/>
        <v>2.6813854787793755E-2</v>
      </c>
    </row>
    <row r="4278" spans="1:6" s="55" customFormat="1" x14ac:dyDescent="0.25">
      <c r="A4278" s="51" t="str">
        <f t="shared" si="132"/>
        <v>A</v>
      </c>
      <c r="B4278" s="129" t="s">
        <v>258</v>
      </c>
      <c r="C4278" s="60" t="s">
        <v>14</v>
      </c>
      <c r="D4278" s="61">
        <v>779.26800000000003</v>
      </c>
      <c r="E4278" s="61">
        <v>258.60899999999998</v>
      </c>
      <c r="F4278" s="130">
        <f t="shared" si="133"/>
        <v>0.33186143919678462</v>
      </c>
    </row>
    <row r="4279" spans="1:6" s="55" customFormat="1" x14ac:dyDescent="0.25">
      <c r="A4279" s="51" t="str">
        <f t="shared" si="132"/>
        <v>A</v>
      </c>
      <c r="B4279" s="129" t="s">
        <v>258</v>
      </c>
      <c r="C4279" s="60" t="s">
        <v>2</v>
      </c>
      <c r="D4279" s="61">
        <v>400</v>
      </c>
      <c r="E4279" s="61">
        <v>0</v>
      </c>
      <c r="F4279" s="130">
        <f t="shared" si="133"/>
        <v>0</v>
      </c>
    </row>
    <row r="4280" spans="1:6" s="55" customFormat="1" x14ac:dyDescent="0.25">
      <c r="A4280" s="51" t="str">
        <f t="shared" si="132"/>
        <v>A</v>
      </c>
      <c r="B4280" s="129" t="s">
        <v>258</v>
      </c>
      <c r="C4280" s="60" t="s">
        <v>16</v>
      </c>
      <c r="D4280" s="61">
        <v>50</v>
      </c>
      <c r="E4280" s="61">
        <v>35.497999999999998</v>
      </c>
      <c r="F4280" s="130">
        <f t="shared" si="133"/>
        <v>0.70995999999999992</v>
      </c>
    </row>
    <row r="4281" spans="1:6" s="55" customFormat="1" ht="18.75" thickBot="1" x14ac:dyDescent="0.3">
      <c r="A4281" s="51" t="str">
        <f t="shared" si="132"/>
        <v>A</v>
      </c>
      <c r="B4281" s="52" t="s">
        <v>2067</v>
      </c>
      <c r="C4281" s="125" t="s">
        <v>2011</v>
      </c>
      <c r="D4281" s="54">
        <v>28.2</v>
      </c>
      <c r="E4281" s="54">
        <v>21.655000000000001</v>
      </c>
      <c r="F4281" s="126">
        <f t="shared" si="133"/>
        <v>0.76790780141843973</v>
      </c>
    </row>
    <row r="4282" spans="1:6" s="55" customFormat="1" ht="15.75" thickTop="1" x14ac:dyDescent="0.25">
      <c r="A4282" s="51" t="str">
        <f t="shared" si="132"/>
        <v>A</v>
      </c>
      <c r="B4282" s="127" t="s">
        <v>258</v>
      </c>
      <c r="C4282" s="57" t="s">
        <v>10</v>
      </c>
      <c r="D4282" s="58">
        <v>28.2</v>
      </c>
      <c r="E4282" s="58">
        <v>21.655000000000001</v>
      </c>
      <c r="F4282" s="128">
        <f t="shared" si="133"/>
        <v>0.76790780141843973</v>
      </c>
    </row>
    <row r="4283" spans="1:6" s="55" customFormat="1" x14ac:dyDescent="0.25">
      <c r="A4283" s="51" t="str">
        <f t="shared" si="132"/>
        <v>A</v>
      </c>
      <c r="B4283" s="129" t="s">
        <v>258</v>
      </c>
      <c r="C4283" s="60" t="s">
        <v>12</v>
      </c>
      <c r="D4283" s="61">
        <v>28.2</v>
      </c>
      <c r="E4283" s="61">
        <v>21.655000000000001</v>
      </c>
      <c r="F4283" s="130">
        <f t="shared" si="133"/>
        <v>0.76790780141843973</v>
      </c>
    </row>
    <row r="4284" spans="1:6" s="55" customFormat="1" ht="54.75" thickBot="1" x14ac:dyDescent="0.3">
      <c r="A4284" s="51" t="str">
        <f t="shared" si="132"/>
        <v>A</v>
      </c>
      <c r="B4284" s="52" t="s">
        <v>2068</v>
      </c>
      <c r="C4284" s="125" t="s">
        <v>1982</v>
      </c>
      <c r="D4284" s="54">
        <v>66.396000000000001</v>
      </c>
      <c r="E4284" s="54">
        <v>66.396000000000001</v>
      </c>
      <c r="F4284" s="126">
        <f t="shared" si="133"/>
        <v>1</v>
      </c>
    </row>
    <row r="4285" spans="1:6" s="55" customFormat="1" ht="15.75" thickTop="1" x14ac:dyDescent="0.25">
      <c r="A4285" s="51" t="str">
        <f t="shared" si="132"/>
        <v>A</v>
      </c>
      <c r="B4285" s="127" t="s">
        <v>258</v>
      </c>
      <c r="C4285" s="57" t="s">
        <v>10</v>
      </c>
      <c r="D4285" s="58">
        <v>66.396000000000001</v>
      </c>
      <c r="E4285" s="58">
        <v>66.396000000000001</v>
      </c>
      <c r="F4285" s="128">
        <f t="shared" si="133"/>
        <v>1</v>
      </c>
    </row>
    <row r="4286" spans="1:6" s="55" customFormat="1" x14ac:dyDescent="0.25">
      <c r="A4286" s="51" t="str">
        <f t="shared" si="132"/>
        <v>A</v>
      </c>
      <c r="B4286" s="129" t="s">
        <v>258</v>
      </c>
      <c r="C4286" s="60" t="s">
        <v>12</v>
      </c>
      <c r="D4286" s="61">
        <v>66.396000000000001</v>
      </c>
      <c r="E4286" s="61">
        <v>66.396000000000001</v>
      </c>
      <c r="F4286" s="130">
        <f t="shared" si="133"/>
        <v>1</v>
      </c>
    </row>
    <row r="4287" spans="1:6" s="55" customFormat="1" ht="18.75" thickBot="1" x14ac:dyDescent="0.3">
      <c r="A4287" s="51" t="str">
        <f t="shared" si="132"/>
        <v>A</v>
      </c>
      <c r="B4287" s="52" t="s">
        <v>2069</v>
      </c>
      <c r="C4287" s="125" t="s">
        <v>2070</v>
      </c>
      <c r="D4287" s="54">
        <v>8.0559999999999992</v>
      </c>
      <c r="E4287" s="54">
        <v>8.0559999999999992</v>
      </c>
      <c r="F4287" s="126">
        <f t="shared" si="133"/>
        <v>1</v>
      </c>
    </row>
    <row r="4288" spans="1:6" s="55" customFormat="1" ht="15.75" thickTop="1" x14ac:dyDescent="0.25">
      <c r="A4288" s="51" t="str">
        <f t="shared" si="132"/>
        <v>A</v>
      </c>
      <c r="B4288" s="127" t="s">
        <v>258</v>
      </c>
      <c r="C4288" s="57" t="s">
        <v>10</v>
      </c>
      <c r="D4288" s="58">
        <v>8.0559999999999992</v>
      </c>
      <c r="E4288" s="58">
        <v>8.0559999999999992</v>
      </c>
      <c r="F4288" s="128">
        <f t="shared" si="133"/>
        <v>1</v>
      </c>
    </row>
    <row r="4289" spans="1:6" s="55" customFormat="1" x14ac:dyDescent="0.25">
      <c r="A4289" s="51" t="str">
        <f t="shared" si="132"/>
        <v>A</v>
      </c>
      <c r="B4289" s="129" t="s">
        <v>258</v>
      </c>
      <c r="C4289" s="60" t="s">
        <v>12</v>
      </c>
      <c r="D4289" s="61">
        <v>8.0559999999999992</v>
      </c>
      <c r="E4289" s="61">
        <v>8.0559999999999992</v>
      </c>
      <c r="F4289" s="130">
        <f t="shared" si="133"/>
        <v>1</v>
      </c>
    </row>
    <row r="4290" spans="1:6" s="55" customFormat="1" ht="72.75" thickBot="1" x14ac:dyDescent="0.3">
      <c r="A4290" s="51" t="str">
        <f t="shared" si="132"/>
        <v>A</v>
      </c>
      <c r="B4290" s="52" t="s">
        <v>2071</v>
      </c>
      <c r="C4290" s="125" t="s">
        <v>2072</v>
      </c>
      <c r="D4290" s="54">
        <v>7.28</v>
      </c>
      <c r="E4290" s="54">
        <v>6.1669999999999998</v>
      </c>
      <c r="F4290" s="126">
        <f t="shared" si="133"/>
        <v>0.8471153846153846</v>
      </c>
    </row>
    <row r="4291" spans="1:6" s="55" customFormat="1" ht="15.75" thickTop="1" x14ac:dyDescent="0.25">
      <c r="A4291" s="51" t="str">
        <f t="shared" si="132"/>
        <v>A</v>
      </c>
      <c r="B4291" s="127" t="s">
        <v>258</v>
      </c>
      <c r="C4291" s="57" t="s">
        <v>10</v>
      </c>
      <c r="D4291" s="58">
        <v>7.28</v>
      </c>
      <c r="E4291" s="58">
        <v>6.1669999999999998</v>
      </c>
      <c r="F4291" s="128">
        <f t="shared" si="133"/>
        <v>0.8471153846153846</v>
      </c>
    </row>
    <row r="4292" spans="1:6" s="55" customFormat="1" x14ac:dyDescent="0.25">
      <c r="A4292" s="51" t="str">
        <f t="shared" ref="A4292:A4355" si="134">IF(OR(D4292&lt;&gt;0,E4292&lt;&gt;0),"A","B")</f>
        <v>A</v>
      </c>
      <c r="B4292" s="129" t="s">
        <v>258</v>
      </c>
      <c r="C4292" s="60" t="s">
        <v>12</v>
      </c>
      <c r="D4292" s="61">
        <v>3.7080000000000002</v>
      </c>
      <c r="E4292" s="61">
        <v>3.0840000000000001</v>
      </c>
      <c r="F4292" s="130">
        <f t="shared" ref="F4292:F4355" si="135">E4292/D4292</f>
        <v>0.83171521035598706</v>
      </c>
    </row>
    <row r="4293" spans="1:6" s="55" customFormat="1" x14ac:dyDescent="0.25">
      <c r="A4293" s="51" t="str">
        <f t="shared" si="134"/>
        <v>A</v>
      </c>
      <c r="B4293" s="129" t="s">
        <v>258</v>
      </c>
      <c r="C4293" s="60" t="s">
        <v>16</v>
      </c>
      <c r="D4293" s="61">
        <v>3.5720000000000001</v>
      </c>
      <c r="E4293" s="61">
        <v>3.0830000000000002</v>
      </c>
      <c r="F4293" s="130">
        <f t="shared" si="135"/>
        <v>0.86310190369540873</v>
      </c>
    </row>
    <row r="4294" spans="1:6" ht="36.75" thickBot="1" x14ac:dyDescent="0.3">
      <c r="A4294" s="110" t="str">
        <f t="shared" si="134"/>
        <v>A</v>
      </c>
      <c r="B4294" s="42" t="s">
        <v>2073</v>
      </c>
      <c r="C4294" s="120" t="s">
        <v>2074</v>
      </c>
      <c r="D4294" s="44">
        <v>6146.893</v>
      </c>
      <c r="E4294" s="44">
        <v>4828.7667599999995</v>
      </c>
      <c r="F4294" s="113">
        <f t="shared" si="135"/>
        <v>0.78556219540506067</v>
      </c>
    </row>
    <row r="4295" spans="1:6" ht="15.75" thickTop="1" x14ac:dyDescent="0.25">
      <c r="A4295" s="110" t="str">
        <f t="shared" si="134"/>
        <v>A</v>
      </c>
      <c r="B4295" s="121" t="s">
        <v>258</v>
      </c>
      <c r="C4295" s="46" t="s">
        <v>10</v>
      </c>
      <c r="D4295" s="47">
        <v>5398.893</v>
      </c>
      <c r="E4295" s="47">
        <v>4392.6629999999996</v>
      </c>
      <c r="F4295" s="122">
        <f t="shared" si="135"/>
        <v>0.81362290380639135</v>
      </c>
    </row>
    <row r="4296" spans="1:6" x14ac:dyDescent="0.25">
      <c r="A4296" s="110" t="str">
        <f t="shared" si="134"/>
        <v>A</v>
      </c>
      <c r="B4296" s="123" t="s">
        <v>258</v>
      </c>
      <c r="C4296" s="49" t="s">
        <v>11</v>
      </c>
      <c r="D4296" s="50">
        <v>2838.35</v>
      </c>
      <c r="E4296" s="50">
        <v>2528.6064200000001</v>
      </c>
      <c r="F4296" s="124">
        <f t="shared" si="135"/>
        <v>0.89087195729913515</v>
      </c>
    </row>
    <row r="4297" spans="1:6" x14ac:dyDescent="0.25">
      <c r="A4297" s="110" t="str">
        <f t="shared" si="134"/>
        <v>A</v>
      </c>
      <c r="B4297" s="123" t="s">
        <v>258</v>
      </c>
      <c r="C4297" s="49" t="s">
        <v>12</v>
      </c>
      <c r="D4297" s="50">
        <v>2430.54</v>
      </c>
      <c r="E4297" s="50">
        <v>1851.9872499999994</v>
      </c>
      <c r="F4297" s="124">
        <f t="shared" si="135"/>
        <v>0.76196534514963732</v>
      </c>
    </row>
    <row r="4298" spans="1:6" x14ac:dyDescent="0.25">
      <c r="A4298" s="110" t="str">
        <f t="shared" si="134"/>
        <v>A</v>
      </c>
      <c r="B4298" s="123" t="s">
        <v>258</v>
      </c>
      <c r="C4298" s="49" t="s">
        <v>2</v>
      </c>
      <c r="D4298" s="50">
        <v>2</v>
      </c>
      <c r="E4298" s="50">
        <v>0</v>
      </c>
      <c r="F4298" s="124">
        <f t="shared" si="135"/>
        <v>0</v>
      </c>
    </row>
    <row r="4299" spans="1:6" x14ac:dyDescent="0.25">
      <c r="A4299" s="110" t="str">
        <f t="shared" si="134"/>
        <v>A</v>
      </c>
      <c r="B4299" s="123" t="s">
        <v>258</v>
      </c>
      <c r="C4299" s="49" t="s">
        <v>15</v>
      </c>
      <c r="D4299" s="50">
        <v>7.25</v>
      </c>
      <c r="E4299" s="50">
        <v>3.0279799999999999</v>
      </c>
      <c r="F4299" s="124">
        <f t="shared" si="135"/>
        <v>0.41765241379310342</v>
      </c>
    </row>
    <row r="4300" spans="1:6" x14ac:dyDescent="0.25">
      <c r="A4300" s="110" t="str">
        <f t="shared" si="134"/>
        <v>A</v>
      </c>
      <c r="B4300" s="123" t="s">
        <v>258</v>
      </c>
      <c r="C4300" s="49" t="s">
        <v>16</v>
      </c>
      <c r="D4300" s="50">
        <v>120.753</v>
      </c>
      <c r="E4300" s="50">
        <v>9.0413499999999996</v>
      </c>
      <c r="F4300" s="124">
        <f t="shared" si="135"/>
        <v>7.4874744312770691E-2</v>
      </c>
    </row>
    <row r="4301" spans="1:6" x14ac:dyDescent="0.25">
      <c r="A4301" s="110" t="str">
        <f t="shared" si="134"/>
        <v>A</v>
      </c>
      <c r="B4301" s="121" t="s">
        <v>258</v>
      </c>
      <c r="C4301" s="46" t="s">
        <v>17</v>
      </c>
      <c r="D4301" s="47">
        <v>748</v>
      </c>
      <c r="E4301" s="47">
        <v>436.10375999999997</v>
      </c>
      <c r="F4301" s="122">
        <f t="shared" si="135"/>
        <v>0.58302641711229941</v>
      </c>
    </row>
    <row r="4302" spans="1:6" s="55" customFormat="1" ht="18.75" thickBot="1" x14ac:dyDescent="0.3">
      <c r="A4302" s="51" t="str">
        <f t="shared" si="134"/>
        <v>A</v>
      </c>
      <c r="B4302" s="52" t="s">
        <v>2075</v>
      </c>
      <c r="C4302" s="125" t="s">
        <v>2076</v>
      </c>
      <c r="D4302" s="54">
        <v>76.293000000000006</v>
      </c>
      <c r="E4302" s="54">
        <v>48.664059999999999</v>
      </c>
      <c r="F4302" s="126">
        <f t="shared" si="135"/>
        <v>0.6378574705412029</v>
      </c>
    </row>
    <row r="4303" spans="1:6" s="55" customFormat="1" ht="15.75" thickTop="1" x14ac:dyDescent="0.25">
      <c r="A4303" s="51" t="str">
        <f t="shared" si="134"/>
        <v>A</v>
      </c>
      <c r="B4303" s="127" t="s">
        <v>258</v>
      </c>
      <c r="C4303" s="57" t="s">
        <v>10</v>
      </c>
      <c r="D4303" s="58">
        <v>57.292999999999999</v>
      </c>
      <c r="E4303" s="58">
        <v>29.664060000000003</v>
      </c>
      <c r="F4303" s="128">
        <f t="shared" si="135"/>
        <v>0.51776063393433758</v>
      </c>
    </row>
    <row r="4304" spans="1:6" s="55" customFormat="1" x14ac:dyDescent="0.25">
      <c r="A4304" s="51" t="str">
        <f t="shared" si="134"/>
        <v>A</v>
      </c>
      <c r="B4304" s="129" t="s">
        <v>258</v>
      </c>
      <c r="C4304" s="60" t="s">
        <v>12</v>
      </c>
      <c r="D4304" s="61">
        <v>55.292999999999999</v>
      </c>
      <c r="E4304" s="61">
        <v>29.664060000000003</v>
      </c>
      <c r="F4304" s="130">
        <f t="shared" si="135"/>
        <v>0.53648852476805386</v>
      </c>
    </row>
    <row r="4305" spans="1:6" s="55" customFormat="1" x14ac:dyDescent="0.25">
      <c r="A4305" s="51" t="str">
        <f t="shared" si="134"/>
        <v>A</v>
      </c>
      <c r="B4305" s="129" t="s">
        <v>258</v>
      </c>
      <c r="C4305" s="60" t="s">
        <v>2</v>
      </c>
      <c r="D4305" s="61">
        <v>2</v>
      </c>
      <c r="E4305" s="61">
        <v>0</v>
      </c>
      <c r="F4305" s="130">
        <f t="shared" si="135"/>
        <v>0</v>
      </c>
    </row>
    <row r="4306" spans="1:6" s="55" customFormat="1" x14ac:dyDescent="0.25">
      <c r="A4306" s="51" t="str">
        <f t="shared" si="134"/>
        <v>A</v>
      </c>
      <c r="B4306" s="127" t="s">
        <v>258</v>
      </c>
      <c r="C4306" s="57" t="s">
        <v>17</v>
      </c>
      <c r="D4306" s="58">
        <v>19</v>
      </c>
      <c r="E4306" s="58">
        <v>19</v>
      </c>
      <c r="F4306" s="128">
        <f t="shared" si="135"/>
        <v>1</v>
      </c>
    </row>
    <row r="4307" spans="1:6" s="55" customFormat="1" ht="54.75" thickBot="1" x14ac:dyDescent="0.3">
      <c r="A4307" s="51" t="str">
        <f t="shared" si="134"/>
        <v>A</v>
      </c>
      <c r="B4307" s="52" t="s">
        <v>2077</v>
      </c>
      <c r="C4307" s="125" t="s">
        <v>2078</v>
      </c>
      <c r="D4307" s="54">
        <v>33.143000000000001</v>
      </c>
      <c r="E4307" s="54">
        <v>5.5140600000000006</v>
      </c>
      <c r="F4307" s="126">
        <f t="shared" si="135"/>
        <v>0.16637178288024623</v>
      </c>
    </row>
    <row r="4308" spans="1:6" s="55" customFormat="1" ht="15.75" thickTop="1" x14ac:dyDescent="0.25">
      <c r="A4308" s="51" t="str">
        <f t="shared" si="134"/>
        <v>A</v>
      </c>
      <c r="B4308" s="127" t="s">
        <v>258</v>
      </c>
      <c r="C4308" s="57" t="s">
        <v>10</v>
      </c>
      <c r="D4308" s="58">
        <v>33.143000000000001</v>
      </c>
      <c r="E4308" s="58">
        <v>5.5140600000000006</v>
      </c>
      <c r="F4308" s="128">
        <f t="shared" si="135"/>
        <v>0.16637178288024623</v>
      </c>
    </row>
    <row r="4309" spans="1:6" s="55" customFormat="1" x14ac:dyDescent="0.25">
      <c r="A4309" s="51" t="str">
        <f t="shared" si="134"/>
        <v>A</v>
      </c>
      <c r="B4309" s="129" t="s">
        <v>258</v>
      </c>
      <c r="C4309" s="60" t="s">
        <v>12</v>
      </c>
      <c r="D4309" s="61">
        <v>31.143000000000001</v>
      </c>
      <c r="E4309" s="61">
        <v>5.5140600000000006</v>
      </c>
      <c r="F4309" s="130">
        <f t="shared" si="135"/>
        <v>0.17705616029284271</v>
      </c>
    </row>
    <row r="4310" spans="1:6" s="55" customFormat="1" x14ac:dyDescent="0.25">
      <c r="A4310" s="51" t="str">
        <f t="shared" si="134"/>
        <v>A</v>
      </c>
      <c r="B4310" s="129" t="s">
        <v>258</v>
      </c>
      <c r="C4310" s="60" t="s">
        <v>2</v>
      </c>
      <c r="D4310" s="61">
        <v>2</v>
      </c>
      <c r="E4310" s="61">
        <v>0</v>
      </c>
      <c r="F4310" s="130">
        <f t="shared" si="135"/>
        <v>0</v>
      </c>
    </row>
    <row r="4311" spans="1:6" s="55" customFormat="1" ht="36.75" thickBot="1" x14ac:dyDescent="0.3">
      <c r="A4311" s="51" t="str">
        <f t="shared" si="134"/>
        <v>A</v>
      </c>
      <c r="B4311" s="52" t="s">
        <v>2079</v>
      </c>
      <c r="C4311" s="125" t="s">
        <v>2080</v>
      </c>
      <c r="D4311" s="54">
        <v>43.15</v>
      </c>
      <c r="E4311" s="54">
        <v>43.15</v>
      </c>
      <c r="F4311" s="126">
        <f t="shared" si="135"/>
        <v>1</v>
      </c>
    </row>
    <row r="4312" spans="1:6" s="55" customFormat="1" ht="15.75" thickTop="1" x14ac:dyDescent="0.25">
      <c r="A4312" s="51" t="str">
        <f t="shared" si="134"/>
        <v>A</v>
      </c>
      <c r="B4312" s="127" t="s">
        <v>258</v>
      </c>
      <c r="C4312" s="57" t="s">
        <v>10</v>
      </c>
      <c r="D4312" s="58">
        <v>24.15</v>
      </c>
      <c r="E4312" s="58">
        <v>24.15</v>
      </c>
      <c r="F4312" s="128">
        <f t="shared" si="135"/>
        <v>1</v>
      </c>
    </row>
    <row r="4313" spans="1:6" s="55" customFormat="1" x14ac:dyDescent="0.25">
      <c r="A4313" s="51" t="str">
        <f t="shared" si="134"/>
        <v>A</v>
      </c>
      <c r="B4313" s="129" t="s">
        <v>258</v>
      </c>
      <c r="C4313" s="60" t="s">
        <v>12</v>
      </c>
      <c r="D4313" s="61">
        <v>24.15</v>
      </c>
      <c r="E4313" s="61">
        <v>24.15</v>
      </c>
      <c r="F4313" s="130">
        <f t="shared" si="135"/>
        <v>1</v>
      </c>
    </row>
    <row r="4314" spans="1:6" s="55" customFormat="1" x14ac:dyDescent="0.25">
      <c r="A4314" s="51" t="str">
        <f t="shared" si="134"/>
        <v>A</v>
      </c>
      <c r="B4314" s="127" t="s">
        <v>258</v>
      </c>
      <c r="C4314" s="57" t="s">
        <v>17</v>
      </c>
      <c r="D4314" s="58">
        <v>19</v>
      </c>
      <c r="E4314" s="58">
        <v>19</v>
      </c>
      <c r="F4314" s="128">
        <f t="shared" si="135"/>
        <v>1</v>
      </c>
    </row>
    <row r="4315" spans="1:6" s="55" customFormat="1" ht="18.75" thickBot="1" x14ac:dyDescent="0.3">
      <c r="A4315" s="51" t="str">
        <f t="shared" si="134"/>
        <v>A</v>
      </c>
      <c r="B4315" s="52" t="s">
        <v>2081</v>
      </c>
      <c r="C4315" s="125" t="s">
        <v>2082</v>
      </c>
      <c r="D4315" s="54">
        <v>3283.6</v>
      </c>
      <c r="E4315" s="54">
        <v>3144.9593000000004</v>
      </c>
      <c r="F4315" s="126">
        <f t="shared" si="135"/>
        <v>0.95777783530271665</v>
      </c>
    </row>
    <row r="4316" spans="1:6" s="55" customFormat="1" ht="15.75" thickTop="1" x14ac:dyDescent="0.25">
      <c r="A4316" s="51" t="str">
        <f t="shared" si="134"/>
        <v>A</v>
      </c>
      <c r="B4316" s="127" t="s">
        <v>258</v>
      </c>
      <c r="C4316" s="57" t="s">
        <v>10</v>
      </c>
      <c r="D4316" s="58">
        <v>3240.6</v>
      </c>
      <c r="E4316" s="58">
        <v>3132.24026</v>
      </c>
      <c r="F4316" s="128">
        <f t="shared" si="135"/>
        <v>0.96656182805653279</v>
      </c>
    </row>
    <row r="4317" spans="1:6" s="55" customFormat="1" x14ac:dyDescent="0.25">
      <c r="A4317" s="51" t="str">
        <f t="shared" si="134"/>
        <v>A</v>
      </c>
      <c r="B4317" s="129" t="s">
        <v>258</v>
      </c>
      <c r="C4317" s="60" t="s">
        <v>11</v>
      </c>
      <c r="D4317" s="61">
        <v>2109.35</v>
      </c>
      <c r="E4317" s="61">
        <v>2027.4245100000001</v>
      </c>
      <c r="F4317" s="130">
        <f t="shared" si="135"/>
        <v>0.9611607888686089</v>
      </c>
    </row>
    <row r="4318" spans="1:6" s="55" customFormat="1" x14ac:dyDescent="0.25">
      <c r="A4318" s="51" t="str">
        <f t="shared" si="134"/>
        <v>A</v>
      </c>
      <c r="B4318" s="129" t="s">
        <v>258</v>
      </c>
      <c r="C4318" s="60" t="s">
        <v>12</v>
      </c>
      <c r="D4318" s="61">
        <v>1118.2470000000001</v>
      </c>
      <c r="E4318" s="61">
        <v>1099.3502799999999</v>
      </c>
      <c r="F4318" s="130">
        <f t="shared" si="135"/>
        <v>0.98310147936904801</v>
      </c>
    </row>
    <row r="4319" spans="1:6" s="55" customFormat="1" x14ac:dyDescent="0.25">
      <c r="A4319" s="51" t="str">
        <f t="shared" si="134"/>
        <v>A</v>
      </c>
      <c r="B4319" s="129" t="s">
        <v>258</v>
      </c>
      <c r="C4319" s="60" t="s">
        <v>15</v>
      </c>
      <c r="D4319" s="61">
        <v>0.25</v>
      </c>
      <c r="E4319" s="61">
        <v>0.25</v>
      </c>
      <c r="F4319" s="130">
        <f t="shared" si="135"/>
        <v>1</v>
      </c>
    </row>
    <row r="4320" spans="1:6" s="55" customFormat="1" x14ac:dyDescent="0.25">
      <c r="A4320" s="51" t="str">
        <f t="shared" si="134"/>
        <v>A</v>
      </c>
      <c r="B4320" s="129" t="s">
        <v>258</v>
      </c>
      <c r="C4320" s="60" t="s">
        <v>16</v>
      </c>
      <c r="D4320" s="61">
        <v>12.753</v>
      </c>
      <c r="E4320" s="61">
        <v>5.2154699999999998</v>
      </c>
      <c r="F4320" s="130">
        <f t="shared" si="135"/>
        <v>0.40896024464831804</v>
      </c>
    </row>
    <row r="4321" spans="1:6" s="55" customFormat="1" x14ac:dyDescent="0.25">
      <c r="A4321" s="51" t="str">
        <f t="shared" si="134"/>
        <v>A</v>
      </c>
      <c r="B4321" s="127" t="s">
        <v>258</v>
      </c>
      <c r="C4321" s="57" t="s">
        <v>17</v>
      </c>
      <c r="D4321" s="58">
        <v>43</v>
      </c>
      <c r="E4321" s="58">
        <v>12.719040000000001</v>
      </c>
      <c r="F4321" s="128">
        <f t="shared" si="135"/>
        <v>0.29579162790697677</v>
      </c>
    </row>
    <row r="4322" spans="1:6" s="55" customFormat="1" ht="18.75" thickBot="1" x14ac:dyDescent="0.3">
      <c r="A4322" s="51" t="str">
        <f t="shared" si="134"/>
        <v>A</v>
      </c>
      <c r="B4322" s="52" t="s">
        <v>2083</v>
      </c>
      <c r="C4322" s="125" t="s">
        <v>2084</v>
      </c>
      <c r="D4322" s="54">
        <v>2209.6</v>
      </c>
      <c r="E4322" s="54">
        <v>2064.2926200000002</v>
      </c>
      <c r="F4322" s="126">
        <f t="shared" si="135"/>
        <v>0.93423815170166558</v>
      </c>
    </row>
    <row r="4323" spans="1:6" s="55" customFormat="1" ht="15.75" thickTop="1" x14ac:dyDescent="0.25">
      <c r="A4323" s="51" t="str">
        <f t="shared" si="134"/>
        <v>A</v>
      </c>
      <c r="B4323" s="127" t="s">
        <v>258</v>
      </c>
      <c r="C4323" s="57" t="s">
        <v>10</v>
      </c>
      <c r="D4323" s="58">
        <v>2183.6</v>
      </c>
      <c r="E4323" s="58">
        <v>2064.2926200000002</v>
      </c>
      <c r="F4323" s="128">
        <f t="shared" si="135"/>
        <v>0.94536207180802356</v>
      </c>
    </row>
    <row r="4324" spans="1:6" s="55" customFormat="1" x14ac:dyDescent="0.25">
      <c r="A4324" s="51" t="str">
        <f t="shared" si="134"/>
        <v>A</v>
      </c>
      <c r="B4324" s="129" t="s">
        <v>258</v>
      </c>
      <c r="C4324" s="60" t="s">
        <v>11</v>
      </c>
      <c r="D4324" s="61">
        <v>1367.6</v>
      </c>
      <c r="E4324" s="61">
        <v>1316.84654</v>
      </c>
      <c r="F4324" s="130">
        <f t="shared" si="135"/>
        <v>0.96288866627668912</v>
      </c>
    </row>
    <row r="4325" spans="1:6" s="55" customFormat="1" x14ac:dyDescent="0.25">
      <c r="A4325" s="51" t="str">
        <f t="shared" si="134"/>
        <v>A</v>
      </c>
      <c r="B4325" s="129" t="s">
        <v>258</v>
      </c>
      <c r="C4325" s="60" t="s">
        <v>12</v>
      </c>
      <c r="D4325" s="61">
        <v>811</v>
      </c>
      <c r="E4325" s="61">
        <v>745.74928</v>
      </c>
      <c r="F4325" s="130">
        <f t="shared" si="135"/>
        <v>0.9195428853267571</v>
      </c>
    </row>
    <row r="4326" spans="1:6" s="55" customFormat="1" x14ac:dyDescent="0.25">
      <c r="A4326" s="51" t="str">
        <f t="shared" si="134"/>
        <v>A</v>
      </c>
      <c r="B4326" s="129" t="s">
        <v>258</v>
      </c>
      <c r="C4326" s="60" t="s">
        <v>16</v>
      </c>
      <c r="D4326" s="61">
        <v>5</v>
      </c>
      <c r="E4326" s="61">
        <v>1.6967999999999999</v>
      </c>
      <c r="F4326" s="130">
        <f t="shared" si="135"/>
        <v>0.33935999999999999</v>
      </c>
    </row>
    <row r="4327" spans="1:6" s="55" customFormat="1" x14ac:dyDescent="0.25">
      <c r="A4327" s="51" t="str">
        <f t="shared" si="134"/>
        <v>A</v>
      </c>
      <c r="B4327" s="127" t="s">
        <v>258</v>
      </c>
      <c r="C4327" s="57" t="s">
        <v>17</v>
      </c>
      <c r="D4327" s="58">
        <v>26</v>
      </c>
      <c r="E4327" s="58">
        <v>0</v>
      </c>
      <c r="F4327" s="128">
        <f t="shared" si="135"/>
        <v>0</v>
      </c>
    </row>
    <row r="4328" spans="1:6" s="55" customFormat="1" ht="54.75" thickBot="1" x14ac:dyDescent="0.3">
      <c r="A4328" s="51" t="str">
        <f t="shared" si="134"/>
        <v>A</v>
      </c>
      <c r="B4328" s="52" t="s">
        <v>2085</v>
      </c>
      <c r="C4328" s="125" t="s">
        <v>2086</v>
      </c>
      <c r="D4328" s="54">
        <v>1138</v>
      </c>
      <c r="E4328" s="54">
        <v>1102.7779800000001</v>
      </c>
      <c r="F4328" s="126">
        <f t="shared" si="135"/>
        <v>0.9690491915641477</v>
      </c>
    </row>
    <row r="4329" spans="1:6" s="55" customFormat="1" ht="15.75" thickTop="1" x14ac:dyDescent="0.25">
      <c r="A4329" s="51" t="str">
        <f t="shared" si="134"/>
        <v>A</v>
      </c>
      <c r="B4329" s="127" t="s">
        <v>258</v>
      </c>
      <c r="C4329" s="57" t="s">
        <v>10</v>
      </c>
      <c r="D4329" s="58">
        <v>1138</v>
      </c>
      <c r="E4329" s="58">
        <v>1102.7779800000001</v>
      </c>
      <c r="F4329" s="128">
        <f t="shared" si="135"/>
        <v>0.9690491915641477</v>
      </c>
    </row>
    <row r="4330" spans="1:6" s="55" customFormat="1" x14ac:dyDescent="0.25">
      <c r="A4330" s="51" t="str">
        <f t="shared" si="134"/>
        <v>A</v>
      </c>
      <c r="B4330" s="129" t="s">
        <v>258</v>
      </c>
      <c r="C4330" s="60" t="s">
        <v>11</v>
      </c>
      <c r="D4330" s="61">
        <v>835</v>
      </c>
      <c r="E4330" s="61">
        <v>802.46299999999997</v>
      </c>
      <c r="F4330" s="130">
        <f t="shared" si="135"/>
        <v>0.96103353293413174</v>
      </c>
    </row>
    <row r="4331" spans="1:6" s="55" customFormat="1" x14ac:dyDescent="0.25">
      <c r="A4331" s="51" t="str">
        <f t="shared" si="134"/>
        <v>A</v>
      </c>
      <c r="B4331" s="129" t="s">
        <v>258</v>
      </c>
      <c r="C4331" s="60" t="s">
        <v>12</v>
      </c>
      <c r="D4331" s="61">
        <v>300</v>
      </c>
      <c r="E4331" s="61">
        <v>299.52868000000001</v>
      </c>
      <c r="F4331" s="130">
        <f t="shared" si="135"/>
        <v>0.99842893333333338</v>
      </c>
    </row>
    <row r="4332" spans="1:6" s="55" customFormat="1" x14ac:dyDescent="0.25">
      <c r="A4332" s="51" t="str">
        <f t="shared" si="134"/>
        <v>A</v>
      </c>
      <c r="B4332" s="129" t="s">
        <v>258</v>
      </c>
      <c r="C4332" s="60" t="s">
        <v>16</v>
      </c>
      <c r="D4332" s="61">
        <v>3</v>
      </c>
      <c r="E4332" s="61">
        <v>0.7863</v>
      </c>
      <c r="F4332" s="130">
        <f t="shared" si="135"/>
        <v>0.2621</v>
      </c>
    </row>
    <row r="4333" spans="1:6" s="55" customFormat="1" ht="90.75" thickBot="1" x14ac:dyDescent="0.3">
      <c r="A4333" s="51" t="str">
        <f t="shared" si="134"/>
        <v>A</v>
      </c>
      <c r="B4333" s="52" t="s">
        <v>2087</v>
      </c>
      <c r="C4333" s="125" t="s">
        <v>1930</v>
      </c>
      <c r="D4333" s="54">
        <v>589</v>
      </c>
      <c r="E4333" s="54">
        <v>543.83816000000002</v>
      </c>
      <c r="F4333" s="126">
        <f t="shared" si="135"/>
        <v>0.92332455008488967</v>
      </c>
    </row>
    <row r="4334" spans="1:6" s="55" customFormat="1" ht="15.75" thickTop="1" x14ac:dyDescent="0.25">
      <c r="A4334" s="51" t="str">
        <f t="shared" si="134"/>
        <v>A</v>
      </c>
      <c r="B4334" s="127" t="s">
        <v>258</v>
      </c>
      <c r="C4334" s="57" t="s">
        <v>10</v>
      </c>
      <c r="D4334" s="58">
        <v>563</v>
      </c>
      <c r="E4334" s="58">
        <v>543.83816000000002</v>
      </c>
      <c r="F4334" s="128">
        <f t="shared" si="135"/>
        <v>0.96596476021314392</v>
      </c>
    </row>
    <row r="4335" spans="1:6" s="55" customFormat="1" x14ac:dyDescent="0.25">
      <c r="A4335" s="51" t="str">
        <f t="shared" si="134"/>
        <v>A</v>
      </c>
      <c r="B4335" s="129" t="s">
        <v>258</v>
      </c>
      <c r="C4335" s="60" t="s">
        <v>11</v>
      </c>
      <c r="D4335" s="61">
        <v>367</v>
      </c>
      <c r="E4335" s="61">
        <v>351.92594000000003</v>
      </c>
      <c r="F4335" s="130">
        <f t="shared" si="135"/>
        <v>0.95892626702997286</v>
      </c>
    </row>
    <row r="4336" spans="1:6" s="55" customFormat="1" x14ac:dyDescent="0.25">
      <c r="A4336" s="51" t="str">
        <f t="shared" si="134"/>
        <v>A</v>
      </c>
      <c r="B4336" s="129" t="s">
        <v>258</v>
      </c>
      <c r="C4336" s="60" t="s">
        <v>12</v>
      </c>
      <c r="D4336" s="61">
        <v>195</v>
      </c>
      <c r="E4336" s="61">
        <v>191.13548</v>
      </c>
      <c r="F4336" s="130">
        <f t="shared" si="135"/>
        <v>0.98018194871794873</v>
      </c>
    </row>
    <row r="4337" spans="1:6" s="55" customFormat="1" x14ac:dyDescent="0.25">
      <c r="A4337" s="51" t="str">
        <f t="shared" si="134"/>
        <v>A</v>
      </c>
      <c r="B4337" s="129" t="s">
        <v>258</v>
      </c>
      <c r="C4337" s="60" t="s">
        <v>16</v>
      </c>
      <c r="D4337" s="61">
        <v>1</v>
      </c>
      <c r="E4337" s="61">
        <v>0.77673999999999999</v>
      </c>
      <c r="F4337" s="130">
        <f t="shared" si="135"/>
        <v>0.77673999999999999</v>
      </c>
    </row>
    <row r="4338" spans="1:6" s="55" customFormat="1" x14ac:dyDescent="0.25">
      <c r="A4338" s="51" t="str">
        <f t="shared" si="134"/>
        <v>A</v>
      </c>
      <c r="B4338" s="127" t="s">
        <v>258</v>
      </c>
      <c r="C4338" s="57" t="s">
        <v>17</v>
      </c>
      <c r="D4338" s="58">
        <v>26</v>
      </c>
      <c r="E4338" s="58">
        <v>0</v>
      </c>
      <c r="F4338" s="128">
        <f t="shared" si="135"/>
        <v>0</v>
      </c>
    </row>
    <row r="4339" spans="1:6" s="55" customFormat="1" ht="90.75" thickBot="1" x14ac:dyDescent="0.3">
      <c r="A4339" s="51" t="str">
        <f t="shared" si="134"/>
        <v>A</v>
      </c>
      <c r="B4339" s="52" t="s">
        <v>2088</v>
      </c>
      <c r="C4339" s="125" t="s">
        <v>2089</v>
      </c>
      <c r="D4339" s="54">
        <v>359</v>
      </c>
      <c r="E4339" s="54">
        <v>300.23616000000004</v>
      </c>
      <c r="F4339" s="126">
        <f t="shared" si="135"/>
        <v>0.83631242339832879</v>
      </c>
    </row>
    <row r="4340" spans="1:6" s="55" customFormat="1" ht="15.75" thickTop="1" x14ac:dyDescent="0.25">
      <c r="A4340" s="51" t="str">
        <f t="shared" si="134"/>
        <v>A</v>
      </c>
      <c r="B4340" s="127" t="s">
        <v>258</v>
      </c>
      <c r="C4340" s="57" t="s">
        <v>10</v>
      </c>
      <c r="D4340" s="58">
        <v>359</v>
      </c>
      <c r="E4340" s="58">
        <v>300.23616000000004</v>
      </c>
      <c r="F4340" s="128">
        <f t="shared" si="135"/>
        <v>0.83631242339832879</v>
      </c>
    </row>
    <row r="4341" spans="1:6" s="55" customFormat="1" x14ac:dyDescent="0.25">
      <c r="A4341" s="51" t="str">
        <f t="shared" si="134"/>
        <v>A</v>
      </c>
      <c r="B4341" s="129" t="s">
        <v>258</v>
      </c>
      <c r="C4341" s="60" t="s">
        <v>11</v>
      </c>
      <c r="D4341" s="61">
        <v>65</v>
      </c>
      <c r="E4341" s="61">
        <v>63.71</v>
      </c>
      <c r="F4341" s="130">
        <f t="shared" si="135"/>
        <v>0.98015384615384615</v>
      </c>
    </row>
    <row r="4342" spans="1:6" s="55" customFormat="1" x14ac:dyDescent="0.25">
      <c r="A4342" s="51" t="str">
        <f t="shared" si="134"/>
        <v>A</v>
      </c>
      <c r="B4342" s="129" t="s">
        <v>258</v>
      </c>
      <c r="C4342" s="60" t="s">
        <v>12</v>
      </c>
      <c r="D4342" s="61">
        <v>293</v>
      </c>
      <c r="E4342" s="61">
        <v>236.39239999999998</v>
      </c>
      <c r="F4342" s="130">
        <f t="shared" si="135"/>
        <v>0.80679999999999996</v>
      </c>
    </row>
    <row r="4343" spans="1:6" s="55" customFormat="1" x14ac:dyDescent="0.25">
      <c r="A4343" s="51" t="str">
        <f t="shared" si="134"/>
        <v>A</v>
      </c>
      <c r="B4343" s="129" t="s">
        <v>258</v>
      </c>
      <c r="C4343" s="60" t="s">
        <v>16</v>
      </c>
      <c r="D4343" s="61">
        <v>1</v>
      </c>
      <c r="E4343" s="61">
        <v>0.13375999999999999</v>
      </c>
      <c r="F4343" s="130">
        <f t="shared" si="135"/>
        <v>0.13375999999999999</v>
      </c>
    </row>
    <row r="4344" spans="1:6" s="55" customFormat="1" ht="36.75" thickBot="1" x14ac:dyDescent="0.3">
      <c r="A4344" s="51" t="str">
        <f t="shared" si="134"/>
        <v>A</v>
      </c>
      <c r="B4344" s="52" t="s">
        <v>2090</v>
      </c>
      <c r="C4344" s="125" t="s">
        <v>2091</v>
      </c>
      <c r="D4344" s="54">
        <v>24.6</v>
      </c>
      <c r="E4344" s="54">
        <v>19.5</v>
      </c>
      <c r="F4344" s="126">
        <f t="shared" si="135"/>
        <v>0.79268292682926822</v>
      </c>
    </row>
    <row r="4345" spans="1:6" s="55" customFormat="1" ht="15.75" thickTop="1" x14ac:dyDescent="0.25">
      <c r="A4345" s="51" t="str">
        <f t="shared" si="134"/>
        <v>A</v>
      </c>
      <c r="B4345" s="127" t="s">
        <v>258</v>
      </c>
      <c r="C4345" s="57" t="s">
        <v>10</v>
      </c>
      <c r="D4345" s="58">
        <v>24.6</v>
      </c>
      <c r="E4345" s="58">
        <v>19.5</v>
      </c>
      <c r="F4345" s="128">
        <f t="shared" si="135"/>
        <v>0.79268292682926822</v>
      </c>
    </row>
    <row r="4346" spans="1:6" s="55" customFormat="1" x14ac:dyDescent="0.25">
      <c r="A4346" s="51" t="str">
        <f t="shared" si="134"/>
        <v>A</v>
      </c>
      <c r="B4346" s="129" t="s">
        <v>258</v>
      </c>
      <c r="C4346" s="60" t="s">
        <v>11</v>
      </c>
      <c r="D4346" s="61">
        <v>20.6</v>
      </c>
      <c r="E4346" s="61">
        <v>19.5</v>
      </c>
      <c r="F4346" s="130">
        <f t="shared" si="135"/>
        <v>0.94660194174757273</v>
      </c>
    </row>
    <row r="4347" spans="1:6" s="55" customFormat="1" x14ac:dyDescent="0.25">
      <c r="A4347" s="51" t="str">
        <f t="shared" si="134"/>
        <v>A</v>
      </c>
      <c r="B4347" s="129" t="s">
        <v>258</v>
      </c>
      <c r="C4347" s="60" t="s">
        <v>12</v>
      </c>
      <c r="D4347" s="61">
        <v>4</v>
      </c>
      <c r="E4347" s="61">
        <v>0</v>
      </c>
      <c r="F4347" s="130">
        <f t="shared" si="135"/>
        <v>0</v>
      </c>
    </row>
    <row r="4348" spans="1:6" s="55" customFormat="1" ht="36.75" thickBot="1" x14ac:dyDescent="0.3">
      <c r="A4348" s="51" t="str">
        <f t="shared" si="134"/>
        <v>A</v>
      </c>
      <c r="B4348" s="52" t="s">
        <v>2092</v>
      </c>
      <c r="C4348" s="125" t="s">
        <v>2093</v>
      </c>
      <c r="D4348" s="54">
        <v>99</v>
      </c>
      <c r="E4348" s="54">
        <v>97.940320000000014</v>
      </c>
      <c r="F4348" s="126">
        <f t="shared" si="135"/>
        <v>0.98929616161616174</v>
      </c>
    </row>
    <row r="4349" spans="1:6" s="55" customFormat="1" ht="15.75" thickTop="1" x14ac:dyDescent="0.25">
      <c r="A4349" s="51" t="str">
        <f t="shared" si="134"/>
        <v>A</v>
      </c>
      <c r="B4349" s="127" t="s">
        <v>258</v>
      </c>
      <c r="C4349" s="57" t="s">
        <v>10</v>
      </c>
      <c r="D4349" s="58">
        <v>99</v>
      </c>
      <c r="E4349" s="58">
        <v>97.940320000000014</v>
      </c>
      <c r="F4349" s="128">
        <f t="shared" si="135"/>
        <v>0.98929616161616174</v>
      </c>
    </row>
    <row r="4350" spans="1:6" s="55" customFormat="1" x14ac:dyDescent="0.25">
      <c r="A4350" s="51" t="str">
        <f t="shared" si="134"/>
        <v>A</v>
      </c>
      <c r="B4350" s="129" t="s">
        <v>258</v>
      </c>
      <c r="C4350" s="60" t="s">
        <v>11</v>
      </c>
      <c r="D4350" s="61">
        <v>80</v>
      </c>
      <c r="E4350" s="61">
        <v>79.247600000000006</v>
      </c>
      <c r="F4350" s="130">
        <f t="shared" si="135"/>
        <v>0.99059500000000011</v>
      </c>
    </row>
    <row r="4351" spans="1:6" s="55" customFormat="1" x14ac:dyDescent="0.25">
      <c r="A4351" s="51" t="str">
        <f t="shared" si="134"/>
        <v>A</v>
      </c>
      <c r="B4351" s="129" t="s">
        <v>258</v>
      </c>
      <c r="C4351" s="60" t="s">
        <v>12</v>
      </c>
      <c r="D4351" s="61">
        <v>19</v>
      </c>
      <c r="E4351" s="61">
        <v>18.692720000000001</v>
      </c>
      <c r="F4351" s="130">
        <f t="shared" si="135"/>
        <v>0.98382736842105267</v>
      </c>
    </row>
    <row r="4352" spans="1:6" s="55" customFormat="1" ht="36.75" thickBot="1" x14ac:dyDescent="0.3">
      <c r="A4352" s="51" t="str">
        <f t="shared" si="134"/>
        <v>A</v>
      </c>
      <c r="B4352" s="52" t="s">
        <v>2094</v>
      </c>
      <c r="C4352" s="125" t="s">
        <v>2080</v>
      </c>
      <c r="D4352" s="54">
        <v>186</v>
      </c>
      <c r="E4352" s="54">
        <v>226.91434000000001</v>
      </c>
      <c r="F4352" s="126">
        <f t="shared" si="135"/>
        <v>1.2199695698924731</v>
      </c>
    </row>
    <row r="4353" spans="1:6" s="55" customFormat="1" ht="15.75" thickTop="1" x14ac:dyDescent="0.25">
      <c r="A4353" s="51" t="str">
        <f t="shared" si="134"/>
        <v>A</v>
      </c>
      <c r="B4353" s="127" t="s">
        <v>258</v>
      </c>
      <c r="C4353" s="57" t="s">
        <v>10</v>
      </c>
      <c r="D4353" s="58">
        <v>186</v>
      </c>
      <c r="E4353" s="58">
        <v>221.22433999999998</v>
      </c>
      <c r="F4353" s="128">
        <f t="shared" si="135"/>
        <v>1.1893781720430108</v>
      </c>
    </row>
    <row r="4354" spans="1:6" s="55" customFormat="1" x14ac:dyDescent="0.25">
      <c r="A4354" s="51" t="str">
        <f t="shared" si="134"/>
        <v>A</v>
      </c>
      <c r="B4354" s="129" t="s">
        <v>258</v>
      </c>
      <c r="C4354" s="60" t="s">
        <v>11</v>
      </c>
      <c r="D4354" s="61">
        <v>149</v>
      </c>
      <c r="E4354" s="61">
        <v>144.78</v>
      </c>
      <c r="F4354" s="130">
        <f t="shared" si="135"/>
        <v>0.97167785234899329</v>
      </c>
    </row>
    <row r="4355" spans="1:6" s="55" customFormat="1" x14ac:dyDescent="0.25">
      <c r="A4355" s="51" t="str">
        <f t="shared" si="134"/>
        <v>A</v>
      </c>
      <c r="B4355" s="129" t="s">
        <v>258</v>
      </c>
      <c r="C4355" s="60" t="s">
        <v>12</v>
      </c>
      <c r="D4355" s="61">
        <v>37</v>
      </c>
      <c r="E4355" s="61">
        <v>76.444339999999997</v>
      </c>
      <c r="F4355" s="130">
        <f t="shared" si="135"/>
        <v>2.0660632432432431</v>
      </c>
    </row>
    <row r="4356" spans="1:6" s="55" customFormat="1" x14ac:dyDescent="0.25">
      <c r="A4356" s="51" t="str">
        <f t="shared" ref="A4356:A4419" si="136">IF(OR(D4356&lt;&gt;0,E4356&lt;&gt;0),"A","B")</f>
        <v>A</v>
      </c>
      <c r="B4356" s="127" t="s">
        <v>258</v>
      </c>
      <c r="C4356" s="57" t="s">
        <v>17</v>
      </c>
      <c r="D4356" s="58">
        <v>0</v>
      </c>
      <c r="E4356" s="58">
        <v>5.69</v>
      </c>
      <c r="F4356" s="128" t="e">
        <f t="shared" ref="F4356:F4419" si="137">E4356/D4356</f>
        <v>#DIV/0!</v>
      </c>
    </row>
    <row r="4357" spans="1:6" s="55" customFormat="1" ht="36.75" thickBot="1" x14ac:dyDescent="0.3">
      <c r="A4357" s="51" t="str">
        <f t="shared" si="136"/>
        <v>A</v>
      </c>
      <c r="B4357" s="52" t="s">
        <v>2095</v>
      </c>
      <c r="C4357" s="125" t="s">
        <v>2096</v>
      </c>
      <c r="D4357" s="54">
        <v>98</v>
      </c>
      <c r="E4357" s="54">
        <v>90.039760000000001</v>
      </c>
      <c r="F4357" s="126">
        <f t="shared" si="137"/>
        <v>0.91877306122448976</v>
      </c>
    </row>
    <row r="4358" spans="1:6" s="55" customFormat="1" ht="15.75" thickTop="1" x14ac:dyDescent="0.25">
      <c r="A4358" s="51" t="str">
        <f t="shared" si="136"/>
        <v>A</v>
      </c>
      <c r="B4358" s="127" t="s">
        <v>258</v>
      </c>
      <c r="C4358" s="57" t="s">
        <v>10</v>
      </c>
      <c r="D4358" s="58">
        <v>95</v>
      </c>
      <c r="E4358" s="58">
        <v>87.039760000000001</v>
      </c>
      <c r="F4358" s="128">
        <f t="shared" si="137"/>
        <v>0.91620800000000002</v>
      </c>
    </row>
    <row r="4359" spans="1:6" s="55" customFormat="1" x14ac:dyDescent="0.25">
      <c r="A4359" s="51" t="str">
        <f t="shared" si="136"/>
        <v>A</v>
      </c>
      <c r="B4359" s="129" t="s">
        <v>258</v>
      </c>
      <c r="C4359" s="60" t="s">
        <v>11</v>
      </c>
      <c r="D4359" s="61">
        <v>61.75</v>
      </c>
      <c r="E4359" s="61">
        <v>56.570650000000001</v>
      </c>
      <c r="F4359" s="130">
        <f t="shared" si="137"/>
        <v>0.91612388663967614</v>
      </c>
    </row>
    <row r="4360" spans="1:6" s="55" customFormat="1" x14ac:dyDescent="0.25">
      <c r="A4360" s="51" t="str">
        <f t="shared" si="136"/>
        <v>A</v>
      </c>
      <c r="B4360" s="129" t="s">
        <v>258</v>
      </c>
      <c r="C4360" s="60" t="s">
        <v>12</v>
      </c>
      <c r="D4360" s="61">
        <v>29</v>
      </c>
      <c r="E4360" s="61">
        <v>27.384209999999999</v>
      </c>
      <c r="F4360" s="130">
        <f t="shared" si="137"/>
        <v>0.94428310344827582</v>
      </c>
    </row>
    <row r="4361" spans="1:6" s="55" customFormat="1" x14ac:dyDescent="0.25">
      <c r="A4361" s="51" t="str">
        <f t="shared" si="136"/>
        <v>A</v>
      </c>
      <c r="B4361" s="129" t="s">
        <v>258</v>
      </c>
      <c r="C4361" s="60" t="s">
        <v>15</v>
      </c>
      <c r="D4361" s="61">
        <v>0.25</v>
      </c>
      <c r="E4361" s="61">
        <v>0.25</v>
      </c>
      <c r="F4361" s="130">
        <f t="shared" si="137"/>
        <v>1</v>
      </c>
    </row>
    <row r="4362" spans="1:6" s="55" customFormat="1" x14ac:dyDescent="0.25">
      <c r="A4362" s="51" t="str">
        <f t="shared" si="136"/>
        <v>A</v>
      </c>
      <c r="B4362" s="129" t="s">
        <v>258</v>
      </c>
      <c r="C4362" s="60" t="s">
        <v>16</v>
      </c>
      <c r="D4362" s="61">
        <v>4</v>
      </c>
      <c r="E4362" s="61">
        <v>2.8349000000000002</v>
      </c>
      <c r="F4362" s="130">
        <f t="shared" si="137"/>
        <v>0.70872500000000005</v>
      </c>
    </row>
    <row r="4363" spans="1:6" s="55" customFormat="1" x14ac:dyDescent="0.25">
      <c r="A4363" s="51" t="str">
        <f t="shared" si="136"/>
        <v>A</v>
      </c>
      <c r="B4363" s="127" t="s">
        <v>258</v>
      </c>
      <c r="C4363" s="57" t="s">
        <v>17</v>
      </c>
      <c r="D4363" s="58">
        <v>3</v>
      </c>
      <c r="E4363" s="58">
        <v>3</v>
      </c>
      <c r="F4363" s="128">
        <f t="shared" si="137"/>
        <v>1</v>
      </c>
    </row>
    <row r="4364" spans="1:6" s="55" customFormat="1" ht="54.75" thickBot="1" x14ac:dyDescent="0.3">
      <c r="A4364" s="51" t="str">
        <f t="shared" si="136"/>
        <v>A</v>
      </c>
      <c r="B4364" s="52" t="s">
        <v>2097</v>
      </c>
      <c r="C4364" s="125" t="s">
        <v>2098</v>
      </c>
      <c r="D4364" s="54">
        <v>121</v>
      </c>
      <c r="E4364" s="54">
        <v>99.555050000000008</v>
      </c>
      <c r="F4364" s="126">
        <f t="shared" si="137"/>
        <v>0.82276900826446286</v>
      </c>
    </row>
    <row r="4365" spans="1:6" s="55" customFormat="1" ht="15.75" thickTop="1" x14ac:dyDescent="0.25">
      <c r="A4365" s="51" t="str">
        <f t="shared" si="136"/>
        <v>A</v>
      </c>
      <c r="B4365" s="127" t="s">
        <v>258</v>
      </c>
      <c r="C4365" s="57" t="s">
        <v>10</v>
      </c>
      <c r="D4365" s="58">
        <v>107</v>
      </c>
      <c r="E4365" s="58">
        <v>99.555050000000008</v>
      </c>
      <c r="F4365" s="128">
        <f t="shared" si="137"/>
        <v>0.93042102803738325</v>
      </c>
    </row>
    <row r="4366" spans="1:6" s="55" customFormat="1" x14ac:dyDescent="0.25">
      <c r="A4366" s="51" t="str">
        <f t="shared" si="136"/>
        <v>A</v>
      </c>
      <c r="B4366" s="129" t="s">
        <v>258</v>
      </c>
      <c r="C4366" s="60" t="s">
        <v>11</v>
      </c>
      <c r="D4366" s="61">
        <v>84</v>
      </c>
      <c r="E4366" s="61">
        <v>80.278000000000006</v>
      </c>
      <c r="F4366" s="130">
        <f t="shared" si="137"/>
        <v>0.95569047619047631</v>
      </c>
    </row>
    <row r="4367" spans="1:6" s="55" customFormat="1" x14ac:dyDescent="0.25">
      <c r="A4367" s="51" t="str">
        <f t="shared" si="136"/>
        <v>A</v>
      </c>
      <c r="B4367" s="129" t="s">
        <v>258</v>
      </c>
      <c r="C4367" s="60" t="s">
        <v>12</v>
      </c>
      <c r="D4367" s="61">
        <v>22</v>
      </c>
      <c r="E4367" s="61">
        <v>18.971450000000001</v>
      </c>
      <c r="F4367" s="130">
        <f t="shared" si="137"/>
        <v>0.86233863636363639</v>
      </c>
    </row>
    <row r="4368" spans="1:6" s="55" customFormat="1" x14ac:dyDescent="0.25">
      <c r="A4368" s="51" t="str">
        <f t="shared" si="136"/>
        <v>A</v>
      </c>
      <c r="B4368" s="129" t="s">
        <v>258</v>
      </c>
      <c r="C4368" s="60" t="s">
        <v>16</v>
      </c>
      <c r="D4368" s="61">
        <v>1</v>
      </c>
      <c r="E4368" s="61">
        <v>0.30560000000000004</v>
      </c>
      <c r="F4368" s="130">
        <f t="shared" si="137"/>
        <v>0.30560000000000004</v>
      </c>
    </row>
    <row r="4369" spans="1:6" s="55" customFormat="1" x14ac:dyDescent="0.25">
      <c r="A4369" s="51" t="str">
        <f t="shared" si="136"/>
        <v>A</v>
      </c>
      <c r="B4369" s="127" t="s">
        <v>258</v>
      </c>
      <c r="C4369" s="57" t="s">
        <v>17</v>
      </c>
      <c r="D4369" s="58">
        <v>14</v>
      </c>
      <c r="E4369" s="58">
        <v>0</v>
      </c>
      <c r="F4369" s="128">
        <f t="shared" si="137"/>
        <v>0</v>
      </c>
    </row>
    <row r="4370" spans="1:6" s="55" customFormat="1" ht="36.75" thickBot="1" x14ac:dyDescent="0.3">
      <c r="A4370" s="51" t="str">
        <f t="shared" si="136"/>
        <v>A</v>
      </c>
      <c r="B4370" s="52" t="s">
        <v>2099</v>
      </c>
      <c r="C4370" s="125" t="s">
        <v>2100</v>
      </c>
      <c r="D4370" s="54">
        <v>95</v>
      </c>
      <c r="E4370" s="54">
        <v>93.108999999999995</v>
      </c>
      <c r="F4370" s="126">
        <f t="shared" si="137"/>
        <v>0.98009473684210524</v>
      </c>
    </row>
    <row r="4371" spans="1:6" s="55" customFormat="1" ht="15.75" thickTop="1" x14ac:dyDescent="0.25">
      <c r="A4371" s="51" t="str">
        <f t="shared" si="136"/>
        <v>A</v>
      </c>
      <c r="B4371" s="127" t="s">
        <v>258</v>
      </c>
      <c r="C4371" s="57" t="s">
        <v>10</v>
      </c>
      <c r="D4371" s="58">
        <v>95</v>
      </c>
      <c r="E4371" s="58">
        <v>93.108999999999995</v>
      </c>
      <c r="F4371" s="128">
        <f t="shared" si="137"/>
        <v>0.98009473684210524</v>
      </c>
    </row>
    <row r="4372" spans="1:6" s="55" customFormat="1" x14ac:dyDescent="0.25">
      <c r="A4372" s="51" t="str">
        <f t="shared" si="136"/>
        <v>A</v>
      </c>
      <c r="B4372" s="129" t="s">
        <v>258</v>
      </c>
      <c r="C4372" s="60" t="s">
        <v>11</v>
      </c>
      <c r="D4372" s="61">
        <v>87</v>
      </c>
      <c r="E4372" s="61">
        <v>85.31</v>
      </c>
      <c r="F4372" s="130">
        <f t="shared" si="137"/>
        <v>0.98057471264367824</v>
      </c>
    </row>
    <row r="4373" spans="1:6" s="55" customFormat="1" x14ac:dyDescent="0.25">
      <c r="A4373" s="51" t="str">
        <f t="shared" si="136"/>
        <v>A</v>
      </c>
      <c r="B4373" s="129" t="s">
        <v>258</v>
      </c>
      <c r="C4373" s="60" t="s">
        <v>12</v>
      </c>
      <c r="D4373" s="61">
        <v>8</v>
      </c>
      <c r="E4373" s="61">
        <v>7.7990000000000004</v>
      </c>
      <c r="F4373" s="130">
        <f t="shared" si="137"/>
        <v>0.97487500000000005</v>
      </c>
    </row>
    <row r="4374" spans="1:6" s="55" customFormat="1" ht="18.75" thickBot="1" x14ac:dyDescent="0.3">
      <c r="A4374" s="51" t="str">
        <f t="shared" si="136"/>
        <v>A</v>
      </c>
      <c r="B4374" s="52" t="s">
        <v>2101</v>
      </c>
      <c r="C4374" s="125" t="s">
        <v>2102</v>
      </c>
      <c r="D4374" s="54">
        <v>31</v>
      </c>
      <c r="E4374" s="54">
        <v>53.123940000000005</v>
      </c>
      <c r="F4374" s="126">
        <f t="shared" si="137"/>
        <v>1.7136754838709678</v>
      </c>
    </row>
    <row r="4375" spans="1:6" s="55" customFormat="1" ht="15.75" thickTop="1" x14ac:dyDescent="0.25">
      <c r="A4375" s="51" t="str">
        <f t="shared" si="136"/>
        <v>A</v>
      </c>
      <c r="B4375" s="127" t="s">
        <v>258</v>
      </c>
      <c r="C4375" s="57" t="s">
        <v>10</v>
      </c>
      <c r="D4375" s="58">
        <v>31</v>
      </c>
      <c r="E4375" s="58">
        <v>49.094899999999996</v>
      </c>
      <c r="F4375" s="128">
        <f t="shared" si="137"/>
        <v>1.5837064516129031</v>
      </c>
    </row>
    <row r="4376" spans="1:6" s="55" customFormat="1" x14ac:dyDescent="0.25">
      <c r="A4376" s="51" t="str">
        <f t="shared" si="136"/>
        <v>A</v>
      </c>
      <c r="B4376" s="129" t="s">
        <v>258</v>
      </c>
      <c r="C4376" s="60" t="s">
        <v>11</v>
      </c>
      <c r="D4376" s="61">
        <v>20</v>
      </c>
      <c r="E4376" s="61">
        <v>19.094999999999999</v>
      </c>
      <c r="F4376" s="130">
        <f t="shared" si="137"/>
        <v>0.95474999999999999</v>
      </c>
    </row>
    <row r="4377" spans="1:6" s="55" customFormat="1" x14ac:dyDescent="0.25">
      <c r="A4377" s="51" t="str">
        <f t="shared" si="136"/>
        <v>A</v>
      </c>
      <c r="B4377" s="129" t="s">
        <v>258</v>
      </c>
      <c r="C4377" s="60" t="s">
        <v>12</v>
      </c>
      <c r="D4377" s="61">
        <v>10</v>
      </c>
      <c r="E4377" s="61">
        <v>29.8474</v>
      </c>
      <c r="F4377" s="130">
        <f t="shared" si="137"/>
        <v>2.9847399999999999</v>
      </c>
    </row>
    <row r="4378" spans="1:6" s="55" customFormat="1" x14ac:dyDescent="0.25">
      <c r="A4378" s="51" t="str">
        <f t="shared" si="136"/>
        <v>A</v>
      </c>
      <c r="B4378" s="129" t="s">
        <v>258</v>
      </c>
      <c r="C4378" s="60" t="s">
        <v>16</v>
      </c>
      <c r="D4378" s="61">
        <v>1</v>
      </c>
      <c r="E4378" s="61">
        <v>0.1525</v>
      </c>
      <c r="F4378" s="130">
        <f t="shared" si="137"/>
        <v>0.1525</v>
      </c>
    </row>
    <row r="4379" spans="1:6" s="55" customFormat="1" x14ac:dyDescent="0.25">
      <c r="A4379" s="51" t="str">
        <f t="shared" si="136"/>
        <v>A</v>
      </c>
      <c r="B4379" s="127" t="s">
        <v>258</v>
      </c>
      <c r="C4379" s="57" t="s">
        <v>17</v>
      </c>
      <c r="D4379" s="58">
        <v>0</v>
      </c>
      <c r="E4379" s="58">
        <v>4.0290400000000002</v>
      </c>
      <c r="F4379" s="128" t="e">
        <f t="shared" si="137"/>
        <v>#DIV/0!</v>
      </c>
    </row>
    <row r="4380" spans="1:6" s="55" customFormat="1" ht="36.75" thickBot="1" x14ac:dyDescent="0.3">
      <c r="A4380" s="51" t="str">
        <f t="shared" si="136"/>
        <v>A</v>
      </c>
      <c r="B4380" s="52" t="s">
        <v>2103</v>
      </c>
      <c r="C4380" s="125" t="s">
        <v>2104</v>
      </c>
      <c r="D4380" s="54">
        <v>110</v>
      </c>
      <c r="E4380" s="54">
        <v>97.019840000000002</v>
      </c>
      <c r="F4380" s="126">
        <f t="shared" si="137"/>
        <v>0.88199854545454548</v>
      </c>
    </row>
    <row r="4381" spans="1:6" s="55" customFormat="1" ht="15.75" thickTop="1" x14ac:dyDescent="0.25">
      <c r="A4381" s="51" t="str">
        <f t="shared" si="136"/>
        <v>A</v>
      </c>
      <c r="B4381" s="127" t="s">
        <v>258</v>
      </c>
      <c r="C4381" s="57" t="s">
        <v>10</v>
      </c>
      <c r="D4381" s="58">
        <v>110</v>
      </c>
      <c r="E4381" s="58">
        <v>97.019840000000002</v>
      </c>
      <c r="F4381" s="128">
        <f t="shared" si="137"/>
        <v>0.88199854545454548</v>
      </c>
    </row>
    <row r="4382" spans="1:6" s="55" customFormat="1" x14ac:dyDescent="0.25">
      <c r="A4382" s="51" t="str">
        <f t="shared" si="136"/>
        <v>A</v>
      </c>
      <c r="B4382" s="129" t="s">
        <v>258</v>
      </c>
      <c r="C4382" s="60" t="s">
        <v>11</v>
      </c>
      <c r="D4382" s="61">
        <v>81</v>
      </c>
      <c r="E4382" s="61">
        <v>72.745000000000005</v>
      </c>
      <c r="F4382" s="130">
        <f t="shared" si="137"/>
        <v>0.89808641975308645</v>
      </c>
    </row>
    <row r="4383" spans="1:6" s="55" customFormat="1" x14ac:dyDescent="0.25">
      <c r="A4383" s="51" t="str">
        <f t="shared" si="136"/>
        <v>A</v>
      </c>
      <c r="B4383" s="129" t="s">
        <v>258</v>
      </c>
      <c r="C4383" s="60" t="s">
        <v>12</v>
      </c>
      <c r="D4383" s="61">
        <v>29</v>
      </c>
      <c r="E4383" s="61">
        <v>24.274840000000001</v>
      </c>
      <c r="F4383" s="130">
        <f t="shared" si="137"/>
        <v>0.8370634482758621</v>
      </c>
    </row>
    <row r="4384" spans="1:6" s="55" customFormat="1" ht="18.75" thickBot="1" x14ac:dyDescent="0.3">
      <c r="A4384" s="51" t="str">
        <f t="shared" si="136"/>
        <v>A</v>
      </c>
      <c r="B4384" s="52" t="s">
        <v>2105</v>
      </c>
      <c r="C4384" s="125" t="s">
        <v>2106</v>
      </c>
      <c r="D4384" s="54">
        <v>181</v>
      </c>
      <c r="E4384" s="54">
        <v>180.20197999999999</v>
      </c>
      <c r="F4384" s="126">
        <f t="shared" si="137"/>
        <v>0.99559104972375689</v>
      </c>
    </row>
    <row r="4385" spans="1:6" s="55" customFormat="1" ht="15.75" thickTop="1" x14ac:dyDescent="0.25">
      <c r="A4385" s="51" t="str">
        <f t="shared" si="136"/>
        <v>A</v>
      </c>
      <c r="B4385" s="127" t="s">
        <v>258</v>
      </c>
      <c r="C4385" s="57" t="s">
        <v>10</v>
      </c>
      <c r="D4385" s="58">
        <v>181</v>
      </c>
      <c r="E4385" s="58">
        <v>180.20197999999999</v>
      </c>
      <c r="F4385" s="128">
        <f t="shared" si="137"/>
        <v>0.99559104972375689</v>
      </c>
    </row>
    <row r="4386" spans="1:6" s="55" customFormat="1" x14ac:dyDescent="0.25">
      <c r="A4386" s="51" t="str">
        <f t="shared" si="136"/>
        <v>A</v>
      </c>
      <c r="B4386" s="129" t="s">
        <v>258</v>
      </c>
      <c r="C4386" s="60" t="s">
        <v>11</v>
      </c>
      <c r="D4386" s="61">
        <v>107</v>
      </c>
      <c r="E4386" s="61">
        <v>106.29</v>
      </c>
      <c r="F4386" s="130">
        <f t="shared" si="137"/>
        <v>0.99336448598130844</v>
      </c>
    </row>
    <row r="4387" spans="1:6" s="55" customFormat="1" x14ac:dyDescent="0.25">
      <c r="A4387" s="51" t="str">
        <f t="shared" si="136"/>
        <v>A</v>
      </c>
      <c r="B4387" s="129" t="s">
        <v>258</v>
      </c>
      <c r="C4387" s="60" t="s">
        <v>12</v>
      </c>
      <c r="D4387" s="61">
        <v>74</v>
      </c>
      <c r="E4387" s="61">
        <v>73.91198</v>
      </c>
      <c r="F4387" s="130">
        <f t="shared" si="137"/>
        <v>0.99881054054054053</v>
      </c>
    </row>
    <row r="4388" spans="1:6" s="55" customFormat="1" ht="18.75" thickBot="1" x14ac:dyDescent="0.3">
      <c r="A4388" s="51" t="str">
        <f t="shared" si="136"/>
        <v>A</v>
      </c>
      <c r="B4388" s="52" t="s">
        <v>2107</v>
      </c>
      <c r="C4388" s="125" t="s">
        <v>2108</v>
      </c>
      <c r="D4388" s="54">
        <v>14</v>
      </c>
      <c r="E4388" s="54">
        <v>13.414200000000001</v>
      </c>
      <c r="F4388" s="126">
        <f t="shared" si="137"/>
        <v>0.95815714285714293</v>
      </c>
    </row>
    <row r="4389" spans="1:6" s="55" customFormat="1" ht="15.75" thickTop="1" x14ac:dyDescent="0.25">
      <c r="A4389" s="51" t="str">
        <f t="shared" si="136"/>
        <v>A</v>
      </c>
      <c r="B4389" s="127" t="s">
        <v>258</v>
      </c>
      <c r="C4389" s="57" t="s">
        <v>10</v>
      </c>
      <c r="D4389" s="58">
        <v>14</v>
      </c>
      <c r="E4389" s="58">
        <v>13.414200000000001</v>
      </c>
      <c r="F4389" s="128">
        <f t="shared" si="137"/>
        <v>0.95815714285714293</v>
      </c>
    </row>
    <row r="4390" spans="1:6" s="55" customFormat="1" x14ac:dyDescent="0.25">
      <c r="A4390" s="51" t="str">
        <f t="shared" si="136"/>
        <v>A</v>
      </c>
      <c r="B4390" s="129" t="s">
        <v>258</v>
      </c>
      <c r="C4390" s="60" t="s">
        <v>11</v>
      </c>
      <c r="D4390" s="61">
        <v>11</v>
      </c>
      <c r="E4390" s="61">
        <v>10.599</v>
      </c>
      <c r="F4390" s="130">
        <f t="shared" si="137"/>
        <v>0.96354545454545459</v>
      </c>
    </row>
    <row r="4391" spans="1:6" s="55" customFormat="1" x14ac:dyDescent="0.25">
      <c r="A4391" s="51" t="str">
        <f t="shared" si="136"/>
        <v>A</v>
      </c>
      <c r="B4391" s="129" t="s">
        <v>258</v>
      </c>
      <c r="C4391" s="60" t="s">
        <v>12</v>
      </c>
      <c r="D4391" s="61">
        <v>3</v>
      </c>
      <c r="E4391" s="61">
        <v>2.8151999999999999</v>
      </c>
      <c r="F4391" s="130">
        <f t="shared" si="137"/>
        <v>0.93840000000000001</v>
      </c>
    </row>
    <row r="4392" spans="1:6" s="55" customFormat="1" ht="36.75" thickBot="1" x14ac:dyDescent="0.3">
      <c r="A4392" s="51" t="str">
        <f t="shared" si="136"/>
        <v>A</v>
      </c>
      <c r="B4392" s="52" t="s">
        <v>2109</v>
      </c>
      <c r="C4392" s="125" t="s">
        <v>2110</v>
      </c>
      <c r="D4392" s="54">
        <v>36</v>
      </c>
      <c r="E4392" s="54">
        <v>35.243019999999994</v>
      </c>
      <c r="F4392" s="126">
        <f t="shared" si="137"/>
        <v>0.97897277777777758</v>
      </c>
    </row>
    <row r="4393" spans="1:6" s="55" customFormat="1" ht="15.75" thickTop="1" x14ac:dyDescent="0.25">
      <c r="A4393" s="51" t="str">
        <f t="shared" si="136"/>
        <v>A</v>
      </c>
      <c r="B4393" s="127" t="s">
        <v>258</v>
      </c>
      <c r="C4393" s="57" t="s">
        <v>10</v>
      </c>
      <c r="D4393" s="58">
        <v>36</v>
      </c>
      <c r="E4393" s="58">
        <v>35.243019999999994</v>
      </c>
      <c r="F4393" s="128">
        <f t="shared" si="137"/>
        <v>0.97897277777777758</v>
      </c>
    </row>
    <row r="4394" spans="1:6" s="55" customFormat="1" x14ac:dyDescent="0.25">
      <c r="A4394" s="51" t="str">
        <f t="shared" si="136"/>
        <v>A</v>
      </c>
      <c r="B4394" s="129" t="s">
        <v>258</v>
      </c>
      <c r="C4394" s="60" t="s">
        <v>11</v>
      </c>
      <c r="D4394" s="61">
        <v>13</v>
      </c>
      <c r="E4394" s="61">
        <v>12.699</v>
      </c>
      <c r="F4394" s="130">
        <f t="shared" si="137"/>
        <v>0.97684615384615381</v>
      </c>
    </row>
    <row r="4395" spans="1:6" s="55" customFormat="1" x14ac:dyDescent="0.25">
      <c r="A4395" s="51" t="str">
        <f t="shared" si="136"/>
        <v>A</v>
      </c>
      <c r="B4395" s="129" t="s">
        <v>258</v>
      </c>
      <c r="C4395" s="60" t="s">
        <v>12</v>
      </c>
      <c r="D4395" s="61">
        <v>22.396999999999998</v>
      </c>
      <c r="E4395" s="61">
        <v>22.393450000000001</v>
      </c>
      <c r="F4395" s="130">
        <f t="shared" si="137"/>
        <v>0.99984149662901289</v>
      </c>
    </row>
    <row r="4396" spans="1:6" s="55" customFormat="1" x14ac:dyDescent="0.25">
      <c r="A4396" s="51" t="str">
        <f t="shared" si="136"/>
        <v>A</v>
      </c>
      <c r="B4396" s="129" t="s">
        <v>258</v>
      </c>
      <c r="C4396" s="60" t="s">
        <v>16</v>
      </c>
      <c r="D4396" s="61">
        <v>0.60299999999999998</v>
      </c>
      <c r="E4396" s="61">
        <v>0.15056999999999998</v>
      </c>
      <c r="F4396" s="130">
        <f t="shared" si="137"/>
        <v>0.24970149253731341</v>
      </c>
    </row>
    <row r="4397" spans="1:6" s="55" customFormat="1" ht="18.75" thickBot="1" x14ac:dyDescent="0.3">
      <c r="A4397" s="51" t="str">
        <f t="shared" si="136"/>
        <v>A</v>
      </c>
      <c r="B4397" s="52" t="s">
        <v>2111</v>
      </c>
      <c r="C4397" s="125" t="s">
        <v>2112</v>
      </c>
      <c r="D4397" s="54">
        <v>32</v>
      </c>
      <c r="E4397" s="54">
        <v>31.15982</v>
      </c>
      <c r="F4397" s="126">
        <f t="shared" si="137"/>
        <v>0.973744375</v>
      </c>
    </row>
    <row r="4398" spans="1:6" s="55" customFormat="1" ht="15.75" thickTop="1" x14ac:dyDescent="0.25">
      <c r="A4398" s="51" t="str">
        <f t="shared" si="136"/>
        <v>A</v>
      </c>
      <c r="B4398" s="127" t="s">
        <v>258</v>
      </c>
      <c r="C4398" s="57" t="s">
        <v>10</v>
      </c>
      <c r="D4398" s="58">
        <v>32</v>
      </c>
      <c r="E4398" s="58">
        <v>31.15982</v>
      </c>
      <c r="F4398" s="128">
        <f t="shared" si="137"/>
        <v>0.973744375</v>
      </c>
    </row>
    <row r="4399" spans="1:6" s="55" customFormat="1" x14ac:dyDescent="0.25">
      <c r="A4399" s="51" t="str">
        <f t="shared" si="136"/>
        <v>A</v>
      </c>
      <c r="B4399" s="129" t="s">
        <v>258</v>
      </c>
      <c r="C4399" s="60" t="s">
        <v>11</v>
      </c>
      <c r="D4399" s="61">
        <v>24</v>
      </c>
      <c r="E4399" s="61">
        <v>23.19</v>
      </c>
      <c r="F4399" s="130">
        <f t="shared" si="137"/>
        <v>0.96625000000000005</v>
      </c>
    </row>
    <row r="4400" spans="1:6" s="55" customFormat="1" x14ac:dyDescent="0.25">
      <c r="A4400" s="51" t="str">
        <f t="shared" si="136"/>
        <v>A</v>
      </c>
      <c r="B4400" s="129" t="s">
        <v>258</v>
      </c>
      <c r="C4400" s="60" t="s">
        <v>12</v>
      </c>
      <c r="D4400" s="61">
        <v>8</v>
      </c>
      <c r="E4400" s="61">
        <v>7.9698199999999995</v>
      </c>
      <c r="F4400" s="130">
        <f t="shared" si="137"/>
        <v>0.99622749999999993</v>
      </c>
    </row>
    <row r="4401" spans="1:6" s="55" customFormat="1" ht="18.75" thickBot="1" x14ac:dyDescent="0.3">
      <c r="A4401" s="51" t="str">
        <f t="shared" si="136"/>
        <v>A</v>
      </c>
      <c r="B4401" s="52" t="s">
        <v>2113</v>
      </c>
      <c r="C4401" s="125" t="s">
        <v>2114</v>
      </c>
      <c r="D4401" s="54">
        <v>30</v>
      </c>
      <c r="E4401" s="54">
        <v>28.23743</v>
      </c>
      <c r="F4401" s="126">
        <f t="shared" si="137"/>
        <v>0.9412476666666667</v>
      </c>
    </row>
    <row r="4402" spans="1:6" s="55" customFormat="1" ht="15.75" thickTop="1" x14ac:dyDescent="0.25">
      <c r="A4402" s="51" t="str">
        <f t="shared" si="136"/>
        <v>A</v>
      </c>
      <c r="B4402" s="127" t="s">
        <v>258</v>
      </c>
      <c r="C4402" s="57" t="s">
        <v>10</v>
      </c>
      <c r="D4402" s="58">
        <v>30</v>
      </c>
      <c r="E4402" s="58">
        <v>28.23743</v>
      </c>
      <c r="F4402" s="128">
        <f t="shared" si="137"/>
        <v>0.9412476666666667</v>
      </c>
    </row>
    <row r="4403" spans="1:6" s="55" customFormat="1" x14ac:dyDescent="0.25">
      <c r="A4403" s="51" t="str">
        <f t="shared" si="136"/>
        <v>A</v>
      </c>
      <c r="B4403" s="129" t="s">
        <v>258</v>
      </c>
      <c r="C4403" s="60" t="s">
        <v>11</v>
      </c>
      <c r="D4403" s="61">
        <v>18</v>
      </c>
      <c r="E4403" s="61">
        <v>16.44632</v>
      </c>
      <c r="F4403" s="130">
        <f t="shared" si="137"/>
        <v>0.91368444444444441</v>
      </c>
    </row>
    <row r="4404" spans="1:6" s="55" customFormat="1" x14ac:dyDescent="0.25">
      <c r="A4404" s="51" t="str">
        <f t="shared" si="136"/>
        <v>A</v>
      </c>
      <c r="B4404" s="129" t="s">
        <v>258</v>
      </c>
      <c r="C4404" s="60" t="s">
        <v>12</v>
      </c>
      <c r="D4404" s="61">
        <v>12</v>
      </c>
      <c r="E4404" s="61">
        <v>11.79111</v>
      </c>
      <c r="F4404" s="130">
        <f t="shared" si="137"/>
        <v>0.98259249999999998</v>
      </c>
    </row>
    <row r="4405" spans="1:6" s="55" customFormat="1" ht="18.75" thickBot="1" x14ac:dyDescent="0.3">
      <c r="A4405" s="51" t="str">
        <f t="shared" si="136"/>
        <v>A</v>
      </c>
      <c r="B4405" s="52" t="s">
        <v>2115</v>
      </c>
      <c r="C4405" s="125" t="s">
        <v>2116</v>
      </c>
      <c r="D4405" s="54">
        <v>15</v>
      </c>
      <c r="E4405" s="54">
        <v>13.24</v>
      </c>
      <c r="F4405" s="126">
        <f t="shared" si="137"/>
        <v>0.88266666666666671</v>
      </c>
    </row>
    <row r="4406" spans="1:6" s="55" customFormat="1" ht="15.75" thickTop="1" x14ac:dyDescent="0.25">
      <c r="A4406" s="51" t="str">
        <f t="shared" si="136"/>
        <v>A</v>
      </c>
      <c r="B4406" s="127" t="s">
        <v>258</v>
      </c>
      <c r="C4406" s="57" t="s">
        <v>10</v>
      </c>
      <c r="D4406" s="58">
        <v>15</v>
      </c>
      <c r="E4406" s="58">
        <v>13.24</v>
      </c>
      <c r="F4406" s="128">
        <f t="shared" si="137"/>
        <v>0.88266666666666671</v>
      </c>
    </row>
    <row r="4407" spans="1:6" s="55" customFormat="1" x14ac:dyDescent="0.25">
      <c r="A4407" s="51" t="str">
        <f t="shared" si="136"/>
        <v>A</v>
      </c>
      <c r="B4407" s="129" t="s">
        <v>258</v>
      </c>
      <c r="C4407" s="60" t="s">
        <v>11</v>
      </c>
      <c r="D4407" s="61">
        <v>10</v>
      </c>
      <c r="E4407" s="61">
        <v>9.2100000000000009</v>
      </c>
      <c r="F4407" s="130">
        <f t="shared" si="137"/>
        <v>0.92100000000000004</v>
      </c>
    </row>
    <row r="4408" spans="1:6" s="55" customFormat="1" x14ac:dyDescent="0.25">
      <c r="A4408" s="51" t="str">
        <f t="shared" si="136"/>
        <v>A</v>
      </c>
      <c r="B4408" s="129" t="s">
        <v>258</v>
      </c>
      <c r="C4408" s="60" t="s">
        <v>12</v>
      </c>
      <c r="D4408" s="61">
        <v>5</v>
      </c>
      <c r="E4408" s="61">
        <v>4.03</v>
      </c>
      <c r="F4408" s="130">
        <f t="shared" si="137"/>
        <v>0.80600000000000005</v>
      </c>
    </row>
    <row r="4409" spans="1:6" s="55" customFormat="1" ht="36.75" thickBot="1" x14ac:dyDescent="0.3">
      <c r="A4409" s="51" t="str">
        <f t="shared" si="136"/>
        <v>A</v>
      </c>
      <c r="B4409" s="52" t="s">
        <v>2117</v>
      </c>
      <c r="C4409" s="125" t="s">
        <v>2118</v>
      </c>
      <c r="D4409" s="54">
        <v>18</v>
      </c>
      <c r="E4409" s="54">
        <v>17.570720000000001</v>
      </c>
      <c r="F4409" s="126">
        <f t="shared" si="137"/>
        <v>0.97615111111111119</v>
      </c>
    </row>
    <row r="4410" spans="1:6" s="55" customFormat="1" ht="15.75" thickTop="1" x14ac:dyDescent="0.25">
      <c r="A4410" s="51" t="str">
        <f t="shared" si="136"/>
        <v>A</v>
      </c>
      <c r="B4410" s="127" t="s">
        <v>258</v>
      </c>
      <c r="C4410" s="57" t="s">
        <v>10</v>
      </c>
      <c r="D4410" s="58">
        <v>18</v>
      </c>
      <c r="E4410" s="58">
        <v>17.570720000000001</v>
      </c>
      <c r="F4410" s="128">
        <f t="shared" si="137"/>
        <v>0.97615111111111119</v>
      </c>
    </row>
    <row r="4411" spans="1:6" s="55" customFormat="1" x14ac:dyDescent="0.25">
      <c r="A4411" s="51" t="str">
        <f t="shared" si="136"/>
        <v>A</v>
      </c>
      <c r="B4411" s="129" t="s">
        <v>258</v>
      </c>
      <c r="C4411" s="60" t="s">
        <v>11</v>
      </c>
      <c r="D4411" s="61">
        <v>11</v>
      </c>
      <c r="E4411" s="61">
        <v>10.574999999999999</v>
      </c>
      <c r="F4411" s="130">
        <f t="shared" si="137"/>
        <v>0.96136363636363631</v>
      </c>
    </row>
    <row r="4412" spans="1:6" s="55" customFormat="1" x14ac:dyDescent="0.25">
      <c r="A4412" s="51" t="str">
        <f t="shared" si="136"/>
        <v>A</v>
      </c>
      <c r="B4412" s="129" t="s">
        <v>258</v>
      </c>
      <c r="C4412" s="60" t="s">
        <v>12</v>
      </c>
      <c r="D4412" s="61">
        <v>7</v>
      </c>
      <c r="E4412" s="61">
        <v>6.9957200000000004</v>
      </c>
      <c r="F4412" s="130">
        <f t="shared" si="137"/>
        <v>0.99938857142857151</v>
      </c>
    </row>
    <row r="4413" spans="1:6" s="55" customFormat="1" ht="18.75" thickBot="1" x14ac:dyDescent="0.3">
      <c r="A4413" s="51" t="str">
        <f t="shared" si="136"/>
        <v>A</v>
      </c>
      <c r="B4413" s="52" t="s">
        <v>2119</v>
      </c>
      <c r="C4413" s="125" t="s">
        <v>2120</v>
      </c>
      <c r="D4413" s="54">
        <v>13</v>
      </c>
      <c r="E4413" s="54">
        <v>12.75</v>
      </c>
      <c r="F4413" s="126">
        <f t="shared" si="137"/>
        <v>0.98076923076923073</v>
      </c>
    </row>
    <row r="4414" spans="1:6" s="55" customFormat="1" ht="15.75" thickTop="1" x14ac:dyDescent="0.25">
      <c r="A4414" s="51" t="str">
        <f t="shared" si="136"/>
        <v>A</v>
      </c>
      <c r="B4414" s="127" t="s">
        <v>258</v>
      </c>
      <c r="C4414" s="57" t="s">
        <v>10</v>
      </c>
      <c r="D4414" s="58">
        <v>13</v>
      </c>
      <c r="E4414" s="58">
        <v>12.75</v>
      </c>
      <c r="F4414" s="128">
        <f t="shared" si="137"/>
        <v>0.98076923076923073</v>
      </c>
    </row>
    <row r="4415" spans="1:6" s="55" customFormat="1" x14ac:dyDescent="0.25">
      <c r="A4415" s="51" t="str">
        <f t="shared" si="136"/>
        <v>A</v>
      </c>
      <c r="B4415" s="129" t="s">
        <v>258</v>
      </c>
      <c r="C4415" s="60" t="s">
        <v>11</v>
      </c>
      <c r="D4415" s="61">
        <v>13</v>
      </c>
      <c r="E4415" s="61">
        <v>12.75</v>
      </c>
      <c r="F4415" s="130">
        <f t="shared" si="137"/>
        <v>0.98076923076923073</v>
      </c>
    </row>
    <row r="4416" spans="1:6" s="55" customFormat="1" ht="18.75" thickBot="1" x14ac:dyDescent="0.3">
      <c r="A4416" s="51" t="str">
        <f t="shared" si="136"/>
        <v>A</v>
      </c>
      <c r="B4416" s="52" t="s">
        <v>2121</v>
      </c>
      <c r="C4416" s="125" t="s">
        <v>2122</v>
      </c>
      <c r="D4416" s="54">
        <v>19</v>
      </c>
      <c r="E4416" s="54">
        <v>18.997</v>
      </c>
      <c r="F4416" s="126">
        <f t="shared" si="137"/>
        <v>0.99984210526315787</v>
      </c>
    </row>
    <row r="4417" spans="1:6" s="55" customFormat="1" ht="15.75" thickTop="1" x14ac:dyDescent="0.25">
      <c r="A4417" s="51" t="str">
        <f t="shared" si="136"/>
        <v>A</v>
      </c>
      <c r="B4417" s="127" t="s">
        <v>258</v>
      </c>
      <c r="C4417" s="57" t="s">
        <v>10</v>
      </c>
      <c r="D4417" s="58">
        <v>19</v>
      </c>
      <c r="E4417" s="58">
        <v>18.997</v>
      </c>
      <c r="F4417" s="128">
        <f t="shared" si="137"/>
        <v>0.99984210526315787</v>
      </c>
    </row>
    <row r="4418" spans="1:6" s="55" customFormat="1" x14ac:dyDescent="0.25">
      <c r="A4418" s="51" t="str">
        <f t="shared" si="136"/>
        <v>A</v>
      </c>
      <c r="B4418" s="129" t="s">
        <v>258</v>
      </c>
      <c r="C4418" s="60" t="s">
        <v>12</v>
      </c>
      <c r="D4418" s="61">
        <v>19</v>
      </c>
      <c r="E4418" s="61">
        <v>18.997</v>
      </c>
      <c r="F4418" s="130">
        <f t="shared" si="137"/>
        <v>0.99984210526315787</v>
      </c>
    </row>
    <row r="4419" spans="1:6" s="55" customFormat="1" ht="18.75" thickBot="1" x14ac:dyDescent="0.3">
      <c r="A4419" s="51" t="str">
        <f t="shared" si="136"/>
        <v>A</v>
      </c>
      <c r="B4419" s="52" t="s">
        <v>2123</v>
      </c>
      <c r="C4419" s="125" t="s">
        <v>165</v>
      </c>
      <c r="D4419" s="54">
        <v>18</v>
      </c>
      <c r="E4419" s="54">
        <v>16.524259999999998</v>
      </c>
      <c r="F4419" s="126">
        <f t="shared" si="137"/>
        <v>0.91801444444444436</v>
      </c>
    </row>
    <row r="4420" spans="1:6" s="55" customFormat="1" ht="15.75" thickTop="1" x14ac:dyDescent="0.25">
      <c r="A4420" s="51" t="str">
        <f t="shared" ref="A4420:A4483" si="138">IF(OR(D4420&lt;&gt;0,E4420&lt;&gt;0),"A","B")</f>
        <v>A</v>
      </c>
      <c r="B4420" s="127" t="s">
        <v>258</v>
      </c>
      <c r="C4420" s="57" t="s">
        <v>10</v>
      </c>
      <c r="D4420" s="58">
        <v>18</v>
      </c>
      <c r="E4420" s="58">
        <v>16.524259999999998</v>
      </c>
      <c r="F4420" s="128">
        <f t="shared" ref="F4420:F4483" si="139">E4420/D4420</f>
        <v>0.91801444444444436</v>
      </c>
    </row>
    <row r="4421" spans="1:6" s="55" customFormat="1" x14ac:dyDescent="0.25">
      <c r="A4421" s="51" t="str">
        <f t="shared" si="138"/>
        <v>A</v>
      </c>
      <c r="B4421" s="129" t="s">
        <v>258</v>
      </c>
      <c r="C4421" s="60" t="s">
        <v>11</v>
      </c>
      <c r="D4421" s="61">
        <v>15</v>
      </c>
      <c r="E4421" s="61">
        <v>15</v>
      </c>
      <c r="F4421" s="130">
        <f t="shared" si="139"/>
        <v>1</v>
      </c>
    </row>
    <row r="4422" spans="1:6" s="55" customFormat="1" x14ac:dyDescent="0.25">
      <c r="A4422" s="51" t="str">
        <f t="shared" si="138"/>
        <v>A</v>
      </c>
      <c r="B4422" s="129" t="s">
        <v>258</v>
      </c>
      <c r="C4422" s="60" t="s">
        <v>12</v>
      </c>
      <c r="D4422" s="61">
        <v>2</v>
      </c>
      <c r="E4422" s="61">
        <v>1.4866600000000001</v>
      </c>
      <c r="F4422" s="130">
        <f t="shared" si="139"/>
        <v>0.74333000000000005</v>
      </c>
    </row>
    <row r="4423" spans="1:6" s="55" customFormat="1" x14ac:dyDescent="0.25">
      <c r="A4423" s="51" t="str">
        <f t="shared" si="138"/>
        <v>A</v>
      </c>
      <c r="B4423" s="129" t="s">
        <v>258</v>
      </c>
      <c r="C4423" s="60" t="s">
        <v>16</v>
      </c>
      <c r="D4423" s="61">
        <v>1</v>
      </c>
      <c r="E4423" s="61">
        <v>3.7600000000000001E-2</v>
      </c>
      <c r="F4423" s="130">
        <f t="shared" si="139"/>
        <v>3.7600000000000001E-2</v>
      </c>
    </row>
    <row r="4424" spans="1:6" s="55" customFormat="1" ht="54.75" thickBot="1" x14ac:dyDescent="0.3">
      <c r="A4424" s="51" t="str">
        <f t="shared" si="138"/>
        <v>A</v>
      </c>
      <c r="B4424" s="52" t="s">
        <v>2124</v>
      </c>
      <c r="C4424" s="125" t="s">
        <v>2125</v>
      </c>
      <c r="D4424" s="54">
        <v>41</v>
      </c>
      <c r="E4424" s="54">
        <v>38.218679999999999</v>
      </c>
      <c r="F4424" s="126">
        <f t="shared" si="139"/>
        <v>0.93216292682926827</v>
      </c>
    </row>
    <row r="4425" spans="1:6" s="55" customFormat="1" ht="15.75" thickTop="1" x14ac:dyDescent="0.25">
      <c r="A4425" s="51" t="str">
        <f t="shared" si="138"/>
        <v>A</v>
      </c>
      <c r="B4425" s="127" t="s">
        <v>258</v>
      </c>
      <c r="C4425" s="57" t="s">
        <v>10</v>
      </c>
      <c r="D4425" s="58">
        <v>41</v>
      </c>
      <c r="E4425" s="58">
        <v>38.218679999999999</v>
      </c>
      <c r="F4425" s="128">
        <f t="shared" si="139"/>
        <v>0.93216292682926827</v>
      </c>
    </row>
    <row r="4426" spans="1:6" s="55" customFormat="1" x14ac:dyDescent="0.25">
      <c r="A4426" s="51" t="str">
        <f t="shared" si="138"/>
        <v>A</v>
      </c>
      <c r="B4426" s="129" t="s">
        <v>258</v>
      </c>
      <c r="C4426" s="60" t="s">
        <v>11</v>
      </c>
      <c r="D4426" s="61">
        <v>27</v>
      </c>
      <c r="E4426" s="61">
        <v>25.2</v>
      </c>
      <c r="F4426" s="130">
        <f t="shared" si="139"/>
        <v>0.93333333333333335</v>
      </c>
    </row>
    <row r="4427" spans="1:6" s="55" customFormat="1" x14ac:dyDescent="0.25">
      <c r="A4427" s="51" t="str">
        <f t="shared" si="138"/>
        <v>A</v>
      </c>
      <c r="B4427" s="129" t="s">
        <v>258</v>
      </c>
      <c r="C4427" s="60" t="s">
        <v>12</v>
      </c>
      <c r="D4427" s="61">
        <v>13.85</v>
      </c>
      <c r="E4427" s="61">
        <v>12.98118</v>
      </c>
      <c r="F4427" s="130">
        <f t="shared" si="139"/>
        <v>0.93726931407942238</v>
      </c>
    </row>
    <row r="4428" spans="1:6" s="55" customFormat="1" x14ac:dyDescent="0.25">
      <c r="A4428" s="51" t="str">
        <f t="shared" si="138"/>
        <v>A</v>
      </c>
      <c r="B4428" s="129" t="s">
        <v>258</v>
      </c>
      <c r="C4428" s="60" t="s">
        <v>16</v>
      </c>
      <c r="D4428" s="61">
        <v>0.15</v>
      </c>
      <c r="E4428" s="61">
        <v>3.7499999999999999E-2</v>
      </c>
      <c r="F4428" s="130">
        <f t="shared" si="139"/>
        <v>0.25</v>
      </c>
    </row>
    <row r="4429" spans="1:6" s="55" customFormat="1" ht="36.75" thickBot="1" x14ac:dyDescent="0.3">
      <c r="A4429" s="51" t="str">
        <f t="shared" si="138"/>
        <v>A</v>
      </c>
      <c r="B4429" s="52" t="s">
        <v>2126</v>
      </c>
      <c r="C4429" s="125" t="s">
        <v>2127</v>
      </c>
      <c r="D4429" s="54">
        <v>16</v>
      </c>
      <c r="E4429" s="54">
        <v>15.34764</v>
      </c>
      <c r="F4429" s="126">
        <f t="shared" si="139"/>
        <v>0.95922750000000001</v>
      </c>
    </row>
    <row r="4430" spans="1:6" s="55" customFormat="1" ht="15.75" thickTop="1" x14ac:dyDescent="0.25">
      <c r="A4430" s="51" t="str">
        <f t="shared" si="138"/>
        <v>A</v>
      </c>
      <c r="B4430" s="127" t="s">
        <v>258</v>
      </c>
      <c r="C4430" s="57" t="s">
        <v>10</v>
      </c>
      <c r="D4430" s="58">
        <v>16</v>
      </c>
      <c r="E4430" s="58">
        <v>15.34764</v>
      </c>
      <c r="F4430" s="128">
        <f t="shared" si="139"/>
        <v>0.95922750000000001</v>
      </c>
    </row>
    <row r="4431" spans="1:6" s="55" customFormat="1" x14ac:dyDescent="0.25">
      <c r="A4431" s="51" t="str">
        <f t="shared" si="138"/>
        <v>A</v>
      </c>
      <c r="B4431" s="129" t="s">
        <v>258</v>
      </c>
      <c r="C4431" s="60" t="s">
        <v>11</v>
      </c>
      <c r="D4431" s="61">
        <v>10</v>
      </c>
      <c r="E4431" s="61">
        <v>9.84</v>
      </c>
      <c r="F4431" s="130">
        <f t="shared" si="139"/>
        <v>0.98399999999999999</v>
      </c>
    </row>
    <row r="4432" spans="1:6" s="55" customFormat="1" x14ac:dyDescent="0.25">
      <c r="A4432" s="51" t="str">
        <f t="shared" si="138"/>
        <v>A</v>
      </c>
      <c r="B4432" s="129" t="s">
        <v>258</v>
      </c>
      <c r="C4432" s="60" t="s">
        <v>12</v>
      </c>
      <c r="D4432" s="61">
        <v>6</v>
      </c>
      <c r="E4432" s="61">
        <v>5.5076400000000003</v>
      </c>
      <c r="F4432" s="130">
        <f t="shared" si="139"/>
        <v>0.91794000000000009</v>
      </c>
    </row>
    <row r="4433" spans="1:6" s="55" customFormat="1" ht="18.75" thickBot="1" x14ac:dyDescent="0.3">
      <c r="A4433" s="51" t="str">
        <f t="shared" si="138"/>
        <v>A</v>
      </c>
      <c r="B4433" s="52" t="s">
        <v>2128</v>
      </c>
      <c r="C4433" s="125" t="s">
        <v>2129</v>
      </c>
      <c r="D4433" s="54">
        <v>1911</v>
      </c>
      <c r="E4433" s="54">
        <v>1214.80593</v>
      </c>
      <c r="F4433" s="126">
        <f t="shared" si="139"/>
        <v>0.63569122448979587</v>
      </c>
    </row>
    <row r="4434" spans="1:6" s="55" customFormat="1" ht="15.75" thickTop="1" x14ac:dyDescent="0.25">
      <c r="A4434" s="51" t="str">
        <f t="shared" si="138"/>
        <v>A</v>
      </c>
      <c r="B4434" s="127" t="s">
        <v>258</v>
      </c>
      <c r="C4434" s="57" t="s">
        <v>10</v>
      </c>
      <c r="D4434" s="58">
        <v>1791</v>
      </c>
      <c r="E4434" s="58">
        <v>1214.80593</v>
      </c>
      <c r="F4434" s="128">
        <f t="shared" si="139"/>
        <v>0.67828360134003352</v>
      </c>
    </row>
    <row r="4435" spans="1:6" s="55" customFormat="1" x14ac:dyDescent="0.25">
      <c r="A4435" s="51" t="str">
        <f t="shared" si="138"/>
        <v>A</v>
      </c>
      <c r="B4435" s="129" t="s">
        <v>258</v>
      </c>
      <c r="C4435" s="60" t="s">
        <v>11</v>
      </c>
      <c r="D4435" s="61">
        <v>729</v>
      </c>
      <c r="E4435" s="61">
        <v>501.18190999999996</v>
      </c>
      <c r="F4435" s="130">
        <f t="shared" si="139"/>
        <v>0.68749233196159121</v>
      </c>
    </row>
    <row r="4436" spans="1:6" s="55" customFormat="1" x14ac:dyDescent="0.25">
      <c r="A4436" s="51" t="str">
        <f t="shared" si="138"/>
        <v>A</v>
      </c>
      <c r="B4436" s="129" t="s">
        <v>258</v>
      </c>
      <c r="C4436" s="60" t="s">
        <v>12</v>
      </c>
      <c r="D4436" s="61">
        <v>947</v>
      </c>
      <c r="E4436" s="61">
        <v>707.02015999999992</v>
      </c>
      <c r="F4436" s="130">
        <f t="shared" si="139"/>
        <v>0.74658939809926073</v>
      </c>
    </row>
    <row r="4437" spans="1:6" s="55" customFormat="1" x14ac:dyDescent="0.25">
      <c r="A4437" s="51" t="str">
        <f t="shared" si="138"/>
        <v>A</v>
      </c>
      <c r="B4437" s="129" t="s">
        <v>258</v>
      </c>
      <c r="C4437" s="60" t="s">
        <v>15</v>
      </c>
      <c r="D4437" s="61">
        <v>7</v>
      </c>
      <c r="E4437" s="61">
        <v>2.7779799999999999</v>
      </c>
      <c r="F4437" s="130">
        <f t="shared" si="139"/>
        <v>0.39685428571428571</v>
      </c>
    </row>
    <row r="4438" spans="1:6" s="55" customFormat="1" x14ac:dyDescent="0.25">
      <c r="A4438" s="51" t="str">
        <f t="shared" si="138"/>
        <v>A</v>
      </c>
      <c r="B4438" s="129" t="s">
        <v>258</v>
      </c>
      <c r="C4438" s="60" t="s">
        <v>16</v>
      </c>
      <c r="D4438" s="61">
        <v>108</v>
      </c>
      <c r="E4438" s="61">
        <v>3.8258800000000002</v>
      </c>
      <c r="F4438" s="130">
        <f t="shared" si="139"/>
        <v>3.5424814814814819E-2</v>
      </c>
    </row>
    <row r="4439" spans="1:6" s="55" customFormat="1" x14ac:dyDescent="0.25">
      <c r="A4439" s="51" t="str">
        <f t="shared" si="138"/>
        <v>A</v>
      </c>
      <c r="B4439" s="127" t="s">
        <v>258</v>
      </c>
      <c r="C4439" s="57" t="s">
        <v>17</v>
      </c>
      <c r="D4439" s="58">
        <v>120</v>
      </c>
      <c r="E4439" s="58">
        <v>0</v>
      </c>
      <c r="F4439" s="128">
        <f t="shared" si="139"/>
        <v>0</v>
      </c>
    </row>
    <row r="4440" spans="1:6" s="55" customFormat="1" ht="36.75" thickBot="1" x14ac:dyDescent="0.3">
      <c r="A4440" s="51" t="str">
        <f t="shared" si="138"/>
        <v>A</v>
      </c>
      <c r="B4440" s="52" t="s">
        <v>2130</v>
      </c>
      <c r="C4440" s="125" t="s">
        <v>2131</v>
      </c>
      <c r="D4440" s="54">
        <v>1421</v>
      </c>
      <c r="E4440" s="54">
        <v>1047.0780999999999</v>
      </c>
      <c r="F4440" s="126">
        <f t="shared" si="139"/>
        <v>0.73686002814919072</v>
      </c>
    </row>
    <row r="4441" spans="1:6" s="55" customFormat="1" ht="15.75" thickTop="1" x14ac:dyDescent="0.25">
      <c r="A4441" s="51" t="str">
        <f t="shared" si="138"/>
        <v>A</v>
      </c>
      <c r="B4441" s="127" t="s">
        <v>258</v>
      </c>
      <c r="C4441" s="57" t="s">
        <v>10</v>
      </c>
      <c r="D4441" s="58">
        <v>1411</v>
      </c>
      <c r="E4441" s="58">
        <v>1047.0780999999999</v>
      </c>
      <c r="F4441" s="128">
        <f t="shared" si="139"/>
        <v>0.74208228206945426</v>
      </c>
    </row>
    <row r="4442" spans="1:6" s="55" customFormat="1" x14ac:dyDescent="0.25">
      <c r="A4442" s="51" t="str">
        <f t="shared" si="138"/>
        <v>A</v>
      </c>
      <c r="B4442" s="129" t="s">
        <v>258</v>
      </c>
      <c r="C4442" s="60" t="s">
        <v>11</v>
      </c>
      <c r="D4442" s="61">
        <v>729</v>
      </c>
      <c r="E4442" s="61">
        <v>501.18190999999996</v>
      </c>
      <c r="F4442" s="130">
        <f t="shared" si="139"/>
        <v>0.68749233196159121</v>
      </c>
    </row>
    <row r="4443" spans="1:6" s="55" customFormat="1" x14ac:dyDescent="0.25">
      <c r="A4443" s="51" t="str">
        <f t="shared" si="138"/>
        <v>A</v>
      </c>
      <c r="B4443" s="129" t="s">
        <v>258</v>
      </c>
      <c r="C4443" s="60" t="s">
        <v>12</v>
      </c>
      <c r="D4443" s="61">
        <v>667</v>
      </c>
      <c r="E4443" s="61">
        <v>539.29232999999999</v>
      </c>
      <c r="F4443" s="130">
        <f t="shared" si="139"/>
        <v>0.808534227886057</v>
      </c>
    </row>
    <row r="4444" spans="1:6" s="55" customFormat="1" x14ac:dyDescent="0.25">
      <c r="A4444" s="51" t="str">
        <f t="shared" si="138"/>
        <v>A</v>
      </c>
      <c r="B4444" s="129" t="s">
        <v>258</v>
      </c>
      <c r="C4444" s="60" t="s">
        <v>15</v>
      </c>
      <c r="D4444" s="61">
        <v>7</v>
      </c>
      <c r="E4444" s="61">
        <v>2.7779799999999999</v>
      </c>
      <c r="F4444" s="130">
        <f t="shared" si="139"/>
        <v>0.39685428571428571</v>
      </c>
    </row>
    <row r="4445" spans="1:6" s="55" customFormat="1" x14ac:dyDescent="0.25">
      <c r="A4445" s="51" t="str">
        <f t="shared" si="138"/>
        <v>A</v>
      </c>
      <c r="B4445" s="129" t="s">
        <v>258</v>
      </c>
      <c r="C4445" s="60" t="s">
        <v>16</v>
      </c>
      <c r="D4445" s="61">
        <v>8</v>
      </c>
      <c r="E4445" s="61">
        <v>3.8258800000000002</v>
      </c>
      <c r="F4445" s="130">
        <f t="shared" si="139"/>
        <v>0.47823500000000002</v>
      </c>
    </row>
    <row r="4446" spans="1:6" s="55" customFormat="1" x14ac:dyDescent="0.25">
      <c r="A4446" s="51" t="str">
        <f t="shared" si="138"/>
        <v>A</v>
      </c>
      <c r="B4446" s="127" t="s">
        <v>258</v>
      </c>
      <c r="C4446" s="57" t="s">
        <v>17</v>
      </c>
      <c r="D4446" s="58">
        <v>10</v>
      </c>
      <c r="E4446" s="58">
        <v>0</v>
      </c>
      <c r="F4446" s="128">
        <f t="shared" si="139"/>
        <v>0</v>
      </c>
    </row>
    <row r="4447" spans="1:6" s="55" customFormat="1" ht="18.75" thickBot="1" x14ac:dyDescent="0.3">
      <c r="A4447" s="51" t="str">
        <f t="shared" si="138"/>
        <v>A</v>
      </c>
      <c r="B4447" s="52" t="s">
        <v>2132</v>
      </c>
      <c r="C4447" s="125" t="s">
        <v>2133</v>
      </c>
      <c r="D4447" s="54">
        <v>490</v>
      </c>
      <c r="E4447" s="54">
        <v>167.72782999999998</v>
      </c>
      <c r="F4447" s="126">
        <f t="shared" si="139"/>
        <v>0.34230169387755099</v>
      </c>
    </row>
    <row r="4448" spans="1:6" s="55" customFormat="1" ht="15.75" thickTop="1" x14ac:dyDescent="0.25">
      <c r="A4448" s="51" t="str">
        <f t="shared" si="138"/>
        <v>A</v>
      </c>
      <c r="B4448" s="127" t="s">
        <v>258</v>
      </c>
      <c r="C4448" s="57" t="s">
        <v>10</v>
      </c>
      <c r="D4448" s="58">
        <v>380</v>
      </c>
      <c r="E4448" s="58">
        <v>167.72782999999998</v>
      </c>
      <c r="F4448" s="128">
        <f t="shared" si="139"/>
        <v>0.44138902631578941</v>
      </c>
    </row>
    <row r="4449" spans="1:6" s="55" customFormat="1" x14ac:dyDescent="0.25">
      <c r="A4449" s="51" t="str">
        <f t="shared" si="138"/>
        <v>A</v>
      </c>
      <c r="B4449" s="129" t="s">
        <v>258</v>
      </c>
      <c r="C4449" s="60" t="s">
        <v>12</v>
      </c>
      <c r="D4449" s="61">
        <v>280</v>
      </c>
      <c r="E4449" s="61">
        <v>167.72782999999998</v>
      </c>
      <c r="F4449" s="130">
        <f t="shared" si="139"/>
        <v>0.59902796428571425</v>
      </c>
    </row>
    <row r="4450" spans="1:6" s="55" customFormat="1" x14ac:dyDescent="0.25">
      <c r="A4450" s="51" t="str">
        <f t="shared" si="138"/>
        <v>A</v>
      </c>
      <c r="B4450" s="129" t="s">
        <v>258</v>
      </c>
      <c r="C4450" s="60" t="s">
        <v>16</v>
      </c>
      <c r="D4450" s="61">
        <v>100</v>
      </c>
      <c r="E4450" s="61">
        <v>0</v>
      </c>
      <c r="F4450" s="130">
        <f t="shared" si="139"/>
        <v>0</v>
      </c>
    </row>
    <row r="4451" spans="1:6" s="55" customFormat="1" x14ac:dyDescent="0.25">
      <c r="A4451" s="51" t="str">
        <f t="shared" si="138"/>
        <v>A</v>
      </c>
      <c r="B4451" s="127" t="s">
        <v>258</v>
      </c>
      <c r="C4451" s="57" t="s">
        <v>17</v>
      </c>
      <c r="D4451" s="58">
        <v>110</v>
      </c>
      <c r="E4451" s="58">
        <v>0</v>
      </c>
      <c r="F4451" s="128">
        <f t="shared" si="139"/>
        <v>0</v>
      </c>
    </row>
    <row r="4452" spans="1:6" s="55" customFormat="1" ht="72.75" thickBot="1" x14ac:dyDescent="0.3">
      <c r="A4452" s="51" t="str">
        <f t="shared" si="138"/>
        <v>A</v>
      </c>
      <c r="B4452" s="52" t="s">
        <v>2134</v>
      </c>
      <c r="C4452" s="125" t="s">
        <v>2135</v>
      </c>
      <c r="D4452" s="54">
        <v>876</v>
      </c>
      <c r="E4452" s="54">
        <v>420.33747</v>
      </c>
      <c r="F4452" s="126">
        <f t="shared" si="139"/>
        <v>0.47983729452054796</v>
      </c>
    </row>
    <row r="4453" spans="1:6" s="55" customFormat="1" ht="15.75" thickTop="1" x14ac:dyDescent="0.25">
      <c r="A4453" s="51" t="str">
        <f t="shared" si="138"/>
        <v>A</v>
      </c>
      <c r="B4453" s="127" t="s">
        <v>258</v>
      </c>
      <c r="C4453" s="57" t="s">
        <v>10</v>
      </c>
      <c r="D4453" s="58">
        <v>310</v>
      </c>
      <c r="E4453" s="58">
        <v>15.95275</v>
      </c>
      <c r="F4453" s="128">
        <f t="shared" si="139"/>
        <v>5.1460483870967744E-2</v>
      </c>
    </row>
    <row r="4454" spans="1:6" s="55" customFormat="1" x14ac:dyDescent="0.25">
      <c r="A4454" s="51" t="str">
        <f t="shared" si="138"/>
        <v>A</v>
      </c>
      <c r="B4454" s="129" t="s">
        <v>258</v>
      </c>
      <c r="C4454" s="60" t="s">
        <v>12</v>
      </c>
      <c r="D4454" s="61">
        <v>310</v>
      </c>
      <c r="E4454" s="61">
        <v>15.95275</v>
      </c>
      <c r="F4454" s="130">
        <f t="shared" si="139"/>
        <v>5.1460483870967744E-2</v>
      </c>
    </row>
    <row r="4455" spans="1:6" s="55" customFormat="1" x14ac:dyDescent="0.25">
      <c r="A4455" s="51" t="str">
        <f t="shared" si="138"/>
        <v>A</v>
      </c>
      <c r="B4455" s="127" t="s">
        <v>258</v>
      </c>
      <c r="C4455" s="57" t="s">
        <v>17</v>
      </c>
      <c r="D4455" s="58">
        <v>566</v>
      </c>
      <c r="E4455" s="58">
        <v>404.38471999999996</v>
      </c>
      <c r="F4455" s="128">
        <f t="shared" si="139"/>
        <v>0.71446063604240273</v>
      </c>
    </row>
    <row r="4456" spans="1:6" ht="36.75" thickBot="1" x14ac:dyDescent="0.3">
      <c r="A4456" s="110" t="str">
        <f t="shared" si="138"/>
        <v>A</v>
      </c>
      <c r="B4456" s="42" t="s">
        <v>2136</v>
      </c>
      <c r="C4456" s="120" t="s">
        <v>2137</v>
      </c>
      <c r="D4456" s="44">
        <v>55829.821000000004</v>
      </c>
      <c r="E4456" s="44">
        <v>46677.019799999995</v>
      </c>
      <c r="F4456" s="113">
        <f t="shared" si="139"/>
        <v>0.83605891912137764</v>
      </c>
    </row>
    <row r="4457" spans="1:6" ht="15.75" thickTop="1" x14ac:dyDescent="0.25">
      <c r="A4457" s="110" t="str">
        <f t="shared" si="138"/>
        <v>A</v>
      </c>
      <c r="B4457" s="121" t="s">
        <v>258</v>
      </c>
      <c r="C4457" s="46" t="s">
        <v>10</v>
      </c>
      <c r="D4457" s="47">
        <v>55824.821000000004</v>
      </c>
      <c r="E4457" s="47">
        <v>46677.019799999995</v>
      </c>
      <c r="F4457" s="122">
        <f t="shared" si="139"/>
        <v>0.83613380148590166</v>
      </c>
    </row>
    <row r="4458" spans="1:6" x14ac:dyDescent="0.25">
      <c r="A4458" s="110" t="str">
        <f t="shared" si="138"/>
        <v>A</v>
      </c>
      <c r="B4458" s="123" t="s">
        <v>258</v>
      </c>
      <c r="C4458" s="49" t="s">
        <v>11</v>
      </c>
      <c r="D4458" s="50">
        <v>45</v>
      </c>
      <c r="E4458" s="50">
        <v>34.274999999999999</v>
      </c>
      <c r="F4458" s="124">
        <f t="shared" si="139"/>
        <v>0.7616666666666666</v>
      </c>
    </row>
    <row r="4459" spans="1:6" x14ac:dyDescent="0.25">
      <c r="A4459" s="110" t="str">
        <f t="shared" si="138"/>
        <v>A</v>
      </c>
      <c r="B4459" s="123" t="s">
        <v>258</v>
      </c>
      <c r="C4459" s="49" t="s">
        <v>12</v>
      </c>
      <c r="D4459" s="50">
        <v>60</v>
      </c>
      <c r="E4459" s="50">
        <v>44.578809999999997</v>
      </c>
      <c r="F4459" s="124">
        <f t="shared" si="139"/>
        <v>0.74298016666666666</v>
      </c>
    </row>
    <row r="4460" spans="1:6" x14ac:dyDescent="0.25">
      <c r="A4460" s="110" t="str">
        <f t="shared" si="138"/>
        <v>A</v>
      </c>
      <c r="B4460" s="123" t="s">
        <v>258</v>
      </c>
      <c r="C4460" s="49" t="s">
        <v>14</v>
      </c>
      <c r="D4460" s="50">
        <v>54381.411</v>
      </c>
      <c r="E4460" s="50">
        <v>45292.340850000001</v>
      </c>
      <c r="F4460" s="124">
        <f t="shared" si="139"/>
        <v>0.8328643927609749</v>
      </c>
    </row>
    <row r="4461" spans="1:6" x14ac:dyDescent="0.25">
      <c r="A4461" s="110" t="str">
        <f t="shared" si="138"/>
        <v>A</v>
      </c>
      <c r="B4461" s="123" t="s">
        <v>258</v>
      </c>
      <c r="C4461" s="49" t="s">
        <v>2</v>
      </c>
      <c r="D4461" s="50">
        <v>700</v>
      </c>
      <c r="E4461" s="50">
        <v>674</v>
      </c>
      <c r="F4461" s="124">
        <f t="shared" si="139"/>
        <v>0.96285714285714286</v>
      </c>
    </row>
    <row r="4462" spans="1:6" x14ac:dyDescent="0.25">
      <c r="A4462" s="110" t="str">
        <f t="shared" si="138"/>
        <v>A</v>
      </c>
      <c r="B4462" s="123" t="s">
        <v>258</v>
      </c>
      <c r="C4462" s="49" t="s">
        <v>16</v>
      </c>
      <c r="D4462" s="50">
        <v>638.41</v>
      </c>
      <c r="E4462" s="50">
        <v>631.82514000000003</v>
      </c>
      <c r="F4462" s="124">
        <f t="shared" si="139"/>
        <v>0.98968553124167868</v>
      </c>
    </row>
    <row r="4463" spans="1:6" x14ac:dyDescent="0.25">
      <c r="A4463" s="110" t="str">
        <f t="shared" si="138"/>
        <v>A</v>
      </c>
      <c r="B4463" s="121" t="s">
        <v>258</v>
      </c>
      <c r="C4463" s="46" t="s">
        <v>17</v>
      </c>
      <c r="D4463" s="47">
        <v>5</v>
      </c>
      <c r="E4463" s="47">
        <v>0</v>
      </c>
      <c r="F4463" s="122">
        <f t="shared" si="139"/>
        <v>0</v>
      </c>
    </row>
    <row r="4464" spans="1:6" s="55" customFormat="1" ht="18.75" thickBot="1" x14ac:dyDescent="0.3">
      <c r="A4464" s="51" t="str">
        <f t="shared" si="138"/>
        <v>A</v>
      </c>
      <c r="B4464" s="52" t="s">
        <v>2138</v>
      </c>
      <c r="C4464" s="125" t="s">
        <v>2139</v>
      </c>
      <c r="D4464" s="54">
        <v>10000</v>
      </c>
      <c r="E4464" s="54">
        <v>8639.7619500000001</v>
      </c>
      <c r="F4464" s="126">
        <f t="shared" si="139"/>
        <v>0.863976195</v>
      </c>
    </row>
    <row r="4465" spans="1:6" s="55" customFormat="1" ht="15.75" thickTop="1" x14ac:dyDescent="0.25">
      <c r="A4465" s="51" t="str">
        <f t="shared" si="138"/>
        <v>A</v>
      </c>
      <c r="B4465" s="127" t="s">
        <v>258</v>
      </c>
      <c r="C4465" s="57" t="s">
        <v>10</v>
      </c>
      <c r="D4465" s="58">
        <v>10000</v>
      </c>
      <c r="E4465" s="58">
        <v>8639.7619500000001</v>
      </c>
      <c r="F4465" s="128">
        <f t="shared" si="139"/>
        <v>0.863976195</v>
      </c>
    </row>
    <row r="4466" spans="1:6" s="55" customFormat="1" x14ac:dyDescent="0.25">
      <c r="A4466" s="51" t="str">
        <f t="shared" si="138"/>
        <v>A</v>
      </c>
      <c r="B4466" s="129" t="s">
        <v>258</v>
      </c>
      <c r="C4466" s="60" t="s">
        <v>14</v>
      </c>
      <c r="D4466" s="61">
        <v>9600</v>
      </c>
      <c r="E4466" s="61">
        <v>8239.7619500000001</v>
      </c>
      <c r="F4466" s="130">
        <f t="shared" si="139"/>
        <v>0.85830853645833338</v>
      </c>
    </row>
    <row r="4467" spans="1:6" s="55" customFormat="1" x14ac:dyDescent="0.25">
      <c r="A4467" s="51" t="str">
        <f t="shared" si="138"/>
        <v>A</v>
      </c>
      <c r="B4467" s="129" t="s">
        <v>258</v>
      </c>
      <c r="C4467" s="60" t="s">
        <v>16</v>
      </c>
      <c r="D4467" s="61">
        <v>400</v>
      </c>
      <c r="E4467" s="61">
        <v>400</v>
      </c>
      <c r="F4467" s="130">
        <f t="shared" si="139"/>
        <v>1</v>
      </c>
    </row>
    <row r="4468" spans="1:6" s="55" customFormat="1" ht="18.75" thickBot="1" x14ac:dyDescent="0.3">
      <c r="A4468" s="51" t="str">
        <f t="shared" si="138"/>
        <v>A</v>
      </c>
      <c r="B4468" s="52" t="s">
        <v>2140</v>
      </c>
      <c r="C4468" s="125" t="s">
        <v>2141</v>
      </c>
      <c r="D4468" s="54">
        <v>3644.5</v>
      </c>
      <c r="E4468" s="54">
        <v>3167.1926000000003</v>
      </c>
      <c r="F4468" s="126">
        <f t="shared" si="139"/>
        <v>0.8690335025380711</v>
      </c>
    </row>
    <row r="4469" spans="1:6" s="55" customFormat="1" ht="15.75" thickTop="1" x14ac:dyDescent="0.25">
      <c r="A4469" s="51" t="str">
        <f t="shared" si="138"/>
        <v>A</v>
      </c>
      <c r="B4469" s="127" t="s">
        <v>258</v>
      </c>
      <c r="C4469" s="57" t="s">
        <v>10</v>
      </c>
      <c r="D4469" s="58">
        <v>3644.5</v>
      </c>
      <c r="E4469" s="58">
        <v>3167.1926000000003</v>
      </c>
      <c r="F4469" s="128">
        <f t="shared" si="139"/>
        <v>0.8690335025380711</v>
      </c>
    </row>
    <row r="4470" spans="1:6" s="55" customFormat="1" x14ac:dyDescent="0.25">
      <c r="A4470" s="51" t="str">
        <f t="shared" si="138"/>
        <v>A</v>
      </c>
      <c r="B4470" s="129" t="s">
        <v>258</v>
      </c>
      <c r="C4470" s="60" t="s">
        <v>14</v>
      </c>
      <c r="D4470" s="61">
        <v>3644.5</v>
      </c>
      <c r="E4470" s="61">
        <v>3167.1926000000003</v>
      </c>
      <c r="F4470" s="130">
        <f t="shared" si="139"/>
        <v>0.8690335025380711</v>
      </c>
    </row>
    <row r="4471" spans="1:6" s="55" customFormat="1" ht="18.75" thickBot="1" x14ac:dyDescent="0.3">
      <c r="A4471" s="51" t="str">
        <f t="shared" si="138"/>
        <v>A</v>
      </c>
      <c r="B4471" s="52" t="s">
        <v>2142</v>
      </c>
      <c r="C4471" s="125" t="s">
        <v>2143</v>
      </c>
      <c r="D4471" s="54">
        <v>8024.6409999999996</v>
      </c>
      <c r="E4471" s="54">
        <v>4631.78953</v>
      </c>
      <c r="F4471" s="126">
        <f t="shared" si="139"/>
        <v>0.57719585586445554</v>
      </c>
    </row>
    <row r="4472" spans="1:6" s="55" customFormat="1" ht="15.75" thickTop="1" x14ac:dyDescent="0.25">
      <c r="A4472" s="51" t="str">
        <f t="shared" si="138"/>
        <v>A</v>
      </c>
      <c r="B4472" s="127" t="s">
        <v>258</v>
      </c>
      <c r="C4472" s="57" t="s">
        <v>10</v>
      </c>
      <c r="D4472" s="58">
        <v>8024.6409999999996</v>
      </c>
      <c r="E4472" s="58">
        <v>4631.78953</v>
      </c>
      <c r="F4472" s="128">
        <f t="shared" si="139"/>
        <v>0.57719585586445554</v>
      </c>
    </row>
    <row r="4473" spans="1:6" s="55" customFormat="1" x14ac:dyDescent="0.25">
      <c r="A4473" s="51" t="str">
        <f t="shared" si="138"/>
        <v>A</v>
      </c>
      <c r="B4473" s="129" t="s">
        <v>258</v>
      </c>
      <c r="C4473" s="60" t="s">
        <v>12</v>
      </c>
      <c r="D4473" s="61">
        <v>13</v>
      </c>
      <c r="E4473" s="61">
        <v>0</v>
      </c>
      <c r="F4473" s="130">
        <f t="shared" si="139"/>
        <v>0</v>
      </c>
    </row>
    <row r="4474" spans="1:6" s="55" customFormat="1" x14ac:dyDescent="0.25">
      <c r="A4474" s="51" t="str">
        <f t="shared" si="138"/>
        <v>A</v>
      </c>
      <c r="B4474" s="129" t="s">
        <v>258</v>
      </c>
      <c r="C4474" s="60" t="s">
        <v>14</v>
      </c>
      <c r="D4474" s="61">
        <v>7956.3069999999998</v>
      </c>
      <c r="E4474" s="61">
        <v>4576.9557500000001</v>
      </c>
      <c r="F4474" s="130">
        <f t="shared" si="139"/>
        <v>0.57526133041372085</v>
      </c>
    </row>
    <row r="4475" spans="1:6" s="55" customFormat="1" x14ac:dyDescent="0.25">
      <c r="A4475" s="51" t="str">
        <f t="shared" si="138"/>
        <v>A</v>
      </c>
      <c r="B4475" s="129" t="s">
        <v>258</v>
      </c>
      <c r="C4475" s="60" t="s">
        <v>16</v>
      </c>
      <c r="D4475" s="61">
        <v>55.334000000000003</v>
      </c>
      <c r="E4475" s="61">
        <v>54.833779999999997</v>
      </c>
      <c r="F4475" s="130">
        <f t="shared" si="139"/>
        <v>0.99095998843387423</v>
      </c>
    </row>
    <row r="4476" spans="1:6" s="55" customFormat="1" ht="18.75" thickBot="1" x14ac:dyDescent="0.3">
      <c r="A4476" s="51" t="str">
        <f t="shared" si="138"/>
        <v>A</v>
      </c>
      <c r="B4476" s="52" t="s">
        <v>2144</v>
      </c>
      <c r="C4476" s="125" t="s">
        <v>2145</v>
      </c>
      <c r="D4476" s="54">
        <v>2403</v>
      </c>
      <c r="E4476" s="54">
        <v>1795.9514199999999</v>
      </c>
      <c r="F4476" s="126">
        <f t="shared" si="139"/>
        <v>0.74737886808156462</v>
      </c>
    </row>
    <row r="4477" spans="1:6" s="55" customFormat="1" ht="15.75" thickTop="1" x14ac:dyDescent="0.25">
      <c r="A4477" s="51" t="str">
        <f t="shared" si="138"/>
        <v>A</v>
      </c>
      <c r="B4477" s="127" t="s">
        <v>258</v>
      </c>
      <c r="C4477" s="57" t="s">
        <v>10</v>
      </c>
      <c r="D4477" s="58">
        <v>2403</v>
      </c>
      <c r="E4477" s="58">
        <v>1795.9514199999999</v>
      </c>
      <c r="F4477" s="128">
        <f t="shared" si="139"/>
        <v>0.74737886808156462</v>
      </c>
    </row>
    <row r="4478" spans="1:6" s="55" customFormat="1" x14ac:dyDescent="0.25">
      <c r="A4478" s="51" t="str">
        <f t="shared" si="138"/>
        <v>A</v>
      </c>
      <c r="B4478" s="129" t="s">
        <v>258</v>
      </c>
      <c r="C4478" s="60" t="s">
        <v>14</v>
      </c>
      <c r="D4478" s="61">
        <v>2403</v>
      </c>
      <c r="E4478" s="61">
        <v>1795.9514199999999</v>
      </c>
      <c r="F4478" s="130">
        <f t="shared" si="139"/>
        <v>0.74737886808156462</v>
      </c>
    </row>
    <row r="4479" spans="1:6" s="55" customFormat="1" ht="18.75" thickBot="1" x14ac:dyDescent="0.3">
      <c r="A4479" s="51" t="str">
        <f t="shared" si="138"/>
        <v>A</v>
      </c>
      <c r="B4479" s="52" t="s">
        <v>2146</v>
      </c>
      <c r="C4479" s="125" t="s">
        <v>2147</v>
      </c>
      <c r="D4479" s="54">
        <v>643.31200000000001</v>
      </c>
      <c r="E4479" s="54">
        <v>389.13065999999998</v>
      </c>
      <c r="F4479" s="126">
        <f t="shared" si="139"/>
        <v>0.60488636928892969</v>
      </c>
    </row>
    <row r="4480" spans="1:6" s="55" customFormat="1" ht="15.75" thickTop="1" x14ac:dyDescent="0.25">
      <c r="A4480" s="51" t="str">
        <f t="shared" si="138"/>
        <v>A</v>
      </c>
      <c r="B4480" s="127" t="s">
        <v>258</v>
      </c>
      <c r="C4480" s="57" t="s">
        <v>10</v>
      </c>
      <c r="D4480" s="58">
        <v>643.31200000000001</v>
      </c>
      <c r="E4480" s="58">
        <v>389.13065999999998</v>
      </c>
      <c r="F4480" s="128">
        <f t="shared" si="139"/>
        <v>0.60488636928892969</v>
      </c>
    </row>
    <row r="4481" spans="1:6" s="55" customFormat="1" x14ac:dyDescent="0.25">
      <c r="A4481" s="51" t="str">
        <f t="shared" si="138"/>
        <v>A</v>
      </c>
      <c r="B4481" s="129" t="s">
        <v>258</v>
      </c>
      <c r="C4481" s="60" t="s">
        <v>14</v>
      </c>
      <c r="D4481" s="61">
        <v>643.31200000000001</v>
      </c>
      <c r="E4481" s="61">
        <v>389.13065999999998</v>
      </c>
      <c r="F4481" s="130">
        <f t="shared" si="139"/>
        <v>0.60488636928892969</v>
      </c>
    </row>
    <row r="4482" spans="1:6" s="55" customFormat="1" ht="36.75" thickBot="1" x14ac:dyDescent="0.3">
      <c r="A4482" s="51" t="str">
        <f t="shared" si="138"/>
        <v>A</v>
      </c>
      <c r="B4482" s="52" t="s">
        <v>2148</v>
      </c>
      <c r="C4482" s="125" t="s">
        <v>2149</v>
      </c>
      <c r="D4482" s="54">
        <v>2100</v>
      </c>
      <c r="E4482" s="54">
        <v>1946.7785100000001</v>
      </c>
      <c r="F4482" s="126">
        <f t="shared" si="139"/>
        <v>0.92703738571428573</v>
      </c>
    </row>
    <row r="4483" spans="1:6" s="55" customFormat="1" ht="15.75" thickTop="1" x14ac:dyDescent="0.25">
      <c r="A4483" s="51" t="str">
        <f t="shared" si="138"/>
        <v>A</v>
      </c>
      <c r="B4483" s="127" t="s">
        <v>258</v>
      </c>
      <c r="C4483" s="57" t="s">
        <v>10</v>
      </c>
      <c r="D4483" s="58">
        <v>2100</v>
      </c>
      <c r="E4483" s="58">
        <v>1946.7785100000001</v>
      </c>
      <c r="F4483" s="128">
        <f t="shared" si="139"/>
        <v>0.92703738571428573</v>
      </c>
    </row>
    <row r="4484" spans="1:6" s="55" customFormat="1" x14ac:dyDescent="0.25">
      <c r="A4484" s="51" t="str">
        <f t="shared" ref="A4484:A4547" si="140">IF(OR(D4484&lt;&gt;0,E4484&lt;&gt;0),"A","B")</f>
        <v>A</v>
      </c>
      <c r="B4484" s="129" t="s">
        <v>258</v>
      </c>
      <c r="C4484" s="60" t="s">
        <v>14</v>
      </c>
      <c r="D4484" s="61">
        <v>2100</v>
      </c>
      <c r="E4484" s="61">
        <v>1946.7785100000001</v>
      </c>
      <c r="F4484" s="130">
        <f t="shared" ref="F4484:F4547" si="141">E4484/D4484</f>
        <v>0.92703738571428573</v>
      </c>
    </row>
    <row r="4485" spans="1:6" s="55" customFormat="1" ht="18.75" thickBot="1" x14ac:dyDescent="0.3">
      <c r="A4485" s="51" t="str">
        <f t="shared" si="140"/>
        <v>A</v>
      </c>
      <c r="B4485" s="52" t="s">
        <v>2150</v>
      </c>
      <c r="C4485" s="125" t="s">
        <v>2151</v>
      </c>
      <c r="D4485" s="54">
        <v>729.66600000000005</v>
      </c>
      <c r="E4485" s="54">
        <v>653.12805000000003</v>
      </c>
      <c r="F4485" s="126">
        <f t="shared" si="141"/>
        <v>0.89510550032480607</v>
      </c>
    </row>
    <row r="4486" spans="1:6" s="55" customFormat="1" ht="15.75" thickTop="1" x14ac:dyDescent="0.25">
      <c r="A4486" s="51" t="str">
        <f t="shared" si="140"/>
        <v>A</v>
      </c>
      <c r="B4486" s="127" t="s">
        <v>258</v>
      </c>
      <c r="C4486" s="57" t="s">
        <v>10</v>
      </c>
      <c r="D4486" s="58">
        <v>729.66600000000005</v>
      </c>
      <c r="E4486" s="58">
        <v>653.12805000000003</v>
      </c>
      <c r="F4486" s="128">
        <f t="shared" si="141"/>
        <v>0.89510550032480607</v>
      </c>
    </row>
    <row r="4487" spans="1:6" s="55" customFormat="1" x14ac:dyDescent="0.25">
      <c r="A4487" s="51" t="str">
        <f t="shared" si="140"/>
        <v>A</v>
      </c>
      <c r="B4487" s="129" t="s">
        <v>258</v>
      </c>
      <c r="C4487" s="60" t="s">
        <v>14</v>
      </c>
      <c r="D4487" s="61">
        <v>729.66600000000005</v>
      </c>
      <c r="E4487" s="61">
        <v>653.12805000000003</v>
      </c>
      <c r="F4487" s="130">
        <f t="shared" si="141"/>
        <v>0.89510550032480607</v>
      </c>
    </row>
    <row r="4488" spans="1:6" s="55" customFormat="1" ht="18.75" thickBot="1" x14ac:dyDescent="0.3">
      <c r="A4488" s="51" t="str">
        <f t="shared" si="140"/>
        <v>A</v>
      </c>
      <c r="B4488" s="52" t="s">
        <v>2152</v>
      </c>
      <c r="C4488" s="125" t="s">
        <v>2153</v>
      </c>
      <c r="D4488" s="54">
        <v>586.01</v>
      </c>
      <c r="E4488" s="54">
        <v>566.66178000000002</v>
      </c>
      <c r="F4488" s="126">
        <f t="shared" si="141"/>
        <v>0.96698312315489499</v>
      </c>
    </row>
    <row r="4489" spans="1:6" s="55" customFormat="1" ht="15.75" thickTop="1" x14ac:dyDescent="0.25">
      <c r="A4489" s="51" t="str">
        <f t="shared" si="140"/>
        <v>A</v>
      </c>
      <c r="B4489" s="127" t="s">
        <v>258</v>
      </c>
      <c r="C4489" s="57" t="s">
        <v>10</v>
      </c>
      <c r="D4489" s="58">
        <v>586.01</v>
      </c>
      <c r="E4489" s="58">
        <v>566.66178000000002</v>
      </c>
      <c r="F4489" s="128">
        <f t="shared" si="141"/>
        <v>0.96698312315489499</v>
      </c>
    </row>
    <row r="4490" spans="1:6" s="55" customFormat="1" x14ac:dyDescent="0.25">
      <c r="A4490" s="51" t="str">
        <f t="shared" si="140"/>
        <v>A</v>
      </c>
      <c r="B4490" s="129" t="s">
        <v>258</v>
      </c>
      <c r="C4490" s="60" t="s">
        <v>14</v>
      </c>
      <c r="D4490" s="61">
        <v>586.01</v>
      </c>
      <c r="E4490" s="61">
        <v>566.66178000000002</v>
      </c>
      <c r="F4490" s="130">
        <f t="shared" si="141"/>
        <v>0.96698312315489499</v>
      </c>
    </row>
    <row r="4491" spans="1:6" s="55" customFormat="1" ht="18.75" thickBot="1" x14ac:dyDescent="0.3">
      <c r="A4491" s="51" t="str">
        <f t="shared" si="140"/>
        <v>A</v>
      </c>
      <c r="B4491" s="52" t="s">
        <v>2154</v>
      </c>
      <c r="C4491" s="125" t="s">
        <v>2155</v>
      </c>
      <c r="D4491" s="54">
        <v>350</v>
      </c>
      <c r="E4491" s="54">
        <v>350</v>
      </c>
      <c r="F4491" s="126">
        <f t="shared" si="141"/>
        <v>1</v>
      </c>
    </row>
    <row r="4492" spans="1:6" s="55" customFormat="1" ht="15.75" thickTop="1" x14ac:dyDescent="0.25">
      <c r="A4492" s="51" t="str">
        <f t="shared" si="140"/>
        <v>A</v>
      </c>
      <c r="B4492" s="127" t="s">
        <v>258</v>
      </c>
      <c r="C4492" s="57" t="s">
        <v>10</v>
      </c>
      <c r="D4492" s="58">
        <v>350</v>
      </c>
      <c r="E4492" s="58">
        <v>350</v>
      </c>
      <c r="F4492" s="128">
        <f t="shared" si="141"/>
        <v>1</v>
      </c>
    </row>
    <row r="4493" spans="1:6" s="55" customFormat="1" x14ac:dyDescent="0.25">
      <c r="A4493" s="51" t="str">
        <f t="shared" si="140"/>
        <v>A</v>
      </c>
      <c r="B4493" s="129" t="s">
        <v>258</v>
      </c>
      <c r="C4493" s="60" t="s">
        <v>14</v>
      </c>
      <c r="D4493" s="61">
        <v>350</v>
      </c>
      <c r="E4493" s="61">
        <v>350</v>
      </c>
      <c r="F4493" s="130">
        <f t="shared" si="141"/>
        <v>1</v>
      </c>
    </row>
    <row r="4494" spans="1:6" s="55" customFormat="1" ht="18.75" thickBot="1" x14ac:dyDescent="0.3">
      <c r="A4494" s="51" t="str">
        <f t="shared" si="140"/>
        <v>A</v>
      </c>
      <c r="B4494" s="52" t="s">
        <v>2156</v>
      </c>
      <c r="C4494" s="125" t="s">
        <v>2157</v>
      </c>
      <c r="D4494" s="54">
        <v>806.23500000000001</v>
      </c>
      <c r="E4494" s="54">
        <v>744.87449000000004</v>
      </c>
      <c r="F4494" s="126">
        <f t="shared" si="141"/>
        <v>0.92389252513225051</v>
      </c>
    </row>
    <row r="4495" spans="1:6" s="55" customFormat="1" ht="15.75" thickTop="1" x14ac:dyDescent="0.25">
      <c r="A4495" s="51" t="str">
        <f t="shared" si="140"/>
        <v>A</v>
      </c>
      <c r="B4495" s="127" t="s">
        <v>258</v>
      </c>
      <c r="C4495" s="57" t="s">
        <v>10</v>
      </c>
      <c r="D4495" s="58">
        <v>806.23500000000001</v>
      </c>
      <c r="E4495" s="58">
        <v>744.87449000000004</v>
      </c>
      <c r="F4495" s="128">
        <f t="shared" si="141"/>
        <v>0.92389252513225051</v>
      </c>
    </row>
    <row r="4496" spans="1:6" s="55" customFormat="1" x14ac:dyDescent="0.25">
      <c r="A4496" s="51" t="str">
        <f t="shared" si="140"/>
        <v>A</v>
      </c>
      <c r="B4496" s="129" t="s">
        <v>258</v>
      </c>
      <c r="C4496" s="60" t="s">
        <v>14</v>
      </c>
      <c r="D4496" s="61">
        <v>806.23500000000001</v>
      </c>
      <c r="E4496" s="61">
        <v>744.87449000000004</v>
      </c>
      <c r="F4496" s="130">
        <f t="shared" si="141"/>
        <v>0.92389252513225051</v>
      </c>
    </row>
    <row r="4497" spans="1:6" s="55" customFormat="1" ht="18.75" thickBot="1" x14ac:dyDescent="0.3">
      <c r="A4497" s="51" t="str">
        <f t="shared" si="140"/>
        <v>A</v>
      </c>
      <c r="B4497" s="52" t="s">
        <v>2158</v>
      </c>
      <c r="C4497" s="125" t="s">
        <v>2159</v>
      </c>
      <c r="D4497" s="54">
        <v>1400</v>
      </c>
      <c r="E4497" s="54">
        <v>1392.65</v>
      </c>
      <c r="F4497" s="126">
        <f t="shared" si="141"/>
        <v>0.99475000000000002</v>
      </c>
    </row>
    <row r="4498" spans="1:6" s="55" customFormat="1" ht="15.75" thickTop="1" x14ac:dyDescent="0.25">
      <c r="A4498" s="51" t="str">
        <f t="shared" si="140"/>
        <v>A</v>
      </c>
      <c r="B4498" s="127" t="s">
        <v>258</v>
      </c>
      <c r="C4498" s="57" t="s">
        <v>10</v>
      </c>
      <c r="D4498" s="58">
        <v>1400</v>
      </c>
      <c r="E4498" s="58">
        <v>1392.65</v>
      </c>
      <c r="F4498" s="128">
        <f t="shared" si="141"/>
        <v>0.99475000000000002</v>
      </c>
    </row>
    <row r="4499" spans="1:6" s="55" customFormat="1" x14ac:dyDescent="0.25">
      <c r="A4499" s="51" t="str">
        <f t="shared" si="140"/>
        <v>A</v>
      </c>
      <c r="B4499" s="129" t="s">
        <v>258</v>
      </c>
      <c r="C4499" s="60" t="s">
        <v>14</v>
      </c>
      <c r="D4499" s="61">
        <v>1400</v>
      </c>
      <c r="E4499" s="61">
        <v>1392.65</v>
      </c>
      <c r="F4499" s="130">
        <f t="shared" si="141"/>
        <v>0.99475000000000002</v>
      </c>
    </row>
    <row r="4500" spans="1:6" s="55" customFormat="1" ht="18.75" thickBot="1" x14ac:dyDescent="0.3">
      <c r="A4500" s="51" t="str">
        <f t="shared" si="140"/>
        <v>A</v>
      </c>
      <c r="B4500" s="52" t="s">
        <v>2160</v>
      </c>
      <c r="C4500" s="125" t="s">
        <v>2161</v>
      </c>
      <c r="D4500" s="54">
        <v>1600</v>
      </c>
      <c r="E4500" s="54">
        <v>1597.77658</v>
      </c>
      <c r="F4500" s="126">
        <f t="shared" si="141"/>
        <v>0.99861036250000002</v>
      </c>
    </row>
    <row r="4501" spans="1:6" s="55" customFormat="1" ht="15.75" thickTop="1" x14ac:dyDescent="0.25">
      <c r="A4501" s="51" t="str">
        <f t="shared" si="140"/>
        <v>A</v>
      </c>
      <c r="B4501" s="127" t="s">
        <v>258</v>
      </c>
      <c r="C4501" s="57" t="s">
        <v>10</v>
      </c>
      <c r="D4501" s="58">
        <v>1600</v>
      </c>
      <c r="E4501" s="58">
        <v>1597.77658</v>
      </c>
      <c r="F4501" s="128">
        <f t="shared" si="141"/>
        <v>0.99861036250000002</v>
      </c>
    </row>
    <row r="4502" spans="1:6" s="55" customFormat="1" x14ac:dyDescent="0.25">
      <c r="A4502" s="51" t="str">
        <f t="shared" si="140"/>
        <v>A</v>
      </c>
      <c r="B4502" s="129" t="s">
        <v>258</v>
      </c>
      <c r="C4502" s="60" t="s">
        <v>14</v>
      </c>
      <c r="D4502" s="61">
        <v>1600</v>
      </c>
      <c r="E4502" s="61">
        <v>1597.77658</v>
      </c>
      <c r="F4502" s="130">
        <f t="shared" si="141"/>
        <v>0.99861036250000002</v>
      </c>
    </row>
    <row r="4503" spans="1:6" s="55" customFormat="1" ht="18.75" thickBot="1" x14ac:dyDescent="0.3">
      <c r="A4503" s="51" t="str">
        <f t="shared" si="140"/>
        <v>A</v>
      </c>
      <c r="B4503" s="52" t="s">
        <v>2162</v>
      </c>
      <c r="C4503" s="125" t="s">
        <v>2163</v>
      </c>
      <c r="D4503" s="54">
        <v>70</v>
      </c>
      <c r="E4503" s="54">
        <v>67.384659999999997</v>
      </c>
      <c r="F4503" s="126">
        <f t="shared" si="141"/>
        <v>0.96263799999999999</v>
      </c>
    </row>
    <row r="4504" spans="1:6" s="55" customFormat="1" ht="15.75" thickTop="1" x14ac:dyDescent="0.25">
      <c r="A4504" s="51" t="str">
        <f t="shared" si="140"/>
        <v>A</v>
      </c>
      <c r="B4504" s="127" t="s">
        <v>258</v>
      </c>
      <c r="C4504" s="57" t="s">
        <v>10</v>
      </c>
      <c r="D4504" s="58">
        <v>70</v>
      </c>
      <c r="E4504" s="58">
        <v>67.384659999999997</v>
      </c>
      <c r="F4504" s="128">
        <f t="shared" si="141"/>
        <v>0.96263799999999999</v>
      </c>
    </row>
    <row r="4505" spans="1:6" s="55" customFormat="1" x14ac:dyDescent="0.25">
      <c r="A4505" s="51" t="str">
        <f t="shared" si="140"/>
        <v>A</v>
      </c>
      <c r="B4505" s="129" t="s">
        <v>258</v>
      </c>
      <c r="C4505" s="60" t="s">
        <v>14</v>
      </c>
      <c r="D4505" s="61">
        <v>70</v>
      </c>
      <c r="E4505" s="61">
        <v>67.384659999999997</v>
      </c>
      <c r="F4505" s="130">
        <f t="shared" si="141"/>
        <v>0.96263799999999999</v>
      </c>
    </row>
    <row r="4506" spans="1:6" s="55" customFormat="1" ht="18.75" thickBot="1" x14ac:dyDescent="0.3">
      <c r="A4506" s="51" t="str">
        <f t="shared" si="140"/>
        <v>A</v>
      </c>
      <c r="B4506" s="52" t="s">
        <v>2164</v>
      </c>
      <c r="C4506" s="125" t="s">
        <v>2165</v>
      </c>
      <c r="D4506" s="54">
        <v>401.64499999999998</v>
      </c>
      <c r="E4506" s="54">
        <v>355.79419999999999</v>
      </c>
      <c r="F4506" s="126">
        <f t="shared" si="141"/>
        <v>0.88584247283048467</v>
      </c>
    </row>
    <row r="4507" spans="1:6" s="55" customFormat="1" ht="15.75" thickTop="1" x14ac:dyDescent="0.25">
      <c r="A4507" s="51" t="str">
        <f t="shared" si="140"/>
        <v>A</v>
      </c>
      <c r="B4507" s="127" t="s">
        <v>258</v>
      </c>
      <c r="C4507" s="57" t="s">
        <v>10</v>
      </c>
      <c r="D4507" s="58">
        <v>401.64499999999998</v>
      </c>
      <c r="E4507" s="58">
        <v>355.79419999999999</v>
      </c>
      <c r="F4507" s="128">
        <f t="shared" si="141"/>
        <v>0.88584247283048467</v>
      </c>
    </row>
    <row r="4508" spans="1:6" s="55" customFormat="1" x14ac:dyDescent="0.25">
      <c r="A4508" s="51" t="str">
        <f t="shared" si="140"/>
        <v>A</v>
      </c>
      <c r="B4508" s="129" t="s">
        <v>258</v>
      </c>
      <c r="C4508" s="60" t="s">
        <v>14</v>
      </c>
      <c r="D4508" s="61">
        <v>401.64499999999998</v>
      </c>
      <c r="E4508" s="61">
        <v>355.79419999999999</v>
      </c>
      <c r="F4508" s="130">
        <f t="shared" si="141"/>
        <v>0.88584247283048467</v>
      </c>
    </row>
    <row r="4509" spans="1:6" s="55" customFormat="1" ht="18.75" thickBot="1" x14ac:dyDescent="0.3">
      <c r="A4509" s="51" t="str">
        <f t="shared" si="140"/>
        <v>A</v>
      </c>
      <c r="B4509" s="52" t="s">
        <v>2166</v>
      </c>
      <c r="C4509" s="125" t="s">
        <v>2167</v>
      </c>
      <c r="D4509" s="54">
        <v>572.81200000000001</v>
      </c>
      <c r="E4509" s="54">
        <v>437.43720999999999</v>
      </c>
      <c r="F4509" s="126">
        <f t="shared" si="141"/>
        <v>0.76366628143265147</v>
      </c>
    </row>
    <row r="4510" spans="1:6" s="55" customFormat="1" ht="15.75" thickTop="1" x14ac:dyDescent="0.25">
      <c r="A4510" s="51" t="str">
        <f t="shared" si="140"/>
        <v>A</v>
      </c>
      <c r="B4510" s="127" t="s">
        <v>258</v>
      </c>
      <c r="C4510" s="57" t="s">
        <v>10</v>
      </c>
      <c r="D4510" s="58">
        <v>572.81200000000001</v>
      </c>
      <c r="E4510" s="58">
        <v>437.43720999999999</v>
      </c>
      <c r="F4510" s="128">
        <f t="shared" si="141"/>
        <v>0.76366628143265147</v>
      </c>
    </row>
    <row r="4511" spans="1:6" s="55" customFormat="1" x14ac:dyDescent="0.25">
      <c r="A4511" s="51" t="str">
        <f t="shared" si="140"/>
        <v>A</v>
      </c>
      <c r="B4511" s="129" t="s">
        <v>258</v>
      </c>
      <c r="C4511" s="60" t="s">
        <v>14</v>
      </c>
      <c r="D4511" s="61">
        <v>572.81200000000001</v>
      </c>
      <c r="E4511" s="61">
        <v>437.43720999999999</v>
      </c>
      <c r="F4511" s="130">
        <f t="shared" si="141"/>
        <v>0.76366628143265147</v>
      </c>
    </row>
    <row r="4512" spans="1:6" s="55" customFormat="1" ht="36.75" thickBot="1" x14ac:dyDescent="0.3">
      <c r="A4512" s="51" t="str">
        <f t="shared" si="140"/>
        <v>A</v>
      </c>
      <c r="B4512" s="52" t="s">
        <v>2168</v>
      </c>
      <c r="C4512" s="125" t="s">
        <v>2169</v>
      </c>
      <c r="D4512" s="54">
        <v>2100</v>
      </c>
      <c r="E4512" s="54">
        <v>1592.4644800000001</v>
      </c>
      <c r="F4512" s="126">
        <f t="shared" si="141"/>
        <v>0.75831641904761904</v>
      </c>
    </row>
    <row r="4513" spans="1:6" s="55" customFormat="1" ht="15.75" thickTop="1" x14ac:dyDescent="0.25">
      <c r="A4513" s="51" t="str">
        <f t="shared" si="140"/>
        <v>A</v>
      </c>
      <c r="B4513" s="127" t="s">
        <v>258</v>
      </c>
      <c r="C4513" s="57" t="s">
        <v>10</v>
      </c>
      <c r="D4513" s="58">
        <v>2100</v>
      </c>
      <c r="E4513" s="58">
        <v>1592.4644800000001</v>
      </c>
      <c r="F4513" s="128">
        <f t="shared" si="141"/>
        <v>0.75831641904761904</v>
      </c>
    </row>
    <row r="4514" spans="1:6" s="55" customFormat="1" x14ac:dyDescent="0.25">
      <c r="A4514" s="51" t="str">
        <f t="shared" si="140"/>
        <v>A</v>
      </c>
      <c r="B4514" s="129" t="s">
        <v>258</v>
      </c>
      <c r="C4514" s="60" t="s">
        <v>14</v>
      </c>
      <c r="D4514" s="61">
        <v>2100</v>
      </c>
      <c r="E4514" s="61">
        <v>1592.4644800000001</v>
      </c>
      <c r="F4514" s="130">
        <f t="shared" si="141"/>
        <v>0.75831641904761904</v>
      </c>
    </row>
    <row r="4515" spans="1:6" s="55" customFormat="1" ht="18.75" thickBot="1" x14ac:dyDescent="0.3">
      <c r="A4515" s="51" t="str">
        <f t="shared" si="140"/>
        <v>A</v>
      </c>
      <c r="B4515" s="52" t="s">
        <v>2170</v>
      </c>
      <c r="C4515" s="125" t="s">
        <v>197</v>
      </c>
      <c r="D4515" s="54">
        <v>7398</v>
      </c>
      <c r="E4515" s="54">
        <v>6731.9071699999995</v>
      </c>
      <c r="F4515" s="126">
        <f t="shared" si="141"/>
        <v>0.9099631211138145</v>
      </c>
    </row>
    <row r="4516" spans="1:6" s="55" customFormat="1" ht="15.75" thickTop="1" x14ac:dyDescent="0.25">
      <c r="A4516" s="51" t="str">
        <f t="shared" si="140"/>
        <v>A</v>
      </c>
      <c r="B4516" s="127" t="s">
        <v>258</v>
      </c>
      <c r="C4516" s="57" t="s">
        <v>10</v>
      </c>
      <c r="D4516" s="58">
        <v>7393</v>
      </c>
      <c r="E4516" s="58">
        <v>6731.9071699999995</v>
      </c>
      <c r="F4516" s="128">
        <f t="shared" si="141"/>
        <v>0.91057854321655618</v>
      </c>
    </row>
    <row r="4517" spans="1:6" s="55" customFormat="1" x14ac:dyDescent="0.25">
      <c r="A4517" s="51" t="str">
        <f t="shared" si="140"/>
        <v>A</v>
      </c>
      <c r="B4517" s="129" t="s">
        <v>258</v>
      </c>
      <c r="C4517" s="60" t="s">
        <v>11</v>
      </c>
      <c r="D4517" s="61">
        <v>45</v>
      </c>
      <c r="E4517" s="61">
        <v>34.274999999999999</v>
      </c>
      <c r="F4517" s="130">
        <f t="shared" si="141"/>
        <v>0.7616666666666666</v>
      </c>
    </row>
    <row r="4518" spans="1:6" s="55" customFormat="1" x14ac:dyDescent="0.25">
      <c r="A4518" s="51" t="str">
        <f t="shared" si="140"/>
        <v>A</v>
      </c>
      <c r="B4518" s="129" t="s">
        <v>258</v>
      </c>
      <c r="C4518" s="60" t="s">
        <v>12</v>
      </c>
      <c r="D4518" s="61">
        <v>47</v>
      </c>
      <c r="E4518" s="61">
        <v>44.578809999999997</v>
      </c>
      <c r="F4518" s="130">
        <f t="shared" si="141"/>
        <v>0.94848531914893608</v>
      </c>
    </row>
    <row r="4519" spans="1:6" s="55" customFormat="1" x14ac:dyDescent="0.25">
      <c r="A4519" s="51" t="str">
        <f t="shared" si="140"/>
        <v>A</v>
      </c>
      <c r="B4519" s="129" t="s">
        <v>258</v>
      </c>
      <c r="C4519" s="60" t="s">
        <v>14</v>
      </c>
      <c r="D4519" s="61">
        <v>6600</v>
      </c>
      <c r="E4519" s="61">
        <v>5978.99</v>
      </c>
      <c r="F4519" s="130">
        <f t="shared" si="141"/>
        <v>0.90590757575757574</v>
      </c>
    </row>
    <row r="4520" spans="1:6" s="55" customFormat="1" x14ac:dyDescent="0.25">
      <c r="A4520" s="51" t="str">
        <f t="shared" si="140"/>
        <v>A</v>
      </c>
      <c r="B4520" s="129" t="s">
        <v>258</v>
      </c>
      <c r="C4520" s="60" t="s">
        <v>2</v>
      </c>
      <c r="D4520" s="61">
        <v>700</v>
      </c>
      <c r="E4520" s="61">
        <v>674</v>
      </c>
      <c r="F4520" s="130">
        <f t="shared" si="141"/>
        <v>0.96285714285714286</v>
      </c>
    </row>
    <row r="4521" spans="1:6" s="55" customFormat="1" x14ac:dyDescent="0.25">
      <c r="A4521" s="51" t="str">
        <f t="shared" si="140"/>
        <v>A</v>
      </c>
      <c r="B4521" s="129" t="s">
        <v>258</v>
      </c>
      <c r="C4521" s="60" t="s">
        <v>16</v>
      </c>
      <c r="D4521" s="61">
        <v>1</v>
      </c>
      <c r="E4521" s="61">
        <v>6.336E-2</v>
      </c>
      <c r="F4521" s="130">
        <f t="shared" si="141"/>
        <v>6.336E-2</v>
      </c>
    </row>
    <row r="4522" spans="1:6" s="55" customFormat="1" x14ac:dyDescent="0.25">
      <c r="A4522" s="51" t="str">
        <f t="shared" si="140"/>
        <v>A</v>
      </c>
      <c r="B4522" s="127" t="s">
        <v>258</v>
      </c>
      <c r="C4522" s="57" t="s">
        <v>17</v>
      </c>
      <c r="D4522" s="58">
        <v>5</v>
      </c>
      <c r="E4522" s="58">
        <v>0</v>
      </c>
      <c r="F4522" s="128">
        <f t="shared" si="141"/>
        <v>0</v>
      </c>
    </row>
    <row r="4523" spans="1:6" s="55" customFormat="1" ht="18.75" thickBot="1" x14ac:dyDescent="0.3">
      <c r="A4523" s="51" t="str">
        <f t="shared" si="140"/>
        <v>A</v>
      </c>
      <c r="B4523" s="52" t="s">
        <v>2171</v>
      </c>
      <c r="C4523" s="125" t="s">
        <v>2172</v>
      </c>
      <c r="D4523" s="54">
        <v>12000</v>
      </c>
      <c r="E4523" s="54">
        <v>11088.0126</v>
      </c>
      <c r="F4523" s="126">
        <f t="shared" si="141"/>
        <v>0.92400104999999999</v>
      </c>
    </row>
    <row r="4524" spans="1:6" s="55" customFormat="1" ht="15.75" thickTop="1" x14ac:dyDescent="0.25">
      <c r="A4524" s="51" t="str">
        <f t="shared" si="140"/>
        <v>A</v>
      </c>
      <c r="B4524" s="127" t="s">
        <v>258</v>
      </c>
      <c r="C4524" s="57" t="s">
        <v>10</v>
      </c>
      <c r="D4524" s="58">
        <v>12000</v>
      </c>
      <c r="E4524" s="58">
        <v>11088.0126</v>
      </c>
      <c r="F4524" s="128">
        <f t="shared" si="141"/>
        <v>0.92400104999999999</v>
      </c>
    </row>
    <row r="4525" spans="1:6" s="55" customFormat="1" x14ac:dyDescent="0.25">
      <c r="A4525" s="51" t="str">
        <f t="shared" si="140"/>
        <v>A</v>
      </c>
      <c r="B4525" s="129" t="s">
        <v>258</v>
      </c>
      <c r="C4525" s="60" t="s">
        <v>14</v>
      </c>
      <c r="D4525" s="61">
        <v>12000</v>
      </c>
      <c r="E4525" s="61">
        <v>11088.0126</v>
      </c>
      <c r="F4525" s="130">
        <f t="shared" si="141"/>
        <v>0.92400104999999999</v>
      </c>
    </row>
    <row r="4526" spans="1:6" s="55" customFormat="1" ht="36.75" thickBot="1" x14ac:dyDescent="0.3">
      <c r="A4526" s="51" t="str">
        <f t="shared" si="140"/>
        <v>A</v>
      </c>
      <c r="B4526" s="52" t="s">
        <v>2173</v>
      </c>
      <c r="C4526" s="125" t="s">
        <v>2174</v>
      </c>
      <c r="D4526" s="54">
        <v>1000</v>
      </c>
      <c r="E4526" s="54">
        <v>528.32390999999996</v>
      </c>
      <c r="F4526" s="126">
        <f t="shared" si="141"/>
        <v>0.52832391000000001</v>
      </c>
    </row>
    <row r="4527" spans="1:6" s="55" customFormat="1" ht="15.75" thickTop="1" x14ac:dyDescent="0.25">
      <c r="A4527" s="51" t="str">
        <f t="shared" si="140"/>
        <v>A</v>
      </c>
      <c r="B4527" s="127" t="s">
        <v>258</v>
      </c>
      <c r="C4527" s="57" t="s">
        <v>10</v>
      </c>
      <c r="D4527" s="58">
        <v>1000</v>
      </c>
      <c r="E4527" s="58">
        <v>528.32390999999996</v>
      </c>
      <c r="F4527" s="128">
        <f t="shared" si="141"/>
        <v>0.52832391000000001</v>
      </c>
    </row>
    <row r="4528" spans="1:6" s="55" customFormat="1" x14ac:dyDescent="0.25">
      <c r="A4528" s="51" t="str">
        <f t="shared" si="140"/>
        <v>A</v>
      </c>
      <c r="B4528" s="129" t="s">
        <v>258</v>
      </c>
      <c r="C4528" s="60" t="s">
        <v>14</v>
      </c>
      <c r="D4528" s="61">
        <v>817.92399999999998</v>
      </c>
      <c r="E4528" s="61">
        <v>351.39590999999996</v>
      </c>
      <c r="F4528" s="130">
        <f t="shared" si="141"/>
        <v>0.42961926780483267</v>
      </c>
    </row>
    <row r="4529" spans="1:6" s="55" customFormat="1" x14ac:dyDescent="0.25">
      <c r="A4529" s="51" t="str">
        <f t="shared" si="140"/>
        <v>A</v>
      </c>
      <c r="B4529" s="129" t="s">
        <v>258</v>
      </c>
      <c r="C4529" s="60" t="s">
        <v>16</v>
      </c>
      <c r="D4529" s="61">
        <v>182.07599999999999</v>
      </c>
      <c r="E4529" s="61">
        <v>176.928</v>
      </c>
      <c r="F4529" s="130">
        <f t="shared" si="141"/>
        <v>0.97172609240097541</v>
      </c>
    </row>
    <row r="4530" spans="1:6" ht="36.75" thickBot="1" x14ac:dyDescent="0.3">
      <c r="A4530" s="110" t="str">
        <f t="shared" si="140"/>
        <v>A</v>
      </c>
      <c r="B4530" s="42" t="s">
        <v>2175</v>
      </c>
      <c r="C4530" s="120" t="s">
        <v>2176</v>
      </c>
      <c r="D4530" s="44">
        <v>4034.25</v>
      </c>
      <c r="E4530" s="44">
        <v>3245.62</v>
      </c>
      <c r="F4530" s="113">
        <f t="shared" si="141"/>
        <v>0.80451632893350677</v>
      </c>
    </row>
    <row r="4531" spans="1:6" ht="15.75" thickTop="1" x14ac:dyDescent="0.25">
      <c r="A4531" s="110" t="str">
        <f t="shared" si="140"/>
        <v>A</v>
      </c>
      <c r="B4531" s="121" t="s">
        <v>258</v>
      </c>
      <c r="C4531" s="46" t="s">
        <v>10</v>
      </c>
      <c r="D4531" s="47">
        <v>4034.25</v>
      </c>
      <c r="E4531" s="47">
        <v>3245.62</v>
      </c>
      <c r="F4531" s="122">
        <f t="shared" si="141"/>
        <v>0.80451632893350677</v>
      </c>
    </row>
    <row r="4532" spans="1:6" x14ac:dyDescent="0.25">
      <c r="A4532" s="110" t="str">
        <f t="shared" si="140"/>
        <v>A</v>
      </c>
      <c r="B4532" s="123" t="s">
        <v>258</v>
      </c>
      <c r="C4532" s="49" t="s">
        <v>15</v>
      </c>
      <c r="D4532" s="50">
        <v>395</v>
      </c>
      <c r="E4532" s="50">
        <v>205.27</v>
      </c>
      <c r="F4532" s="124">
        <f t="shared" si="141"/>
        <v>0.51967088607594936</v>
      </c>
    </row>
    <row r="4533" spans="1:6" x14ac:dyDescent="0.25">
      <c r="A4533" s="110" t="str">
        <f t="shared" si="140"/>
        <v>A</v>
      </c>
      <c r="B4533" s="123" t="s">
        <v>258</v>
      </c>
      <c r="C4533" s="49" t="s">
        <v>16</v>
      </c>
      <c r="D4533" s="50">
        <v>3639.25</v>
      </c>
      <c r="E4533" s="50">
        <v>3040.35</v>
      </c>
      <c r="F4533" s="124">
        <f t="shared" si="141"/>
        <v>0.83543312495706534</v>
      </c>
    </row>
    <row r="4534" spans="1:6" s="55" customFormat="1" ht="72.75" thickBot="1" x14ac:dyDescent="0.3">
      <c r="A4534" s="51" t="str">
        <f t="shared" si="140"/>
        <v>A</v>
      </c>
      <c r="B4534" s="52" t="s">
        <v>2177</v>
      </c>
      <c r="C4534" s="125" t="s">
        <v>2178</v>
      </c>
      <c r="D4534" s="54">
        <v>371.1</v>
      </c>
      <c r="E4534" s="54">
        <v>371.1</v>
      </c>
      <c r="F4534" s="126">
        <f t="shared" si="141"/>
        <v>1</v>
      </c>
    </row>
    <row r="4535" spans="1:6" s="55" customFormat="1" ht="15.75" thickTop="1" x14ac:dyDescent="0.25">
      <c r="A4535" s="51" t="str">
        <f t="shared" si="140"/>
        <v>A</v>
      </c>
      <c r="B4535" s="127" t="s">
        <v>258</v>
      </c>
      <c r="C4535" s="57" t="s">
        <v>10</v>
      </c>
      <c r="D4535" s="58">
        <v>371.1</v>
      </c>
      <c r="E4535" s="58">
        <v>371.1</v>
      </c>
      <c r="F4535" s="128">
        <f t="shared" si="141"/>
        <v>1</v>
      </c>
    </row>
    <row r="4536" spans="1:6" s="55" customFormat="1" x14ac:dyDescent="0.25">
      <c r="A4536" s="51" t="str">
        <f t="shared" si="140"/>
        <v>A</v>
      </c>
      <c r="B4536" s="129" t="s">
        <v>258</v>
      </c>
      <c r="C4536" s="60" t="s">
        <v>16</v>
      </c>
      <c r="D4536" s="61">
        <v>371.1</v>
      </c>
      <c r="E4536" s="61">
        <v>371.1</v>
      </c>
      <c r="F4536" s="130">
        <f t="shared" si="141"/>
        <v>1</v>
      </c>
    </row>
    <row r="4537" spans="1:6" s="55" customFormat="1" ht="36.75" thickBot="1" x14ac:dyDescent="0.3">
      <c r="A4537" s="51" t="str">
        <f t="shared" si="140"/>
        <v>A</v>
      </c>
      <c r="B4537" s="52" t="s">
        <v>2179</v>
      </c>
      <c r="C4537" s="125" t="s">
        <v>2180</v>
      </c>
      <c r="D4537" s="54">
        <v>294</v>
      </c>
      <c r="E4537" s="54">
        <v>125.34</v>
      </c>
      <c r="F4537" s="126">
        <f t="shared" si="141"/>
        <v>0.4263265306122449</v>
      </c>
    </row>
    <row r="4538" spans="1:6" s="55" customFormat="1" ht="15.75" thickTop="1" x14ac:dyDescent="0.25">
      <c r="A4538" s="51" t="str">
        <f t="shared" si="140"/>
        <v>A</v>
      </c>
      <c r="B4538" s="127" t="s">
        <v>258</v>
      </c>
      <c r="C4538" s="57" t="s">
        <v>10</v>
      </c>
      <c r="D4538" s="58">
        <v>294</v>
      </c>
      <c r="E4538" s="58">
        <v>125.34</v>
      </c>
      <c r="F4538" s="128">
        <f t="shared" si="141"/>
        <v>0.4263265306122449</v>
      </c>
    </row>
    <row r="4539" spans="1:6" s="55" customFormat="1" x14ac:dyDescent="0.25">
      <c r="A4539" s="51" t="str">
        <f t="shared" si="140"/>
        <v>A</v>
      </c>
      <c r="B4539" s="129" t="s">
        <v>258</v>
      </c>
      <c r="C4539" s="60" t="s">
        <v>15</v>
      </c>
      <c r="D4539" s="61">
        <v>294</v>
      </c>
      <c r="E4539" s="61">
        <v>125.34</v>
      </c>
      <c r="F4539" s="130">
        <f t="shared" si="141"/>
        <v>0.4263265306122449</v>
      </c>
    </row>
    <row r="4540" spans="1:6" s="55" customFormat="1" ht="72.75" thickBot="1" x14ac:dyDescent="0.3">
      <c r="A4540" s="51" t="str">
        <f t="shared" si="140"/>
        <v>A</v>
      </c>
      <c r="B4540" s="52" t="s">
        <v>2181</v>
      </c>
      <c r="C4540" s="125" t="s">
        <v>2182</v>
      </c>
      <c r="D4540" s="54">
        <v>3055.15</v>
      </c>
      <c r="E4540" s="54">
        <v>2481.4499999999998</v>
      </c>
      <c r="F4540" s="126">
        <f t="shared" si="141"/>
        <v>0.81221871266549917</v>
      </c>
    </row>
    <row r="4541" spans="1:6" s="55" customFormat="1" ht="15.75" thickTop="1" x14ac:dyDescent="0.25">
      <c r="A4541" s="51" t="str">
        <f t="shared" si="140"/>
        <v>A</v>
      </c>
      <c r="B4541" s="127" t="s">
        <v>258</v>
      </c>
      <c r="C4541" s="57" t="s">
        <v>10</v>
      </c>
      <c r="D4541" s="58">
        <v>3055.15</v>
      </c>
      <c r="E4541" s="58">
        <v>2481.4499999999998</v>
      </c>
      <c r="F4541" s="128">
        <f t="shared" si="141"/>
        <v>0.81221871266549917</v>
      </c>
    </row>
    <row r="4542" spans="1:6" s="55" customFormat="1" x14ac:dyDescent="0.25">
      <c r="A4542" s="51" t="str">
        <f t="shared" si="140"/>
        <v>A</v>
      </c>
      <c r="B4542" s="129" t="s">
        <v>258</v>
      </c>
      <c r="C4542" s="60" t="s">
        <v>16</v>
      </c>
      <c r="D4542" s="61">
        <v>3055.15</v>
      </c>
      <c r="E4542" s="61">
        <v>2481.4499999999998</v>
      </c>
      <c r="F4542" s="130">
        <f t="shared" si="141"/>
        <v>0.81221871266549917</v>
      </c>
    </row>
    <row r="4543" spans="1:6" s="55" customFormat="1" ht="54.75" thickBot="1" x14ac:dyDescent="0.3">
      <c r="A4543" s="51" t="str">
        <f t="shared" si="140"/>
        <v>A</v>
      </c>
      <c r="B4543" s="52" t="s">
        <v>2183</v>
      </c>
      <c r="C4543" s="125" t="s">
        <v>2184</v>
      </c>
      <c r="D4543" s="54">
        <v>63</v>
      </c>
      <c r="E4543" s="54">
        <v>52.93</v>
      </c>
      <c r="F4543" s="126">
        <f t="shared" si="141"/>
        <v>0.8401587301587301</v>
      </c>
    </row>
    <row r="4544" spans="1:6" s="55" customFormat="1" ht="15.75" thickTop="1" x14ac:dyDescent="0.25">
      <c r="A4544" s="51" t="str">
        <f t="shared" si="140"/>
        <v>A</v>
      </c>
      <c r="B4544" s="127" t="s">
        <v>258</v>
      </c>
      <c r="C4544" s="57" t="s">
        <v>10</v>
      </c>
      <c r="D4544" s="58">
        <v>63</v>
      </c>
      <c r="E4544" s="58">
        <v>52.93</v>
      </c>
      <c r="F4544" s="128">
        <f t="shared" si="141"/>
        <v>0.8401587301587301</v>
      </c>
    </row>
    <row r="4545" spans="1:6" s="55" customFormat="1" x14ac:dyDescent="0.25">
      <c r="A4545" s="51" t="str">
        <f t="shared" si="140"/>
        <v>A</v>
      </c>
      <c r="B4545" s="129" t="s">
        <v>258</v>
      </c>
      <c r="C4545" s="60" t="s">
        <v>15</v>
      </c>
      <c r="D4545" s="61">
        <v>63</v>
      </c>
      <c r="E4545" s="61">
        <v>52.93</v>
      </c>
      <c r="F4545" s="130">
        <f t="shared" si="141"/>
        <v>0.8401587301587301</v>
      </c>
    </row>
    <row r="4546" spans="1:6" s="55" customFormat="1" ht="36.75" thickBot="1" x14ac:dyDescent="0.3">
      <c r="A4546" s="51" t="str">
        <f t="shared" si="140"/>
        <v>A</v>
      </c>
      <c r="B4546" s="52" t="s">
        <v>2185</v>
      </c>
      <c r="C4546" s="125" t="s">
        <v>2186</v>
      </c>
      <c r="D4546" s="54">
        <v>251</v>
      </c>
      <c r="E4546" s="54">
        <v>214.8</v>
      </c>
      <c r="F4546" s="126">
        <f t="shared" si="141"/>
        <v>0.85577689243027888</v>
      </c>
    </row>
    <row r="4547" spans="1:6" s="55" customFormat="1" ht="15.75" thickTop="1" x14ac:dyDescent="0.25">
      <c r="A4547" s="51" t="str">
        <f t="shared" si="140"/>
        <v>A</v>
      </c>
      <c r="B4547" s="127" t="s">
        <v>258</v>
      </c>
      <c r="C4547" s="57" t="s">
        <v>10</v>
      </c>
      <c r="D4547" s="58">
        <v>251</v>
      </c>
      <c r="E4547" s="58">
        <v>214.8</v>
      </c>
      <c r="F4547" s="128">
        <f t="shared" si="141"/>
        <v>0.85577689243027888</v>
      </c>
    </row>
    <row r="4548" spans="1:6" s="55" customFormat="1" x14ac:dyDescent="0.25">
      <c r="A4548" s="51" t="str">
        <f t="shared" ref="A4548:A4611" si="142">IF(OR(D4548&lt;&gt;0,E4548&lt;&gt;0),"A","B")</f>
        <v>A</v>
      </c>
      <c r="B4548" s="129" t="s">
        <v>258</v>
      </c>
      <c r="C4548" s="60" t="s">
        <v>15</v>
      </c>
      <c r="D4548" s="61">
        <v>38</v>
      </c>
      <c r="E4548" s="61">
        <v>27</v>
      </c>
      <c r="F4548" s="130">
        <f t="shared" ref="F4548:F4611" si="143">E4548/D4548</f>
        <v>0.71052631578947367</v>
      </c>
    </row>
    <row r="4549" spans="1:6" s="55" customFormat="1" x14ac:dyDescent="0.25">
      <c r="A4549" s="51" t="str">
        <f t="shared" si="142"/>
        <v>A</v>
      </c>
      <c r="B4549" s="129" t="s">
        <v>258</v>
      </c>
      <c r="C4549" s="60" t="s">
        <v>16</v>
      </c>
      <c r="D4549" s="61">
        <v>213</v>
      </c>
      <c r="E4549" s="61">
        <v>187.8</v>
      </c>
      <c r="F4549" s="130">
        <f t="shared" si="143"/>
        <v>0.88169014084507047</v>
      </c>
    </row>
    <row r="4550" spans="1:6" ht="18.75" thickBot="1" x14ac:dyDescent="0.3">
      <c r="A4550" s="110" t="str">
        <f t="shared" si="142"/>
        <v>A</v>
      </c>
      <c r="B4550" s="42" t="s">
        <v>2187</v>
      </c>
      <c r="C4550" s="120" t="s">
        <v>2188</v>
      </c>
      <c r="D4550" s="44">
        <v>830</v>
      </c>
      <c r="E4550" s="44">
        <v>558.10312999999985</v>
      </c>
      <c r="F4550" s="113">
        <f t="shared" si="143"/>
        <v>0.672413409638554</v>
      </c>
    </row>
    <row r="4551" spans="1:6" ht="15.75" thickTop="1" x14ac:dyDescent="0.25">
      <c r="A4551" s="110" t="str">
        <f t="shared" si="142"/>
        <v>A</v>
      </c>
      <c r="B4551" s="121" t="s">
        <v>258</v>
      </c>
      <c r="C4551" s="46" t="s">
        <v>10</v>
      </c>
      <c r="D4551" s="47">
        <v>730</v>
      </c>
      <c r="E4551" s="47">
        <v>556.85312999999985</v>
      </c>
      <c r="F4551" s="122">
        <f t="shared" si="143"/>
        <v>0.7628125068493149</v>
      </c>
    </row>
    <row r="4552" spans="1:6" x14ac:dyDescent="0.25">
      <c r="A4552" s="110" t="str">
        <f t="shared" si="142"/>
        <v>A</v>
      </c>
      <c r="B4552" s="123" t="s">
        <v>258</v>
      </c>
      <c r="C4552" s="49" t="s">
        <v>11</v>
      </c>
      <c r="D4552" s="50">
        <v>335.83600000000001</v>
      </c>
      <c r="E4552" s="50">
        <v>164.67236</v>
      </c>
      <c r="F4552" s="124">
        <f t="shared" si="143"/>
        <v>0.49033564001476909</v>
      </c>
    </row>
    <row r="4553" spans="1:6" x14ac:dyDescent="0.25">
      <c r="A4553" s="110" t="str">
        <f t="shared" si="142"/>
        <v>A</v>
      </c>
      <c r="B4553" s="123" t="s">
        <v>258</v>
      </c>
      <c r="C4553" s="49" t="s">
        <v>12</v>
      </c>
      <c r="D4553" s="50">
        <v>125</v>
      </c>
      <c r="E4553" s="50">
        <v>107.26603999999999</v>
      </c>
      <c r="F4553" s="124">
        <f t="shared" si="143"/>
        <v>0.85812831999999994</v>
      </c>
    </row>
    <row r="4554" spans="1:6" x14ac:dyDescent="0.25">
      <c r="A4554" s="110" t="str">
        <f t="shared" si="142"/>
        <v>A</v>
      </c>
      <c r="B4554" s="123" t="s">
        <v>258</v>
      </c>
      <c r="C4554" s="49" t="s">
        <v>14</v>
      </c>
      <c r="D4554" s="50">
        <v>250</v>
      </c>
      <c r="E4554" s="50">
        <v>272.02130999999997</v>
      </c>
      <c r="F4554" s="124">
        <f t="shared" si="143"/>
        <v>1.0880852399999998</v>
      </c>
    </row>
    <row r="4555" spans="1:6" x14ac:dyDescent="0.25">
      <c r="A4555" s="110" t="str">
        <f t="shared" si="142"/>
        <v>A</v>
      </c>
      <c r="B4555" s="123" t="s">
        <v>258</v>
      </c>
      <c r="C4555" s="49" t="s">
        <v>15</v>
      </c>
      <c r="D4555" s="50">
        <v>12.164</v>
      </c>
      <c r="E4555" s="50">
        <v>11.242000000000001</v>
      </c>
      <c r="F4555" s="124">
        <f t="shared" si="143"/>
        <v>0.9242025649457416</v>
      </c>
    </row>
    <row r="4556" spans="1:6" x14ac:dyDescent="0.25">
      <c r="A4556" s="110" t="str">
        <f t="shared" si="142"/>
        <v>A</v>
      </c>
      <c r="B4556" s="123" t="s">
        <v>258</v>
      </c>
      <c r="C4556" s="49" t="s">
        <v>16</v>
      </c>
      <c r="D4556" s="50">
        <v>7</v>
      </c>
      <c r="E4556" s="50">
        <v>1.6514200000000001</v>
      </c>
      <c r="F4556" s="124">
        <f t="shared" si="143"/>
        <v>0.23591714285714288</v>
      </c>
    </row>
    <row r="4557" spans="1:6" x14ac:dyDescent="0.25">
      <c r="A4557" s="110" t="str">
        <f t="shared" si="142"/>
        <v>A</v>
      </c>
      <c r="B4557" s="121" t="s">
        <v>258</v>
      </c>
      <c r="C4557" s="46" t="s">
        <v>17</v>
      </c>
      <c r="D4557" s="47">
        <v>100</v>
      </c>
      <c r="E4557" s="47">
        <v>1.25</v>
      </c>
      <c r="F4557" s="122">
        <f t="shared" si="143"/>
        <v>1.2500000000000001E-2</v>
      </c>
    </row>
    <row r="4558" spans="1:6" s="55" customFormat="1" ht="18.75" thickBot="1" x14ac:dyDescent="0.3">
      <c r="A4558" s="51" t="str">
        <f t="shared" si="142"/>
        <v>A</v>
      </c>
      <c r="B4558" s="52" t="s">
        <v>2189</v>
      </c>
      <c r="C4558" s="125" t="s">
        <v>2190</v>
      </c>
      <c r="D4558" s="54">
        <v>475</v>
      </c>
      <c r="E4558" s="54">
        <v>284.83181999999994</v>
      </c>
      <c r="F4558" s="126">
        <f t="shared" si="143"/>
        <v>0.5996459368421051</v>
      </c>
    </row>
    <row r="4559" spans="1:6" s="55" customFormat="1" ht="15.75" thickTop="1" x14ac:dyDescent="0.25">
      <c r="A4559" s="51" t="str">
        <f t="shared" si="142"/>
        <v>A</v>
      </c>
      <c r="B4559" s="127" t="s">
        <v>258</v>
      </c>
      <c r="C4559" s="57" t="s">
        <v>10</v>
      </c>
      <c r="D4559" s="58">
        <v>475</v>
      </c>
      <c r="E4559" s="58">
        <v>284.83181999999994</v>
      </c>
      <c r="F4559" s="128">
        <f t="shared" si="143"/>
        <v>0.5996459368421051</v>
      </c>
    </row>
    <row r="4560" spans="1:6" s="55" customFormat="1" x14ac:dyDescent="0.25">
      <c r="A4560" s="51" t="str">
        <f t="shared" si="142"/>
        <v>A</v>
      </c>
      <c r="B4560" s="129" t="s">
        <v>258</v>
      </c>
      <c r="C4560" s="60" t="s">
        <v>11</v>
      </c>
      <c r="D4560" s="61">
        <v>335.83600000000001</v>
      </c>
      <c r="E4560" s="61">
        <v>164.67236</v>
      </c>
      <c r="F4560" s="130">
        <f t="shared" si="143"/>
        <v>0.49033564001476909</v>
      </c>
    </row>
    <row r="4561" spans="1:6" s="55" customFormat="1" x14ac:dyDescent="0.25">
      <c r="A4561" s="51" t="str">
        <f t="shared" si="142"/>
        <v>A</v>
      </c>
      <c r="B4561" s="129" t="s">
        <v>258</v>
      </c>
      <c r="C4561" s="60" t="s">
        <v>12</v>
      </c>
      <c r="D4561" s="61">
        <v>125</v>
      </c>
      <c r="E4561" s="61">
        <v>107.26603999999999</v>
      </c>
      <c r="F4561" s="130">
        <f t="shared" si="143"/>
        <v>0.85812831999999994</v>
      </c>
    </row>
    <row r="4562" spans="1:6" s="55" customFormat="1" x14ac:dyDescent="0.25">
      <c r="A4562" s="51" t="str">
        <f t="shared" si="142"/>
        <v>A</v>
      </c>
      <c r="B4562" s="129" t="s">
        <v>258</v>
      </c>
      <c r="C4562" s="60" t="s">
        <v>15</v>
      </c>
      <c r="D4562" s="61">
        <v>12.164</v>
      </c>
      <c r="E4562" s="61">
        <v>11.242000000000001</v>
      </c>
      <c r="F4562" s="130">
        <f t="shared" si="143"/>
        <v>0.9242025649457416</v>
      </c>
    </row>
    <row r="4563" spans="1:6" s="55" customFormat="1" x14ac:dyDescent="0.25">
      <c r="A4563" s="51" t="str">
        <f t="shared" si="142"/>
        <v>A</v>
      </c>
      <c r="B4563" s="129" t="s">
        <v>258</v>
      </c>
      <c r="C4563" s="60" t="s">
        <v>16</v>
      </c>
      <c r="D4563" s="61">
        <v>2</v>
      </c>
      <c r="E4563" s="61">
        <v>1.6514200000000001</v>
      </c>
      <c r="F4563" s="130">
        <f t="shared" si="143"/>
        <v>0.82571000000000006</v>
      </c>
    </row>
    <row r="4564" spans="1:6" s="55" customFormat="1" ht="18.75" thickBot="1" x14ac:dyDescent="0.3">
      <c r="A4564" s="51" t="str">
        <f t="shared" si="142"/>
        <v>A</v>
      </c>
      <c r="B4564" s="52" t="s">
        <v>2191</v>
      </c>
      <c r="C4564" s="125" t="s">
        <v>2192</v>
      </c>
      <c r="D4564" s="54">
        <v>355</v>
      </c>
      <c r="E4564" s="54">
        <v>273.27130999999997</v>
      </c>
      <c r="F4564" s="126">
        <f t="shared" si="143"/>
        <v>0.76977833802816897</v>
      </c>
    </row>
    <row r="4565" spans="1:6" s="55" customFormat="1" ht="15.75" thickTop="1" x14ac:dyDescent="0.25">
      <c r="A4565" s="51" t="str">
        <f t="shared" si="142"/>
        <v>A</v>
      </c>
      <c r="B4565" s="127" t="s">
        <v>258</v>
      </c>
      <c r="C4565" s="57" t="s">
        <v>10</v>
      </c>
      <c r="D4565" s="58">
        <v>255</v>
      </c>
      <c r="E4565" s="58">
        <v>272.02130999999997</v>
      </c>
      <c r="F4565" s="128">
        <f t="shared" si="143"/>
        <v>1.0667502352941176</v>
      </c>
    </row>
    <row r="4566" spans="1:6" s="55" customFormat="1" x14ac:dyDescent="0.25">
      <c r="A4566" s="51" t="str">
        <f t="shared" si="142"/>
        <v>A</v>
      </c>
      <c r="B4566" s="129" t="s">
        <v>258</v>
      </c>
      <c r="C4566" s="60" t="s">
        <v>14</v>
      </c>
      <c r="D4566" s="61">
        <v>250</v>
      </c>
      <c r="E4566" s="61">
        <v>272.02130999999997</v>
      </c>
      <c r="F4566" s="130">
        <f t="shared" si="143"/>
        <v>1.0880852399999998</v>
      </c>
    </row>
    <row r="4567" spans="1:6" s="55" customFormat="1" x14ac:dyDescent="0.25">
      <c r="A4567" s="51" t="str">
        <f t="shared" si="142"/>
        <v>A</v>
      </c>
      <c r="B4567" s="129" t="s">
        <v>258</v>
      </c>
      <c r="C4567" s="60" t="s">
        <v>16</v>
      </c>
      <c r="D4567" s="61">
        <v>5</v>
      </c>
      <c r="E4567" s="61">
        <v>0</v>
      </c>
      <c r="F4567" s="130">
        <f t="shared" si="143"/>
        <v>0</v>
      </c>
    </row>
    <row r="4568" spans="1:6" s="55" customFormat="1" x14ac:dyDescent="0.25">
      <c r="A4568" s="51" t="str">
        <f t="shared" si="142"/>
        <v>A</v>
      </c>
      <c r="B4568" s="127" t="s">
        <v>258</v>
      </c>
      <c r="C4568" s="57" t="s">
        <v>17</v>
      </c>
      <c r="D4568" s="58">
        <v>100</v>
      </c>
      <c r="E4568" s="58">
        <v>1.25</v>
      </c>
      <c r="F4568" s="128">
        <f t="shared" si="143"/>
        <v>1.2500000000000001E-2</v>
      </c>
    </row>
    <row r="4569" spans="1:6" ht="18.75" thickBot="1" x14ac:dyDescent="0.3">
      <c r="A4569" s="110" t="str">
        <f t="shared" si="142"/>
        <v>A</v>
      </c>
      <c r="B4569" s="42" t="s">
        <v>2193</v>
      </c>
      <c r="C4569" s="120" t="s">
        <v>2194</v>
      </c>
      <c r="D4569" s="44">
        <v>4500</v>
      </c>
      <c r="E4569" s="44">
        <v>4166.7675300000001</v>
      </c>
      <c r="F4569" s="113">
        <f t="shared" si="143"/>
        <v>0.92594834000000004</v>
      </c>
    </row>
    <row r="4570" spans="1:6" ht="15.75" thickTop="1" x14ac:dyDescent="0.25">
      <c r="A4570" s="110" t="str">
        <f t="shared" si="142"/>
        <v>A</v>
      </c>
      <c r="B4570" s="121" t="s">
        <v>258</v>
      </c>
      <c r="C4570" s="46" t="s">
        <v>10</v>
      </c>
      <c r="D4570" s="47">
        <v>4500</v>
      </c>
      <c r="E4570" s="47">
        <v>4166.7675300000001</v>
      </c>
      <c r="F4570" s="122">
        <f t="shared" si="143"/>
        <v>0.92594834000000004</v>
      </c>
    </row>
    <row r="4571" spans="1:6" x14ac:dyDescent="0.25">
      <c r="A4571" s="110" t="str">
        <f t="shared" si="142"/>
        <v>A</v>
      </c>
      <c r="B4571" s="123" t="s">
        <v>258</v>
      </c>
      <c r="C4571" s="49" t="s">
        <v>12</v>
      </c>
      <c r="D4571" s="50">
        <v>4500</v>
      </c>
      <c r="E4571" s="50">
        <v>4166.7675300000001</v>
      </c>
      <c r="F4571" s="124">
        <f t="shared" si="143"/>
        <v>0.92594834000000004</v>
      </c>
    </row>
    <row r="4572" spans="1:6" ht="18.75" thickBot="1" x14ac:dyDescent="0.3">
      <c r="A4572" s="110" t="str">
        <f t="shared" si="142"/>
        <v>A</v>
      </c>
      <c r="B4572" s="42" t="s">
        <v>2195</v>
      </c>
      <c r="C4572" s="120" t="s">
        <v>2196</v>
      </c>
      <c r="D4572" s="44">
        <v>437.5</v>
      </c>
      <c r="E4572" s="44">
        <v>385.53685000000002</v>
      </c>
      <c r="F4572" s="113">
        <f t="shared" si="143"/>
        <v>0.88122708571428576</v>
      </c>
    </row>
    <row r="4573" spans="1:6" ht="15.75" thickTop="1" x14ac:dyDescent="0.25">
      <c r="A4573" s="110" t="str">
        <f t="shared" si="142"/>
        <v>A</v>
      </c>
      <c r="B4573" s="121" t="s">
        <v>258</v>
      </c>
      <c r="C4573" s="46" t="s">
        <v>10</v>
      </c>
      <c r="D4573" s="47">
        <v>427.5</v>
      </c>
      <c r="E4573" s="47">
        <v>385.53685000000002</v>
      </c>
      <c r="F4573" s="122">
        <f t="shared" si="143"/>
        <v>0.9018405847953217</v>
      </c>
    </row>
    <row r="4574" spans="1:6" x14ac:dyDescent="0.25">
      <c r="A4574" s="110" t="str">
        <f t="shared" si="142"/>
        <v>A</v>
      </c>
      <c r="B4574" s="123" t="s">
        <v>258</v>
      </c>
      <c r="C4574" s="49" t="s">
        <v>11</v>
      </c>
      <c r="D4574" s="50">
        <v>329.35</v>
      </c>
      <c r="E4574" s="50">
        <v>300.30865</v>
      </c>
      <c r="F4574" s="124">
        <f t="shared" si="143"/>
        <v>0.91182222559587056</v>
      </c>
    </row>
    <row r="4575" spans="1:6" x14ac:dyDescent="0.25">
      <c r="A4575" s="110" t="str">
        <f t="shared" si="142"/>
        <v>A</v>
      </c>
      <c r="B4575" s="123" t="s">
        <v>258</v>
      </c>
      <c r="C4575" s="49" t="s">
        <v>12</v>
      </c>
      <c r="D4575" s="50">
        <v>92.125</v>
      </c>
      <c r="E4575" s="50">
        <v>79.516580000000005</v>
      </c>
      <c r="F4575" s="124">
        <f t="shared" si="143"/>
        <v>0.86313791044776123</v>
      </c>
    </row>
    <row r="4576" spans="1:6" x14ac:dyDescent="0.25">
      <c r="A4576" s="110" t="str">
        <f t="shared" si="142"/>
        <v>A</v>
      </c>
      <c r="B4576" s="123" t="s">
        <v>258</v>
      </c>
      <c r="C4576" s="49" t="s">
        <v>15</v>
      </c>
      <c r="D4576" s="50">
        <v>5.4</v>
      </c>
      <c r="E4576" s="50">
        <v>5.3961300000000003</v>
      </c>
      <c r="F4576" s="124">
        <f t="shared" si="143"/>
        <v>0.9992833333333333</v>
      </c>
    </row>
    <row r="4577" spans="1:6" x14ac:dyDescent="0.25">
      <c r="A4577" s="110" t="str">
        <f t="shared" si="142"/>
        <v>A</v>
      </c>
      <c r="B4577" s="123" t="s">
        <v>258</v>
      </c>
      <c r="C4577" s="49" t="s">
        <v>16</v>
      </c>
      <c r="D4577" s="50">
        <v>0.625</v>
      </c>
      <c r="E4577" s="50">
        <v>0.31548999999999999</v>
      </c>
      <c r="F4577" s="124">
        <f t="shared" si="143"/>
        <v>0.50478400000000001</v>
      </c>
    </row>
    <row r="4578" spans="1:6" x14ac:dyDescent="0.25">
      <c r="A4578" s="110" t="str">
        <f t="shared" si="142"/>
        <v>A</v>
      </c>
      <c r="B4578" s="121" t="s">
        <v>258</v>
      </c>
      <c r="C4578" s="46" t="s">
        <v>17</v>
      </c>
      <c r="D4578" s="47">
        <v>10</v>
      </c>
      <c r="E4578" s="47">
        <v>0</v>
      </c>
      <c r="F4578" s="122">
        <f t="shared" si="143"/>
        <v>0</v>
      </c>
    </row>
    <row r="4579" spans="1:6" ht="18.75" thickBot="1" x14ac:dyDescent="0.3">
      <c r="A4579" s="110" t="str">
        <f t="shared" si="142"/>
        <v>A</v>
      </c>
      <c r="B4579" s="42" t="s">
        <v>2197</v>
      </c>
      <c r="C4579" s="120" t="s">
        <v>2198</v>
      </c>
      <c r="D4579" s="44">
        <v>2548.5500000000002</v>
      </c>
      <c r="E4579" s="44">
        <v>2388.0944199999999</v>
      </c>
      <c r="F4579" s="113">
        <f t="shared" si="143"/>
        <v>0.93704044260461816</v>
      </c>
    </row>
    <row r="4580" spans="1:6" ht="15.75" thickTop="1" x14ac:dyDescent="0.25">
      <c r="A4580" s="110" t="str">
        <f t="shared" si="142"/>
        <v>A</v>
      </c>
      <c r="B4580" s="121" t="s">
        <v>258</v>
      </c>
      <c r="C4580" s="46" t="s">
        <v>10</v>
      </c>
      <c r="D4580" s="47">
        <v>2414.5500000000002</v>
      </c>
      <c r="E4580" s="47">
        <v>2287.3627199999996</v>
      </c>
      <c r="F4580" s="122">
        <f t="shared" si="143"/>
        <v>0.94732464434366626</v>
      </c>
    </row>
    <row r="4581" spans="1:6" x14ac:dyDescent="0.25">
      <c r="A4581" s="110" t="str">
        <f t="shared" si="142"/>
        <v>A</v>
      </c>
      <c r="B4581" s="123" t="s">
        <v>258</v>
      </c>
      <c r="C4581" s="49" t="s">
        <v>11</v>
      </c>
      <c r="D4581" s="50">
        <v>1343.86</v>
      </c>
      <c r="E4581" s="50">
        <v>1324.87266</v>
      </c>
      <c r="F4581" s="124">
        <f t="shared" si="143"/>
        <v>0.98587104311461027</v>
      </c>
    </row>
    <row r="4582" spans="1:6" x14ac:dyDescent="0.25">
      <c r="A4582" s="110" t="str">
        <f t="shared" si="142"/>
        <v>A</v>
      </c>
      <c r="B4582" s="123" t="s">
        <v>258</v>
      </c>
      <c r="C4582" s="49" t="s">
        <v>12</v>
      </c>
      <c r="D4582" s="50">
        <v>1012.69</v>
      </c>
      <c r="E4582" s="50">
        <v>925.83272999999997</v>
      </c>
      <c r="F4582" s="124">
        <f t="shared" si="143"/>
        <v>0.91423113687308055</v>
      </c>
    </row>
    <row r="4583" spans="1:6" x14ac:dyDescent="0.25">
      <c r="A4583" s="110" t="str">
        <f t="shared" si="142"/>
        <v>A</v>
      </c>
      <c r="B4583" s="123" t="s">
        <v>258</v>
      </c>
      <c r="C4583" s="49" t="s">
        <v>15</v>
      </c>
      <c r="D4583" s="50">
        <v>38</v>
      </c>
      <c r="E4583" s="50">
        <v>32.004429999999999</v>
      </c>
      <c r="F4583" s="124">
        <f t="shared" si="143"/>
        <v>0.84222184210526319</v>
      </c>
    </row>
    <row r="4584" spans="1:6" x14ac:dyDescent="0.25">
      <c r="A4584" s="110" t="str">
        <f t="shared" si="142"/>
        <v>A</v>
      </c>
      <c r="B4584" s="123" t="s">
        <v>258</v>
      </c>
      <c r="C4584" s="49" t="s">
        <v>16</v>
      </c>
      <c r="D4584" s="50">
        <v>20</v>
      </c>
      <c r="E4584" s="50">
        <v>4.6528999999999998</v>
      </c>
      <c r="F4584" s="124">
        <f t="shared" si="143"/>
        <v>0.23264499999999999</v>
      </c>
    </row>
    <row r="4585" spans="1:6" x14ac:dyDescent="0.25">
      <c r="A4585" s="110" t="str">
        <f t="shared" si="142"/>
        <v>A</v>
      </c>
      <c r="B4585" s="121" t="s">
        <v>258</v>
      </c>
      <c r="C4585" s="46" t="s">
        <v>17</v>
      </c>
      <c r="D4585" s="47">
        <v>134</v>
      </c>
      <c r="E4585" s="47">
        <v>100.7317</v>
      </c>
      <c r="F4585" s="122">
        <f t="shared" si="143"/>
        <v>0.75172910447761199</v>
      </c>
    </row>
    <row r="4586" spans="1:6" ht="18.75" thickBot="1" x14ac:dyDescent="0.3">
      <c r="A4586" s="110" t="str">
        <f t="shared" si="142"/>
        <v>A</v>
      </c>
      <c r="B4586" s="42" t="s">
        <v>2199</v>
      </c>
      <c r="C4586" s="120" t="s">
        <v>227</v>
      </c>
      <c r="D4586" s="44">
        <v>3549.05</v>
      </c>
      <c r="E4586" s="44">
        <v>1954.1111200000003</v>
      </c>
      <c r="F4586" s="113">
        <f t="shared" si="143"/>
        <v>0.55060118059762475</v>
      </c>
    </row>
    <row r="4587" spans="1:6" ht="15.75" thickTop="1" x14ac:dyDescent="0.25">
      <c r="A4587" s="110" t="str">
        <f t="shared" si="142"/>
        <v>A</v>
      </c>
      <c r="B4587" s="121" t="s">
        <v>258</v>
      </c>
      <c r="C4587" s="46" t="s">
        <v>10</v>
      </c>
      <c r="D4587" s="47">
        <v>3396.05</v>
      </c>
      <c r="E4587" s="47">
        <v>1902.9221200000004</v>
      </c>
      <c r="F4587" s="122">
        <f t="shared" si="143"/>
        <v>0.56033395268031982</v>
      </c>
    </row>
    <row r="4588" spans="1:6" x14ac:dyDescent="0.25">
      <c r="A4588" s="110" t="str">
        <f t="shared" si="142"/>
        <v>A</v>
      </c>
      <c r="B4588" s="123" t="s">
        <v>258</v>
      </c>
      <c r="C4588" s="49" t="s">
        <v>11</v>
      </c>
      <c r="D4588" s="50">
        <v>636.04999999999995</v>
      </c>
      <c r="E4588" s="50">
        <v>578.3589300000001</v>
      </c>
      <c r="F4588" s="124">
        <f t="shared" si="143"/>
        <v>0.90929790110840369</v>
      </c>
    </row>
    <row r="4589" spans="1:6" x14ac:dyDescent="0.25">
      <c r="A4589" s="110" t="str">
        <f t="shared" si="142"/>
        <v>A</v>
      </c>
      <c r="B4589" s="123" t="s">
        <v>258</v>
      </c>
      <c r="C4589" s="49" t="s">
        <v>12</v>
      </c>
      <c r="D4589" s="50">
        <v>1083</v>
      </c>
      <c r="E4589" s="50">
        <v>944.75303000000008</v>
      </c>
      <c r="F4589" s="124">
        <f t="shared" si="143"/>
        <v>0.87234813481071105</v>
      </c>
    </row>
    <row r="4590" spans="1:6" x14ac:dyDescent="0.25">
      <c r="A4590" s="110" t="str">
        <f t="shared" si="142"/>
        <v>A</v>
      </c>
      <c r="B4590" s="123" t="s">
        <v>258</v>
      </c>
      <c r="C4590" s="49" t="s">
        <v>14</v>
      </c>
      <c r="D4590" s="50">
        <v>400</v>
      </c>
      <c r="E4590" s="50">
        <v>0</v>
      </c>
      <c r="F4590" s="124">
        <f t="shared" si="143"/>
        <v>0</v>
      </c>
    </row>
    <row r="4591" spans="1:6" x14ac:dyDescent="0.25">
      <c r="A4591" s="110" t="str">
        <f t="shared" si="142"/>
        <v>A</v>
      </c>
      <c r="B4591" s="123" t="s">
        <v>258</v>
      </c>
      <c r="C4591" s="49" t="s">
        <v>15</v>
      </c>
      <c r="D4591" s="50">
        <v>27</v>
      </c>
      <c r="E4591" s="50">
        <v>25.892299999999999</v>
      </c>
      <c r="F4591" s="124">
        <f t="shared" si="143"/>
        <v>0.95897407407407398</v>
      </c>
    </row>
    <row r="4592" spans="1:6" x14ac:dyDescent="0.25">
      <c r="A4592" s="110" t="str">
        <f t="shared" si="142"/>
        <v>A</v>
      </c>
      <c r="B4592" s="123" t="s">
        <v>258</v>
      </c>
      <c r="C4592" s="49" t="s">
        <v>16</v>
      </c>
      <c r="D4592" s="50">
        <v>1250</v>
      </c>
      <c r="E4592" s="50">
        <v>353.91785999999996</v>
      </c>
      <c r="F4592" s="124">
        <f t="shared" si="143"/>
        <v>0.28313428799999996</v>
      </c>
    </row>
    <row r="4593" spans="1:6" x14ac:dyDescent="0.25">
      <c r="A4593" s="110" t="str">
        <f t="shared" si="142"/>
        <v>A</v>
      </c>
      <c r="B4593" s="121" t="s">
        <v>258</v>
      </c>
      <c r="C4593" s="46" t="s">
        <v>17</v>
      </c>
      <c r="D4593" s="47">
        <v>153</v>
      </c>
      <c r="E4593" s="47">
        <v>51.189</v>
      </c>
      <c r="F4593" s="122">
        <f t="shared" si="143"/>
        <v>0.33456862745098037</v>
      </c>
    </row>
    <row r="4594" spans="1:6" s="55" customFormat="1" ht="18.75" thickBot="1" x14ac:dyDescent="0.3">
      <c r="A4594" s="51" t="str">
        <f t="shared" si="142"/>
        <v>A</v>
      </c>
      <c r="B4594" s="52" t="s">
        <v>2200</v>
      </c>
      <c r="C4594" s="125" t="s">
        <v>227</v>
      </c>
      <c r="D4594" s="54">
        <v>3181.45</v>
      </c>
      <c r="E4594" s="54">
        <v>1597.6410700000004</v>
      </c>
      <c r="F4594" s="126">
        <f t="shared" si="143"/>
        <v>0.50217387354822496</v>
      </c>
    </row>
    <row r="4595" spans="1:6" s="55" customFormat="1" ht="15.75" thickTop="1" x14ac:dyDescent="0.25">
      <c r="A4595" s="51" t="str">
        <f t="shared" si="142"/>
        <v>A</v>
      </c>
      <c r="B4595" s="127" t="s">
        <v>258</v>
      </c>
      <c r="C4595" s="57" t="s">
        <v>10</v>
      </c>
      <c r="D4595" s="58">
        <v>3028.45</v>
      </c>
      <c r="E4595" s="58">
        <v>1546.4520700000003</v>
      </c>
      <c r="F4595" s="128">
        <f t="shared" si="143"/>
        <v>0.51064144034076853</v>
      </c>
    </row>
    <row r="4596" spans="1:6" s="55" customFormat="1" x14ac:dyDescent="0.25">
      <c r="A4596" s="51" t="str">
        <f t="shared" si="142"/>
        <v>A</v>
      </c>
      <c r="B4596" s="129" t="s">
        <v>258</v>
      </c>
      <c r="C4596" s="60" t="s">
        <v>11</v>
      </c>
      <c r="D4596" s="61">
        <v>601.25</v>
      </c>
      <c r="E4596" s="61">
        <v>543.55893000000003</v>
      </c>
      <c r="F4596" s="130">
        <f t="shared" si="143"/>
        <v>0.90404811642411653</v>
      </c>
    </row>
    <row r="4597" spans="1:6" s="55" customFormat="1" x14ac:dyDescent="0.25">
      <c r="A4597" s="51" t="str">
        <f t="shared" si="142"/>
        <v>A</v>
      </c>
      <c r="B4597" s="129" t="s">
        <v>258</v>
      </c>
      <c r="C4597" s="60" t="s">
        <v>12</v>
      </c>
      <c r="D4597" s="61">
        <v>750.2</v>
      </c>
      <c r="E4597" s="61">
        <v>623.08298000000002</v>
      </c>
      <c r="F4597" s="130">
        <f t="shared" si="143"/>
        <v>0.83055582511330306</v>
      </c>
    </row>
    <row r="4598" spans="1:6" s="55" customFormat="1" x14ac:dyDescent="0.25">
      <c r="A4598" s="51" t="str">
        <f t="shared" si="142"/>
        <v>A</v>
      </c>
      <c r="B4598" s="129" t="s">
        <v>258</v>
      </c>
      <c r="C4598" s="60" t="s">
        <v>14</v>
      </c>
      <c r="D4598" s="61">
        <v>400</v>
      </c>
      <c r="E4598" s="61">
        <v>0</v>
      </c>
      <c r="F4598" s="130">
        <f t="shared" si="143"/>
        <v>0</v>
      </c>
    </row>
    <row r="4599" spans="1:6" s="55" customFormat="1" x14ac:dyDescent="0.25">
      <c r="A4599" s="51" t="str">
        <f t="shared" si="142"/>
        <v>A</v>
      </c>
      <c r="B4599" s="129" t="s">
        <v>258</v>
      </c>
      <c r="C4599" s="60" t="s">
        <v>15</v>
      </c>
      <c r="D4599" s="61">
        <v>27</v>
      </c>
      <c r="E4599" s="61">
        <v>25.892299999999999</v>
      </c>
      <c r="F4599" s="130">
        <f t="shared" si="143"/>
        <v>0.95897407407407398</v>
      </c>
    </row>
    <row r="4600" spans="1:6" s="55" customFormat="1" x14ac:dyDescent="0.25">
      <c r="A4600" s="51" t="str">
        <f t="shared" si="142"/>
        <v>A</v>
      </c>
      <c r="B4600" s="129" t="s">
        <v>258</v>
      </c>
      <c r="C4600" s="60" t="s">
        <v>16</v>
      </c>
      <c r="D4600" s="61">
        <v>1250</v>
      </c>
      <c r="E4600" s="61">
        <v>353.91785999999996</v>
      </c>
      <c r="F4600" s="130">
        <f t="shared" si="143"/>
        <v>0.28313428799999996</v>
      </c>
    </row>
    <row r="4601" spans="1:6" s="55" customFormat="1" x14ac:dyDescent="0.25">
      <c r="A4601" s="51" t="str">
        <f t="shared" si="142"/>
        <v>A</v>
      </c>
      <c r="B4601" s="127" t="s">
        <v>258</v>
      </c>
      <c r="C4601" s="57" t="s">
        <v>17</v>
      </c>
      <c r="D4601" s="58">
        <v>153</v>
      </c>
      <c r="E4601" s="58">
        <v>51.189</v>
      </c>
      <c r="F4601" s="128">
        <f t="shared" si="143"/>
        <v>0.33456862745098037</v>
      </c>
    </row>
    <row r="4602" spans="1:6" s="55" customFormat="1" ht="18.75" thickBot="1" x14ac:dyDescent="0.3">
      <c r="A4602" s="51" t="str">
        <f t="shared" si="142"/>
        <v>A</v>
      </c>
      <c r="B4602" s="52" t="s">
        <v>2201</v>
      </c>
      <c r="C4602" s="125" t="s">
        <v>2202</v>
      </c>
      <c r="D4602" s="54">
        <v>367.6</v>
      </c>
      <c r="E4602" s="54">
        <v>356.47005000000001</v>
      </c>
      <c r="F4602" s="126">
        <f t="shared" si="143"/>
        <v>0.96972266050054401</v>
      </c>
    </row>
    <row r="4603" spans="1:6" s="55" customFormat="1" ht="15.75" thickTop="1" x14ac:dyDescent="0.25">
      <c r="A4603" s="51" t="str">
        <f t="shared" si="142"/>
        <v>A</v>
      </c>
      <c r="B4603" s="127" t="s">
        <v>258</v>
      </c>
      <c r="C4603" s="57" t="s">
        <v>10</v>
      </c>
      <c r="D4603" s="58">
        <v>367.6</v>
      </c>
      <c r="E4603" s="58">
        <v>356.47005000000001</v>
      </c>
      <c r="F4603" s="128">
        <f t="shared" si="143"/>
        <v>0.96972266050054401</v>
      </c>
    </row>
    <row r="4604" spans="1:6" s="55" customFormat="1" x14ac:dyDescent="0.25">
      <c r="A4604" s="51" t="str">
        <f t="shared" si="142"/>
        <v>A</v>
      </c>
      <c r="B4604" s="129" t="s">
        <v>258</v>
      </c>
      <c r="C4604" s="60" t="s">
        <v>11</v>
      </c>
      <c r="D4604" s="61">
        <v>34.799999999999997</v>
      </c>
      <c r="E4604" s="61">
        <v>34.799999999999997</v>
      </c>
      <c r="F4604" s="130">
        <f t="shared" si="143"/>
        <v>1</v>
      </c>
    </row>
    <row r="4605" spans="1:6" s="55" customFormat="1" x14ac:dyDescent="0.25">
      <c r="A4605" s="51" t="str">
        <f t="shared" si="142"/>
        <v>A</v>
      </c>
      <c r="B4605" s="129" t="s">
        <v>258</v>
      </c>
      <c r="C4605" s="60" t="s">
        <v>12</v>
      </c>
      <c r="D4605" s="61">
        <v>332.8</v>
      </c>
      <c r="E4605" s="61">
        <v>321.67005</v>
      </c>
      <c r="F4605" s="130">
        <f t="shared" si="143"/>
        <v>0.96655664062500002</v>
      </c>
    </row>
    <row r="4606" spans="1:6" ht="36.75" thickBot="1" x14ac:dyDescent="0.3">
      <c r="A4606" s="110" t="str">
        <f t="shared" si="142"/>
        <v>A</v>
      </c>
      <c r="B4606" s="42" t="s">
        <v>2203</v>
      </c>
      <c r="C4606" s="120" t="s">
        <v>228</v>
      </c>
      <c r="D4606" s="44">
        <v>1814.25</v>
      </c>
      <c r="E4606" s="44">
        <v>459.36574000000002</v>
      </c>
      <c r="F4606" s="113">
        <f t="shared" si="143"/>
        <v>0.25319869918699189</v>
      </c>
    </row>
    <row r="4607" spans="1:6" ht="15.75" thickTop="1" x14ac:dyDescent="0.25">
      <c r="A4607" s="110" t="str">
        <f t="shared" si="142"/>
        <v>A</v>
      </c>
      <c r="B4607" s="121" t="s">
        <v>258</v>
      </c>
      <c r="C4607" s="46" t="s">
        <v>10</v>
      </c>
      <c r="D4607" s="47">
        <v>736.25</v>
      </c>
      <c r="E4607" s="47">
        <v>459.36574000000002</v>
      </c>
      <c r="F4607" s="122">
        <f t="shared" si="143"/>
        <v>0.62392630220713075</v>
      </c>
    </row>
    <row r="4608" spans="1:6" x14ac:dyDescent="0.25">
      <c r="A4608" s="110" t="str">
        <f t="shared" si="142"/>
        <v>A</v>
      </c>
      <c r="B4608" s="123" t="s">
        <v>258</v>
      </c>
      <c r="C4608" s="49" t="s">
        <v>11</v>
      </c>
      <c r="D4608" s="50">
        <v>515</v>
      </c>
      <c r="E4608" s="50">
        <v>293.17291999999998</v>
      </c>
      <c r="F4608" s="124">
        <f t="shared" si="143"/>
        <v>0.56926780582524272</v>
      </c>
    </row>
    <row r="4609" spans="1:6" x14ac:dyDescent="0.25">
      <c r="A4609" s="110" t="str">
        <f t="shared" si="142"/>
        <v>A</v>
      </c>
      <c r="B4609" s="123" t="s">
        <v>258</v>
      </c>
      <c r="C4609" s="49" t="s">
        <v>12</v>
      </c>
      <c r="D4609" s="50">
        <v>197.2</v>
      </c>
      <c r="E4609" s="50">
        <v>150.33554000000001</v>
      </c>
      <c r="F4609" s="124">
        <f t="shared" si="143"/>
        <v>0.76235060851926983</v>
      </c>
    </row>
    <row r="4610" spans="1:6" x14ac:dyDescent="0.25">
      <c r="A4610" s="110" t="str">
        <f t="shared" si="142"/>
        <v>A</v>
      </c>
      <c r="B4610" s="123" t="s">
        <v>258</v>
      </c>
      <c r="C4610" s="49" t="s">
        <v>15</v>
      </c>
      <c r="D4610" s="50">
        <v>12.8</v>
      </c>
      <c r="E4610" s="50">
        <v>7.9508400000000004</v>
      </c>
      <c r="F4610" s="124">
        <f t="shared" si="143"/>
        <v>0.62115937499999996</v>
      </c>
    </row>
    <row r="4611" spans="1:6" x14ac:dyDescent="0.25">
      <c r="A4611" s="110" t="str">
        <f t="shared" si="142"/>
        <v>A</v>
      </c>
      <c r="B4611" s="123" t="s">
        <v>258</v>
      </c>
      <c r="C4611" s="49" t="s">
        <v>16</v>
      </c>
      <c r="D4611" s="50">
        <v>11.25</v>
      </c>
      <c r="E4611" s="50">
        <v>7.9064399999999999</v>
      </c>
      <c r="F4611" s="124">
        <f t="shared" si="143"/>
        <v>0.70279466666666668</v>
      </c>
    </row>
    <row r="4612" spans="1:6" x14ac:dyDescent="0.25">
      <c r="A4612" s="110" t="str">
        <f t="shared" ref="A4612:A4675" si="144">IF(OR(D4612&lt;&gt;0,E4612&lt;&gt;0),"A","B")</f>
        <v>A</v>
      </c>
      <c r="B4612" s="121" t="s">
        <v>258</v>
      </c>
      <c r="C4612" s="46" t="s">
        <v>17</v>
      </c>
      <c r="D4612" s="47">
        <v>1078</v>
      </c>
      <c r="E4612" s="47">
        <v>0</v>
      </c>
      <c r="F4612" s="122">
        <f t="shared" ref="F4612:F4675" si="145">E4612/D4612</f>
        <v>0</v>
      </c>
    </row>
    <row r="4613" spans="1:6" ht="18.75" thickBot="1" x14ac:dyDescent="0.3">
      <c r="A4613" s="110" t="str">
        <f t="shared" si="144"/>
        <v>A</v>
      </c>
      <c r="B4613" s="42" t="s">
        <v>2204</v>
      </c>
      <c r="C4613" s="120" t="s">
        <v>2205</v>
      </c>
      <c r="D4613" s="44">
        <v>1367</v>
      </c>
      <c r="E4613" s="44">
        <v>927.32646999999986</v>
      </c>
      <c r="F4613" s="113">
        <f t="shared" si="145"/>
        <v>0.67836610826627641</v>
      </c>
    </row>
    <row r="4614" spans="1:6" ht="15.75" thickTop="1" x14ac:dyDescent="0.25">
      <c r="A4614" s="110" t="str">
        <f t="shared" si="144"/>
        <v>A</v>
      </c>
      <c r="B4614" s="121" t="s">
        <v>258</v>
      </c>
      <c r="C4614" s="46" t="s">
        <v>10</v>
      </c>
      <c r="D4614" s="47">
        <v>1117</v>
      </c>
      <c r="E4614" s="47">
        <v>843.62646999999981</v>
      </c>
      <c r="F4614" s="122">
        <f t="shared" si="145"/>
        <v>0.75526094001790489</v>
      </c>
    </row>
    <row r="4615" spans="1:6" x14ac:dyDescent="0.25">
      <c r="A4615" s="110" t="str">
        <f t="shared" si="144"/>
        <v>A</v>
      </c>
      <c r="B4615" s="123" t="s">
        <v>258</v>
      </c>
      <c r="C4615" s="49" t="s">
        <v>11</v>
      </c>
      <c r="D4615" s="50">
        <v>750</v>
      </c>
      <c r="E4615" s="50">
        <v>642.60944999999992</v>
      </c>
      <c r="F4615" s="124">
        <f t="shared" si="145"/>
        <v>0.85681259999999992</v>
      </c>
    </row>
    <row r="4616" spans="1:6" x14ac:dyDescent="0.25">
      <c r="A4616" s="110" t="str">
        <f t="shared" si="144"/>
        <v>A</v>
      </c>
      <c r="B4616" s="123" t="s">
        <v>258</v>
      </c>
      <c r="C4616" s="49" t="s">
        <v>12</v>
      </c>
      <c r="D4616" s="50">
        <v>350</v>
      </c>
      <c r="E4616" s="50">
        <v>196.36395999999999</v>
      </c>
      <c r="F4616" s="124">
        <f t="shared" si="145"/>
        <v>0.56103988571428565</v>
      </c>
    </row>
    <row r="4617" spans="1:6" x14ac:dyDescent="0.25">
      <c r="A4617" s="110" t="str">
        <f t="shared" si="144"/>
        <v>A</v>
      </c>
      <c r="B4617" s="123" t="s">
        <v>258</v>
      </c>
      <c r="C4617" s="49" t="s">
        <v>15</v>
      </c>
      <c r="D4617" s="50">
        <v>13</v>
      </c>
      <c r="E4617" s="50">
        <v>3.8235999999999999</v>
      </c>
      <c r="F4617" s="124">
        <f t="shared" si="145"/>
        <v>0.29412307692307693</v>
      </c>
    </row>
    <row r="4618" spans="1:6" x14ac:dyDescent="0.25">
      <c r="A4618" s="110" t="str">
        <f t="shared" si="144"/>
        <v>A</v>
      </c>
      <c r="B4618" s="123" t="s">
        <v>258</v>
      </c>
      <c r="C4618" s="49" t="s">
        <v>16</v>
      </c>
      <c r="D4618" s="50">
        <v>4</v>
      </c>
      <c r="E4618" s="50">
        <v>0.82946000000000009</v>
      </c>
      <c r="F4618" s="124">
        <f t="shared" si="145"/>
        <v>0.20736500000000002</v>
      </c>
    </row>
    <row r="4619" spans="1:6" x14ac:dyDescent="0.25">
      <c r="A4619" s="110" t="str">
        <f t="shared" si="144"/>
        <v>A</v>
      </c>
      <c r="B4619" s="121" t="s">
        <v>258</v>
      </c>
      <c r="C4619" s="46" t="s">
        <v>17</v>
      </c>
      <c r="D4619" s="47">
        <v>250</v>
      </c>
      <c r="E4619" s="47">
        <v>83.7</v>
      </c>
      <c r="F4619" s="122">
        <f t="shared" si="145"/>
        <v>0.33479999999999999</v>
      </c>
    </row>
    <row r="4620" spans="1:6" ht="36.75" thickBot="1" x14ac:dyDescent="0.3">
      <c r="A4620" s="110" t="str">
        <f t="shared" si="144"/>
        <v>A</v>
      </c>
      <c r="B4620" s="42" t="s">
        <v>2206</v>
      </c>
      <c r="C4620" s="120" t="s">
        <v>2207</v>
      </c>
      <c r="D4620" s="44">
        <v>24208</v>
      </c>
      <c r="E4620" s="44">
        <v>18576.075569999997</v>
      </c>
      <c r="F4620" s="113">
        <f t="shared" si="145"/>
        <v>0.76735275817911419</v>
      </c>
    </row>
    <row r="4621" spans="1:6" ht="15.75" thickTop="1" x14ac:dyDescent="0.25">
      <c r="A4621" s="110" t="str">
        <f t="shared" si="144"/>
        <v>A</v>
      </c>
      <c r="B4621" s="121" t="s">
        <v>258</v>
      </c>
      <c r="C4621" s="46" t="s">
        <v>10</v>
      </c>
      <c r="D4621" s="47">
        <v>20108</v>
      </c>
      <c r="E4621" s="47">
        <v>18450.357569999996</v>
      </c>
      <c r="F4621" s="122">
        <f t="shared" si="145"/>
        <v>0.91756303809429063</v>
      </c>
    </row>
    <row r="4622" spans="1:6" x14ac:dyDescent="0.25">
      <c r="A4622" s="110" t="str">
        <f t="shared" si="144"/>
        <v>A</v>
      </c>
      <c r="B4622" s="123" t="s">
        <v>258</v>
      </c>
      <c r="C4622" s="49" t="s">
        <v>11</v>
      </c>
      <c r="D4622" s="50">
        <v>14281</v>
      </c>
      <c r="E4622" s="50">
        <v>13780.86044</v>
      </c>
      <c r="F4622" s="124">
        <f t="shared" si="145"/>
        <v>0.96497867376234159</v>
      </c>
    </row>
    <row r="4623" spans="1:6" x14ac:dyDescent="0.25">
      <c r="A4623" s="110" t="str">
        <f t="shared" si="144"/>
        <v>A</v>
      </c>
      <c r="B4623" s="123" t="s">
        <v>258</v>
      </c>
      <c r="C4623" s="49" t="s">
        <v>12</v>
      </c>
      <c r="D4623" s="50">
        <v>5150</v>
      </c>
      <c r="E4623" s="50">
        <v>4221.6868599999998</v>
      </c>
      <c r="F4623" s="124">
        <f t="shared" si="145"/>
        <v>0.81974502135922322</v>
      </c>
    </row>
    <row r="4624" spans="1:6" x14ac:dyDescent="0.25">
      <c r="A4624" s="110" t="str">
        <f t="shared" si="144"/>
        <v>A</v>
      </c>
      <c r="B4624" s="123" t="s">
        <v>258</v>
      </c>
      <c r="C4624" s="49" t="s">
        <v>15</v>
      </c>
      <c r="D4624" s="50">
        <v>187</v>
      </c>
      <c r="E4624" s="50">
        <v>160.55475999999999</v>
      </c>
      <c r="F4624" s="124">
        <f t="shared" si="145"/>
        <v>0.85858160427807484</v>
      </c>
    </row>
    <row r="4625" spans="1:6" x14ac:dyDescent="0.25">
      <c r="A4625" s="110" t="str">
        <f t="shared" si="144"/>
        <v>A</v>
      </c>
      <c r="B4625" s="123" t="s">
        <v>258</v>
      </c>
      <c r="C4625" s="49" t="s">
        <v>16</v>
      </c>
      <c r="D4625" s="50">
        <v>490</v>
      </c>
      <c r="E4625" s="50">
        <v>287.25551000000002</v>
      </c>
      <c r="F4625" s="124">
        <f t="shared" si="145"/>
        <v>0.58623573469387757</v>
      </c>
    </row>
    <row r="4626" spans="1:6" x14ac:dyDescent="0.25">
      <c r="A4626" s="110" t="str">
        <f t="shared" si="144"/>
        <v>A</v>
      </c>
      <c r="B4626" s="121" t="s">
        <v>258</v>
      </c>
      <c r="C4626" s="46" t="s">
        <v>17</v>
      </c>
      <c r="D4626" s="47">
        <v>4100</v>
      </c>
      <c r="E4626" s="47">
        <v>125.718</v>
      </c>
      <c r="F4626" s="122">
        <f t="shared" si="145"/>
        <v>3.0662926829268293E-2</v>
      </c>
    </row>
    <row r="4627" spans="1:6" ht="36.75" thickBot="1" x14ac:dyDescent="0.3">
      <c r="A4627" s="110" t="str">
        <f t="shared" si="144"/>
        <v>A</v>
      </c>
      <c r="B4627" s="42" t="s">
        <v>2208</v>
      </c>
      <c r="C4627" s="120" t="s">
        <v>2209</v>
      </c>
      <c r="D4627" s="44">
        <v>20209</v>
      </c>
      <c r="E4627" s="44">
        <v>15453.253059999999</v>
      </c>
      <c r="F4627" s="113">
        <f t="shared" si="145"/>
        <v>0.76467183235192238</v>
      </c>
    </row>
    <row r="4628" spans="1:6" ht="15.75" thickTop="1" x14ac:dyDescent="0.25">
      <c r="A4628" s="110" t="str">
        <f t="shared" si="144"/>
        <v>A</v>
      </c>
      <c r="B4628" s="121" t="s">
        <v>258</v>
      </c>
      <c r="C4628" s="46" t="s">
        <v>10</v>
      </c>
      <c r="D4628" s="47">
        <v>16409</v>
      </c>
      <c r="E4628" s="47">
        <v>15343.216059999999</v>
      </c>
      <c r="F4628" s="122">
        <f t="shared" si="145"/>
        <v>0.93504881833140341</v>
      </c>
    </row>
    <row r="4629" spans="1:6" x14ac:dyDescent="0.25">
      <c r="A4629" s="110" t="str">
        <f t="shared" si="144"/>
        <v>A</v>
      </c>
      <c r="B4629" s="123" t="s">
        <v>258</v>
      </c>
      <c r="C4629" s="49" t="s">
        <v>11</v>
      </c>
      <c r="D4629" s="50">
        <v>13679</v>
      </c>
      <c r="E4629" s="50">
        <v>13256.70377</v>
      </c>
      <c r="F4629" s="124">
        <f t="shared" si="145"/>
        <v>0.96912813582864243</v>
      </c>
    </row>
    <row r="4630" spans="1:6" x14ac:dyDescent="0.25">
      <c r="A4630" s="110" t="str">
        <f t="shared" si="144"/>
        <v>A</v>
      </c>
      <c r="B4630" s="123" t="s">
        <v>258</v>
      </c>
      <c r="C4630" s="49" t="s">
        <v>12</v>
      </c>
      <c r="D4630" s="50">
        <v>2200</v>
      </c>
      <c r="E4630" s="50">
        <v>1721.13806</v>
      </c>
      <c r="F4630" s="124">
        <f t="shared" si="145"/>
        <v>0.7823354818181818</v>
      </c>
    </row>
    <row r="4631" spans="1:6" x14ac:dyDescent="0.25">
      <c r="A4631" s="110" t="str">
        <f t="shared" si="144"/>
        <v>A</v>
      </c>
      <c r="B4631" s="123" t="s">
        <v>258</v>
      </c>
      <c r="C4631" s="49" t="s">
        <v>15</v>
      </c>
      <c r="D4631" s="50">
        <v>180</v>
      </c>
      <c r="E4631" s="50">
        <v>154.32386</v>
      </c>
      <c r="F4631" s="124">
        <f t="shared" si="145"/>
        <v>0.8573547777777778</v>
      </c>
    </row>
    <row r="4632" spans="1:6" x14ac:dyDescent="0.25">
      <c r="A4632" s="110" t="str">
        <f t="shared" si="144"/>
        <v>A</v>
      </c>
      <c r="B4632" s="123" t="s">
        <v>258</v>
      </c>
      <c r="C4632" s="49" t="s">
        <v>16</v>
      </c>
      <c r="D4632" s="50">
        <v>350</v>
      </c>
      <c r="E4632" s="50">
        <v>211.05036999999999</v>
      </c>
      <c r="F4632" s="124">
        <f t="shared" si="145"/>
        <v>0.60300105714285712</v>
      </c>
    </row>
    <row r="4633" spans="1:6" x14ac:dyDescent="0.25">
      <c r="A4633" s="110" t="str">
        <f t="shared" si="144"/>
        <v>A</v>
      </c>
      <c r="B4633" s="121" t="s">
        <v>258</v>
      </c>
      <c r="C4633" s="46" t="s">
        <v>17</v>
      </c>
      <c r="D4633" s="47">
        <v>3800</v>
      </c>
      <c r="E4633" s="47">
        <v>110.03700000000001</v>
      </c>
      <c r="F4633" s="122">
        <f t="shared" si="145"/>
        <v>2.8957105263157895E-2</v>
      </c>
    </row>
    <row r="4634" spans="1:6" ht="18.75" thickBot="1" x14ac:dyDescent="0.3">
      <c r="A4634" s="110" t="str">
        <f t="shared" si="144"/>
        <v>A</v>
      </c>
      <c r="B4634" s="42" t="s">
        <v>2210</v>
      </c>
      <c r="C4634" s="120" t="s">
        <v>2211</v>
      </c>
      <c r="D4634" s="44">
        <v>3822</v>
      </c>
      <c r="E4634" s="44">
        <v>2946.5826699999998</v>
      </c>
      <c r="F4634" s="113">
        <f t="shared" si="145"/>
        <v>0.77095307953950809</v>
      </c>
    </row>
    <row r="4635" spans="1:6" ht="15.75" thickTop="1" x14ac:dyDescent="0.25">
      <c r="A4635" s="110" t="str">
        <f t="shared" si="144"/>
        <v>A</v>
      </c>
      <c r="B4635" s="121" t="s">
        <v>258</v>
      </c>
      <c r="C4635" s="46" t="s">
        <v>10</v>
      </c>
      <c r="D4635" s="47">
        <v>3522</v>
      </c>
      <c r="E4635" s="47">
        <v>2930.9016699999997</v>
      </c>
      <c r="F4635" s="122">
        <f t="shared" si="145"/>
        <v>0.83216969619534353</v>
      </c>
    </row>
    <row r="4636" spans="1:6" x14ac:dyDescent="0.25">
      <c r="A4636" s="110" t="str">
        <f t="shared" si="144"/>
        <v>A</v>
      </c>
      <c r="B4636" s="123" t="s">
        <v>258</v>
      </c>
      <c r="C4636" s="49" t="s">
        <v>11</v>
      </c>
      <c r="D4636" s="50">
        <v>425</v>
      </c>
      <c r="E4636" s="50">
        <v>347.91683</v>
      </c>
      <c r="F4636" s="124">
        <f t="shared" si="145"/>
        <v>0.81862783529411765</v>
      </c>
    </row>
    <row r="4637" spans="1:6" x14ac:dyDescent="0.25">
      <c r="A4637" s="110" t="str">
        <f t="shared" si="144"/>
        <v>A</v>
      </c>
      <c r="B4637" s="123" t="s">
        <v>258</v>
      </c>
      <c r="C4637" s="49" t="s">
        <v>12</v>
      </c>
      <c r="D4637" s="50">
        <v>2950</v>
      </c>
      <c r="E4637" s="50">
        <v>2500.5488</v>
      </c>
      <c r="F4637" s="124">
        <f t="shared" si="145"/>
        <v>0.84764366101694921</v>
      </c>
    </row>
    <row r="4638" spans="1:6" x14ac:dyDescent="0.25">
      <c r="A4638" s="110" t="str">
        <f t="shared" si="144"/>
        <v>A</v>
      </c>
      <c r="B4638" s="123" t="s">
        <v>258</v>
      </c>
      <c r="C4638" s="49" t="s">
        <v>15</v>
      </c>
      <c r="D4638" s="50">
        <v>7</v>
      </c>
      <c r="E4638" s="50">
        <v>6.2308999999999992</v>
      </c>
      <c r="F4638" s="124">
        <f t="shared" si="145"/>
        <v>0.89012857142857127</v>
      </c>
    </row>
    <row r="4639" spans="1:6" x14ac:dyDescent="0.25">
      <c r="A4639" s="110" t="str">
        <f t="shared" si="144"/>
        <v>A</v>
      </c>
      <c r="B4639" s="123" t="s">
        <v>258</v>
      </c>
      <c r="C4639" s="49" t="s">
        <v>16</v>
      </c>
      <c r="D4639" s="50">
        <v>140</v>
      </c>
      <c r="E4639" s="50">
        <v>76.20514</v>
      </c>
      <c r="F4639" s="124">
        <f t="shared" si="145"/>
        <v>0.54432242857142854</v>
      </c>
    </row>
    <row r="4640" spans="1:6" x14ac:dyDescent="0.25">
      <c r="A4640" s="110" t="str">
        <f t="shared" si="144"/>
        <v>A</v>
      </c>
      <c r="B4640" s="121" t="s">
        <v>258</v>
      </c>
      <c r="C4640" s="46" t="s">
        <v>17</v>
      </c>
      <c r="D4640" s="47">
        <v>300</v>
      </c>
      <c r="E4640" s="47">
        <v>15.680999999999999</v>
      </c>
      <c r="F4640" s="122">
        <f t="shared" si="145"/>
        <v>5.2269999999999997E-2</v>
      </c>
    </row>
    <row r="4641" spans="1:6" ht="36.75" thickBot="1" x14ac:dyDescent="0.3">
      <c r="A4641" s="110" t="str">
        <f t="shared" si="144"/>
        <v>A</v>
      </c>
      <c r="B4641" s="42" t="s">
        <v>2212</v>
      </c>
      <c r="C4641" s="120" t="s">
        <v>2213</v>
      </c>
      <c r="D4641" s="44">
        <v>177</v>
      </c>
      <c r="E4641" s="44">
        <v>176.23983999999999</v>
      </c>
      <c r="F4641" s="113">
        <f t="shared" si="145"/>
        <v>0.99570531073446322</v>
      </c>
    </row>
    <row r="4642" spans="1:6" ht="15.75" thickTop="1" x14ac:dyDescent="0.25">
      <c r="A4642" s="110" t="str">
        <f t="shared" si="144"/>
        <v>A</v>
      </c>
      <c r="B4642" s="121" t="s">
        <v>258</v>
      </c>
      <c r="C4642" s="46" t="s">
        <v>10</v>
      </c>
      <c r="D4642" s="47">
        <v>177</v>
      </c>
      <c r="E4642" s="47">
        <v>176.23983999999999</v>
      </c>
      <c r="F4642" s="122">
        <f t="shared" si="145"/>
        <v>0.99570531073446322</v>
      </c>
    </row>
    <row r="4643" spans="1:6" x14ac:dyDescent="0.25">
      <c r="A4643" s="110" t="str">
        <f t="shared" si="144"/>
        <v>A</v>
      </c>
      <c r="B4643" s="123" t="s">
        <v>258</v>
      </c>
      <c r="C4643" s="49" t="s">
        <v>11</v>
      </c>
      <c r="D4643" s="50">
        <v>177</v>
      </c>
      <c r="E4643" s="50">
        <v>176.23983999999999</v>
      </c>
      <c r="F4643" s="124">
        <f t="shared" si="145"/>
        <v>0.99570531073446322</v>
      </c>
    </row>
    <row r="4644" spans="1:6" ht="18.75" thickBot="1" x14ac:dyDescent="0.3">
      <c r="A4644" s="110" t="str">
        <f t="shared" si="144"/>
        <v>A</v>
      </c>
      <c r="B4644" s="42" t="s">
        <v>2214</v>
      </c>
      <c r="C4644" s="120" t="s">
        <v>2215</v>
      </c>
      <c r="D4644" s="44">
        <v>2690</v>
      </c>
      <c r="E4644" s="44">
        <v>2012.3815</v>
      </c>
      <c r="F4644" s="113">
        <f t="shared" si="145"/>
        <v>0.74809721189591072</v>
      </c>
    </row>
    <row r="4645" spans="1:6" ht="15.75" thickTop="1" x14ac:dyDescent="0.25">
      <c r="A4645" s="110" t="str">
        <f t="shared" si="144"/>
        <v>A</v>
      </c>
      <c r="B4645" s="121" t="s">
        <v>258</v>
      </c>
      <c r="C4645" s="46" t="s">
        <v>10</v>
      </c>
      <c r="D4645" s="47">
        <v>1890</v>
      </c>
      <c r="E4645" s="47">
        <v>1432.8021000000001</v>
      </c>
      <c r="F4645" s="122">
        <f t="shared" si="145"/>
        <v>0.75809634920634927</v>
      </c>
    </row>
    <row r="4646" spans="1:6" x14ac:dyDescent="0.25">
      <c r="A4646" s="110" t="str">
        <f t="shared" si="144"/>
        <v>A</v>
      </c>
      <c r="B4646" s="123" t="s">
        <v>258</v>
      </c>
      <c r="C4646" s="49" t="s">
        <v>11</v>
      </c>
      <c r="D4646" s="50">
        <v>1120</v>
      </c>
      <c r="E4646" s="50">
        <v>899.62306000000001</v>
      </c>
      <c r="F4646" s="124">
        <f t="shared" si="145"/>
        <v>0.80323487500000001</v>
      </c>
    </row>
    <row r="4647" spans="1:6" x14ac:dyDescent="0.25">
      <c r="A4647" s="110" t="str">
        <f t="shared" si="144"/>
        <v>A</v>
      </c>
      <c r="B4647" s="123" t="s">
        <v>258</v>
      </c>
      <c r="C4647" s="49" t="s">
        <v>12</v>
      </c>
      <c r="D4647" s="50">
        <v>625</v>
      </c>
      <c r="E4647" s="50">
        <v>462.89473000000004</v>
      </c>
      <c r="F4647" s="124">
        <f t="shared" si="145"/>
        <v>0.74063156800000007</v>
      </c>
    </row>
    <row r="4648" spans="1:6" x14ac:dyDescent="0.25">
      <c r="A4648" s="110" t="str">
        <f t="shared" si="144"/>
        <v>A</v>
      </c>
      <c r="B4648" s="123" t="s">
        <v>258</v>
      </c>
      <c r="C4648" s="49" t="s">
        <v>2</v>
      </c>
      <c r="D4648" s="50">
        <v>50</v>
      </c>
      <c r="E4648" s="50">
        <v>37.734629999999996</v>
      </c>
      <c r="F4648" s="124">
        <f t="shared" si="145"/>
        <v>0.75469259999999994</v>
      </c>
    </row>
    <row r="4649" spans="1:6" x14ac:dyDescent="0.25">
      <c r="A4649" s="110" t="str">
        <f t="shared" si="144"/>
        <v>A</v>
      </c>
      <c r="B4649" s="123" t="s">
        <v>258</v>
      </c>
      <c r="C4649" s="49" t="s">
        <v>15</v>
      </c>
      <c r="D4649" s="50">
        <v>40</v>
      </c>
      <c r="E4649" s="50">
        <v>3.2952300000000001</v>
      </c>
      <c r="F4649" s="124">
        <f t="shared" si="145"/>
        <v>8.2380750000000003E-2</v>
      </c>
    </row>
    <row r="4650" spans="1:6" x14ac:dyDescent="0.25">
      <c r="A4650" s="110" t="str">
        <f t="shared" si="144"/>
        <v>A</v>
      </c>
      <c r="B4650" s="123" t="s">
        <v>258</v>
      </c>
      <c r="C4650" s="49" t="s">
        <v>16</v>
      </c>
      <c r="D4650" s="50">
        <v>55</v>
      </c>
      <c r="E4650" s="50">
        <v>29.254450000000002</v>
      </c>
      <c r="F4650" s="124">
        <f t="shared" si="145"/>
        <v>0.53189909090909093</v>
      </c>
    </row>
    <row r="4651" spans="1:6" x14ac:dyDescent="0.25">
      <c r="A4651" s="110" t="str">
        <f t="shared" si="144"/>
        <v>A</v>
      </c>
      <c r="B4651" s="121" t="s">
        <v>258</v>
      </c>
      <c r="C4651" s="46" t="s">
        <v>17</v>
      </c>
      <c r="D4651" s="47">
        <v>800</v>
      </c>
      <c r="E4651" s="47">
        <v>579.57940000000008</v>
      </c>
      <c r="F4651" s="122">
        <f t="shared" si="145"/>
        <v>0.7244742500000001</v>
      </c>
    </row>
    <row r="4652" spans="1:6" s="55" customFormat="1" ht="54.75" thickBot="1" x14ac:dyDescent="0.3">
      <c r="A4652" s="51" t="str">
        <f t="shared" si="144"/>
        <v>A</v>
      </c>
      <c r="B4652" s="52" t="s">
        <v>2216</v>
      </c>
      <c r="C4652" s="125" t="s">
        <v>2217</v>
      </c>
      <c r="D4652" s="54">
        <v>2690</v>
      </c>
      <c r="E4652" s="54">
        <v>2012.3815</v>
      </c>
      <c r="F4652" s="126">
        <f t="shared" si="145"/>
        <v>0.74809721189591072</v>
      </c>
    </row>
    <row r="4653" spans="1:6" s="55" customFormat="1" ht="15.75" thickTop="1" x14ac:dyDescent="0.25">
      <c r="A4653" s="51" t="str">
        <f t="shared" si="144"/>
        <v>A</v>
      </c>
      <c r="B4653" s="127" t="s">
        <v>258</v>
      </c>
      <c r="C4653" s="57" t="s">
        <v>10</v>
      </c>
      <c r="D4653" s="58">
        <v>1890</v>
      </c>
      <c r="E4653" s="58">
        <v>1432.8021000000001</v>
      </c>
      <c r="F4653" s="128">
        <f t="shared" si="145"/>
        <v>0.75809634920634927</v>
      </c>
    </row>
    <row r="4654" spans="1:6" s="55" customFormat="1" x14ac:dyDescent="0.25">
      <c r="A4654" s="51" t="str">
        <f t="shared" si="144"/>
        <v>A</v>
      </c>
      <c r="B4654" s="129" t="s">
        <v>258</v>
      </c>
      <c r="C4654" s="60" t="s">
        <v>11</v>
      </c>
      <c r="D4654" s="61">
        <v>1120</v>
      </c>
      <c r="E4654" s="61">
        <v>899.62306000000001</v>
      </c>
      <c r="F4654" s="130">
        <f t="shared" si="145"/>
        <v>0.80323487500000001</v>
      </c>
    </row>
    <row r="4655" spans="1:6" s="55" customFormat="1" x14ac:dyDescent="0.25">
      <c r="A4655" s="51" t="str">
        <f t="shared" si="144"/>
        <v>A</v>
      </c>
      <c r="B4655" s="129" t="s">
        <v>258</v>
      </c>
      <c r="C4655" s="60" t="s">
        <v>12</v>
      </c>
      <c r="D4655" s="61">
        <v>625</v>
      </c>
      <c r="E4655" s="61">
        <v>462.89473000000004</v>
      </c>
      <c r="F4655" s="130">
        <f t="shared" si="145"/>
        <v>0.74063156800000007</v>
      </c>
    </row>
    <row r="4656" spans="1:6" s="55" customFormat="1" x14ac:dyDescent="0.25">
      <c r="A4656" s="51" t="str">
        <f t="shared" si="144"/>
        <v>A</v>
      </c>
      <c r="B4656" s="129" t="s">
        <v>258</v>
      </c>
      <c r="C4656" s="60" t="s">
        <v>2</v>
      </c>
      <c r="D4656" s="61">
        <v>50</v>
      </c>
      <c r="E4656" s="61">
        <v>37.734629999999996</v>
      </c>
      <c r="F4656" s="130">
        <f t="shared" si="145"/>
        <v>0.75469259999999994</v>
      </c>
    </row>
    <row r="4657" spans="1:6" s="55" customFormat="1" x14ac:dyDescent="0.25">
      <c r="A4657" s="51" t="str">
        <f t="shared" si="144"/>
        <v>A</v>
      </c>
      <c r="B4657" s="129" t="s">
        <v>258</v>
      </c>
      <c r="C4657" s="60" t="s">
        <v>15</v>
      </c>
      <c r="D4657" s="61">
        <v>40</v>
      </c>
      <c r="E4657" s="61">
        <v>3.2952300000000001</v>
      </c>
      <c r="F4657" s="130">
        <f t="shared" si="145"/>
        <v>8.2380750000000003E-2</v>
      </c>
    </row>
    <row r="4658" spans="1:6" s="55" customFormat="1" x14ac:dyDescent="0.25">
      <c r="A4658" s="51" t="str">
        <f t="shared" si="144"/>
        <v>A</v>
      </c>
      <c r="B4658" s="129" t="s">
        <v>258</v>
      </c>
      <c r="C4658" s="60" t="s">
        <v>16</v>
      </c>
      <c r="D4658" s="61">
        <v>55</v>
      </c>
      <c r="E4658" s="61">
        <v>29.254450000000002</v>
      </c>
      <c r="F4658" s="130">
        <f t="shared" si="145"/>
        <v>0.53189909090909093</v>
      </c>
    </row>
    <row r="4659" spans="1:6" s="55" customFormat="1" x14ac:dyDescent="0.25">
      <c r="A4659" s="51" t="str">
        <f t="shared" si="144"/>
        <v>A</v>
      </c>
      <c r="B4659" s="127" t="s">
        <v>258</v>
      </c>
      <c r="C4659" s="57" t="s">
        <v>17</v>
      </c>
      <c r="D4659" s="58">
        <v>800</v>
      </c>
      <c r="E4659" s="58">
        <v>579.57940000000008</v>
      </c>
      <c r="F4659" s="128">
        <f t="shared" si="145"/>
        <v>0.7244742500000001</v>
      </c>
    </row>
    <row r="4660" spans="1:6" ht="18.75" thickBot="1" x14ac:dyDescent="0.3">
      <c r="A4660" s="110" t="str">
        <f t="shared" si="144"/>
        <v>A</v>
      </c>
      <c r="B4660" s="42" t="s">
        <v>2218</v>
      </c>
      <c r="C4660" s="120" t="s">
        <v>2219</v>
      </c>
      <c r="D4660" s="44">
        <v>25297.424999999999</v>
      </c>
      <c r="E4660" s="44">
        <v>25306.570620000002</v>
      </c>
      <c r="F4660" s="113">
        <f t="shared" si="145"/>
        <v>1.0003615237519234</v>
      </c>
    </row>
    <row r="4661" spans="1:6" ht="15.75" thickTop="1" x14ac:dyDescent="0.25">
      <c r="A4661" s="110" t="str">
        <f t="shared" si="144"/>
        <v>A</v>
      </c>
      <c r="B4661" s="121" t="s">
        <v>258</v>
      </c>
      <c r="C4661" s="46" t="s">
        <v>10</v>
      </c>
      <c r="D4661" s="47">
        <v>25297.424999999999</v>
      </c>
      <c r="E4661" s="47">
        <v>25306.570620000002</v>
      </c>
      <c r="F4661" s="122">
        <f t="shared" si="145"/>
        <v>1.0003615237519234</v>
      </c>
    </row>
    <row r="4662" spans="1:6" x14ac:dyDescent="0.25">
      <c r="A4662" s="110" t="str">
        <f t="shared" si="144"/>
        <v>A</v>
      </c>
      <c r="B4662" s="123" t="s">
        <v>258</v>
      </c>
      <c r="C4662" s="49" t="s">
        <v>2</v>
      </c>
      <c r="D4662" s="50">
        <v>25297.424999999999</v>
      </c>
      <c r="E4662" s="50">
        <v>25306.570620000002</v>
      </c>
      <c r="F4662" s="124">
        <f t="shared" si="145"/>
        <v>1.0003615237519234</v>
      </c>
    </row>
    <row r="4663" spans="1:6" s="55" customFormat="1" ht="18.75" thickBot="1" x14ac:dyDescent="0.3">
      <c r="A4663" s="51" t="str">
        <f t="shared" si="144"/>
        <v>A</v>
      </c>
      <c r="B4663" s="52" t="s">
        <v>2220</v>
      </c>
      <c r="C4663" s="125" t="s">
        <v>2221</v>
      </c>
      <c r="D4663" s="54">
        <v>25297.424999999999</v>
      </c>
      <c r="E4663" s="54">
        <v>25306.570620000002</v>
      </c>
      <c r="F4663" s="126">
        <f t="shared" si="145"/>
        <v>1.0003615237519234</v>
      </c>
    </row>
    <row r="4664" spans="1:6" s="55" customFormat="1" ht="15.75" thickTop="1" x14ac:dyDescent="0.25">
      <c r="A4664" s="51" t="str">
        <f t="shared" si="144"/>
        <v>A</v>
      </c>
      <c r="B4664" s="127" t="s">
        <v>258</v>
      </c>
      <c r="C4664" s="57" t="s">
        <v>10</v>
      </c>
      <c r="D4664" s="58">
        <v>25297.424999999999</v>
      </c>
      <c r="E4664" s="58">
        <v>25306.570620000002</v>
      </c>
      <c r="F4664" s="128">
        <f t="shared" si="145"/>
        <v>1.0003615237519234</v>
      </c>
    </row>
    <row r="4665" spans="1:6" s="55" customFormat="1" x14ac:dyDescent="0.25">
      <c r="A4665" s="51" t="str">
        <f t="shared" si="144"/>
        <v>A</v>
      </c>
      <c r="B4665" s="129" t="s">
        <v>258</v>
      </c>
      <c r="C4665" s="60" t="s">
        <v>2</v>
      </c>
      <c r="D4665" s="61">
        <v>25297.424999999999</v>
      </c>
      <c r="E4665" s="61">
        <v>25306.570620000002</v>
      </c>
      <c r="F4665" s="130">
        <f t="shared" si="145"/>
        <v>1.0003615237519234</v>
      </c>
    </row>
    <row r="4666" spans="1:6" s="55" customFormat="1" ht="18.75" thickBot="1" x14ac:dyDescent="0.3">
      <c r="A4666" s="51" t="str">
        <f t="shared" si="144"/>
        <v>A</v>
      </c>
      <c r="B4666" s="52" t="s">
        <v>2222</v>
      </c>
      <c r="C4666" s="125" t="s">
        <v>231</v>
      </c>
      <c r="D4666" s="54">
        <v>21502.799999999999</v>
      </c>
      <c r="E4666" s="54">
        <v>21511.945620000002</v>
      </c>
      <c r="F4666" s="126">
        <f t="shared" si="145"/>
        <v>1.0004253222836097</v>
      </c>
    </row>
    <row r="4667" spans="1:6" s="55" customFormat="1" ht="15.75" thickTop="1" x14ac:dyDescent="0.25">
      <c r="A4667" s="51" t="str">
        <f t="shared" si="144"/>
        <v>A</v>
      </c>
      <c r="B4667" s="127" t="s">
        <v>258</v>
      </c>
      <c r="C4667" s="57" t="s">
        <v>10</v>
      </c>
      <c r="D4667" s="58">
        <v>21502.799999999999</v>
      </c>
      <c r="E4667" s="58">
        <v>21511.945620000002</v>
      </c>
      <c r="F4667" s="128">
        <f t="shared" si="145"/>
        <v>1.0004253222836097</v>
      </c>
    </row>
    <row r="4668" spans="1:6" s="55" customFormat="1" x14ac:dyDescent="0.25">
      <c r="A4668" s="51" t="str">
        <f t="shared" si="144"/>
        <v>A</v>
      </c>
      <c r="B4668" s="129" t="s">
        <v>258</v>
      </c>
      <c r="C4668" s="60" t="s">
        <v>2</v>
      </c>
      <c r="D4668" s="61">
        <v>21502.799999999999</v>
      </c>
      <c r="E4668" s="61">
        <v>21511.945620000002</v>
      </c>
      <c r="F4668" s="130">
        <f t="shared" si="145"/>
        <v>1.0004253222836097</v>
      </c>
    </row>
    <row r="4669" spans="1:6" s="55" customFormat="1" ht="36.75" thickBot="1" x14ac:dyDescent="0.3">
      <c r="A4669" s="51" t="str">
        <f t="shared" si="144"/>
        <v>A</v>
      </c>
      <c r="B4669" s="52" t="s">
        <v>2223</v>
      </c>
      <c r="C4669" s="125" t="s">
        <v>230</v>
      </c>
      <c r="D4669" s="54">
        <v>3794.625</v>
      </c>
      <c r="E4669" s="54">
        <v>3794.625</v>
      </c>
      <c r="F4669" s="126">
        <f t="shared" si="145"/>
        <v>1</v>
      </c>
    </row>
    <row r="4670" spans="1:6" s="55" customFormat="1" ht="15.75" thickTop="1" x14ac:dyDescent="0.25">
      <c r="A4670" s="51" t="str">
        <f t="shared" si="144"/>
        <v>A</v>
      </c>
      <c r="B4670" s="127" t="s">
        <v>258</v>
      </c>
      <c r="C4670" s="57" t="s">
        <v>10</v>
      </c>
      <c r="D4670" s="58">
        <v>3794.625</v>
      </c>
      <c r="E4670" s="58">
        <v>3794.625</v>
      </c>
      <c r="F4670" s="128">
        <f t="shared" si="145"/>
        <v>1</v>
      </c>
    </row>
    <row r="4671" spans="1:6" s="55" customFormat="1" x14ac:dyDescent="0.25">
      <c r="A4671" s="51" t="str">
        <f t="shared" si="144"/>
        <v>A</v>
      </c>
      <c r="B4671" s="129" t="s">
        <v>258</v>
      </c>
      <c r="C4671" s="60" t="s">
        <v>2</v>
      </c>
      <c r="D4671" s="61">
        <v>3794.625</v>
      </c>
      <c r="E4671" s="61">
        <v>3794.625</v>
      </c>
      <c r="F4671" s="130">
        <f t="shared" si="145"/>
        <v>1</v>
      </c>
    </row>
    <row r="4672" spans="1:6" ht="18.75" thickBot="1" x14ac:dyDescent="0.3">
      <c r="A4672" s="110" t="str">
        <f t="shared" si="144"/>
        <v>A</v>
      </c>
      <c r="B4672" s="42" t="s">
        <v>2224</v>
      </c>
      <c r="C4672" s="120" t="s">
        <v>232</v>
      </c>
      <c r="D4672" s="44">
        <v>1457</v>
      </c>
      <c r="E4672" s="44">
        <v>878.30313000000012</v>
      </c>
      <c r="F4672" s="113">
        <f t="shared" si="145"/>
        <v>0.60281614962251207</v>
      </c>
    </row>
    <row r="4673" spans="1:6" ht="15.75" thickTop="1" x14ac:dyDescent="0.25">
      <c r="A4673" s="110" t="str">
        <f t="shared" si="144"/>
        <v>A</v>
      </c>
      <c r="B4673" s="121" t="s">
        <v>258</v>
      </c>
      <c r="C4673" s="46" t="s">
        <v>10</v>
      </c>
      <c r="D4673" s="47">
        <v>1358</v>
      </c>
      <c r="E4673" s="47">
        <v>843.32913000000008</v>
      </c>
      <c r="F4673" s="122">
        <f t="shared" si="145"/>
        <v>0.62100819587628875</v>
      </c>
    </row>
    <row r="4674" spans="1:6" x14ac:dyDescent="0.25">
      <c r="A4674" s="110" t="str">
        <f t="shared" si="144"/>
        <v>A</v>
      </c>
      <c r="B4674" s="123" t="s">
        <v>258</v>
      </c>
      <c r="C4674" s="49" t="s">
        <v>11</v>
      </c>
      <c r="D4674" s="50">
        <v>820</v>
      </c>
      <c r="E4674" s="50">
        <v>641.11228000000006</v>
      </c>
      <c r="F4674" s="124">
        <f t="shared" si="145"/>
        <v>0.78184424390243912</v>
      </c>
    </row>
    <row r="4675" spans="1:6" x14ac:dyDescent="0.25">
      <c r="A4675" s="110" t="str">
        <f t="shared" si="144"/>
        <v>A</v>
      </c>
      <c r="B4675" s="123" t="s">
        <v>258</v>
      </c>
      <c r="C4675" s="49" t="s">
        <v>12</v>
      </c>
      <c r="D4675" s="50">
        <v>500</v>
      </c>
      <c r="E4675" s="50">
        <v>182.07299</v>
      </c>
      <c r="F4675" s="124">
        <f t="shared" si="145"/>
        <v>0.36414598000000004</v>
      </c>
    </row>
    <row r="4676" spans="1:6" x14ac:dyDescent="0.25">
      <c r="A4676" s="110" t="str">
        <f t="shared" ref="A4676:A4739" si="146">IF(OR(D4676&lt;&gt;0,E4676&lt;&gt;0),"A","B")</f>
        <v>A</v>
      </c>
      <c r="B4676" s="123" t="s">
        <v>258</v>
      </c>
      <c r="C4676" s="49" t="s">
        <v>15</v>
      </c>
      <c r="D4676" s="50">
        <v>35</v>
      </c>
      <c r="E4676" s="50">
        <v>19.8293</v>
      </c>
      <c r="F4676" s="124">
        <f t="shared" ref="F4676:F4739" si="147">E4676/D4676</f>
        <v>0.56655142857142859</v>
      </c>
    </row>
    <row r="4677" spans="1:6" x14ac:dyDescent="0.25">
      <c r="A4677" s="110" t="str">
        <f t="shared" si="146"/>
        <v>A</v>
      </c>
      <c r="B4677" s="123" t="s">
        <v>258</v>
      </c>
      <c r="C4677" s="49" t="s">
        <v>16</v>
      </c>
      <c r="D4677" s="50">
        <v>3</v>
      </c>
      <c r="E4677" s="50">
        <v>0.31456000000000001</v>
      </c>
      <c r="F4677" s="124">
        <f t="shared" si="147"/>
        <v>0.10485333333333334</v>
      </c>
    </row>
    <row r="4678" spans="1:6" x14ac:dyDescent="0.25">
      <c r="A4678" s="110" t="str">
        <f t="shared" si="146"/>
        <v>A</v>
      </c>
      <c r="B4678" s="121" t="s">
        <v>258</v>
      </c>
      <c r="C4678" s="46" t="s">
        <v>17</v>
      </c>
      <c r="D4678" s="47">
        <v>99</v>
      </c>
      <c r="E4678" s="47">
        <v>34.973999999999997</v>
      </c>
      <c r="F4678" s="122">
        <f t="shared" si="147"/>
        <v>0.35327272727272724</v>
      </c>
    </row>
    <row r="4679" spans="1:6" ht="72.75" thickBot="1" x14ac:dyDescent="0.3">
      <c r="A4679" s="110" t="str">
        <f t="shared" si="146"/>
        <v>A</v>
      </c>
      <c r="B4679" s="42" t="s">
        <v>2225</v>
      </c>
      <c r="C4679" s="120" t="s">
        <v>2226</v>
      </c>
      <c r="D4679" s="44">
        <v>811.25</v>
      </c>
      <c r="E4679" s="44">
        <v>736.60336000000007</v>
      </c>
      <c r="F4679" s="113">
        <f t="shared" si="147"/>
        <v>0.90798565177195689</v>
      </c>
    </row>
    <row r="4680" spans="1:6" ht="15.75" thickTop="1" x14ac:dyDescent="0.25">
      <c r="A4680" s="110" t="str">
        <f t="shared" si="146"/>
        <v>A</v>
      </c>
      <c r="B4680" s="121" t="s">
        <v>258</v>
      </c>
      <c r="C4680" s="46" t="s">
        <v>10</v>
      </c>
      <c r="D4680" s="47">
        <v>801.25</v>
      </c>
      <c r="E4680" s="47">
        <v>736.60336000000007</v>
      </c>
      <c r="F4680" s="122">
        <f t="shared" si="147"/>
        <v>0.91931776599063975</v>
      </c>
    </row>
    <row r="4681" spans="1:6" x14ac:dyDescent="0.25">
      <c r="A4681" s="110" t="str">
        <f t="shared" si="146"/>
        <v>A</v>
      </c>
      <c r="B4681" s="123" t="s">
        <v>258</v>
      </c>
      <c r="C4681" s="49" t="s">
        <v>11</v>
      </c>
      <c r="D4681" s="50">
        <v>411.25</v>
      </c>
      <c r="E4681" s="50">
        <v>407.20928000000004</v>
      </c>
      <c r="F4681" s="124">
        <f t="shared" si="147"/>
        <v>0.99017454103343472</v>
      </c>
    </row>
    <row r="4682" spans="1:6" x14ac:dyDescent="0.25">
      <c r="A4682" s="110" t="str">
        <f t="shared" si="146"/>
        <v>A</v>
      </c>
      <c r="B4682" s="123" t="s">
        <v>258</v>
      </c>
      <c r="C4682" s="49" t="s">
        <v>12</v>
      </c>
      <c r="D4682" s="50">
        <v>122</v>
      </c>
      <c r="E4682" s="50">
        <v>110.41261999999999</v>
      </c>
      <c r="F4682" s="124">
        <f t="shared" si="147"/>
        <v>0.90502147540983602</v>
      </c>
    </row>
    <row r="4683" spans="1:6" x14ac:dyDescent="0.25">
      <c r="A4683" s="110" t="str">
        <f t="shared" si="146"/>
        <v>A</v>
      </c>
      <c r="B4683" s="123" t="s">
        <v>258</v>
      </c>
      <c r="C4683" s="49" t="s">
        <v>14</v>
      </c>
      <c r="D4683" s="50">
        <v>140</v>
      </c>
      <c r="E4683" s="50">
        <v>104.19</v>
      </c>
      <c r="F4683" s="124">
        <f t="shared" si="147"/>
        <v>0.74421428571428572</v>
      </c>
    </row>
    <row r="4684" spans="1:6" x14ac:dyDescent="0.25">
      <c r="A4684" s="110" t="str">
        <f t="shared" si="146"/>
        <v>A</v>
      </c>
      <c r="B4684" s="123" t="s">
        <v>258</v>
      </c>
      <c r="C4684" s="49" t="s">
        <v>15</v>
      </c>
      <c r="D4684" s="50">
        <v>100</v>
      </c>
      <c r="E4684" s="50">
        <v>90.093679999999992</v>
      </c>
      <c r="F4684" s="124">
        <f t="shared" si="147"/>
        <v>0.90093679999999987</v>
      </c>
    </row>
    <row r="4685" spans="1:6" x14ac:dyDescent="0.25">
      <c r="A4685" s="110" t="str">
        <f t="shared" si="146"/>
        <v>A</v>
      </c>
      <c r="B4685" s="123" t="s">
        <v>258</v>
      </c>
      <c r="C4685" s="49" t="s">
        <v>16</v>
      </c>
      <c r="D4685" s="50">
        <v>28</v>
      </c>
      <c r="E4685" s="50">
        <v>24.697779999999998</v>
      </c>
      <c r="F4685" s="124">
        <f t="shared" si="147"/>
        <v>0.88206357142857139</v>
      </c>
    </row>
    <row r="4686" spans="1:6" x14ac:dyDescent="0.25">
      <c r="A4686" s="110" t="str">
        <f t="shared" si="146"/>
        <v>A</v>
      </c>
      <c r="B4686" s="121" t="s">
        <v>258</v>
      </c>
      <c r="C4686" s="46" t="s">
        <v>17</v>
      </c>
      <c r="D4686" s="47">
        <v>10</v>
      </c>
      <c r="E4686" s="47">
        <v>0</v>
      </c>
      <c r="F4686" s="122">
        <f t="shared" si="147"/>
        <v>0</v>
      </c>
    </row>
    <row r="4687" spans="1:6" s="55" customFormat="1" ht="72.75" thickBot="1" x14ac:dyDescent="0.3">
      <c r="A4687" s="51" t="str">
        <f t="shared" si="146"/>
        <v>A</v>
      </c>
      <c r="B4687" s="52" t="s">
        <v>2227</v>
      </c>
      <c r="C4687" s="125" t="s">
        <v>2226</v>
      </c>
      <c r="D4687" s="54">
        <v>671.25</v>
      </c>
      <c r="E4687" s="54">
        <v>632.41336000000013</v>
      </c>
      <c r="F4687" s="126">
        <f t="shared" si="147"/>
        <v>0.94214280819366869</v>
      </c>
    </row>
    <row r="4688" spans="1:6" s="55" customFormat="1" ht="15.75" thickTop="1" x14ac:dyDescent="0.25">
      <c r="A4688" s="51" t="str">
        <f t="shared" si="146"/>
        <v>A</v>
      </c>
      <c r="B4688" s="127" t="s">
        <v>258</v>
      </c>
      <c r="C4688" s="57" t="s">
        <v>10</v>
      </c>
      <c r="D4688" s="58">
        <v>661.25</v>
      </c>
      <c r="E4688" s="58">
        <v>632.41336000000013</v>
      </c>
      <c r="F4688" s="128">
        <f t="shared" si="147"/>
        <v>0.95639071455576574</v>
      </c>
    </row>
    <row r="4689" spans="1:6" s="55" customFormat="1" x14ac:dyDescent="0.25">
      <c r="A4689" s="51" t="str">
        <f t="shared" si="146"/>
        <v>A</v>
      </c>
      <c r="B4689" s="129" t="s">
        <v>258</v>
      </c>
      <c r="C4689" s="60" t="s">
        <v>11</v>
      </c>
      <c r="D4689" s="61">
        <v>411.25</v>
      </c>
      <c r="E4689" s="61">
        <v>407.20928000000004</v>
      </c>
      <c r="F4689" s="130">
        <f t="shared" si="147"/>
        <v>0.99017454103343472</v>
      </c>
    </row>
    <row r="4690" spans="1:6" s="55" customFormat="1" x14ac:dyDescent="0.25">
      <c r="A4690" s="51" t="str">
        <f t="shared" si="146"/>
        <v>A</v>
      </c>
      <c r="B4690" s="129" t="s">
        <v>258</v>
      </c>
      <c r="C4690" s="60" t="s">
        <v>12</v>
      </c>
      <c r="D4690" s="61">
        <v>122</v>
      </c>
      <c r="E4690" s="61">
        <v>110.41261999999999</v>
      </c>
      <c r="F4690" s="130">
        <f t="shared" si="147"/>
        <v>0.90502147540983602</v>
      </c>
    </row>
    <row r="4691" spans="1:6" s="55" customFormat="1" x14ac:dyDescent="0.25">
      <c r="A4691" s="51" t="str">
        <f t="shared" si="146"/>
        <v>A</v>
      </c>
      <c r="B4691" s="129" t="s">
        <v>258</v>
      </c>
      <c r="C4691" s="60" t="s">
        <v>15</v>
      </c>
      <c r="D4691" s="61">
        <v>100</v>
      </c>
      <c r="E4691" s="61">
        <v>90.093679999999992</v>
      </c>
      <c r="F4691" s="130">
        <f t="shared" si="147"/>
        <v>0.90093679999999987</v>
      </c>
    </row>
    <row r="4692" spans="1:6" s="55" customFormat="1" x14ac:dyDescent="0.25">
      <c r="A4692" s="51" t="str">
        <f t="shared" si="146"/>
        <v>A</v>
      </c>
      <c r="B4692" s="129" t="s">
        <v>258</v>
      </c>
      <c r="C4692" s="60" t="s">
        <v>16</v>
      </c>
      <c r="D4692" s="61">
        <v>28</v>
      </c>
      <c r="E4692" s="61">
        <v>24.697779999999998</v>
      </c>
      <c r="F4692" s="130">
        <f t="shared" si="147"/>
        <v>0.88206357142857139</v>
      </c>
    </row>
    <row r="4693" spans="1:6" s="55" customFormat="1" x14ac:dyDescent="0.25">
      <c r="A4693" s="51" t="str">
        <f t="shared" si="146"/>
        <v>A</v>
      </c>
      <c r="B4693" s="127" t="s">
        <v>258</v>
      </c>
      <c r="C4693" s="57" t="s">
        <v>17</v>
      </c>
      <c r="D4693" s="58">
        <v>10</v>
      </c>
      <c r="E4693" s="58">
        <v>0</v>
      </c>
      <c r="F4693" s="128">
        <f t="shared" si="147"/>
        <v>0</v>
      </c>
    </row>
    <row r="4694" spans="1:6" s="55" customFormat="1" ht="36.75" thickBot="1" x14ac:dyDescent="0.3">
      <c r="A4694" s="51" t="str">
        <f t="shared" si="146"/>
        <v>A</v>
      </c>
      <c r="B4694" s="52" t="s">
        <v>2228</v>
      </c>
      <c r="C4694" s="125" t="s">
        <v>233</v>
      </c>
      <c r="D4694" s="54">
        <v>140</v>
      </c>
      <c r="E4694" s="54">
        <v>104.19</v>
      </c>
      <c r="F4694" s="126">
        <f t="shared" si="147"/>
        <v>0.74421428571428572</v>
      </c>
    </row>
    <row r="4695" spans="1:6" s="55" customFormat="1" ht="15.75" thickTop="1" x14ac:dyDescent="0.25">
      <c r="A4695" s="51" t="str">
        <f t="shared" si="146"/>
        <v>A</v>
      </c>
      <c r="B4695" s="127" t="s">
        <v>258</v>
      </c>
      <c r="C4695" s="57" t="s">
        <v>10</v>
      </c>
      <c r="D4695" s="58">
        <v>140</v>
      </c>
      <c r="E4695" s="58">
        <v>104.19</v>
      </c>
      <c r="F4695" s="128">
        <f t="shared" si="147"/>
        <v>0.74421428571428572</v>
      </c>
    </row>
    <row r="4696" spans="1:6" s="55" customFormat="1" x14ac:dyDescent="0.25">
      <c r="A4696" s="51" t="str">
        <f t="shared" si="146"/>
        <v>A</v>
      </c>
      <c r="B4696" s="129" t="s">
        <v>258</v>
      </c>
      <c r="C4696" s="60" t="s">
        <v>14</v>
      </c>
      <c r="D4696" s="61">
        <v>140</v>
      </c>
      <c r="E4696" s="61">
        <v>104.19</v>
      </c>
      <c r="F4696" s="130">
        <f t="shared" si="147"/>
        <v>0.74421428571428572</v>
      </c>
    </row>
    <row r="4697" spans="1:6" ht="18.75" thickBot="1" x14ac:dyDescent="0.3">
      <c r="A4697" s="110" t="str">
        <f t="shared" si="146"/>
        <v>A</v>
      </c>
      <c r="B4697" s="42" t="s">
        <v>2229</v>
      </c>
      <c r="C4697" s="120" t="s">
        <v>2230</v>
      </c>
      <c r="D4697" s="44">
        <v>10094</v>
      </c>
      <c r="E4697" s="44">
        <v>8905.0249400000012</v>
      </c>
      <c r="F4697" s="113">
        <f t="shared" si="147"/>
        <v>0.88220972260748975</v>
      </c>
    </row>
    <row r="4698" spans="1:6" ht="15.75" thickTop="1" x14ac:dyDescent="0.25">
      <c r="A4698" s="110" t="str">
        <f t="shared" si="146"/>
        <v>A</v>
      </c>
      <c r="B4698" s="121" t="s">
        <v>258</v>
      </c>
      <c r="C4698" s="46" t="s">
        <v>10</v>
      </c>
      <c r="D4698" s="47">
        <v>9674.5</v>
      </c>
      <c r="E4698" s="47">
        <v>8688.129490000003</v>
      </c>
      <c r="F4698" s="122">
        <f t="shared" si="147"/>
        <v>0.89804429066101643</v>
      </c>
    </row>
    <row r="4699" spans="1:6" x14ac:dyDescent="0.25">
      <c r="A4699" s="110" t="str">
        <f t="shared" si="146"/>
        <v>A</v>
      </c>
      <c r="B4699" s="123" t="s">
        <v>258</v>
      </c>
      <c r="C4699" s="49" t="s">
        <v>13</v>
      </c>
      <c r="D4699" s="50">
        <v>47</v>
      </c>
      <c r="E4699" s="50">
        <v>47</v>
      </c>
      <c r="F4699" s="124">
        <f t="shared" si="147"/>
        <v>1</v>
      </c>
    </row>
    <row r="4700" spans="1:6" x14ac:dyDescent="0.25">
      <c r="A4700" s="110" t="str">
        <f t="shared" si="146"/>
        <v>A</v>
      </c>
      <c r="B4700" s="123" t="s">
        <v>258</v>
      </c>
      <c r="C4700" s="49" t="s">
        <v>14</v>
      </c>
      <c r="D4700" s="50">
        <v>9627.5</v>
      </c>
      <c r="E4700" s="50">
        <v>8641.129490000003</v>
      </c>
      <c r="F4700" s="124">
        <f t="shared" si="147"/>
        <v>0.89754655829654661</v>
      </c>
    </row>
    <row r="4701" spans="1:6" x14ac:dyDescent="0.25">
      <c r="A4701" s="110" t="str">
        <f t="shared" si="146"/>
        <v>A</v>
      </c>
      <c r="B4701" s="121" t="s">
        <v>258</v>
      </c>
      <c r="C4701" s="46" t="s">
        <v>17</v>
      </c>
      <c r="D4701" s="47">
        <v>386.5</v>
      </c>
      <c r="E4701" s="47">
        <v>183.89545000000001</v>
      </c>
      <c r="F4701" s="122">
        <f t="shared" si="147"/>
        <v>0.47579676584734804</v>
      </c>
    </row>
    <row r="4702" spans="1:6" x14ac:dyDescent="0.25">
      <c r="A4702" s="110" t="str">
        <f t="shared" si="146"/>
        <v>A</v>
      </c>
      <c r="B4702" s="121" t="s">
        <v>258</v>
      </c>
      <c r="C4702" s="46" t="s">
        <v>21</v>
      </c>
      <c r="D4702" s="47">
        <v>33</v>
      </c>
      <c r="E4702" s="47">
        <v>33</v>
      </c>
      <c r="F4702" s="122">
        <f t="shared" si="147"/>
        <v>1</v>
      </c>
    </row>
    <row r="4703" spans="1:6" ht="18.75" thickBot="1" x14ac:dyDescent="0.3">
      <c r="A4703" s="110" t="str">
        <f t="shared" si="146"/>
        <v>A</v>
      </c>
      <c r="B4703" s="42" t="s">
        <v>2231</v>
      </c>
      <c r="C4703" s="120" t="s">
        <v>2232</v>
      </c>
      <c r="D4703" s="44">
        <v>4945</v>
      </c>
      <c r="E4703" s="44">
        <v>4142.4684200000002</v>
      </c>
      <c r="F4703" s="113">
        <f t="shared" si="147"/>
        <v>0.83770847724974729</v>
      </c>
    </row>
    <row r="4704" spans="1:6" ht="15.75" thickTop="1" x14ac:dyDescent="0.25">
      <c r="A4704" s="110" t="str">
        <f t="shared" si="146"/>
        <v>A</v>
      </c>
      <c r="B4704" s="121" t="s">
        <v>258</v>
      </c>
      <c r="C4704" s="46" t="s">
        <v>10</v>
      </c>
      <c r="D4704" s="47">
        <v>4788.5</v>
      </c>
      <c r="E4704" s="47">
        <v>4096.9268200000006</v>
      </c>
      <c r="F4704" s="122">
        <f t="shared" si="147"/>
        <v>0.85557623890571177</v>
      </c>
    </row>
    <row r="4705" spans="1:6" x14ac:dyDescent="0.25">
      <c r="A4705" s="110" t="str">
        <f t="shared" si="146"/>
        <v>A</v>
      </c>
      <c r="B4705" s="123" t="s">
        <v>258</v>
      </c>
      <c r="C4705" s="49" t="s">
        <v>14</v>
      </c>
      <c r="D4705" s="50">
        <v>4788.5</v>
      </c>
      <c r="E4705" s="50">
        <v>4096.9268200000006</v>
      </c>
      <c r="F4705" s="124">
        <f t="shared" si="147"/>
        <v>0.85557623890571177</v>
      </c>
    </row>
    <row r="4706" spans="1:6" x14ac:dyDescent="0.25">
      <c r="A4706" s="110" t="str">
        <f t="shared" si="146"/>
        <v>A</v>
      </c>
      <c r="B4706" s="121" t="s">
        <v>258</v>
      </c>
      <c r="C4706" s="46" t="s">
        <v>17</v>
      </c>
      <c r="D4706" s="47">
        <v>156.5</v>
      </c>
      <c r="E4706" s="47">
        <v>45.541599999999995</v>
      </c>
      <c r="F4706" s="122">
        <f t="shared" si="147"/>
        <v>0.29100063897763573</v>
      </c>
    </row>
    <row r="4707" spans="1:6" s="55" customFormat="1" ht="90.75" thickBot="1" x14ac:dyDescent="0.3">
      <c r="A4707" s="51" t="str">
        <f t="shared" si="146"/>
        <v>A</v>
      </c>
      <c r="B4707" s="52" t="s">
        <v>2233</v>
      </c>
      <c r="C4707" s="125" t="s">
        <v>2234</v>
      </c>
      <c r="D4707" s="54">
        <v>170</v>
      </c>
      <c r="E4707" s="54">
        <v>153.29963000000001</v>
      </c>
      <c r="F4707" s="126">
        <f t="shared" si="147"/>
        <v>0.90176252941176471</v>
      </c>
    </row>
    <row r="4708" spans="1:6" s="55" customFormat="1" ht="15.75" thickTop="1" x14ac:dyDescent="0.25">
      <c r="A4708" s="51" t="str">
        <f t="shared" si="146"/>
        <v>A</v>
      </c>
      <c r="B4708" s="127" t="s">
        <v>258</v>
      </c>
      <c r="C4708" s="57" t="s">
        <v>10</v>
      </c>
      <c r="D4708" s="58">
        <v>150</v>
      </c>
      <c r="E4708" s="58">
        <v>148.73163</v>
      </c>
      <c r="F4708" s="128">
        <f t="shared" si="147"/>
        <v>0.99154419999999999</v>
      </c>
    </row>
    <row r="4709" spans="1:6" s="55" customFormat="1" x14ac:dyDescent="0.25">
      <c r="A4709" s="51" t="str">
        <f t="shared" si="146"/>
        <v>A</v>
      </c>
      <c r="B4709" s="129" t="s">
        <v>258</v>
      </c>
      <c r="C4709" s="60" t="s">
        <v>14</v>
      </c>
      <c r="D4709" s="61">
        <v>150</v>
      </c>
      <c r="E4709" s="61">
        <v>148.73163</v>
      </c>
      <c r="F4709" s="130">
        <f t="shared" si="147"/>
        <v>0.99154419999999999</v>
      </c>
    </row>
    <row r="4710" spans="1:6" s="55" customFormat="1" x14ac:dyDescent="0.25">
      <c r="A4710" s="51" t="str">
        <f t="shared" si="146"/>
        <v>A</v>
      </c>
      <c r="B4710" s="127" t="s">
        <v>258</v>
      </c>
      <c r="C4710" s="57" t="s">
        <v>17</v>
      </c>
      <c r="D4710" s="58">
        <v>20</v>
      </c>
      <c r="E4710" s="58">
        <v>4.5679999999999996</v>
      </c>
      <c r="F4710" s="128">
        <f t="shared" si="147"/>
        <v>0.22839999999999999</v>
      </c>
    </row>
    <row r="4711" spans="1:6" s="55" customFormat="1" ht="36.75" thickBot="1" x14ac:dyDescent="0.3">
      <c r="A4711" s="51" t="str">
        <f t="shared" si="146"/>
        <v>A</v>
      </c>
      <c r="B4711" s="52" t="s">
        <v>2235</v>
      </c>
      <c r="C4711" s="125" t="s">
        <v>2236</v>
      </c>
      <c r="D4711" s="54">
        <v>115</v>
      </c>
      <c r="E4711" s="54">
        <v>114.13135000000001</v>
      </c>
      <c r="F4711" s="126">
        <f t="shared" si="147"/>
        <v>0.9924465217391305</v>
      </c>
    </row>
    <row r="4712" spans="1:6" s="55" customFormat="1" ht="15.75" thickTop="1" x14ac:dyDescent="0.25">
      <c r="A4712" s="51" t="str">
        <f t="shared" si="146"/>
        <v>A</v>
      </c>
      <c r="B4712" s="127" t="s">
        <v>258</v>
      </c>
      <c r="C4712" s="57" t="s">
        <v>10</v>
      </c>
      <c r="D4712" s="58">
        <v>115</v>
      </c>
      <c r="E4712" s="58">
        <v>114.13135000000001</v>
      </c>
      <c r="F4712" s="128">
        <f t="shared" si="147"/>
        <v>0.9924465217391305</v>
      </c>
    </row>
    <row r="4713" spans="1:6" s="55" customFormat="1" x14ac:dyDescent="0.25">
      <c r="A4713" s="51" t="str">
        <f t="shared" si="146"/>
        <v>A</v>
      </c>
      <c r="B4713" s="129" t="s">
        <v>258</v>
      </c>
      <c r="C4713" s="60" t="s">
        <v>14</v>
      </c>
      <c r="D4713" s="61">
        <v>115</v>
      </c>
      <c r="E4713" s="61">
        <v>114.13135000000001</v>
      </c>
      <c r="F4713" s="130">
        <f t="shared" si="147"/>
        <v>0.9924465217391305</v>
      </c>
    </row>
    <row r="4714" spans="1:6" s="55" customFormat="1" ht="18.75" thickBot="1" x14ac:dyDescent="0.3">
      <c r="A4714" s="51" t="str">
        <f t="shared" si="146"/>
        <v>A</v>
      </c>
      <c r="B4714" s="52" t="s">
        <v>2237</v>
      </c>
      <c r="C4714" s="125" t="s">
        <v>2238</v>
      </c>
      <c r="D4714" s="54">
        <v>33</v>
      </c>
      <c r="E4714" s="54">
        <v>27.626999999999999</v>
      </c>
      <c r="F4714" s="126">
        <f t="shared" si="147"/>
        <v>0.83718181818181814</v>
      </c>
    </row>
    <row r="4715" spans="1:6" s="55" customFormat="1" ht="15.75" thickTop="1" x14ac:dyDescent="0.25">
      <c r="A4715" s="51" t="str">
        <f t="shared" si="146"/>
        <v>A</v>
      </c>
      <c r="B4715" s="127" t="s">
        <v>258</v>
      </c>
      <c r="C4715" s="57" t="s">
        <v>10</v>
      </c>
      <c r="D4715" s="58">
        <v>33</v>
      </c>
      <c r="E4715" s="58">
        <v>27.626999999999999</v>
      </c>
      <c r="F4715" s="128">
        <f t="shared" si="147"/>
        <v>0.83718181818181814</v>
      </c>
    </row>
    <row r="4716" spans="1:6" s="55" customFormat="1" x14ac:dyDescent="0.25">
      <c r="A4716" s="51" t="str">
        <f t="shared" si="146"/>
        <v>A</v>
      </c>
      <c r="B4716" s="129" t="s">
        <v>258</v>
      </c>
      <c r="C4716" s="60" t="s">
        <v>14</v>
      </c>
      <c r="D4716" s="61">
        <v>33</v>
      </c>
      <c r="E4716" s="61">
        <v>27.626999999999999</v>
      </c>
      <c r="F4716" s="130">
        <f t="shared" si="147"/>
        <v>0.83718181818181814</v>
      </c>
    </row>
    <row r="4717" spans="1:6" s="55" customFormat="1" ht="54.75" thickBot="1" x14ac:dyDescent="0.3">
      <c r="A4717" s="51" t="str">
        <f t="shared" si="146"/>
        <v>A</v>
      </c>
      <c r="B4717" s="52" t="s">
        <v>2239</v>
      </c>
      <c r="C4717" s="125" t="s">
        <v>2240</v>
      </c>
      <c r="D4717" s="54">
        <v>630</v>
      </c>
      <c r="E4717" s="54">
        <v>606.94627000000003</v>
      </c>
      <c r="F4717" s="126">
        <f t="shared" si="147"/>
        <v>0.96340677777777783</v>
      </c>
    </row>
    <row r="4718" spans="1:6" s="55" customFormat="1" ht="15.75" thickTop="1" x14ac:dyDescent="0.25">
      <c r="A4718" s="51" t="str">
        <f t="shared" si="146"/>
        <v>A</v>
      </c>
      <c r="B4718" s="127" t="s">
        <v>258</v>
      </c>
      <c r="C4718" s="57" t="s">
        <v>10</v>
      </c>
      <c r="D4718" s="58">
        <v>610</v>
      </c>
      <c r="E4718" s="58">
        <v>597.45427000000007</v>
      </c>
      <c r="F4718" s="128">
        <f t="shared" si="147"/>
        <v>0.97943322950819678</v>
      </c>
    </row>
    <row r="4719" spans="1:6" s="55" customFormat="1" x14ac:dyDescent="0.25">
      <c r="A4719" s="51" t="str">
        <f t="shared" si="146"/>
        <v>A</v>
      </c>
      <c r="B4719" s="129" t="s">
        <v>258</v>
      </c>
      <c r="C4719" s="60" t="s">
        <v>14</v>
      </c>
      <c r="D4719" s="61">
        <v>610</v>
      </c>
      <c r="E4719" s="61">
        <v>597.45427000000007</v>
      </c>
      <c r="F4719" s="130">
        <f t="shared" si="147"/>
        <v>0.97943322950819678</v>
      </c>
    </row>
    <row r="4720" spans="1:6" s="55" customFormat="1" x14ac:dyDescent="0.25">
      <c r="A4720" s="51" t="str">
        <f t="shared" si="146"/>
        <v>A</v>
      </c>
      <c r="B4720" s="127" t="s">
        <v>258</v>
      </c>
      <c r="C4720" s="57" t="s">
        <v>17</v>
      </c>
      <c r="D4720" s="58">
        <v>20</v>
      </c>
      <c r="E4720" s="58">
        <v>9.4920000000000009</v>
      </c>
      <c r="F4720" s="128">
        <f t="shared" si="147"/>
        <v>0.47460000000000002</v>
      </c>
    </row>
    <row r="4721" spans="1:6" s="55" customFormat="1" ht="36.75" thickBot="1" x14ac:dyDescent="0.3">
      <c r="A4721" s="51" t="str">
        <f t="shared" si="146"/>
        <v>A</v>
      </c>
      <c r="B4721" s="52" t="s">
        <v>2241</v>
      </c>
      <c r="C4721" s="125" t="s">
        <v>2242</v>
      </c>
      <c r="D4721" s="54">
        <v>61</v>
      </c>
      <c r="E4721" s="54">
        <v>61</v>
      </c>
      <c r="F4721" s="126">
        <f t="shared" si="147"/>
        <v>1</v>
      </c>
    </row>
    <row r="4722" spans="1:6" s="55" customFormat="1" ht="15.75" thickTop="1" x14ac:dyDescent="0.25">
      <c r="A4722" s="51" t="str">
        <f t="shared" si="146"/>
        <v>A</v>
      </c>
      <c r="B4722" s="127" t="s">
        <v>258</v>
      </c>
      <c r="C4722" s="57" t="s">
        <v>10</v>
      </c>
      <c r="D4722" s="58">
        <v>61</v>
      </c>
      <c r="E4722" s="58">
        <v>61</v>
      </c>
      <c r="F4722" s="128">
        <f t="shared" si="147"/>
        <v>1</v>
      </c>
    </row>
    <row r="4723" spans="1:6" s="55" customFormat="1" x14ac:dyDescent="0.25">
      <c r="A4723" s="51" t="str">
        <f t="shared" si="146"/>
        <v>A</v>
      </c>
      <c r="B4723" s="129" t="s">
        <v>258</v>
      </c>
      <c r="C4723" s="60" t="s">
        <v>14</v>
      </c>
      <c r="D4723" s="61">
        <v>61</v>
      </c>
      <c r="E4723" s="61">
        <v>61</v>
      </c>
      <c r="F4723" s="130">
        <f t="shared" si="147"/>
        <v>1</v>
      </c>
    </row>
    <row r="4724" spans="1:6" s="55" customFormat="1" ht="18.75" thickBot="1" x14ac:dyDescent="0.3">
      <c r="A4724" s="51" t="str">
        <f t="shared" si="146"/>
        <v>A</v>
      </c>
      <c r="B4724" s="52" t="s">
        <v>2243</v>
      </c>
      <c r="C4724" s="125" t="s">
        <v>2244</v>
      </c>
      <c r="D4724" s="54">
        <v>43</v>
      </c>
      <c r="E4724" s="54">
        <v>41.795169999999999</v>
      </c>
      <c r="F4724" s="126">
        <f t="shared" si="147"/>
        <v>0.97198069767441853</v>
      </c>
    </row>
    <row r="4725" spans="1:6" s="55" customFormat="1" ht="15.75" thickTop="1" x14ac:dyDescent="0.25">
      <c r="A4725" s="51" t="str">
        <f t="shared" si="146"/>
        <v>A</v>
      </c>
      <c r="B4725" s="127" t="s">
        <v>258</v>
      </c>
      <c r="C4725" s="57" t="s">
        <v>10</v>
      </c>
      <c r="D4725" s="58">
        <v>43</v>
      </c>
      <c r="E4725" s="58">
        <v>41.795169999999999</v>
      </c>
      <c r="F4725" s="128">
        <f t="shared" si="147"/>
        <v>0.97198069767441853</v>
      </c>
    </row>
    <row r="4726" spans="1:6" s="55" customFormat="1" x14ac:dyDescent="0.25">
      <c r="A4726" s="51" t="str">
        <f t="shared" si="146"/>
        <v>A</v>
      </c>
      <c r="B4726" s="129" t="s">
        <v>258</v>
      </c>
      <c r="C4726" s="60" t="s">
        <v>14</v>
      </c>
      <c r="D4726" s="61">
        <v>43</v>
      </c>
      <c r="E4726" s="61">
        <v>41.795169999999999</v>
      </c>
      <c r="F4726" s="130">
        <f t="shared" si="147"/>
        <v>0.97198069767441853</v>
      </c>
    </row>
    <row r="4727" spans="1:6" s="55" customFormat="1" ht="54.75" thickBot="1" x14ac:dyDescent="0.3">
      <c r="A4727" s="51" t="str">
        <f t="shared" si="146"/>
        <v>A</v>
      </c>
      <c r="B4727" s="52" t="s">
        <v>2245</v>
      </c>
      <c r="C4727" s="125" t="s">
        <v>2246</v>
      </c>
      <c r="D4727" s="54">
        <v>21</v>
      </c>
      <c r="E4727" s="54">
        <v>20.959</v>
      </c>
      <c r="F4727" s="126">
        <f t="shared" si="147"/>
        <v>0.99804761904761907</v>
      </c>
    </row>
    <row r="4728" spans="1:6" s="55" customFormat="1" ht="15.75" thickTop="1" x14ac:dyDescent="0.25">
      <c r="A4728" s="51" t="str">
        <f t="shared" si="146"/>
        <v>A</v>
      </c>
      <c r="B4728" s="127" t="s">
        <v>258</v>
      </c>
      <c r="C4728" s="57" t="s">
        <v>10</v>
      </c>
      <c r="D4728" s="58">
        <v>21</v>
      </c>
      <c r="E4728" s="58">
        <v>20.959</v>
      </c>
      <c r="F4728" s="128">
        <f t="shared" si="147"/>
        <v>0.99804761904761907</v>
      </c>
    </row>
    <row r="4729" spans="1:6" s="55" customFormat="1" x14ac:dyDescent="0.25">
      <c r="A4729" s="51" t="str">
        <f t="shared" si="146"/>
        <v>A</v>
      </c>
      <c r="B4729" s="129" t="s">
        <v>258</v>
      </c>
      <c r="C4729" s="60" t="s">
        <v>14</v>
      </c>
      <c r="D4729" s="61">
        <v>21</v>
      </c>
      <c r="E4729" s="61">
        <v>20.959</v>
      </c>
      <c r="F4729" s="130">
        <f t="shared" si="147"/>
        <v>0.99804761904761907</v>
      </c>
    </row>
    <row r="4730" spans="1:6" s="55" customFormat="1" ht="54.75" thickBot="1" x14ac:dyDescent="0.3">
      <c r="A4730" s="51" t="str">
        <f t="shared" si="146"/>
        <v>A</v>
      </c>
      <c r="B4730" s="52" t="s">
        <v>2247</v>
      </c>
      <c r="C4730" s="125" t="s">
        <v>2248</v>
      </c>
      <c r="D4730" s="54">
        <v>65</v>
      </c>
      <c r="E4730" s="54">
        <v>65</v>
      </c>
      <c r="F4730" s="126">
        <f t="shared" si="147"/>
        <v>1</v>
      </c>
    </row>
    <row r="4731" spans="1:6" s="55" customFormat="1" ht="15.75" thickTop="1" x14ac:dyDescent="0.25">
      <c r="A4731" s="51" t="str">
        <f t="shared" si="146"/>
        <v>A</v>
      </c>
      <c r="B4731" s="127" t="s">
        <v>258</v>
      </c>
      <c r="C4731" s="57" t="s">
        <v>10</v>
      </c>
      <c r="D4731" s="58">
        <v>65</v>
      </c>
      <c r="E4731" s="58">
        <v>65</v>
      </c>
      <c r="F4731" s="128">
        <f t="shared" si="147"/>
        <v>1</v>
      </c>
    </row>
    <row r="4732" spans="1:6" s="55" customFormat="1" x14ac:dyDescent="0.25">
      <c r="A4732" s="51" t="str">
        <f t="shared" si="146"/>
        <v>A</v>
      </c>
      <c r="B4732" s="129" t="s">
        <v>258</v>
      </c>
      <c r="C4732" s="60" t="s">
        <v>14</v>
      </c>
      <c r="D4732" s="61">
        <v>65</v>
      </c>
      <c r="E4732" s="61">
        <v>65</v>
      </c>
      <c r="F4732" s="130">
        <f t="shared" si="147"/>
        <v>1</v>
      </c>
    </row>
    <row r="4733" spans="1:6" s="55" customFormat="1" ht="36.75" thickBot="1" x14ac:dyDescent="0.3">
      <c r="A4733" s="51" t="str">
        <f t="shared" si="146"/>
        <v>A</v>
      </c>
      <c r="B4733" s="52" t="s">
        <v>2249</v>
      </c>
      <c r="C4733" s="125" t="s">
        <v>2250</v>
      </c>
      <c r="D4733" s="54">
        <v>70</v>
      </c>
      <c r="E4733" s="54">
        <v>66.475100000000012</v>
      </c>
      <c r="F4733" s="126">
        <f t="shared" si="147"/>
        <v>0.94964428571428583</v>
      </c>
    </row>
    <row r="4734" spans="1:6" s="55" customFormat="1" ht="15.75" thickTop="1" x14ac:dyDescent="0.25">
      <c r="A4734" s="51" t="str">
        <f t="shared" si="146"/>
        <v>A</v>
      </c>
      <c r="B4734" s="127" t="s">
        <v>258</v>
      </c>
      <c r="C4734" s="57" t="s">
        <v>10</v>
      </c>
      <c r="D4734" s="58">
        <v>70</v>
      </c>
      <c r="E4734" s="58">
        <v>66.475100000000012</v>
      </c>
      <c r="F4734" s="128">
        <f t="shared" si="147"/>
        <v>0.94964428571428583</v>
      </c>
    </row>
    <row r="4735" spans="1:6" s="55" customFormat="1" x14ac:dyDescent="0.25">
      <c r="A4735" s="51" t="str">
        <f t="shared" si="146"/>
        <v>A</v>
      </c>
      <c r="B4735" s="129" t="s">
        <v>258</v>
      </c>
      <c r="C4735" s="60" t="s">
        <v>14</v>
      </c>
      <c r="D4735" s="61">
        <v>70</v>
      </c>
      <c r="E4735" s="61">
        <v>66.475100000000012</v>
      </c>
      <c r="F4735" s="130">
        <f t="shared" si="147"/>
        <v>0.94964428571428583</v>
      </c>
    </row>
    <row r="4736" spans="1:6" s="55" customFormat="1" ht="54.75" thickBot="1" x14ac:dyDescent="0.3">
      <c r="A4736" s="51" t="str">
        <f t="shared" si="146"/>
        <v>A</v>
      </c>
      <c r="B4736" s="52" t="s">
        <v>2251</v>
      </c>
      <c r="C4736" s="125" t="s">
        <v>2252</v>
      </c>
      <c r="D4736" s="54">
        <v>30</v>
      </c>
      <c r="E4736" s="54">
        <v>17.290200000000002</v>
      </c>
      <c r="F4736" s="126">
        <f t="shared" si="147"/>
        <v>0.57634000000000007</v>
      </c>
    </row>
    <row r="4737" spans="1:6" s="55" customFormat="1" ht="15.75" thickTop="1" x14ac:dyDescent="0.25">
      <c r="A4737" s="51" t="str">
        <f t="shared" si="146"/>
        <v>A</v>
      </c>
      <c r="B4737" s="127" t="s">
        <v>258</v>
      </c>
      <c r="C4737" s="57" t="s">
        <v>10</v>
      </c>
      <c r="D4737" s="58">
        <v>30</v>
      </c>
      <c r="E4737" s="58">
        <v>17.290200000000002</v>
      </c>
      <c r="F4737" s="128">
        <f t="shared" si="147"/>
        <v>0.57634000000000007</v>
      </c>
    </row>
    <row r="4738" spans="1:6" s="55" customFormat="1" x14ac:dyDescent="0.25">
      <c r="A4738" s="51" t="str">
        <f t="shared" si="146"/>
        <v>A</v>
      </c>
      <c r="B4738" s="129" t="s">
        <v>258</v>
      </c>
      <c r="C4738" s="60" t="s">
        <v>14</v>
      </c>
      <c r="D4738" s="61">
        <v>30</v>
      </c>
      <c r="E4738" s="61">
        <v>17.290200000000002</v>
      </c>
      <c r="F4738" s="130">
        <f t="shared" si="147"/>
        <v>0.57634000000000007</v>
      </c>
    </row>
    <row r="4739" spans="1:6" s="55" customFormat="1" ht="36.75" thickBot="1" x14ac:dyDescent="0.3">
      <c r="A4739" s="51" t="str">
        <f t="shared" si="146"/>
        <v>A</v>
      </c>
      <c r="B4739" s="52" t="s">
        <v>2253</v>
      </c>
      <c r="C4739" s="125" t="s">
        <v>2254</v>
      </c>
      <c r="D4739" s="54">
        <v>113</v>
      </c>
      <c r="E4739" s="54">
        <v>21.085349999999998</v>
      </c>
      <c r="F4739" s="126">
        <f t="shared" si="147"/>
        <v>0.18659601769911502</v>
      </c>
    </row>
    <row r="4740" spans="1:6" s="55" customFormat="1" ht="15.75" thickTop="1" x14ac:dyDescent="0.25">
      <c r="A4740" s="51" t="str">
        <f t="shared" ref="A4740:A4803" si="148">IF(OR(D4740&lt;&gt;0,E4740&lt;&gt;0),"A","B")</f>
        <v>A</v>
      </c>
      <c r="B4740" s="127" t="s">
        <v>258</v>
      </c>
      <c r="C4740" s="57" t="s">
        <v>10</v>
      </c>
      <c r="D4740" s="58">
        <v>113</v>
      </c>
      <c r="E4740" s="58">
        <v>21.085349999999998</v>
      </c>
      <c r="F4740" s="128">
        <f t="shared" ref="F4740:F4803" si="149">E4740/D4740</f>
        <v>0.18659601769911502</v>
      </c>
    </row>
    <row r="4741" spans="1:6" s="55" customFormat="1" x14ac:dyDescent="0.25">
      <c r="A4741" s="51" t="str">
        <f t="shared" si="148"/>
        <v>A</v>
      </c>
      <c r="B4741" s="129" t="s">
        <v>258</v>
      </c>
      <c r="C4741" s="60" t="s">
        <v>14</v>
      </c>
      <c r="D4741" s="61">
        <v>113</v>
      </c>
      <c r="E4741" s="61">
        <v>21.085349999999998</v>
      </c>
      <c r="F4741" s="130">
        <f t="shared" si="149"/>
        <v>0.18659601769911502</v>
      </c>
    </row>
    <row r="4742" spans="1:6" s="55" customFormat="1" ht="36.75" thickBot="1" x14ac:dyDescent="0.3">
      <c r="A4742" s="51" t="str">
        <f t="shared" si="148"/>
        <v>A</v>
      </c>
      <c r="B4742" s="52" t="s">
        <v>2255</v>
      </c>
      <c r="C4742" s="125" t="s">
        <v>2256</v>
      </c>
      <c r="D4742" s="54">
        <v>65</v>
      </c>
      <c r="E4742" s="54">
        <v>61.851320000000001</v>
      </c>
      <c r="F4742" s="126">
        <f t="shared" si="149"/>
        <v>0.95155876923076921</v>
      </c>
    </row>
    <row r="4743" spans="1:6" s="55" customFormat="1" ht="15.75" thickTop="1" x14ac:dyDescent="0.25">
      <c r="A4743" s="51" t="str">
        <f t="shared" si="148"/>
        <v>A</v>
      </c>
      <c r="B4743" s="127" t="s">
        <v>258</v>
      </c>
      <c r="C4743" s="57" t="s">
        <v>10</v>
      </c>
      <c r="D4743" s="58">
        <v>65</v>
      </c>
      <c r="E4743" s="58">
        <v>61.851320000000001</v>
      </c>
      <c r="F4743" s="128">
        <f t="shared" si="149"/>
        <v>0.95155876923076921</v>
      </c>
    </row>
    <row r="4744" spans="1:6" s="55" customFormat="1" x14ac:dyDescent="0.25">
      <c r="A4744" s="51" t="str">
        <f t="shared" si="148"/>
        <v>A</v>
      </c>
      <c r="B4744" s="129" t="s">
        <v>258</v>
      </c>
      <c r="C4744" s="60" t="s">
        <v>14</v>
      </c>
      <c r="D4744" s="61">
        <v>65</v>
      </c>
      <c r="E4744" s="61">
        <v>61.851320000000001</v>
      </c>
      <c r="F4744" s="130">
        <f t="shared" si="149"/>
        <v>0.95155876923076921</v>
      </c>
    </row>
    <row r="4745" spans="1:6" s="55" customFormat="1" ht="36.75" thickBot="1" x14ac:dyDescent="0.3">
      <c r="A4745" s="51" t="str">
        <f t="shared" si="148"/>
        <v>A</v>
      </c>
      <c r="B4745" s="52" t="s">
        <v>2257</v>
      </c>
      <c r="C4745" s="125" t="s">
        <v>2258</v>
      </c>
      <c r="D4745" s="54">
        <v>60</v>
      </c>
      <c r="E4745" s="54">
        <v>59.883189999999999</v>
      </c>
      <c r="F4745" s="126">
        <f t="shared" si="149"/>
        <v>0.99805316666666666</v>
      </c>
    </row>
    <row r="4746" spans="1:6" s="55" customFormat="1" ht="15.75" thickTop="1" x14ac:dyDescent="0.25">
      <c r="A4746" s="51" t="str">
        <f t="shared" si="148"/>
        <v>A</v>
      </c>
      <c r="B4746" s="127" t="s">
        <v>258</v>
      </c>
      <c r="C4746" s="57" t="s">
        <v>10</v>
      </c>
      <c r="D4746" s="58">
        <v>60</v>
      </c>
      <c r="E4746" s="58">
        <v>59.883189999999999</v>
      </c>
      <c r="F4746" s="128">
        <f t="shared" si="149"/>
        <v>0.99805316666666666</v>
      </c>
    </row>
    <row r="4747" spans="1:6" s="55" customFormat="1" x14ac:dyDescent="0.25">
      <c r="A4747" s="51" t="str">
        <f t="shared" si="148"/>
        <v>A</v>
      </c>
      <c r="B4747" s="129" t="s">
        <v>258</v>
      </c>
      <c r="C4747" s="60" t="s">
        <v>14</v>
      </c>
      <c r="D4747" s="61">
        <v>60</v>
      </c>
      <c r="E4747" s="61">
        <v>59.883189999999999</v>
      </c>
      <c r="F4747" s="130">
        <f t="shared" si="149"/>
        <v>0.99805316666666666</v>
      </c>
    </row>
    <row r="4748" spans="1:6" s="55" customFormat="1" ht="36.75" thickBot="1" x14ac:dyDescent="0.3">
      <c r="A4748" s="51" t="str">
        <f t="shared" si="148"/>
        <v>A</v>
      </c>
      <c r="B4748" s="52" t="s">
        <v>2259</v>
      </c>
      <c r="C4748" s="125" t="s">
        <v>2260</v>
      </c>
      <c r="D4748" s="54">
        <v>75</v>
      </c>
      <c r="E4748" s="54">
        <v>74.165000000000006</v>
      </c>
      <c r="F4748" s="126">
        <f t="shared" si="149"/>
        <v>0.98886666666666678</v>
      </c>
    </row>
    <row r="4749" spans="1:6" s="55" customFormat="1" ht="15.75" thickTop="1" x14ac:dyDescent="0.25">
      <c r="A4749" s="51" t="str">
        <f t="shared" si="148"/>
        <v>A</v>
      </c>
      <c r="B4749" s="127" t="s">
        <v>258</v>
      </c>
      <c r="C4749" s="57" t="s">
        <v>10</v>
      </c>
      <c r="D4749" s="58">
        <v>75</v>
      </c>
      <c r="E4749" s="58">
        <v>74.165000000000006</v>
      </c>
      <c r="F4749" s="128">
        <f t="shared" si="149"/>
        <v>0.98886666666666678</v>
      </c>
    </row>
    <row r="4750" spans="1:6" s="55" customFormat="1" x14ac:dyDescent="0.25">
      <c r="A4750" s="51" t="str">
        <f t="shared" si="148"/>
        <v>A</v>
      </c>
      <c r="B4750" s="129" t="s">
        <v>258</v>
      </c>
      <c r="C4750" s="60" t="s">
        <v>14</v>
      </c>
      <c r="D4750" s="61">
        <v>75</v>
      </c>
      <c r="E4750" s="61">
        <v>74.165000000000006</v>
      </c>
      <c r="F4750" s="130">
        <f t="shared" si="149"/>
        <v>0.98886666666666678</v>
      </c>
    </row>
    <row r="4751" spans="1:6" s="55" customFormat="1" ht="54.75" thickBot="1" x14ac:dyDescent="0.3">
      <c r="A4751" s="51" t="str">
        <f t="shared" si="148"/>
        <v>A</v>
      </c>
      <c r="B4751" s="52" t="s">
        <v>2261</v>
      </c>
      <c r="C4751" s="125" t="s">
        <v>2262</v>
      </c>
      <c r="D4751" s="54">
        <v>145</v>
      </c>
      <c r="E4751" s="54">
        <v>143.98743999999999</v>
      </c>
      <c r="F4751" s="126">
        <f t="shared" si="149"/>
        <v>0.9930168275862068</v>
      </c>
    </row>
    <row r="4752" spans="1:6" s="55" customFormat="1" ht="15.75" thickTop="1" x14ac:dyDescent="0.25">
      <c r="A4752" s="51" t="str">
        <f t="shared" si="148"/>
        <v>A</v>
      </c>
      <c r="B4752" s="127" t="s">
        <v>258</v>
      </c>
      <c r="C4752" s="57" t="s">
        <v>10</v>
      </c>
      <c r="D4752" s="58">
        <v>145</v>
      </c>
      <c r="E4752" s="58">
        <v>143.98743999999999</v>
      </c>
      <c r="F4752" s="128">
        <f t="shared" si="149"/>
        <v>0.9930168275862068</v>
      </c>
    </row>
    <row r="4753" spans="1:6" s="55" customFormat="1" x14ac:dyDescent="0.25">
      <c r="A4753" s="51" t="str">
        <f t="shared" si="148"/>
        <v>A</v>
      </c>
      <c r="B4753" s="129" t="s">
        <v>258</v>
      </c>
      <c r="C4753" s="60" t="s">
        <v>14</v>
      </c>
      <c r="D4753" s="61">
        <v>145</v>
      </c>
      <c r="E4753" s="61">
        <v>143.98743999999999</v>
      </c>
      <c r="F4753" s="130">
        <f t="shared" si="149"/>
        <v>0.9930168275862068</v>
      </c>
    </row>
    <row r="4754" spans="1:6" s="55" customFormat="1" ht="36.75" thickBot="1" x14ac:dyDescent="0.3">
      <c r="A4754" s="51" t="str">
        <f t="shared" si="148"/>
        <v>A</v>
      </c>
      <c r="B4754" s="52" t="s">
        <v>2263</v>
      </c>
      <c r="C4754" s="125" t="s">
        <v>2264</v>
      </c>
      <c r="D4754" s="54">
        <v>70</v>
      </c>
      <c r="E4754" s="54">
        <v>53.168320000000001</v>
      </c>
      <c r="F4754" s="126">
        <f t="shared" si="149"/>
        <v>0.75954742857142854</v>
      </c>
    </row>
    <row r="4755" spans="1:6" s="55" customFormat="1" ht="15.75" thickTop="1" x14ac:dyDescent="0.25">
      <c r="A4755" s="51" t="str">
        <f t="shared" si="148"/>
        <v>A</v>
      </c>
      <c r="B4755" s="127" t="s">
        <v>258</v>
      </c>
      <c r="C4755" s="57" t="s">
        <v>10</v>
      </c>
      <c r="D4755" s="58">
        <v>70</v>
      </c>
      <c r="E4755" s="58">
        <v>53.168320000000001</v>
      </c>
      <c r="F4755" s="128">
        <f t="shared" si="149"/>
        <v>0.75954742857142854</v>
      </c>
    </row>
    <row r="4756" spans="1:6" s="55" customFormat="1" x14ac:dyDescent="0.25">
      <c r="A4756" s="51" t="str">
        <f t="shared" si="148"/>
        <v>A</v>
      </c>
      <c r="B4756" s="129" t="s">
        <v>258</v>
      </c>
      <c r="C4756" s="60" t="s">
        <v>14</v>
      </c>
      <c r="D4756" s="61">
        <v>70</v>
      </c>
      <c r="E4756" s="61">
        <v>53.168320000000001</v>
      </c>
      <c r="F4756" s="130">
        <f t="shared" si="149"/>
        <v>0.75954742857142854</v>
      </c>
    </row>
    <row r="4757" spans="1:6" s="55" customFormat="1" ht="36.75" thickBot="1" x14ac:dyDescent="0.3">
      <c r="A4757" s="51" t="str">
        <f t="shared" si="148"/>
        <v>A</v>
      </c>
      <c r="B4757" s="52" t="s">
        <v>2265</v>
      </c>
      <c r="C4757" s="125" t="s">
        <v>2266</v>
      </c>
      <c r="D4757" s="54">
        <v>90</v>
      </c>
      <c r="E4757" s="54">
        <v>80.145359999999997</v>
      </c>
      <c r="F4757" s="126">
        <f t="shared" si="149"/>
        <v>0.89050399999999996</v>
      </c>
    </row>
    <row r="4758" spans="1:6" s="55" customFormat="1" ht="15.75" thickTop="1" x14ac:dyDescent="0.25">
      <c r="A4758" s="51" t="str">
        <f t="shared" si="148"/>
        <v>A</v>
      </c>
      <c r="B4758" s="127" t="s">
        <v>258</v>
      </c>
      <c r="C4758" s="57" t="s">
        <v>10</v>
      </c>
      <c r="D4758" s="58">
        <v>90</v>
      </c>
      <c r="E4758" s="58">
        <v>80.145359999999997</v>
      </c>
      <c r="F4758" s="128">
        <f t="shared" si="149"/>
        <v>0.89050399999999996</v>
      </c>
    </row>
    <row r="4759" spans="1:6" s="55" customFormat="1" x14ac:dyDescent="0.25">
      <c r="A4759" s="51" t="str">
        <f t="shared" si="148"/>
        <v>A</v>
      </c>
      <c r="B4759" s="129" t="s">
        <v>258</v>
      </c>
      <c r="C4759" s="60" t="s">
        <v>14</v>
      </c>
      <c r="D4759" s="61">
        <v>90</v>
      </c>
      <c r="E4759" s="61">
        <v>80.145359999999997</v>
      </c>
      <c r="F4759" s="130">
        <f t="shared" si="149"/>
        <v>0.89050399999999996</v>
      </c>
    </row>
    <row r="4760" spans="1:6" s="55" customFormat="1" ht="36.75" thickBot="1" x14ac:dyDescent="0.3">
      <c r="A4760" s="51" t="str">
        <f t="shared" si="148"/>
        <v>A</v>
      </c>
      <c r="B4760" s="52" t="s">
        <v>2267</v>
      </c>
      <c r="C4760" s="125" t="s">
        <v>2268</v>
      </c>
      <c r="D4760" s="54">
        <v>100</v>
      </c>
      <c r="E4760" s="54">
        <v>64.785339999999991</v>
      </c>
      <c r="F4760" s="126">
        <f t="shared" si="149"/>
        <v>0.64785339999999991</v>
      </c>
    </row>
    <row r="4761" spans="1:6" s="55" customFormat="1" ht="15.75" thickTop="1" x14ac:dyDescent="0.25">
      <c r="A4761" s="51" t="str">
        <f t="shared" si="148"/>
        <v>A</v>
      </c>
      <c r="B4761" s="127" t="s">
        <v>258</v>
      </c>
      <c r="C4761" s="57" t="s">
        <v>10</v>
      </c>
      <c r="D4761" s="58">
        <v>100</v>
      </c>
      <c r="E4761" s="58">
        <v>64.785339999999991</v>
      </c>
      <c r="F4761" s="128">
        <f t="shared" si="149"/>
        <v>0.64785339999999991</v>
      </c>
    </row>
    <row r="4762" spans="1:6" s="55" customFormat="1" x14ac:dyDescent="0.25">
      <c r="A4762" s="51" t="str">
        <f t="shared" si="148"/>
        <v>A</v>
      </c>
      <c r="B4762" s="129" t="s">
        <v>258</v>
      </c>
      <c r="C4762" s="60" t="s">
        <v>14</v>
      </c>
      <c r="D4762" s="61">
        <v>100</v>
      </c>
      <c r="E4762" s="61">
        <v>64.785339999999991</v>
      </c>
      <c r="F4762" s="130">
        <f t="shared" si="149"/>
        <v>0.64785339999999991</v>
      </c>
    </row>
    <row r="4763" spans="1:6" s="55" customFormat="1" ht="36.75" thickBot="1" x14ac:dyDescent="0.3">
      <c r="A4763" s="51" t="str">
        <f t="shared" si="148"/>
        <v>A</v>
      </c>
      <c r="B4763" s="52" t="s">
        <v>2269</v>
      </c>
      <c r="C4763" s="125" t="s">
        <v>2270</v>
      </c>
      <c r="D4763" s="54">
        <v>135</v>
      </c>
      <c r="E4763" s="54">
        <v>129.76313000000002</v>
      </c>
      <c r="F4763" s="126">
        <f t="shared" si="149"/>
        <v>0.96120837037037055</v>
      </c>
    </row>
    <row r="4764" spans="1:6" s="55" customFormat="1" ht="15.75" thickTop="1" x14ac:dyDescent="0.25">
      <c r="A4764" s="51" t="str">
        <f t="shared" si="148"/>
        <v>A</v>
      </c>
      <c r="B4764" s="127" t="s">
        <v>258</v>
      </c>
      <c r="C4764" s="57" t="s">
        <v>10</v>
      </c>
      <c r="D4764" s="58">
        <v>130</v>
      </c>
      <c r="E4764" s="58">
        <v>125.15313</v>
      </c>
      <c r="F4764" s="128">
        <f t="shared" si="149"/>
        <v>0.96271638461538467</v>
      </c>
    </row>
    <row r="4765" spans="1:6" s="55" customFormat="1" x14ac:dyDescent="0.25">
      <c r="A4765" s="51" t="str">
        <f t="shared" si="148"/>
        <v>A</v>
      </c>
      <c r="B4765" s="129" t="s">
        <v>258</v>
      </c>
      <c r="C4765" s="60" t="s">
        <v>14</v>
      </c>
      <c r="D4765" s="61">
        <v>130</v>
      </c>
      <c r="E4765" s="61">
        <v>125.15313</v>
      </c>
      <c r="F4765" s="130">
        <f t="shared" si="149"/>
        <v>0.96271638461538467</v>
      </c>
    </row>
    <row r="4766" spans="1:6" s="55" customFormat="1" x14ac:dyDescent="0.25">
      <c r="A4766" s="51" t="str">
        <f t="shared" si="148"/>
        <v>A</v>
      </c>
      <c r="B4766" s="127" t="s">
        <v>258</v>
      </c>
      <c r="C4766" s="57" t="s">
        <v>17</v>
      </c>
      <c r="D4766" s="58">
        <v>5</v>
      </c>
      <c r="E4766" s="58">
        <v>4.6100000000000003</v>
      </c>
      <c r="F4766" s="128">
        <f t="shared" si="149"/>
        <v>0.92200000000000004</v>
      </c>
    </row>
    <row r="4767" spans="1:6" s="55" customFormat="1" ht="36.75" thickBot="1" x14ac:dyDescent="0.3">
      <c r="A4767" s="51" t="str">
        <f t="shared" si="148"/>
        <v>A</v>
      </c>
      <c r="B4767" s="52" t="s">
        <v>2271</v>
      </c>
      <c r="C4767" s="125" t="s">
        <v>2272</v>
      </c>
      <c r="D4767" s="54">
        <v>50</v>
      </c>
      <c r="E4767" s="54">
        <v>48.08672</v>
      </c>
      <c r="F4767" s="126">
        <f t="shared" si="149"/>
        <v>0.96173439999999999</v>
      </c>
    </row>
    <row r="4768" spans="1:6" s="55" customFormat="1" ht="15.75" thickTop="1" x14ac:dyDescent="0.25">
      <c r="A4768" s="51" t="str">
        <f t="shared" si="148"/>
        <v>A</v>
      </c>
      <c r="B4768" s="127" t="s">
        <v>258</v>
      </c>
      <c r="C4768" s="57" t="s">
        <v>10</v>
      </c>
      <c r="D4768" s="58">
        <v>50</v>
      </c>
      <c r="E4768" s="58">
        <v>48.08672</v>
      </c>
      <c r="F4768" s="128">
        <f t="shared" si="149"/>
        <v>0.96173439999999999</v>
      </c>
    </row>
    <row r="4769" spans="1:6" s="55" customFormat="1" x14ac:dyDescent="0.25">
      <c r="A4769" s="51" t="str">
        <f t="shared" si="148"/>
        <v>A</v>
      </c>
      <c r="B4769" s="129" t="s">
        <v>258</v>
      </c>
      <c r="C4769" s="60" t="s">
        <v>14</v>
      </c>
      <c r="D4769" s="61">
        <v>50</v>
      </c>
      <c r="E4769" s="61">
        <v>48.08672</v>
      </c>
      <c r="F4769" s="130">
        <f t="shared" si="149"/>
        <v>0.96173439999999999</v>
      </c>
    </row>
    <row r="4770" spans="1:6" s="55" customFormat="1" ht="54.75" thickBot="1" x14ac:dyDescent="0.3">
      <c r="A4770" s="51" t="str">
        <f t="shared" si="148"/>
        <v>A</v>
      </c>
      <c r="B4770" s="52" t="s">
        <v>2273</v>
      </c>
      <c r="C4770" s="125" t="s">
        <v>2274</v>
      </c>
      <c r="D4770" s="54">
        <v>50</v>
      </c>
      <c r="E4770" s="54">
        <v>49.748010000000001</v>
      </c>
      <c r="F4770" s="126">
        <f t="shared" si="149"/>
        <v>0.99496019999999996</v>
      </c>
    </row>
    <row r="4771" spans="1:6" s="55" customFormat="1" ht="15.75" thickTop="1" x14ac:dyDescent="0.25">
      <c r="A4771" s="51" t="str">
        <f t="shared" si="148"/>
        <v>A</v>
      </c>
      <c r="B4771" s="127" t="s">
        <v>258</v>
      </c>
      <c r="C4771" s="57" t="s">
        <v>10</v>
      </c>
      <c r="D4771" s="58">
        <v>50</v>
      </c>
      <c r="E4771" s="58">
        <v>49.748010000000001</v>
      </c>
      <c r="F4771" s="128">
        <f t="shared" si="149"/>
        <v>0.99496019999999996</v>
      </c>
    </row>
    <row r="4772" spans="1:6" s="55" customFormat="1" x14ac:dyDescent="0.25">
      <c r="A4772" s="51" t="str">
        <f t="shared" si="148"/>
        <v>A</v>
      </c>
      <c r="B4772" s="129" t="s">
        <v>258</v>
      </c>
      <c r="C4772" s="60" t="s">
        <v>14</v>
      </c>
      <c r="D4772" s="61">
        <v>50</v>
      </c>
      <c r="E4772" s="61">
        <v>49.748010000000001</v>
      </c>
      <c r="F4772" s="130">
        <f t="shared" si="149"/>
        <v>0.99496019999999996</v>
      </c>
    </row>
    <row r="4773" spans="1:6" s="55" customFormat="1" ht="36.75" thickBot="1" x14ac:dyDescent="0.3">
      <c r="A4773" s="51" t="str">
        <f t="shared" si="148"/>
        <v>A</v>
      </c>
      <c r="B4773" s="52" t="s">
        <v>2275</v>
      </c>
      <c r="C4773" s="125" t="s">
        <v>2276</v>
      </c>
      <c r="D4773" s="54">
        <v>70</v>
      </c>
      <c r="E4773" s="54">
        <v>40.854999999999997</v>
      </c>
      <c r="F4773" s="126">
        <f t="shared" si="149"/>
        <v>0.58364285714285713</v>
      </c>
    </row>
    <row r="4774" spans="1:6" s="55" customFormat="1" ht="15.75" thickTop="1" x14ac:dyDescent="0.25">
      <c r="A4774" s="51" t="str">
        <f t="shared" si="148"/>
        <v>A</v>
      </c>
      <c r="B4774" s="127" t="s">
        <v>258</v>
      </c>
      <c r="C4774" s="57" t="s">
        <v>10</v>
      </c>
      <c r="D4774" s="58">
        <v>70</v>
      </c>
      <c r="E4774" s="58">
        <v>40.854999999999997</v>
      </c>
      <c r="F4774" s="128">
        <f t="shared" si="149"/>
        <v>0.58364285714285713</v>
      </c>
    </row>
    <row r="4775" spans="1:6" s="55" customFormat="1" x14ac:dyDescent="0.25">
      <c r="A4775" s="51" t="str">
        <f t="shared" si="148"/>
        <v>A</v>
      </c>
      <c r="B4775" s="129" t="s">
        <v>258</v>
      </c>
      <c r="C4775" s="60" t="s">
        <v>14</v>
      </c>
      <c r="D4775" s="61">
        <v>70</v>
      </c>
      <c r="E4775" s="61">
        <v>40.854999999999997</v>
      </c>
      <c r="F4775" s="130">
        <f t="shared" si="149"/>
        <v>0.58364285714285713</v>
      </c>
    </row>
    <row r="4776" spans="1:6" s="55" customFormat="1" ht="36.75" thickBot="1" x14ac:dyDescent="0.3">
      <c r="A4776" s="51" t="str">
        <f t="shared" si="148"/>
        <v>A</v>
      </c>
      <c r="B4776" s="52" t="s">
        <v>2277</v>
      </c>
      <c r="C4776" s="125" t="s">
        <v>2278</v>
      </c>
      <c r="D4776" s="54">
        <v>120</v>
      </c>
      <c r="E4776" s="54">
        <v>97.626159999999999</v>
      </c>
      <c r="F4776" s="126">
        <f t="shared" si="149"/>
        <v>0.81355133333333329</v>
      </c>
    </row>
    <row r="4777" spans="1:6" s="55" customFormat="1" ht="15.75" thickTop="1" x14ac:dyDescent="0.25">
      <c r="A4777" s="51" t="str">
        <f t="shared" si="148"/>
        <v>A</v>
      </c>
      <c r="B4777" s="127" t="s">
        <v>258</v>
      </c>
      <c r="C4777" s="57" t="s">
        <v>10</v>
      </c>
      <c r="D4777" s="58">
        <v>100</v>
      </c>
      <c r="E4777" s="58">
        <v>88.391960000000012</v>
      </c>
      <c r="F4777" s="128">
        <f t="shared" si="149"/>
        <v>0.88391960000000014</v>
      </c>
    </row>
    <row r="4778" spans="1:6" s="55" customFormat="1" x14ac:dyDescent="0.25">
      <c r="A4778" s="51" t="str">
        <f t="shared" si="148"/>
        <v>A</v>
      </c>
      <c r="B4778" s="129" t="s">
        <v>258</v>
      </c>
      <c r="C4778" s="60" t="s">
        <v>14</v>
      </c>
      <c r="D4778" s="61">
        <v>100</v>
      </c>
      <c r="E4778" s="61">
        <v>88.391960000000012</v>
      </c>
      <c r="F4778" s="130">
        <f t="shared" si="149"/>
        <v>0.88391960000000014</v>
      </c>
    </row>
    <row r="4779" spans="1:6" s="55" customFormat="1" x14ac:dyDescent="0.25">
      <c r="A4779" s="51" t="str">
        <f t="shared" si="148"/>
        <v>A</v>
      </c>
      <c r="B4779" s="127" t="s">
        <v>258</v>
      </c>
      <c r="C4779" s="57" t="s">
        <v>17</v>
      </c>
      <c r="D4779" s="58">
        <v>20</v>
      </c>
      <c r="E4779" s="58">
        <v>9.2342000000000013</v>
      </c>
      <c r="F4779" s="128">
        <f t="shared" si="149"/>
        <v>0.46171000000000006</v>
      </c>
    </row>
    <row r="4780" spans="1:6" s="55" customFormat="1" ht="36.75" thickBot="1" x14ac:dyDescent="0.3">
      <c r="A4780" s="51" t="str">
        <f t="shared" si="148"/>
        <v>A</v>
      </c>
      <c r="B4780" s="52" t="s">
        <v>2279</v>
      </c>
      <c r="C4780" s="125" t="s">
        <v>2280</v>
      </c>
      <c r="D4780" s="54">
        <v>110</v>
      </c>
      <c r="E4780" s="54">
        <v>103.22666000000001</v>
      </c>
      <c r="F4780" s="126">
        <f t="shared" si="149"/>
        <v>0.93842418181818188</v>
      </c>
    </row>
    <row r="4781" spans="1:6" s="55" customFormat="1" ht="15.75" thickTop="1" x14ac:dyDescent="0.25">
      <c r="A4781" s="51" t="str">
        <f t="shared" si="148"/>
        <v>A</v>
      </c>
      <c r="B4781" s="127" t="s">
        <v>258</v>
      </c>
      <c r="C4781" s="57" t="s">
        <v>10</v>
      </c>
      <c r="D4781" s="58">
        <v>105</v>
      </c>
      <c r="E4781" s="58">
        <v>103.22666000000001</v>
      </c>
      <c r="F4781" s="128">
        <f t="shared" si="149"/>
        <v>0.98311104761904766</v>
      </c>
    </row>
    <row r="4782" spans="1:6" s="55" customFormat="1" x14ac:dyDescent="0.25">
      <c r="A4782" s="51" t="str">
        <f t="shared" si="148"/>
        <v>A</v>
      </c>
      <c r="B4782" s="129" t="s">
        <v>258</v>
      </c>
      <c r="C4782" s="60" t="s">
        <v>14</v>
      </c>
      <c r="D4782" s="61">
        <v>105</v>
      </c>
      <c r="E4782" s="61">
        <v>103.22666000000001</v>
      </c>
      <c r="F4782" s="130">
        <f t="shared" si="149"/>
        <v>0.98311104761904766</v>
      </c>
    </row>
    <row r="4783" spans="1:6" s="55" customFormat="1" x14ac:dyDescent="0.25">
      <c r="A4783" s="51" t="str">
        <f t="shared" si="148"/>
        <v>A</v>
      </c>
      <c r="B4783" s="127" t="s">
        <v>258</v>
      </c>
      <c r="C4783" s="57" t="s">
        <v>17</v>
      </c>
      <c r="D4783" s="58">
        <v>5</v>
      </c>
      <c r="E4783" s="58">
        <v>0</v>
      </c>
      <c r="F4783" s="128">
        <f t="shared" si="149"/>
        <v>0</v>
      </c>
    </row>
    <row r="4784" spans="1:6" s="55" customFormat="1" ht="36.75" thickBot="1" x14ac:dyDescent="0.3">
      <c r="A4784" s="51" t="str">
        <f t="shared" si="148"/>
        <v>A</v>
      </c>
      <c r="B4784" s="52" t="s">
        <v>2281</v>
      </c>
      <c r="C4784" s="125" t="s">
        <v>2282</v>
      </c>
      <c r="D4784" s="54">
        <v>120</v>
      </c>
      <c r="E4784" s="54">
        <v>101.10957000000001</v>
      </c>
      <c r="F4784" s="126">
        <f t="shared" si="149"/>
        <v>0.84257975000000007</v>
      </c>
    </row>
    <row r="4785" spans="1:6" s="55" customFormat="1" ht="15.75" thickTop="1" x14ac:dyDescent="0.25">
      <c r="A4785" s="51" t="str">
        <f t="shared" si="148"/>
        <v>A</v>
      </c>
      <c r="B4785" s="127" t="s">
        <v>258</v>
      </c>
      <c r="C4785" s="57" t="s">
        <v>10</v>
      </c>
      <c r="D4785" s="58">
        <v>120</v>
      </c>
      <c r="E4785" s="58">
        <v>101.10957000000001</v>
      </c>
      <c r="F4785" s="128">
        <f t="shared" si="149"/>
        <v>0.84257975000000007</v>
      </c>
    </row>
    <row r="4786" spans="1:6" s="55" customFormat="1" x14ac:dyDescent="0.25">
      <c r="A4786" s="51" t="str">
        <f t="shared" si="148"/>
        <v>A</v>
      </c>
      <c r="B4786" s="129" t="s">
        <v>258</v>
      </c>
      <c r="C4786" s="60" t="s">
        <v>14</v>
      </c>
      <c r="D4786" s="61">
        <v>120</v>
      </c>
      <c r="E4786" s="61">
        <v>101.10957000000001</v>
      </c>
      <c r="F4786" s="130">
        <f t="shared" si="149"/>
        <v>0.84257975000000007</v>
      </c>
    </row>
    <row r="4787" spans="1:6" s="55" customFormat="1" ht="36.75" thickBot="1" x14ac:dyDescent="0.3">
      <c r="A4787" s="51" t="str">
        <f t="shared" si="148"/>
        <v>A</v>
      </c>
      <c r="B4787" s="52" t="s">
        <v>2283</v>
      </c>
      <c r="C4787" s="125" t="s">
        <v>2284</v>
      </c>
      <c r="D4787" s="54">
        <v>64</v>
      </c>
      <c r="E4787" s="54">
        <v>7.4762500000000003</v>
      </c>
      <c r="F4787" s="126">
        <f t="shared" si="149"/>
        <v>0.11681640625</v>
      </c>
    </row>
    <row r="4788" spans="1:6" s="55" customFormat="1" ht="15.75" thickTop="1" x14ac:dyDescent="0.25">
      <c r="A4788" s="51" t="str">
        <f t="shared" si="148"/>
        <v>A</v>
      </c>
      <c r="B4788" s="127" t="s">
        <v>258</v>
      </c>
      <c r="C4788" s="57" t="s">
        <v>10</v>
      </c>
      <c r="D4788" s="58">
        <v>64</v>
      </c>
      <c r="E4788" s="58">
        <v>7.4762500000000003</v>
      </c>
      <c r="F4788" s="128">
        <f t="shared" si="149"/>
        <v>0.11681640625</v>
      </c>
    </row>
    <row r="4789" spans="1:6" s="55" customFormat="1" x14ac:dyDescent="0.25">
      <c r="A4789" s="51" t="str">
        <f t="shared" si="148"/>
        <v>A</v>
      </c>
      <c r="B4789" s="129" t="s">
        <v>258</v>
      </c>
      <c r="C4789" s="60" t="s">
        <v>14</v>
      </c>
      <c r="D4789" s="61">
        <v>64</v>
      </c>
      <c r="E4789" s="61">
        <v>7.4762500000000003</v>
      </c>
      <c r="F4789" s="130">
        <f t="shared" si="149"/>
        <v>0.11681640625</v>
      </c>
    </row>
    <row r="4790" spans="1:6" s="55" customFormat="1" ht="36.75" thickBot="1" x14ac:dyDescent="0.3">
      <c r="A4790" s="51" t="str">
        <f t="shared" si="148"/>
        <v>A</v>
      </c>
      <c r="B4790" s="52" t="s">
        <v>2285</v>
      </c>
      <c r="C4790" s="125" t="s">
        <v>2286</v>
      </c>
      <c r="D4790" s="54">
        <v>48</v>
      </c>
      <c r="E4790" s="54">
        <v>40.420900000000003</v>
      </c>
      <c r="F4790" s="126">
        <f t="shared" si="149"/>
        <v>0.84210208333333336</v>
      </c>
    </row>
    <row r="4791" spans="1:6" s="55" customFormat="1" ht="15.75" thickTop="1" x14ac:dyDescent="0.25">
      <c r="A4791" s="51" t="str">
        <f t="shared" si="148"/>
        <v>A</v>
      </c>
      <c r="B4791" s="127" t="s">
        <v>258</v>
      </c>
      <c r="C4791" s="57" t="s">
        <v>10</v>
      </c>
      <c r="D4791" s="58">
        <v>48</v>
      </c>
      <c r="E4791" s="58">
        <v>40.420900000000003</v>
      </c>
      <c r="F4791" s="128">
        <f t="shared" si="149"/>
        <v>0.84210208333333336</v>
      </c>
    </row>
    <row r="4792" spans="1:6" s="55" customFormat="1" x14ac:dyDescent="0.25">
      <c r="A4792" s="51" t="str">
        <f t="shared" si="148"/>
        <v>A</v>
      </c>
      <c r="B4792" s="129" t="s">
        <v>258</v>
      </c>
      <c r="C4792" s="60" t="s">
        <v>14</v>
      </c>
      <c r="D4792" s="61">
        <v>48</v>
      </c>
      <c r="E4792" s="61">
        <v>40.420900000000003</v>
      </c>
      <c r="F4792" s="130">
        <f t="shared" si="149"/>
        <v>0.84210208333333336</v>
      </c>
    </row>
    <row r="4793" spans="1:6" s="55" customFormat="1" ht="18.75" thickBot="1" x14ac:dyDescent="0.3">
      <c r="A4793" s="51" t="str">
        <f t="shared" si="148"/>
        <v>A</v>
      </c>
      <c r="B4793" s="52" t="s">
        <v>2287</v>
      </c>
      <c r="C4793" s="125" t="s">
        <v>2288</v>
      </c>
      <c r="D4793" s="54">
        <v>60</v>
      </c>
      <c r="E4793" s="54">
        <v>36.365839999999999</v>
      </c>
      <c r="F4793" s="126">
        <f t="shared" si="149"/>
        <v>0.60609733333333327</v>
      </c>
    </row>
    <row r="4794" spans="1:6" s="55" customFormat="1" ht="15.75" thickTop="1" x14ac:dyDescent="0.25">
      <c r="A4794" s="51" t="str">
        <f t="shared" si="148"/>
        <v>A</v>
      </c>
      <c r="B4794" s="127" t="s">
        <v>258</v>
      </c>
      <c r="C4794" s="57" t="s">
        <v>10</v>
      </c>
      <c r="D4794" s="58">
        <v>40</v>
      </c>
      <c r="E4794" s="58">
        <v>35.135839999999995</v>
      </c>
      <c r="F4794" s="128">
        <f t="shared" si="149"/>
        <v>0.87839599999999984</v>
      </c>
    </row>
    <row r="4795" spans="1:6" s="55" customFormat="1" x14ac:dyDescent="0.25">
      <c r="A4795" s="51" t="str">
        <f t="shared" si="148"/>
        <v>A</v>
      </c>
      <c r="B4795" s="129" t="s">
        <v>258</v>
      </c>
      <c r="C4795" s="60" t="s">
        <v>14</v>
      </c>
      <c r="D4795" s="61">
        <v>40</v>
      </c>
      <c r="E4795" s="61">
        <v>35.135839999999995</v>
      </c>
      <c r="F4795" s="130">
        <f t="shared" si="149"/>
        <v>0.87839599999999984</v>
      </c>
    </row>
    <row r="4796" spans="1:6" s="55" customFormat="1" x14ac:dyDescent="0.25">
      <c r="A4796" s="51" t="str">
        <f t="shared" si="148"/>
        <v>A</v>
      </c>
      <c r="B4796" s="127" t="s">
        <v>258</v>
      </c>
      <c r="C4796" s="57" t="s">
        <v>17</v>
      </c>
      <c r="D4796" s="58">
        <v>20</v>
      </c>
      <c r="E4796" s="58">
        <v>1.23</v>
      </c>
      <c r="F4796" s="128">
        <f t="shared" si="149"/>
        <v>6.1499999999999999E-2</v>
      </c>
    </row>
    <row r="4797" spans="1:6" s="55" customFormat="1" ht="36.75" thickBot="1" x14ac:dyDescent="0.3">
      <c r="A4797" s="51" t="str">
        <f t="shared" si="148"/>
        <v>A</v>
      </c>
      <c r="B4797" s="52" t="s">
        <v>2289</v>
      </c>
      <c r="C4797" s="125" t="s">
        <v>2290</v>
      </c>
      <c r="D4797" s="54">
        <v>90</v>
      </c>
      <c r="E4797" s="54">
        <v>64.892839999999993</v>
      </c>
      <c r="F4797" s="126">
        <f t="shared" si="149"/>
        <v>0.72103155555555543</v>
      </c>
    </row>
    <row r="4798" spans="1:6" s="55" customFormat="1" ht="15.75" thickTop="1" x14ac:dyDescent="0.25">
      <c r="A4798" s="51" t="str">
        <f t="shared" si="148"/>
        <v>A</v>
      </c>
      <c r="B4798" s="127" t="s">
        <v>258</v>
      </c>
      <c r="C4798" s="57" t="s">
        <v>10</v>
      </c>
      <c r="D4798" s="58">
        <v>80</v>
      </c>
      <c r="E4798" s="58">
        <v>64.892839999999993</v>
      </c>
      <c r="F4798" s="128">
        <f t="shared" si="149"/>
        <v>0.81116049999999995</v>
      </c>
    </row>
    <row r="4799" spans="1:6" s="55" customFormat="1" x14ac:dyDescent="0.25">
      <c r="A4799" s="51" t="str">
        <f t="shared" si="148"/>
        <v>A</v>
      </c>
      <c r="B4799" s="129" t="s">
        <v>258</v>
      </c>
      <c r="C4799" s="60" t="s">
        <v>14</v>
      </c>
      <c r="D4799" s="61">
        <v>80</v>
      </c>
      <c r="E4799" s="61">
        <v>64.892839999999993</v>
      </c>
      <c r="F4799" s="130">
        <f t="shared" si="149"/>
        <v>0.81116049999999995</v>
      </c>
    </row>
    <row r="4800" spans="1:6" s="55" customFormat="1" x14ac:dyDescent="0.25">
      <c r="A4800" s="51" t="str">
        <f t="shared" si="148"/>
        <v>A</v>
      </c>
      <c r="B4800" s="127" t="s">
        <v>258</v>
      </c>
      <c r="C4800" s="57" t="s">
        <v>17</v>
      </c>
      <c r="D4800" s="58">
        <v>10</v>
      </c>
      <c r="E4800" s="58">
        <v>0</v>
      </c>
      <c r="F4800" s="128">
        <f t="shared" si="149"/>
        <v>0</v>
      </c>
    </row>
    <row r="4801" spans="1:6" s="55" customFormat="1" ht="36.75" thickBot="1" x14ac:dyDescent="0.3">
      <c r="A4801" s="51" t="str">
        <f t="shared" si="148"/>
        <v>A</v>
      </c>
      <c r="B4801" s="52" t="s">
        <v>2291</v>
      </c>
      <c r="C4801" s="125" t="s">
        <v>2292</v>
      </c>
      <c r="D4801" s="54">
        <v>75</v>
      </c>
      <c r="E4801" s="54">
        <v>61.391839999999995</v>
      </c>
      <c r="F4801" s="126">
        <f t="shared" si="149"/>
        <v>0.81855786666666663</v>
      </c>
    </row>
    <row r="4802" spans="1:6" s="55" customFormat="1" ht="15.75" thickTop="1" x14ac:dyDescent="0.25">
      <c r="A4802" s="51" t="str">
        <f t="shared" si="148"/>
        <v>A</v>
      </c>
      <c r="B4802" s="127" t="s">
        <v>258</v>
      </c>
      <c r="C4802" s="57" t="s">
        <v>10</v>
      </c>
      <c r="D4802" s="58">
        <v>75</v>
      </c>
      <c r="E4802" s="58">
        <v>61.391839999999995</v>
      </c>
      <c r="F4802" s="128">
        <f t="shared" si="149"/>
        <v>0.81855786666666663</v>
      </c>
    </row>
    <row r="4803" spans="1:6" s="55" customFormat="1" x14ac:dyDescent="0.25">
      <c r="A4803" s="51" t="str">
        <f t="shared" si="148"/>
        <v>A</v>
      </c>
      <c r="B4803" s="129" t="s">
        <v>258</v>
      </c>
      <c r="C4803" s="60" t="s">
        <v>14</v>
      </c>
      <c r="D4803" s="61">
        <v>75</v>
      </c>
      <c r="E4803" s="61">
        <v>61.391839999999995</v>
      </c>
      <c r="F4803" s="130">
        <f t="shared" si="149"/>
        <v>0.81855786666666663</v>
      </c>
    </row>
    <row r="4804" spans="1:6" s="55" customFormat="1" ht="18.75" thickBot="1" x14ac:dyDescent="0.3">
      <c r="A4804" s="51" t="str">
        <f t="shared" ref="A4804:A4867" si="150">IF(OR(D4804&lt;&gt;0,E4804&lt;&gt;0),"A","B")</f>
        <v>A</v>
      </c>
      <c r="B4804" s="52" t="s">
        <v>2293</v>
      </c>
      <c r="C4804" s="125" t="s">
        <v>2294</v>
      </c>
      <c r="D4804" s="54">
        <v>50</v>
      </c>
      <c r="E4804" s="54">
        <v>37.634949999999996</v>
      </c>
      <c r="F4804" s="126">
        <f t="shared" ref="F4804:F4867" si="151">E4804/D4804</f>
        <v>0.7526989999999999</v>
      </c>
    </row>
    <row r="4805" spans="1:6" s="55" customFormat="1" ht="15.75" thickTop="1" x14ac:dyDescent="0.25">
      <c r="A4805" s="51" t="str">
        <f t="shared" si="150"/>
        <v>A</v>
      </c>
      <c r="B4805" s="127" t="s">
        <v>258</v>
      </c>
      <c r="C4805" s="57" t="s">
        <v>10</v>
      </c>
      <c r="D4805" s="58">
        <v>50</v>
      </c>
      <c r="E4805" s="58">
        <v>37.634949999999996</v>
      </c>
      <c r="F4805" s="128">
        <f t="shared" si="151"/>
        <v>0.7526989999999999</v>
      </c>
    </row>
    <row r="4806" spans="1:6" s="55" customFormat="1" x14ac:dyDescent="0.25">
      <c r="A4806" s="51" t="str">
        <f t="shared" si="150"/>
        <v>A</v>
      </c>
      <c r="B4806" s="129" t="s">
        <v>258</v>
      </c>
      <c r="C4806" s="60" t="s">
        <v>14</v>
      </c>
      <c r="D4806" s="61">
        <v>50</v>
      </c>
      <c r="E4806" s="61">
        <v>37.634949999999996</v>
      </c>
      <c r="F4806" s="130">
        <f t="shared" si="151"/>
        <v>0.7526989999999999</v>
      </c>
    </row>
    <row r="4807" spans="1:6" s="55" customFormat="1" ht="36.75" thickBot="1" x14ac:dyDescent="0.3">
      <c r="A4807" s="51" t="str">
        <f t="shared" si="150"/>
        <v>A</v>
      </c>
      <c r="B4807" s="52" t="s">
        <v>2295</v>
      </c>
      <c r="C4807" s="125" t="s">
        <v>2296</v>
      </c>
      <c r="D4807" s="54">
        <v>95</v>
      </c>
      <c r="E4807" s="54">
        <v>89.142379999999989</v>
      </c>
      <c r="F4807" s="126">
        <f t="shared" si="151"/>
        <v>0.93834084210526303</v>
      </c>
    </row>
    <row r="4808" spans="1:6" s="55" customFormat="1" ht="15.75" thickTop="1" x14ac:dyDescent="0.25">
      <c r="A4808" s="51" t="str">
        <f t="shared" si="150"/>
        <v>A</v>
      </c>
      <c r="B4808" s="127" t="s">
        <v>258</v>
      </c>
      <c r="C4808" s="57" t="s">
        <v>10</v>
      </c>
      <c r="D4808" s="58">
        <v>80</v>
      </c>
      <c r="E4808" s="58">
        <v>74.634979999999999</v>
      </c>
      <c r="F4808" s="128">
        <f t="shared" si="151"/>
        <v>0.93293724999999994</v>
      </c>
    </row>
    <row r="4809" spans="1:6" s="55" customFormat="1" x14ac:dyDescent="0.25">
      <c r="A4809" s="51" t="str">
        <f t="shared" si="150"/>
        <v>A</v>
      </c>
      <c r="B4809" s="129" t="s">
        <v>258</v>
      </c>
      <c r="C4809" s="60" t="s">
        <v>14</v>
      </c>
      <c r="D4809" s="61">
        <v>80</v>
      </c>
      <c r="E4809" s="61">
        <v>74.634979999999999</v>
      </c>
      <c r="F4809" s="130">
        <f t="shared" si="151"/>
        <v>0.93293724999999994</v>
      </c>
    </row>
    <row r="4810" spans="1:6" s="55" customFormat="1" x14ac:dyDescent="0.25">
      <c r="A4810" s="51" t="str">
        <f t="shared" si="150"/>
        <v>A</v>
      </c>
      <c r="B4810" s="127" t="s">
        <v>258</v>
      </c>
      <c r="C4810" s="57" t="s">
        <v>17</v>
      </c>
      <c r="D4810" s="58">
        <v>15</v>
      </c>
      <c r="E4810" s="58">
        <v>14.507400000000001</v>
      </c>
      <c r="F4810" s="128">
        <f t="shared" si="151"/>
        <v>0.96716000000000002</v>
      </c>
    </row>
    <row r="4811" spans="1:6" s="55" customFormat="1" ht="36.75" thickBot="1" x14ac:dyDescent="0.3">
      <c r="A4811" s="51" t="str">
        <f t="shared" si="150"/>
        <v>A</v>
      </c>
      <c r="B4811" s="52" t="s">
        <v>2297</v>
      </c>
      <c r="C4811" s="125" t="s">
        <v>2298</v>
      </c>
      <c r="D4811" s="54">
        <v>50</v>
      </c>
      <c r="E4811" s="54">
        <v>49.755389999999998</v>
      </c>
      <c r="F4811" s="126">
        <f t="shared" si="151"/>
        <v>0.99510779999999999</v>
      </c>
    </row>
    <row r="4812" spans="1:6" s="55" customFormat="1" ht="15.75" thickTop="1" x14ac:dyDescent="0.25">
      <c r="A4812" s="51" t="str">
        <f t="shared" si="150"/>
        <v>A</v>
      </c>
      <c r="B4812" s="127" t="s">
        <v>258</v>
      </c>
      <c r="C4812" s="57" t="s">
        <v>10</v>
      </c>
      <c r="D4812" s="58">
        <v>50</v>
      </c>
      <c r="E4812" s="58">
        <v>49.755389999999998</v>
      </c>
      <c r="F4812" s="128">
        <f t="shared" si="151"/>
        <v>0.99510779999999999</v>
      </c>
    </row>
    <row r="4813" spans="1:6" s="55" customFormat="1" x14ac:dyDescent="0.25">
      <c r="A4813" s="51" t="str">
        <f t="shared" si="150"/>
        <v>A</v>
      </c>
      <c r="B4813" s="129" t="s">
        <v>258</v>
      </c>
      <c r="C4813" s="60" t="s">
        <v>14</v>
      </c>
      <c r="D4813" s="61">
        <v>50</v>
      </c>
      <c r="E4813" s="61">
        <v>49.755389999999998</v>
      </c>
      <c r="F4813" s="130">
        <f t="shared" si="151"/>
        <v>0.99510779999999999</v>
      </c>
    </row>
    <row r="4814" spans="1:6" s="55" customFormat="1" ht="36.75" thickBot="1" x14ac:dyDescent="0.3">
      <c r="A4814" s="51" t="str">
        <f t="shared" si="150"/>
        <v>A</v>
      </c>
      <c r="B4814" s="52" t="s">
        <v>2299</v>
      </c>
      <c r="C4814" s="125" t="s">
        <v>2300</v>
      </c>
      <c r="D4814" s="54">
        <v>45</v>
      </c>
      <c r="E4814" s="54">
        <v>44.951550000000005</v>
      </c>
      <c r="F4814" s="126">
        <f t="shared" si="151"/>
        <v>0.99892333333333339</v>
      </c>
    </row>
    <row r="4815" spans="1:6" s="55" customFormat="1" ht="15.75" thickTop="1" x14ac:dyDescent="0.25">
      <c r="A4815" s="51" t="str">
        <f t="shared" si="150"/>
        <v>A</v>
      </c>
      <c r="B4815" s="127" t="s">
        <v>258</v>
      </c>
      <c r="C4815" s="57" t="s">
        <v>10</v>
      </c>
      <c r="D4815" s="58">
        <v>45</v>
      </c>
      <c r="E4815" s="58">
        <v>44.951550000000005</v>
      </c>
      <c r="F4815" s="128">
        <f t="shared" si="151"/>
        <v>0.99892333333333339</v>
      </c>
    </row>
    <row r="4816" spans="1:6" s="55" customFormat="1" x14ac:dyDescent="0.25">
      <c r="A4816" s="51" t="str">
        <f t="shared" si="150"/>
        <v>A</v>
      </c>
      <c r="B4816" s="129" t="s">
        <v>258</v>
      </c>
      <c r="C4816" s="60" t="s">
        <v>14</v>
      </c>
      <c r="D4816" s="61">
        <v>45</v>
      </c>
      <c r="E4816" s="61">
        <v>44.951550000000005</v>
      </c>
      <c r="F4816" s="130">
        <f t="shared" si="151"/>
        <v>0.99892333333333339</v>
      </c>
    </row>
    <row r="4817" spans="1:6" s="55" customFormat="1" ht="36.75" thickBot="1" x14ac:dyDescent="0.3">
      <c r="A4817" s="51" t="str">
        <f t="shared" si="150"/>
        <v>A</v>
      </c>
      <c r="B4817" s="52" t="s">
        <v>2301</v>
      </c>
      <c r="C4817" s="125" t="s">
        <v>2302</v>
      </c>
      <c r="D4817" s="54">
        <v>13</v>
      </c>
      <c r="E4817" s="54">
        <v>12.18</v>
      </c>
      <c r="F4817" s="126">
        <f t="shared" si="151"/>
        <v>0.93692307692307686</v>
      </c>
    </row>
    <row r="4818" spans="1:6" s="55" customFormat="1" ht="15.75" thickTop="1" x14ac:dyDescent="0.25">
      <c r="A4818" s="51" t="str">
        <f t="shared" si="150"/>
        <v>A</v>
      </c>
      <c r="B4818" s="127" t="s">
        <v>258</v>
      </c>
      <c r="C4818" s="57" t="s">
        <v>10</v>
      </c>
      <c r="D4818" s="58">
        <v>13</v>
      </c>
      <c r="E4818" s="58">
        <v>12.18</v>
      </c>
      <c r="F4818" s="128">
        <f t="shared" si="151"/>
        <v>0.93692307692307686</v>
      </c>
    </row>
    <row r="4819" spans="1:6" s="55" customFormat="1" x14ac:dyDescent="0.25">
      <c r="A4819" s="51" t="str">
        <f t="shared" si="150"/>
        <v>A</v>
      </c>
      <c r="B4819" s="129" t="s">
        <v>258</v>
      </c>
      <c r="C4819" s="60" t="s">
        <v>14</v>
      </c>
      <c r="D4819" s="61">
        <v>13</v>
      </c>
      <c r="E4819" s="61">
        <v>12.18</v>
      </c>
      <c r="F4819" s="130">
        <f t="shared" si="151"/>
        <v>0.93692307692307686</v>
      </c>
    </row>
    <row r="4820" spans="1:6" s="55" customFormat="1" ht="18.75" thickBot="1" x14ac:dyDescent="0.3">
      <c r="A4820" s="51" t="str">
        <f t="shared" si="150"/>
        <v>A</v>
      </c>
      <c r="B4820" s="52" t="s">
        <v>2303</v>
      </c>
      <c r="C4820" s="125" t="s">
        <v>2304</v>
      </c>
      <c r="D4820" s="54">
        <v>70</v>
      </c>
      <c r="E4820" s="54">
        <v>65.961489999999998</v>
      </c>
      <c r="F4820" s="126">
        <f t="shared" si="151"/>
        <v>0.94230700000000001</v>
      </c>
    </row>
    <row r="4821" spans="1:6" s="55" customFormat="1" ht="15.75" thickTop="1" x14ac:dyDescent="0.25">
      <c r="A4821" s="51" t="str">
        <f t="shared" si="150"/>
        <v>A</v>
      </c>
      <c r="B4821" s="127" t="s">
        <v>258</v>
      </c>
      <c r="C4821" s="57" t="s">
        <v>10</v>
      </c>
      <c r="D4821" s="58">
        <v>68.5</v>
      </c>
      <c r="E4821" s="58">
        <v>64.761489999999995</v>
      </c>
      <c r="F4821" s="128">
        <f t="shared" si="151"/>
        <v>0.94542321167883203</v>
      </c>
    </row>
    <row r="4822" spans="1:6" s="55" customFormat="1" x14ac:dyDescent="0.25">
      <c r="A4822" s="51" t="str">
        <f t="shared" si="150"/>
        <v>A</v>
      </c>
      <c r="B4822" s="129" t="s">
        <v>258</v>
      </c>
      <c r="C4822" s="60" t="s">
        <v>14</v>
      </c>
      <c r="D4822" s="61">
        <v>68.5</v>
      </c>
      <c r="E4822" s="61">
        <v>64.761489999999995</v>
      </c>
      <c r="F4822" s="130">
        <f t="shared" si="151"/>
        <v>0.94542321167883203</v>
      </c>
    </row>
    <row r="4823" spans="1:6" s="55" customFormat="1" x14ac:dyDescent="0.25">
      <c r="A4823" s="51" t="str">
        <f t="shared" si="150"/>
        <v>A</v>
      </c>
      <c r="B4823" s="127" t="s">
        <v>258</v>
      </c>
      <c r="C4823" s="57" t="s">
        <v>17</v>
      </c>
      <c r="D4823" s="58">
        <v>1.5</v>
      </c>
      <c r="E4823" s="58">
        <v>1.2</v>
      </c>
      <c r="F4823" s="128">
        <f t="shared" si="151"/>
        <v>0.79999999999999993</v>
      </c>
    </row>
    <row r="4824" spans="1:6" s="55" customFormat="1" ht="54.75" thickBot="1" x14ac:dyDescent="0.3">
      <c r="A4824" s="51" t="str">
        <f t="shared" si="150"/>
        <v>A</v>
      </c>
      <c r="B4824" s="52" t="s">
        <v>2305</v>
      </c>
      <c r="C4824" s="125" t="s">
        <v>2306</v>
      </c>
      <c r="D4824" s="54">
        <v>100</v>
      </c>
      <c r="E4824" s="54">
        <v>99.943169999999995</v>
      </c>
      <c r="F4824" s="126">
        <f t="shared" si="151"/>
        <v>0.99943169999999992</v>
      </c>
    </row>
    <row r="4825" spans="1:6" s="55" customFormat="1" ht="15.75" thickTop="1" x14ac:dyDescent="0.25">
      <c r="A4825" s="51" t="str">
        <f t="shared" si="150"/>
        <v>A</v>
      </c>
      <c r="B4825" s="127" t="s">
        <v>258</v>
      </c>
      <c r="C4825" s="57" t="s">
        <v>10</v>
      </c>
      <c r="D4825" s="58">
        <v>100</v>
      </c>
      <c r="E4825" s="58">
        <v>99.943169999999995</v>
      </c>
      <c r="F4825" s="128">
        <f t="shared" si="151"/>
        <v>0.99943169999999992</v>
      </c>
    </row>
    <row r="4826" spans="1:6" s="55" customFormat="1" x14ac:dyDescent="0.25">
      <c r="A4826" s="51" t="str">
        <f t="shared" si="150"/>
        <v>A</v>
      </c>
      <c r="B4826" s="129" t="s">
        <v>258</v>
      </c>
      <c r="C4826" s="60" t="s">
        <v>14</v>
      </c>
      <c r="D4826" s="61">
        <v>100</v>
      </c>
      <c r="E4826" s="61">
        <v>99.943169999999995</v>
      </c>
      <c r="F4826" s="130">
        <f t="shared" si="151"/>
        <v>0.99943169999999992</v>
      </c>
    </row>
    <row r="4827" spans="1:6" s="55" customFormat="1" ht="36.75" thickBot="1" x14ac:dyDescent="0.3">
      <c r="A4827" s="51" t="str">
        <f t="shared" si="150"/>
        <v>A</v>
      </c>
      <c r="B4827" s="52" t="s">
        <v>2307</v>
      </c>
      <c r="C4827" s="125" t="s">
        <v>2308</v>
      </c>
      <c r="D4827" s="54">
        <v>75</v>
      </c>
      <c r="E4827" s="54">
        <v>74.957429999999988</v>
      </c>
      <c r="F4827" s="126">
        <f t="shared" si="151"/>
        <v>0.99943239999999989</v>
      </c>
    </row>
    <row r="4828" spans="1:6" s="55" customFormat="1" ht="15.75" thickTop="1" x14ac:dyDescent="0.25">
      <c r="A4828" s="51" t="str">
        <f t="shared" si="150"/>
        <v>A</v>
      </c>
      <c r="B4828" s="127" t="s">
        <v>258</v>
      </c>
      <c r="C4828" s="57" t="s">
        <v>10</v>
      </c>
      <c r="D4828" s="58">
        <v>75</v>
      </c>
      <c r="E4828" s="58">
        <v>74.957429999999988</v>
      </c>
      <c r="F4828" s="128">
        <f t="shared" si="151"/>
        <v>0.99943239999999989</v>
      </c>
    </row>
    <row r="4829" spans="1:6" s="55" customFormat="1" x14ac:dyDescent="0.25">
      <c r="A4829" s="51" t="str">
        <f t="shared" si="150"/>
        <v>A</v>
      </c>
      <c r="B4829" s="129" t="s">
        <v>258</v>
      </c>
      <c r="C4829" s="60" t="s">
        <v>14</v>
      </c>
      <c r="D4829" s="61">
        <v>75</v>
      </c>
      <c r="E4829" s="61">
        <v>74.957429999999988</v>
      </c>
      <c r="F4829" s="130">
        <f t="shared" si="151"/>
        <v>0.99943239999999989</v>
      </c>
    </row>
    <row r="4830" spans="1:6" s="55" customFormat="1" ht="54.75" thickBot="1" x14ac:dyDescent="0.3">
      <c r="A4830" s="51" t="str">
        <f t="shared" si="150"/>
        <v>A</v>
      </c>
      <c r="B4830" s="52" t="s">
        <v>2309</v>
      </c>
      <c r="C4830" s="125" t="s">
        <v>2310</v>
      </c>
      <c r="D4830" s="54">
        <v>45</v>
      </c>
      <c r="E4830" s="54">
        <v>14.78645</v>
      </c>
      <c r="F4830" s="126">
        <f t="shared" si="151"/>
        <v>0.32858777777777781</v>
      </c>
    </row>
    <row r="4831" spans="1:6" s="55" customFormat="1" ht="15.75" thickTop="1" x14ac:dyDescent="0.25">
      <c r="A4831" s="51" t="str">
        <f t="shared" si="150"/>
        <v>A</v>
      </c>
      <c r="B4831" s="127" t="s">
        <v>258</v>
      </c>
      <c r="C4831" s="57" t="s">
        <v>10</v>
      </c>
      <c r="D4831" s="58">
        <v>30</v>
      </c>
      <c r="E4831" s="58">
        <v>14.78645</v>
      </c>
      <c r="F4831" s="128">
        <f t="shared" si="151"/>
        <v>0.49288166666666666</v>
      </c>
    </row>
    <row r="4832" spans="1:6" s="55" customFormat="1" x14ac:dyDescent="0.25">
      <c r="A4832" s="51" t="str">
        <f t="shared" si="150"/>
        <v>A</v>
      </c>
      <c r="B4832" s="129" t="s">
        <v>258</v>
      </c>
      <c r="C4832" s="60" t="s">
        <v>14</v>
      </c>
      <c r="D4832" s="61">
        <v>30</v>
      </c>
      <c r="E4832" s="61">
        <v>14.78645</v>
      </c>
      <c r="F4832" s="130">
        <f t="shared" si="151"/>
        <v>0.49288166666666666</v>
      </c>
    </row>
    <row r="4833" spans="1:6" s="55" customFormat="1" x14ac:dyDescent="0.25">
      <c r="A4833" s="51" t="str">
        <f t="shared" si="150"/>
        <v>A</v>
      </c>
      <c r="B4833" s="127" t="s">
        <v>258</v>
      </c>
      <c r="C4833" s="57" t="s">
        <v>17</v>
      </c>
      <c r="D4833" s="58">
        <v>15</v>
      </c>
      <c r="E4833" s="58">
        <v>0</v>
      </c>
      <c r="F4833" s="128">
        <f t="shared" si="151"/>
        <v>0</v>
      </c>
    </row>
    <row r="4834" spans="1:6" s="55" customFormat="1" ht="54.75" thickBot="1" x14ac:dyDescent="0.3">
      <c r="A4834" s="51" t="str">
        <f t="shared" si="150"/>
        <v>A</v>
      </c>
      <c r="B4834" s="52" t="s">
        <v>2311</v>
      </c>
      <c r="C4834" s="125" t="s">
        <v>2312</v>
      </c>
      <c r="D4834" s="54">
        <v>44</v>
      </c>
      <c r="E4834" s="54">
        <v>43.225239999999999</v>
      </c>
      <c r="F4834" s="126">
        <f t="shared" si="151"/>
        <v>0.9823918181818182</v>
      </c>
    </row>
    <row r="4835" spans="1:6" s="55" customFormat="1" ht="15.75" thickTop="1" x14ac:dyDescent="0.25">
      <c r="A4835" s="51" t="str">
        <f t="shared" si="150"/>
        <v>A</v>
      </c>
      <c r="B4835" s="127" t="s">
        <v>258</v>
      </c>
      <c r="C4835" s="57" t="s">
        <v>10</v>
      </c>
      <c r="D4835" s="58">
        <v>44</v>
      </c>
      <c r="E4835" s="58">
        <v>43.225239999999999</v>
      </c>
      <c r="F4835" s="128">
        <f t="shared" si="151"/>
        <v>0.9823918181818182</v>
      </c>
    </row>
    <row r="4836" spans="1:6" s="55" customFormat="1" x14ac:dyDescent="0.25">
      <c r="A4836" s="51" t="str">
        <f t="shared" si="150"/>
        <v>A</v>
      </c>
      <c r="B4836" s="129" t="s">
        <v>258</v>
      </c>
      <c r="C4836" s="60" t="s">
        <v>14</v>
      </c>
      <c r="D4836" s="61">
        <v>44</v>
      </c>
      <c r="E4836" s="61">
        <v>43.225239999999999</v>
      </c>
      <c r="F4836" s="130">
        <f t="shared" si="151"/>
        <v>0.9823918181818182</v>
      </c>
    </row>
    <row r="4837" spans="1:6" s="55" customFormat="1" ht="36.75" thickBot="1" x14ac:dyDescent="0.3">
      <c r="A4837" s="51" t="str">
        <f t="shared" si="150"/>
        <v>A</v>
      </c>
      <c r="B4837" s="52" t="s">
        <v>2313</v>
      </c>
      <c r="C4837" s="125" t="s">
        <v>2314</v>
      </c>
      <c r="D4837" s="54">
        <v>14</v>
      </c>
      <c r="E4837" s="54">
        <v>14</v>
      </c>
      <c r="F4837" s="126">
        <f t="shared" si="151"/>
        <v>1</v>
      </c>
    </row>
    <row r="4838" spans="1:6" s="55" customFormat="1" ht="15.75" thickTop="1" x14ac:dyDescent="0.25">
      <c r="A4838" s="51" t="str">
        <f t="shared" si="150"/>
        <v>A</v>
      </c>
      <c r="B4838" s="127" t="s">
        <v>258</v>
      </c>
      <c r="C4838" s="57" t="s">
        <v>10</v>
      </c>
      <c r="D4838" s="58">
        <v>14</v>
      </c>
      <c r="E4838" s="58">
        <v>14</v>
      </c>
      <c r="F4838" s="128">
        <f t="shared" si="151"/>
        <v>1</v>
      </c>
    </row>
    <row r="4839" spans="1:6" s="55" customFormat="1" x14ac:dyDescent="0.25">
      <c r="A4839" s="51" t="str">
        <f t="shared" si="150"/>
        <v>A</v>
      </c>
      <c r="B4839" s="129" t="s">
        <v>258</v>
      </c>
      <c r="C4839" s="60" t="s">
        <v>14</v>
      </c>
      <c r="D4839" s="61">
        <v>14</v>
      </c>
      <c r="E4839" s="61">
        <v>14</v>
      </c>
      <c r="F4839" s="130">
        <f t="shared" si="151"/>
        <v>1</v>
      </c>
    </row>
    <row r="4840" spans="1:6" s="55" customFormat="1" ht="18.75" thickBot="1" x14ac:dyDescent="0.3">
      <c r="A4840" s="51" t="str">
        <f t="shared" si="150"/>
        <v>A</v>
      </c>
      <c r="B4840" s="52" t="s">
        <v>2315</v>
      </c>
      <c r="C4840" s="125" t="s">
        <v>2316</v>
      </c>
      <c r="D4840" s="54">
        <v>489</v>
      </c>
      <c r="E4840" s="54">
        <v>333.96836999999999</v>
      </c>
      <c r="F4840" s="126">
        <f t="shared" si="151"/>
        <v>0.68296190184049077</v>
      </c>
    </row>
    <row r="4841" spans="1:6" s="55" customFormat="1" ht="15.75" thickTop="1" x14ac:dyDescent="0.25">
      <c r="A4841" s="51" t="str">
        <f t="shared" si="150"/>
        <v>A</v>
      </c>
      <c r="B4841" s="127" t="s">
        <v>258</v>
      </c>
      <c r="C4841" s="57" t="s">
        <v>10</v>
      </c>
      <c r="D4841" s="58">
        <v>484</v>
      </c>
      <c r="E4841" s="58">
        <v>333.26837</v>
      </c>
      <c r="F4841" s="128">
        <f t="shared" si="151"/>
        <v>0.68857101239669427</v>
      </c>
    </row>
    <row r="4842" spans="1:6" s="55" customFormat="1" x14ac:dyDescent="0.25">
      <c r="A4842" s="51" t="str">
        <f t="shared" si="150"/>
        <v>A</v>
      </c>
      <c r="B4842" s="129" t="s">
        <v>258</v>
      </c>
      <c r="C4842" s="60" t="s">
        <v>14</v>
      </c>
      <c r="D4842" s="61">
        <v>484</v>
      </c>
      <c r="E4842" s="61">
        <v>333.26837</v>
      </c>
      <c r="F4842" s="130">
        <f t="shared" si="151"/>
        <v>0.68857101239669427</v>
      </c>
    </row>
    <row r="4843" spans="1:6" s="55" customFormat="1" x14ac:dyDescent="0.25">
      <c r="A4843" s="51" t="str">
        <f t="shared" si="150"/>
        <v>A</v>
      </c>
      <c r="B4843" s="127" t="s">
        <v>258</v>
      </c>
      <c r="C4843" s="57" t="s">
        <v>17</v>
      </c>
      <c r="D4843" s="58">
        <v>5</v>
      </c>
      <c r="E4843" s="58">
        <v>0.7</v>
      </c>
      <c r="F4843" s="128">
        <f t="shared" si="151"/>
        <v>0.13999999999999999</v>
      </c>
    </row>
    <row r="4844" spans="1:6" s="55" customFormat="1" ht="72.75" thickBot="1" x14ac:dyDescent="0.3">
      <c r="A4844" s="51" t="str">
        <f t="shared" si="150"/>
        <v>A</v>
      </c>
      <c r="B4844" s="52" t="s">
        <v>2317</v>
      </c>
      <c r="C4844" s="125" t="s">
        <v>2318</v>
      </c>
      <c r="D4844" s="54">
        <v>73</v>
      </c>
      <c r="E4844" s="54">
        <v>72.910520000000005</v>
      </c>
      <c r="F4844" s="126">
        <f t="shared" si="151"/>
        <v>0.99877424657534253</v>
      </c>
    </row>
    <row r="4845" spans="1:6" s="55" customFormat="1" ht="15.75" thickTop="1" x14ac:dyDescent="0.25">
      <c r="A4845" s="51" t="str">
        <f t="shared" si="150"/>
        <v>A</v>
      </c>
      <c r="B4845" s="127" t="s">
        <v>258</v>
      </c>
      <c r="C4845" s="57" t="s">
        <v>10</v>
      </c>
      <c r="D4845" s="58">
        <v>73</v>
      </c>
      <c r="E4845" s="58">
        <v>72.910520000000005</v>
      </c>
      <c r="F4845" s="128">
        <f t="shared" si="151"/>
        <v>0.99877424657534253</v>
      </c>
    </row>
    <row r="4846" spans="1:6" s="55" customFormat="1" x14ac:dyDescent="0.25">
      <c r="A4846" s="51" t="str">
        <f t="shared" si="150"/>
        <v>A</v>
      </c>
      <c r="B4846" s="129" t="s">
        <v>258</v>
      </c>
      <c r="C4846" s="60" t="s">
        <v>14</v>
      </c>
      <c r="D4846" s="61">
        <v>73</v>
      </c>
      <c r="E4846" s="61">
        <v>72.910520000000005</v>
      </c>
      <c r="F4846" s="130">
        <f t="shared" si="151"/>
        <v>0.99877424657534253</v>
      </c>
    </row>
    <row r="4847" spans="1:6" s="55" customFormat="1" ht="36.75" thickBot="1" x14ac:dyDescent="0.3">
      <c r="A4847" s="51" t="str">
        <f t="shared" si="150"/>
        <v>A</v>
      </c>
      <c r="B4847" s="52" t="s">
        <v>2319</v>
      </c>
      <c r="C4847" s="125" t="s">
        <v>2320</v>
      </c>
      <c r="D4847" s="54">
        <v>73</v>
      </c>
      <c r="E4847" s="54">
        <v>72.23142</v>
      </c>
      <c r="F4847" s="126">
        <f t="shared" si="151"/>
        <v>0.98947150684931506</v>
      </c>
    </row>
    <row r="4848" spans="1:6" s="55" customFormat="1" ht="15.75" thickTop="1" x14ac:dyDescent="0.25">
      <c r="A4848" s="51" t="str">
        <f t="shared" si="150"/>
        <v>A</v>
      </c>
      <c r="B4848" s="127" t="s">
        <v>258</v>
      </c>
      <c r="C4848" s="57" t="s">
        <v>10</v>
      </c>
      <c r="D4848" s="58">
        <v>73</v>
      </c>
      <c r="E4848" s="58">
        <v>72.23142</v>
      </c>
      <c r="F4848" s="128">
        <f t="shared" si="151"/>
        <v>0.98947150684931506</v>
      </c>
    </row>
    <row r="4849" spans="1:6" s="55" customFormat="1" x14ac:dyDescent="0.25">
      <c r="A4849" s="51" t="str">
        <f t="shared" si="150"/>
        <v>A</v>
      </c>
      <c r="B4849" s="129" t="s">
        <v>258</v>
      </c>
      <c r="C4849" s="60" t="s">
        <v>14</v>
      </c>
      <c r="D4849" s="61">
        <v>73</v>
      </c>
      <c r="E4849" s="61">
        <v>72.23142</v>
      </c>
      <c r="F4849" s="130">
        <f t="shared" si="151"/>
        <v>0.98947150684931506</v>
      </c>
    </row>
    <row r="4850" spans="1:6" s="55" customFormat="1" ht="54.75" thickBot="1" x14ac:dyDescent="0.3">
      <c r="A4850" s="51" t="str">
        <f t="shared" si="150"/>
        <v>A</v>
      </c>
      <c r="B4850" s="52" t="s">
        <v>2321</v>
      </c>
      <c r="C4850" s="125" t="s">
        <v>2322</v>
      </c>
      <c r="D4850" s="54">
        <v>45</v>
      </c>
      <c r="E4850" s="54">
        <v>22.600860000000001</v>
      </c>
      <c r="F4850" s="126">
        <f t="shared" si="151"/>
        <v>0.50224133333333332</v>
      </c>
    </row>
    <row r="4851" spans="1:6" s="55" customFormat="1" ht="15.75" thickTop="1" x14ac:dyDescent="0.25">
      <c r="A4851" s="51" t="str">
        <f t="shared" si="150"/>
        <v>A</v>
      </c>
      <c r="B4851" s="127" t="s">
        <v>258</v>
      </c>
      <c r="C4851" s="57" t="s">
        <v>10</v>
      </c>
      <c r="D4851" s="58">
        <v>35</v>
      </c>
      <c r="E4851" s="58">
        <v>22.600860000000001</v>
      </c>
      <c r="F4851" s="128">
        <f t="shared" si="151"/>
        <v>0.64573885714285717</v>
      </c>
    </row>
    <row r="4852" spans="1:6" s="55" customFormat="1" x14ac:dyDescent="0.25">
      <c r="A4852" s="51" t="str">
        <f t="shared" si="150"/>
        <v>A</v>
      </c>
      <c r="B4852" s="129" t="s">
        <v>258</v>
      </c>
      <c r="C4852" s="60" t="s">
        <v>14</v>
      </c>
      <c r="D4852" s="61">
        <v>35</v>
      </c>
      <c r="E4852" s="61">
        <v>22.600860000000001</v>
      </c>
      <c r="F4852" s="130">
        <f t="shared" si="151"/>
        <v>0.64573885714285717</v>
      </c>
    </row>
    <row r="4853" spans="1:6" s="55" customFormat="1" x14ac:dyDescent="0.25">
      <c r="A4853" s="51" t="str">
        <f t="shared" si="150"/>
        <v>A</v>
      </c>
      <c r="B4853" s="127" t="s">
        <v>258</v>
      </c>
      <c r="C4853" s="57" t="s">
        <v>17</v>
      </c>
      <c r="D4853" s="58">
        <v>10</v>
      </c>
      <c r="E4853" s="58">
        <v>0</v>
      </c>
      <c r="F4853" s="128">
        <f t="shared" si="151"/>
        <v>0</v>
      </c>
    </row>
    <row r="4854" spans="1:6" s="55" customFormat="1" ht="36.75" thickBot="1" x14ac:dyDescent="0.3">
      <c r="A4854" s="51" t="str">
        <f t="shared" si="150"/>
        <v>A</v>
      </c>
      <c r="B4854" s="52" t="s">
        <v>2323</v>
      </c>
      <c r="C4854" s="125" t="s">
        <v>2324</v>
      </c>
      <c r="D4854" s="54">
        <v>13</v>
      </c>
      <c r="E4854" s="54">
        <v>12.5</v>
      </c>
      <c r="F4854" s="126">
        <f t="shared" si="151"/>
        <v>0.96153846153846156</v>
      </c>
    </row>
    <row r="4855" spans="1:6" s="55" customFormat="1" ht="15.75" thickTop="1" x14ac:dyDescent="0.25">
      <c r="A4855" s="51" t="str">
        <f t="shared" si="150"/>
        <v>A</v>
      </c>
      <c r="B4855" s="127" t="s">
        <v>258</v>
      </c>
      <c r="C4855" s="57" t="s">
        <v>10</v>
      </c>
      <c r="D4855" s="58">
        <v>13</v>
      </c>
      <c r="E4855" s="58">
        <v>12.5</v>
      </c>
      <c r="F4855" s="128">
        <f t="shared" si="151"/>
        <v>0.96153846153846156</v>
      </c>
    </row>
    <row r="4856" spans="1:6" s="55" customFormat="1" x14ac:dyDescent="0.25">
      <c r="A4856" s="51" t="str">
        <f t="shared" si="150"/>
        <v>A</v>
      </c>
      <c r="B4856" s="129" t="s">
        <v>258</v>
      </c>
      <c r="C4856" s="60" t="s">
        <v>14</v>
      </c>
      <c r="D4856" s="61">
        <v>13</v>
      </c>
      <c r="E4856" s="61">
        <v>12.5</v>
      </c>
      <c r="F4856" s="130">
        <f t="shared" si="151"/>
        <v>0.96153846153846156</v>
      </c>
    </row>
    <row r="4857" spans="1:6" s="55" customFormat="1" ht="36.75" thickBot="1" x14ac:dyDescent="0.3">
      <c r="A4857" s="51" t="str">
        <f t="shared" si="150"/>
        <v>A</v>
      </c>
      <c r="B4857" s="52" t="s">
        <v>2325</v>
      </c>
      <c r="C4857" s="125" t="s">
        <v>2326</v>
      </c>
      <c r="D4857" s="54">
        <v>70</v>
      </c>
      <c r="E4857" s="54">
        <v>66.17</v>
      </c>
      <c r="F4857" s="126">
        <f t="shared" si="151"/>
        <v>0.94528571428571428</v>
      </c>
    </row>
    <row r="4858" spans="1:6" s="55" customFormat="1" ht="15.75" thickTop="1" x14ac:dyDescent="0.25">
      <c r="A4858" s="51" t="str">
        <f t="shared" si="150"/>
        <v>A</v>
      </c>
      <c r="B4858" s="127" t="s">
        <v>258</v>
      </c>
      <c r="C4858" s="57" t="s">
        <v>10</v>
      </c>
      <c r="D4858" s="58">
        <v>70</v>
      </c>
      <c r="E4858" s="58">
        <v>66.17</v>
      </c>
      <c r="F4858" s="128">
        <f t="shared" si="151"/>
        <v>0.94528571428571428</v>
      </c>
    </row>
    <row r="4859" spans="1:6" s="55" customFormat="1" x14ac:dyDescent="0.25">
      <c r="A4859" s="51" t="str">
        <f t="shared" si="150"/>
        <v>A</v>
      </c>
      <c r="B4859" s="129" t="s">
        <v>258</v>
      </c>
      <c r="C4859" s="60" t="s">
        <v>14</v>
      </c>
      <c r="D4859" s="61">
        <v>70</v>
      </c>
      <c r="E4859" s="61">
        <v>66.17</v>
      </c>
      <c r="F4859" s="130">
        <f t="shared" si="151"/>
        <v>0.94528571428571428</v>
      </c>
    </row>
    <row r="4860" spans="1:6" s="55" customFormat="1" ht="54.75" thickBot="1" x14ac:dyDescent="0.3">
      <c r="A4860" s="51" t="str">
        <f t="shared" si="150"/>
        <v>A</v>
      </c>
      <c r="B4860" s="52" t="s">
        <v>2327</v>
      </c>
      <c r="C4860" s="125" t="s">
        <v>2328</v>
      </c>
      <c r="D4860" s="54">
        <v>18</v>
      </c>
      <c r="E4860" s="54">
        <v>17.497499999999999</v>
      </c>
      <c r="F4860" s="126">
        <f t="shared" si="151"/>
        <v>0.9720833333333333</v>
      </c>
    </row>
    <row r="4861" spans="1:6" s="55" customFormat="1" ht="15.75" thickTop="1" x14ac:dyDescent="0.25">
      <c r="A4861" s="51" t="str">
        <f t="shared" si="150"/>
        <v>A</v>
      </c>
      <c r="B4861" s="127" t="s">
        <v>258</v>
      </c>
      <c r="C4861" s="57" t="s">
        <v>10</v>
      </c>
      <c r="D4861" s="58">
        <v>18</v>
      </c>
      <c r="E4861" s="58">
        <v>17.497499999999999</v>
      </c>
      <c r="F4861" s="128">
        <f t="shared" si="151"/>
        <v>0.9720833333333333</v>
      </c>
    </row>
    <row r="4862" spans="1:6" s="55" customFormat="1" x14ac:dyDescent="0.25">
      <c r="A4862" s="51" t="str">
        <f t="shared" si="150"/>
        <v>A</v>
      </c>
      <c r="B4862" s="129" t="s">
        <v>258</v>
      </c>
      <c r="C4862" s="60" t="s">
        <v>14</v>
      </c>
      <c r="D4862" s="61">
        <v>18</v>
      </c>
      <c r="E4862" s="61">
        <v>17.497499999999999</v>
      </c>
      <c r="F4862" s="130">
        <f t="shared" si="151"/>
        <v>0.9720833333333333</v>
      </c>
    </row>
    <row r="4863" spans="1:6" s="55" customFormat="1" ht="54.75" thickBot="1" x14ac:dyDescent="0.3">
      <c r="A4863" s="51" t="str">
        <f t="shared" si="150"/>
        <v>A</v>
      </c>
      <c r="B4863" s="52" t="s">
        <v>2329</v>
      </c>
      <c r="C4863" s="125" t="s">
        <v>2330</v>
      </c>
      <c r="D4863" s="54">
        <v>23</v>
      </c>
      <c r="E4863" s="54">
        <v>22.202000000000002</v>
      </c>
      <c r="F4863" s="126">
        <f t="shared" si="151"/>
        <v>0.96530434782608698</v>
      </c>
    </row>
    <row r="4864" spans="1:6" s="55" customFormat="1" ht="15.75" thickTop="1" x14ac:dyDescent="0.25">
      <c r="A4864" s="51" t="str">
        <f t="shared" si="150"/>
        <v>A</v>
      </c>
      <c r="B4864" s="127" t="s">
        <v>258</v>
      </c>
      <c r="C4864" s="57" t="s">
        <v>10</v>
      </c>
      <c r="D4864" s="58">
        <v>23</v>
      </c>
      <c r="E4864" s="58">
        <v>22.202000000000002</v>
      </c>
      <c r="F4864" s="128">
        <f t="shared" si="151"/>
        <v>0.96530434782608698</v>
      </c>
    </row>
    <row r="4865" spans="1:6" s="55" customFormat="1" x14ac:dyDescent="0.25">
      <c r="A4865" s="51" t="str">
        <f t="shared" si="150"/>
        <v>A</v>
      </c>
      <c r="B4865" s="129" t="s">
        <v>258</v>
      </c>
      <c r="C4865" s="60" t="s">
        <v>14</v>
      </c>
      <c r="D4865" s="61">
        <v>23</v>
      </c>
      <c r="E4865" s="61">
        <v>22.202000000000002</v>
      </c>
      <c r="F4865" s="130">
        <f t="shared" si="151"/>
        <v>0.96530434782608698</v>
      </c>
    </row>
    <row r="4866" spans="1:6" s="55" customFormat="1" ht="36.75" thickBot="1" x14ac:dyDescent="0.3">
      <c r="A4866" s="51" t="str">
        <f t="shared" si="150"/>
        <v>A</v>
      </c>
      <c r="B4866" s="52" t="s">
        <v>2331</v>
      </c>
      <c r="C4866" s="125" t="s">
        <v>2332</v>
      </c>
      <c r="D4866" s="54">
        <v>40</v>
      </c>
      <c r="E4866" s="54">
        <v>7.6071499999999999</v>
      </c>
      <c r="F4866" s="126">
        <f t="shared" si="151"/>
        <v>0.19017875000000001</v>
      </c>
    </row>
    <row r="4867" spans="1:6" s="55" customFormat="1" ht="15.75" thickTop="1" x14ac:dyDescent="0.25">
      <c r="A4867" s="51" t="str">
        <f t="shared" si="150"/>
        <v>A</v>
      </c>
      <c r="B4867" s="127" t="s">
        <v>258</v>
      </c>
      <c r="C4867" s="57" t="s">
        <v>10</v>
      </c>
      <c r="D4867" s="58">
        <v>40</v>
      </c>
      <c r="E4867" s="58">
        <v>7.6071499999999999</v>
      </c>
      <c r="F4867" s="128">
        <f t="shared" si="151"/>
        <v>0.19017875000000001</v>
      </c>
    </row>
    <row r="4868" spans="1:6" s="55" customFormat="1" x14ac:dyDescent="0.25">
      <c r="A4868" s="51" t="str">
        <f t="shared" ref="A4868:A4931" si="152">IF(OR(D4868&lt;&gt;0,E4868&lt;&gt;0),"A","B")</f>
        <v>A</v>
      </c>
      <c r="B4868" s="129" t="s">
        <v>258</v>
      </c>
      <c r="C4868" s="60" t="s">
        <v>14</v>
      </c>
      <c r="D4868" s="61">
        <v>40</v>
      </c>
      <c r="E4868" s="61">
        <v>7.6071499999999999</v>
      </c>
      <c r="F4868" s="130">
        <f t="shared" ref="F4868:F4931" si="153">E4868/D4868</f>
        <v>0.19017875000000001</v>
      </c>
    </row>
    <row r="4869" spans="1:6" s="55" customFormat="1" ht="36.75" thickBot="1" x14ac:dyDescent="0.3">
      <c r="A4869" s="51" t="str">
        <f t="shared" si="152"/>
        <v>A</v>
      </c>
      <c r="B4869" s="52" t="s">
        <v>2333</v>
      </c>
      <c r="C4869" s="125" t="s">
        <v>2334</v>
      </c>
      <c r="D4869" s="54">
        <v>29</v>
      </c>
      <c r="E4869" s="54">
        <v>21.93552</v>
      </c>
      <c r="F4869" s="126">
        <f t="shared" si="153"/>
        <v>0.7563972413793103</v>
      </c>
    </row>
    <row r="4870" spans="1:6" s="55" customFormat="1" ht="15.75" thickTop="1" x14ac:dyDescent="0.25">
      <c r="A4870" s="51" t="str">
        <f t="shared" si="152"/>
        <v>A</v>
      </c>
      <c r="B4870" s="127" t="s">
        <v>258</v>
      </c>
      <c r="C4870" s="57" t="s">
        <v>10</v>
      </c>
      <c r="D4870" s="58">
        <v>29</v>
      </c>
      <c r="E4870" s="58">
        <v>21.93552</v>
      </c>
      <c r="F4870" s="128">
        <f t="shared" si="153"/>
        <v>0.7563972413793103</v>
      </c>
    </row>
    <row r="4871" spans="1:6" s="55" customFormat="1" x14ac:dyDescent="0.25">
      <c r="A4871" s="51" t="str">
        <f t="shared" si="152"/>
        <v>A</v>
      </c>
      <c r="B4871" s="129" t="s">
        <v>258</v>
      </c>
      <c r="C4871" s="60" t="s">
        <v>14</v>
      </c>
      <c r="D4871" s="61">
        <v>29</v>
      </c>
      <c r="E4871" s="61">
        <v>21.93552</v>
      </c>
      <c r="F4871" s="130">
        <f t="shared" si="153"/>
        <v>0.7563972413793103</v>
      </c>
    </row>
    <row r="4872" spans="1:6" s="55" customFormat="1" ht="18.75" thickBot="1" x14ac:dyDescent="0.3">
      <c r="A4872" s="51" t="str">
        <f t="shared" si="152"/>
        <v>A</v>
      </c>
      <c r="B4872" s="52" t="s">
        <v>2335</v>
      </c>
      <c r="C4872" s="125" t="s">
        <v>2336</v>
      </c>
      <c r="D4872" s="54">
        <v>25</v>
      </c>
      <c r="E4872" s="54">
        <v>22.537500000000001</v>
      </c>
      <c r="F4872" s="126">
        <f t="shared" si="153"/>
        <v>0.90150000000000008</v>
      </c>
    </row>
    <row r="4873" spans="1:6" s="55" customFormat="1" ht="15.75" thickTop="1" x14ac:dyDescent="0.25">
      <c r="A4873" s="51" t="str">
        <f t="shared" si="152"/>
        <v>A</v>
      </c>
      <c r="B4873" s="127" t="s">
        <v>258</v>
      </c>
      <c r="C4873" s="57" t="s">
        <v>10</v>
      </c>
      <c r="D4873" s="58">
        <v>25</v>
      </c>
      <c r="E4873" s="58">
        <v>22.537500000000001</v>
      </c>
      <c r="F4873" s="128">
        <f t="shared" si="153"/>
        <v>0.90150000000000008</v>
      </c>
    </row>
    <row r="4874" spans="1:6" s="55" customFormat="1" x14ac:dyDescent="0.25">
      <c r="A4874" s="51" t="str">
        <f t="shared" si="152"/>
        <v>A</v>
      </c>
      <c r="B4874" s="129" t="s">
        <v>258</v>
      </c>
      <c r="C4874" s="60" t="s">
        <v>14</v>
      </c>
      <c r="D4874" s="61">
        <v>25</v>
      </c>
      <c r="E4874" s="61">
        <v>22.537500000000001</v>
      </c>
      <c r="F4874" s="130">
        <f t="shared" si="153"/>
        <v>0.90150000000000008</v>
      </c>
    </row>
    <row r="4875" spans="1:6" s="55" customFormat="1" ht="18.75" thickBot="1" x14ac:dyDescent="0.3">
      <c r="A4875" s="51" t="str">
        <f t="shared" si="152"/>
        <v>A</v>
      </c>
      <c r="B4875" s="52" t="s">
        <v>2337</v>
      </c>
      <c r="C4875" s="125" t="s">
        <v>2338</v>
      </c>
      <c r="D4875" s="54">
        <v>40</v>
      </c>
      <c r="E4875" s="54">
        <v>30.147869999999998</v>
      </c>
      <c r="F4875" s="126">
        <f t="shared" si="153"/>
        <v>0.75369674999999992</v>
      </c>
    </row>
    <row r="4876" spans="1:6" s="55" customFormat="1" ht="15.75" thickTop="1" x14ac:dyDescent="0.25">
      <c r="A4876" s="51" t="str">
        <f t="shared" si="152"/>
        <v>A</v>
      </c>
      <c r="B4876" s="127" t="s">
        <v>258</v>
      </c>
      <c r="C4876" s="57" t="s">
        <v>10</v>
      </c>
      <c r="D4876" s="58">
        <v>40</v>
      </c>
      <c r="E4876" s="58">
        <v>30.147869999999998</v>
      </c>
      <c r="F4876" s="128">
        <f t="shared" si="153"/>
        <v>0.75369674999999992</v>
      </c>
    </row>
    <row r="4877" spans="1:6" s="55" customFormat="1" x14ac:dyDescent="0.25">
      <c r="A4877" s="51" t="str">
        <f t="shared" si="152"/>
        <v>A</v>
      </c>
      <c r="B4877" s="129" t="s">
        <v>258</v>
      </c>
      <c r="C4877" s="60" t="s">
        <v>14</v>
      </c>
      <c r="D4877" s="61">
        <v>40</v>
      </c>
      <c r="E4877" s="61">
        <v>30.147869999999998</v>
      </c>
      <c r="F4877" s="130">
        <f t="shared" si="153"/>
        <v>0.75369674999999992</v>
      </c>
    </row>
    <row r="4878" spans="1:6" s="55" customFormat="1" ht="36.75" thickBot="1" x14ac:dyDescent="0.3">
      <c r="A4878" s="51" t="str">
        <f t="shared" si="152"/>
        <v>A</v>
      </c>
      <c r="B4878" s="52" t="s">
        <v>2339</v>
      </c>
      <c r="C4878" s="125" t="s">
        <v>2340</v>
      </c>
      <c r="D4878" s="54">
        <v>118</v>
      </c>
      <c r="E4878" s="54">
        <v>116.41500000000001</v>
      </c>
      <c r="F4878" s="126">
        <f t="shared" si="153"/>
        <v>0.98656779661016958</v>
      </c>
    </row>
    <row r="4879" spans="1:6" s="55" customFormat="1" ht="15.75" thickTop="1" x14ac:dyDescent="0.25">
      <c r="A4879" s="51" t="str">
        <f t="shared" si="152"/>
        <v>A</v>
      </c>
      <c r="B4879" s="127" t="s">
        <v>258</v>
      </c>
      <c r="C4879" s="57" t="s">
        <v>10</v>
      </c>
      <c r="D4879" s="58">
        <v>118</v>
      </c>
      <c r="E4879" s="58">
        <v>116.41500000000001</v>
      </c>
      <c r="F4879" s="128">
        <f t="shared" si="153"/>
        <v>0.98656779661016958</v>
      </c>
    </row>
    <row r="4880" spans="1:6" s="55" customFormat="1" x14ac:dyDescent="0.25">
      <c r="A4880" s="51" t="str">
        <f t="shared" si="152"/>
        <v>A</v>
      </c>
      <c r="B4880" s="129" t="s">
        <v>258</v>
      </c>
      <c r="C4880" s="60" t="s">
        <v>14</v>
      </c>
      <c r="D4880" s="61">
        <v>118</v>
      </c>
      <c r="E4880" s="61">
        <v>116.41500000000001</v>
      </c>
      <c r="F4880" s="130">
        <f t="shared" si="153"/>
        <v>0.98656779661016958</v>
      </c>
    </row>
    <row r="4881" spans="1:6" s="55" customFormat="1" ht="36.75" thickBot="1" x14ac:dyDescent="0.3">
      <c r="A4881" s="51" t="str">
        <f t="shared" si="152"/>
        <v>A</v>
      </c>
      <c r="B4881" s="52" t="s">
        <v>2341</v>
      </c>
      <c r="C4881" s="125" t="s">
        <v>2342</v>
      </c>
      <c r="D4881" s="54">
        <v>45</v>
      </c>
      <c r="E4881" s="54">
        <v>31.612169999999999</v>
      </c>
      <c r="F4881" s="126">
        <f t="shared" si="153"/>
        <v>0.70249266666666665</v>
      </c>
    </row>
    <row r="4882" spans="1:6" s="55" customFormat="1" ht="15.75" thickTop="1" x14ac:dyDescent="0.25">
      <c r="A4882" s="51" t="str">
        <f t="shared" si="152"/>
        <v>A</v>
      </c>
      <c r="B4882" s="127" t="s">
        <v>258</v>
      </c>
      <c r="C4882" s="57" t="s">
        <v>10</v>
      </c>
      <c r="D4882" s="58">
        <v>35</v>
      </c>
      <c r="E4882" s="58">
        <v>31.612169999999999</v>
      </c>
      <c r="F4882" s="128">
        <f t="shared" si="153"/>
        <v>0.90320485714285714</v>
      </c>
    </row>
    <row r="4883" spans="1:6" s="55" customFormat="1" x14ac:dyDescent="0.25">
      <c r="A4883" s="51" t="str">
        <f t="shared" si="152"/>
        <v>A</v>
      </c>
      <c r="B4883" s="129" t="s">
        <v>258</v>
      </c>
      <c r="C4883" s="60" t="s">
        <v>14</v>
      </c>
      <c r="D4883" s="61">
        <v>35</v>
      </c>
      <c r="E4883" s="61">
        <v>31.612169999999999</v>
      </c>
      <c r="F4883" s="130">
        <f t="shared" si="153"/>
        <v>0.90320485714285714</v>
      </c>
    </row>
    <row r="4884" spans="1:6" s="55" customFormat="1" x14ac:dyDescent="0.25">
      <c r="A4884" s="51" t="str">
        <f t="shared" si="152"/>
        <v>A</v>
      </c>
      <c r="B4884" s="127" t="s">
        <v>258</v>
      </c>
      <c r="C4884" s="57" t="s">
        <v>17</v>
      </c>
      <c r="D4884" s="58">
        <v>10</v>
      </c>
      <c r="E4884" s="58">
        <v>0</v>
      </c>
      <c r="F4884" s="128">
        <f t="shared" si="153"/>
        <v>0</v>
      </c>
    </row>
    <row r="4885" spans="1:6" s="55" customFormat="1" ht="36.75" thickBot="1" x14ac:dyDescent="0.3">
      <c r="A4885" s="51" t="str">
        <f t="shared" si="152"/>
        <v>A</v>
      </c>
      <c r="B4885" s="52" t="s">
        <v>2343</v>
      </c>
      <c r="C4885" s="125" t="s">
        <v>2344</v>
      </c>
      <c r="D4885" s="54">
        <v>55</v>
      </c>
      <c r="E4885" s="54">
        <v>38.299500000000002</v>
      </c>
      <c r="F4885" s="126">
        <f t="shared" si="153"/>
        <v>0.69635454545454545</v>
      </c>
    </row>
    <row r="4886" spans="1:6" s="55" customFormat="1" ht="15.75" thickTop="1" x14ac:dyDescent="0.25">
      <c r="A4886" s="51" t="str">
        <f t="shared" si="152"/>
        <v>A</v>
      </c>
      <c r="B4886" s="127" t="s">
        <v>258</v>
      </c>
      <c r="C4886" s="57" t="s">
        <v>10</v>
      </c>
      <c r="D4886" s="58">
        <v>55</v>
      </c>
      <c r="E4886" s="58">
        <v>38.299500000000002</v>
      </c>
      <c r="F4886" s="128">
        <f t="shared" si="153"/>
        <v>0.69635454545454545</v>
      </c>
    </row>
    <row r="4887" spans="1:6" s="55" customFormat="1" x14ac:dyDescent="0.25">
      <c r="A4887" s="51" t="str">
        <f t="shared" si="152"/>
        <v>A</v>
      </c>
      <c r="B4887" s="129" t="s">
        <v>258</v>
      </c>
      <c r="C4887" s="60" t="s">
        <v>14</v>
      </c>
      <c r="D4887" s="61">
        <v>55</v>
      </c>
      <c r="E4887" s="61">
        <v>38.299500000000002</v>
      </c>
      <c r="F4887" s="130">
        <f t="shared" si="153"/>
        <v>0.69635454545454545</v>
      </c>
    </row>
    <row r="4888" spans="1:6" s="55" customFormat="1" ht="36.75" thickBot="1" x14ac:dyDescent="0.3">
      <c r="A4888" s="51" t="str">
        <f t="shared" si="152"/>
        <v>A</v>
      </c>
      <c r="B4888" s="52" t="s">
        <v>2345</v>
      </c>
      <c r="C4888" s="125" t="s">
        <v>2346</v>
      </c>
      <c r="D4888" s="54">
        <v>50</v>
      </c>
      <c r="E4888" s="54">
        <v>48.96349</v>
      </c>
      <c r="F4888" s="126">
        <f t="shared" si="153"/>
        <v>0.97926979999999997</v>
      </c>
    </row>
    <row r="4889" spans="1:6" s="55" customFormat="1" ht="15.75" thickTop="1" x14ac:dyDescent="0.25">
      <c r="A4889" s="51" t="str">
        <f t="shared" si="152"/>
        <v>A</v>
      </c>
      <c r="B4889" s="127" t="s">
        <v>258</v>
      </c>
      <c r="C4889" s="57" t="s">
        <v>10</v>
      </c>
      <c r="D4889" s="58">
        <v>50</v>
      </c>
      <c r="E4889" s="58">
        <v>48.96349</v>
      </c>
      <c r="F4889" s="128">
        <f t="shared" si="153"/>
        <v>0.97926979999999997</v>
      </c>
    </row>
    <row r="4890" spans="1:6" s="55" customFormat="1" x14ac:dyDescent="0.25">
      <c r="A4890" s="51" t="str">
        <f t="shared" si="152"/>
        <v>A</v>
      </c>
      <c r="B4890" s="129" t="s">
        <v>258</v>
      </c>
      <c r="C4890" s="60" t="s">
        <v>14</v>
      </c>
      <c r="D4890" s="61">
        <v>50</v>
      </c>
      <c r="E4890" s="61">
        <v>48.96349</v>
      </c>
      <c r="F4890" s="130">
        <f t="shared" si="153"/>
        <v>0.97926979999999997</v>
      </c>
    </row>
    <row r="4891" spans="1:6" s="55" customFormat="1" ht="36.75" thickBot="1" x14ac:dyDescent="0.3">
      <c r="A4891" s="51" t="str">
        <f t="shared" si="152"/>
        <v>A</v>
      </c>
      <c r="B4891" s="52" t="s">
        <v>2347</v>
      </c>
      <c r="C4891" s="125" t="s">
        <v>2348</v>
      </c>
      <c r="D4891" s="54">
        <v>26</v>
      </c>
      <c r="E4891" s="54">
        <v>10.622459999999998</v>
      </c>
      <c r="F4891" s="126">
        <f t="shared" si="153"/>
        <v>0.40855615384615379</v>
      </c>
    </row>
    <row r="4892" spans="1:6" s="55" customFormat="1" ht="15.75" thickTop="1" x14ac:dyDescent="0.25">
      <c r="A4892" s="51" t="str">
        <f t="shared" si="152"/>
        <v>A</v>
      </c>
      <c r="B4892" s="127" t="s">
        <v>258</v>
      </c>
      <c r="C4892" s="57" t="s">
        <v>10</v>
      </c>
      <c r="D4892" s="58">
        <v>26</v>
      </c>
      <c r="E4892" s="58">
        <v>10.622459999999998</v>
      </c>
      <c r="F4892" s="128">
        <f t="shared" si="153"/>
        <v>0.40855615384615379</v>
      </c>
    </row>
    <row r="4893" spans="1:6" s="55" customFormat="1" x14ac:dyDescent="0.25">
      <c r="A4893" s="51" t="str">
        <f t="shared" si="152"/>
        <v>A</v>
      </c>
      <c r="B4893" s="129" t="s">
        <v>258</v>
      </c>
      <c r="C4893" s="60" t="s">
        <v>14</v>
      </c>
      <c r="D4893" s="61">
        <v>26</v>
      </c>
      <c r="E4893" s="61">
        <v>10.622459999999998</v>
      </c>
      <c r="F4893" s="130">
        <f t="shared" si="153"/>
        <v>0.40855615384615379</v>
      </c>
    </row>
    <row r="4894" spans="1:6" s="55" customFormat="1" ht="54.75" thickBot="1" x14ac:dyDescent="0.3">
      <c r="A4894" s="51" t="str">
        <f t="shared" si="152"/>
        <v>A</v>
      </c>
      <c r="B4894" s="52" t="s">
        <v>2349</v>
      </c>
      <c r="C4894" s="125" t="s">
        <v>2350</v>
      </c>
      <c r="D4894" s="54">
        <v>122</v>
      </c>
      <c r="E4894" s="54">
        <v>91.151080000000007</v>
      </c>
      <c r="F4894" s="126">
        <f t="shared" si="153"/>
        <v>0.74714000000000003</v>
      </c>
    </row>
    <row r="4895" spans="1:6" s="55" customFormat="1" ht="15.75" thickTop="1" x14ac:dyDescent="0.25">
      <c r="A4895" s="51" t="str">
        <f t="shared" si="152"/>
        <v>A</v>
      </c>
      <c r="B4895" s="127" t="s">
        <v>258</v>
      </c>
      <c r="C4895" s="57" t="s">
        <v>10</v>
      </c>
      <c r="D4895" s="58">
        <v>122</v>
      </c>
      <c r="E4895" s="58">
        <v>91.151080000000007</v>
      </c>
      <c r="F4895" s="128">
        <f t="shared" si="153"/>
        <v>0.74714000000000003</v>
      </c>
    </row>
    <row r="4896" spans="1:6" s="55" customFormat="1" x14ac:dyDescent="0.25">
      <c r="A4896" s="51" t="str">
        <f t="shared" si="152"/>
        <v>A</v>
      </c>
      <c r="B4896" s="129" t="s">
        <v>258</v>
      </c>
      <c r="C4896" s="60" t="s">
        <v>14</v>
      </c>
      <c r="D4896" s="61">
        <v>122</v>
      </c>
      <c r="E4896" s="61">
        <v>91.151080000000007</v>
      </c>
      <c r="F4896" s="130">
        <f t="shared" si="153"/>
        <v>0.74714000000000003</v>
      </c>
    </row>
    <row r="4897" spans="1:6" s="55" customFormat="1" ht="36.75" thickBot="1" x14ac:dyDescent="0.3">
      <c r="A4897" s="51" t="str">
        <f t="shared" si="152"/>
        <v>A</v>
      </c>
      <c r="B4897" s="52" t="s">
        <v>2351</v>
      </c>
      <c r="C4897" s="125" t="s">
        <v>2352</v>
      </c>
      <c r="D4897" s="54">
        <v>42</v>
      </c>
      <c r="E4897" s="54">
        <v>42</v>
      </c>
      <c r="F4897" s="126">
        <f t="shared" si="153"/>
        <v>1</v>
      </c>
    </row>
    <row r="4898" spans="1:6" s="55" customFormat="1" ht="15.75" thickTop="1" x14ac:dyDescent="0.25">
      <c r="A4898" s="51" t="str">
        <f t="shared" si="152"/>
        <v>A</v>
      </c>
      <c r="B4898" s="127" t="s">
        <v>258</v>
      </c>
      <c r="C4898" s="57" t="s">
        <v>10</v>
      </c>
      <c r="D4898" s="58">
        <v>42</v>
      </c>
      <c r="E4898" s="58">
        <v>42</v>
      </c>
      <c r="F4898" s="128">
        <f t="shared" si="153"/>
        <v>1</v>
      </c>
    </row>
    <row r="4899" spans="1:6" s="55" customFormat="1" x14ac:dyDescent="0.25">
      <c r="A4899" s="51" t="str">
        <f t="shared" si="152"/>
        <v>A</v>
      </c>
      <c r="B4899" s="129" t="s">
        <v>258</v>
      </c>
      <c r="C4899" s="60" t="s">
        <v>14</v>
      </c>
      <c r="D4899" s="61">
        <v>42</v>
      </c>
      <c r="E4899" s="61">
        <v>42</v>
      </c>
      <c r="F4899" s="130">
        <f t="shared" si="153"/>
        <v>1</v>
      </c>
    </row>
    <row r="4900" spans="1:6" ht="36.75" thickBot="1" x14ac:dyDescent="0.3">
      <c r="A4900" s="110" t="str">
        <f t="shared" si="152"/>
        <v>A</v>
      </c>
      <c r="B4900" s="42" t="s">
        <v>2353</v>
      </c>
      <c r="C4900" s="120" t="s">
        <v>2354</v>
      </c>
      <c r="D4900" s="44">
        <v>205</v>
      </c>
      <c r="E4900" s="44">
        <v>204.45405</v>
      </c>
      <c r="F4900" s="113">
        <f t="shared" si="153"/>
        <v>0.9973368292682927</v>
      </c>
    </row>
    <row r="4901" spans="1:6" ht="15.75" thickTop="1" x14ac:dyDescent="0.25">
      <c r="A4901" s="110" t="str">
        <f t="shared" si="152"/>
        <v>A</v>
      </c>
      <c r="B4901" s="121" t="s">
        <v>258</v>
      </c>
      <c r="C4901" s="46" t="s">
        <v>10</v>
      </c>
      <c r="D4901" s="47">
        <v>205</v>
      </c>
      <c r="E4901" s="47">
        <v>204.45405</v>
      </c>
      <c r="F4901" s="122">
        <f t="shared" si="153"/>
        <v>0.9973368292682927</v>
      </c>
    </row>
    <row r="4902" spans="1:6" x14ac:dyDescent="0.25">
      <c r="A4902" s="110" t="str">
        <f t="shared" si="152"/>
        <v>A</v>
      </c>
      <c r="B4902" s="123" t="s">
        <v>258</v>
      </c>
      <c r="C4902" s="49" t="s">
        <v>14</v>
      </c>
      <c r="D4902" s="50">
        <v>205</v>
      </c>
      <c r="E4902" s="50">
        <v>204.45405</v>
      </c>
      <c r="F4902" s="124">
        <f t="shared" si="153"/>
        <v>0.9973368292682927</v>
      </c>
    </row>
    <row r="4903" spans="1:6" ht="36.75" thickBot="1" x14ac:dyDescent="0.3">
      <c r="A4903" s="110" t="str">
        <f t="shared" si="152"/>
        <v>A</v>
      </c>
      <c r="B4903" s="42" t="s">
        <v>2355</v>
      </c>
      <c r="C4903" s="120" t="s">
        <v>2356</v>
      </c>
      <c r="D4903" s="44">
        <v>690</v>
      </c>
      <c r="E4903" s="44">
        <v>486.78679</v>
      </c>
      <c r="F4903" s="113">
        <f t="shared" si="153"/>
        <v>0.70548810144927532</v>
      </c>
    </row>
    <row r="4904" spans="1:6" ht="15.75" thickTop="1" x14ac:dyDescent="0.25">
      <c r="A4904" s="110" t="str">
        <f t="shared" si="152"/>
        <v>A</v>
      </c>
      <c r="B4904" s="121" t="s">
        <v>258</v>
      </c>
      <c r="C4904" s="46" t="s">
        <v>10</v>
      </c>
      <c r="D4904" s="47">
        <v>560</v>
      </c>
      <c r="E4904" s="47">
        <v>444.02794</v>
      </c>
      <c r="F4904" s="122">
        <f t="shared" si="153"/>
        <v>0.79290703571428567</v>
      </c>
    </row>
    <row r="4905" spans="1:6" x14ac:dyDescent="0.25">
      <c r="A4905" s="110" t="str">
        <f t="shared" si="152"/>
        <v>A</v>
      </c>
      <c r="B4905" s="123" t="s">
        <v>258</v>
      </c>
      <c r="C4905" s="49" t="s">
        <v>14</v>
      </c>
      <c r="D4905" s="50">
        <v>560</v>
      </c>
      <c r="E4905" s="50">
        <v>444.02794</v>
      </c>
      <c r="F4905" s="124">
        <f t="shared" si="153"/>
        <v>0.79290703571428567</v>
      </c>
    </row>
    <row r="4906" spans="1:6" x14ac:dyDescent="0.25">
      <c r="A4906" s="110" t="str">
        <f t="shared" si="152"/>
        <v>A</v>
      </c>
      <c r="B4906" s="121" t="s">
        <v>258</v>
      </c>
      <c r="C4906" s="46" t="s">
        <v>17</v>
      </c>
      <c r="D4906" s="47">
        <v>130</v>
      </c>
      <c r="E4906" s="47">
        <v>42.758849999999995</v>
      </c>
      <c r="F4906" s="122">
        <f t="shared" si="153"/>
        <v>0.32891423076923071</v>
      </c>
    </row>
    <row r="4907" spans="1:6" ht="54.75" thickBot="1" x14ac:dyDescent="0.3">
      <c r="A4907" s="110" t="str">
        <f t="shared" si="152"/>
        <v>A</v>
      </c>
      <c r="B4907" s="42" t="s">
        <v>2357</v>
      </c>
      <c r="C4907" s="120" t="s">
        <v>2358</v>
      </c>
      <c r="D4907" s="44">
        <v>224</v>
      </c>
      <c r="E4907" s="44">
        <v>84.314999999999998</v>
      </c>
      <c r="F4907" s="113">
        <f t="shared" si="153"/>
        <v>0.37640625</v>
      </c>
    </row>
    <row r="4908" spans="1:6" ht="15.75" thickTop="1" x14ac:dyDescent="0.25">
      <c r="A4908" s="110" t="str">
        <f t="shared" si="152"/>
        <v>A</v>
      </c>
      <c r="B4908" s="121" t="s">
        <v>258</v>
      </c>
      <c r="C4908" s="46" t="s">
        <v>10</v>
      </c>
      <c r="D4908" s="47">
        <v>224</v>
      </c>
      <c r="E4908" s="47">
        <v>84.314999999999998</v>
      </c>
      <c r="F4908" s="122">
        <f t="shared" si="153"/>
        <v>0.37640625</v>
      </c>
    </row>
    <row r="4909" spans="1:6" x14ac:dyDescent="0.25">
      <c r="A4909" s="110" t="str">
        <f t="shared" si="152"/>
        <v>A</v>
      </c>
      <c r="B4909" s="123" t="s">
        <v>258</v>
      </c>
      <c r="C4909" s="49" t="s">
        <v>14</v>
      </c>
      <c r="D4909" s="50">
        <v>224</v>
      </c>
      <c r="E4909" s="50">
        <v>84.314999999999998</v>
      </c>
      <c r="F4909" s="124">
        <f t="shared" si="153"/>
        <v>0.37640625</v>
      </c>
    </row>
    <row r="4910" spans="1:6" ht="36.75" thickBot="1" x14ac:dyDescent="0.3">
      <c r="A4910" s="110" t="str">
        <f t="shared" si="152"/>
        <v>A</v>
      </c>
      <c r="B4910" s="42" t="s">
        <v>2359</v>
      </c>
      <c r="C4910" s="120" t="s">
        <v>2360</v>
      </c>
      <c r="D4910" s="44">
        <v>73</v>
      </c>
      <c r="E4910" s="44">
        <v>68.58</v>
      </c>
      <c r="F4910" s="113">
        <f t="shared" si="153"/>
        <v>0.93945205479452054</v>
      </c>
    </row>
    <row r="4911" spans="1:6" ht="15.75" thickTop="1" x14ac:dyDescent="0.25">
      <c r="A4911" s="110" t="str">
        <f t="shared" si="152"/>
        <v>A</v>
      </c>
      <c r="B4911" s="121" t="s">
        <v>258</v>
      </c>
      <c r="C4911" s="46" t="s">
        <v>10</v>
      </c>
      <c r="D4911" s="47">
        <v>63</v>
      </c>
      <c r="E4911" s="47">
        <v>62.984999999999999</v>
      </c>
      <c r="F4911" s="122">
        <f t="shared" si="153"/>
        <v>0.99976190476190474</v>
      </c>
    </row>
    <row r="4912" spans="1:6" x14ac:dyDescent="0.25">
      <c r="A4912" s="110" t="str">
        <f t="shared" si="152"/>
        <v>A</v>
      </c>
      <c r="B4912" s="123" t="s">
        <v>258</v>
      </c>
      <c r="C4912" s="49" t="s">
        <v>14</v>
      </c>
      <c r="D4912" s="50">
        <v>63</v>
      </c>
      <c r="E4912" s="50">
        <v>62.984999999999999</v>
      </c>
      <c r="F4912" s="124">
        <f t="shared" si="153"/>
        <v>0.99976190476190474</v>
      </c>
    </row>
    <row r="4913" spans="1:6" x14ac:dyDescent="0.25">
      <c r="A4913" s="110" t="str">
        <f t="shared" si="152"/>
        <v>A</v>
      </c>
      <c r="B4913" s="121" t="s">
        <v>258</v>
      </c>
      <c r="C4913" s="46" t="s">
        <v>17</v>
      </c>
      <c r="D4913" s="47">
        <v>10</v>
      </c>
      <c r="E4913" s="47">
        <v>5.5949999999999998</v>
      </c>
      <c r="F4913" s="122">
        <f t="shared" si="153"/>
        <v>0.5595</v>
      </c>
    </row>
    <row r="4914" spans="1:6" ht="54.75" thickBot="1" x14ac:dyDescent="0.3">
      <c r="A4914" s="110" t="str">
        <f t="shared" si="152"/>
        <v>A</v>
      </c>
      <c r="B4914" s="42" t="s">
        <v>2361</v>
      </c>
      <c r="C4914" s="120" t="s">
        <v>2362</v>
      </c>
      <c r="D4914" s="44">
        <v>450</v>
      </c>
      <c r="E4914" s="44">
        <v>429.38213000000002</v>
      </c>
      <c r="F4914" s="113">
        <f t="shared" si="153"/>
        <v>0.95418251111111119</v>
      </c>
    </row>
    <row r="4915" spans="1:6" ht="15.75" thickTop="1" x14ac:dyDescent="0.25">
      <c r="A4915" s="110" t="str">
        <f t="shared" si="152"/>
        <v>A</v>
      </c>
      <c r="B4915" s="121" t="s">
        <v>258</v>
      </c>
      <c r="C4915" s="46" t="s">
        <v>10</v>
      </c>
      <c r="D4915" s="47">
        <v>450</v>
      </c>
      <c r="E4915" s="47">
        <v>429.38213000000002</v>
      </c>
      <c r="F4915" s="122">
        <f t="shared" si="153"/>
        <v>0.95418251111111119</v>
      </c>
    </row>
    <row r="4916" spans="1:6" x14ac:dyDescent="0.25">
      <c r="A4916" s="110" t="str">
        <f t="shared" si="152"/>
        <v>A</v>
      </c>
      <c r="B4916" s="123" t="s">
        <v>258</v>
      </c>
      <c r="C4916" s="49" t="s">
        <v>14</v>
      </c>
      <c r="D4916" s="50">
        <v>450</v>
      </c>
      <c r="E4916" s="50">
        <v>429.38213000000002</v>
      </c>
      <c r="F4916" s="124">
        <f t="shared" si="153"/>
        <v>0.95418251111111119</v>
      </c>
    </row>
    <row r="4917" spans="1:6" ht="54.75" thickBot="1" x14ac:dyDescent="0.3">
      <c r="A4917" s="110" t="str">
        <f t="shared" si="152"/>
        <v>A</v>
      </c>
      <c r="B4917" s="42" t="s">
        <v>2363</v>
      </c>
      <c r="C4917" s="120" t="s">
        <v>2364</v>
      </c>
      <c r="D4917" s="44">
        <v>58</v>
      </c>
      <c r="E4917" s="44">
        <v>57.591900000000003</v>
      </c>
      <c r="F4917" s="113">
        <f t="shared" si="153"/>
        <v>0.99296379310344829</v>
      </c>
    </row>
    <row r="4918" spans="1:6" ht="15.75" thickTop="1" x14ac:dyDescent="0.25">
      <c r="A4918" s="110" t="str">
        <f t="shared" si="152"/>
        <v>A</v>
      </c>
      <c r="B4918" s="121" t="s">
        <v>258</v>
      </c>
      <c r="C4918" s="46" t="s">
        <v>10</v>
      </c>
      <c r="D4918" s="47">
        <v>58</v>
      </c>
      <c r="E4918" s="47">
        <v>57.591900000000003</v>
      </c>
      <c r="F4918" s="122">
        <f t="shared" si="153"/>
        <v>0.99296379310344829</v>
      </c>
    </row>
    <row r="4919" spans="1:6" x14ac:dyDescent="0.25">
      <c r="A4919" s="110" t="str">
        <f t="shared" si="152"/>
        <v>A</v>
      </c>
      <c r="B4919" s="123" t="s">
        <v>258</v>
      </c>
      <c r="C4919" s="49" t="s">
        <v>14</v>
      </c>
      <c r="D4919" s="50">
        <v>58</v>
      </c>
      <c r="E4919" s="50">
        <v>57.591900000000003</v>
      </c>
      <c r="F4919" s="124">
        <f t="shared" si="153"/>
        <v>0.99296379310344829</v>
      </c>
    </row>
    <row r="4920" spans="1:6" ht="54.75" thickBot="1" x14ac:dyDescent="0.3">
      <c r="A4920" s="110" t="str">
        <f t="shared" si="152"/>
        <v>A</v>
      </c>
      <c r="B4920" s="42" t="s">
        <v>2365</v>
      </c>
      <c r="C4920" s="120" t="s">
        <v>2366</v>
      </c>
      <c r="D4920" s="44">
        <v>1149</v>
      </c>
      <c r="E4920" s="44">
        <v>1147.7356100000002</v>
      </c>
      <c r="F4920" s="113">
        <f t="shared" si="153"/>
        <v>0.99889957354221082</v>
      </c>
    </row>
    <row r="4921" spans="1:6" ht="15.75" thickTop="1" x14ac:dyDescent="0.25">
      <c r="A4921" s="110" t="str">
        <f t="shared" si="152"/>
        <v>A</v>
      </c>
      <c r="B4921" s="121" t="s">
        <v>258</v>
      </c>
      <c r="C4921" s="46" t="s">
        <v>10</v>
      </c>
      <c r="D4921" s="47">
        <v>1149</v>
      </c>
      <c r="E4921" s="47">
        <v>1147.7356100000002</v>
      </c>
      <c r="F4921" s="122">
        <f t="shared" si="153"/>
        <v>0.99889957354221082</v>
      </c>
    </row>
    <row r="4922" spans="1:6" x14ac:dyDescent="0.25">
      <c r="A4922" s="110" t="str">
        <f t="shared" si="152"/>
        <v>A</v>
      </c>
      <c r="B4922" s="123" t="s">
        <v>258</v>
      </c>
      <c r="C4922" s="49" t="s">
        <v>14</v>
      </c>
      <c r="D4922" s="50">
        <v>1149</v>
      </c>
      <c r="E4922" s="50">
        <v>1147.7356100000002</v>
      </c>
      <c r="F4922" s="124">
        <f t="shared" si="153"/>
        <v>0.99889957354221082</v>
      </c>
    </row>
    <row r="4923" spans="1:6" ht="54.75" thickBot="1" x14ac:dyDescent="0.3">
      <c r="A4923" s="110" t="str">
        <f t="shared" si="152"/>
        <v>A</v>
      </c>
      <c r="B4923" s="42" t="s">
        <v>2367</v>
      </c>
      <c r="C4923" s="120" t="s">
        <v>2368</v>
      </c>
      <c r="D4923" s="44">
        <v>1180</v>
      </c>
      <c r="E4923" s="44">
        <v>1176.99604</v>
      </c>
      <c r="F4923" s="113">
        <f t="shared" si="153"/>
        <v>0.9974542711864407</v>
      </c>
    </row>
    <row r="4924" spans="1:6" ht="15.75" thickTop="1" x14ac:dyDescent="0.25">
      <c r="A4924" s="110" t="str">
        <f t="shared" si="152"/>
        <v>A</v>
      </c>
      <c r="B4924" s="121" t="s">
        <v>258</v>
      </c>
      <c r="C4924" s="46" t="s">
        <v>10</v>
      </c>
      <c r="D4924" s="47">
        <v>1150</v>
      </c>
      <c r="E4924" s="47">
        <v>1146.99604</v>
      </c>
      <c r="F4924" s="122">
        <f t="shared" si="153"/>
        <v>0.99738786086956521</v>
      </c>
    </row>
    <row r="4925" spans="1:6" x14ac:dyDescent="0.25">
      <c r="A4925" s="110" t="str">
        <f t="shared" si="152"/>
        <v>A</v>
      </c>
      <c r="B4925" s="123" t="s">
        <v>258</v>
      </c>
      <c r="C4925" s="49" t="s">
        <v>14</v>
      </c>
      <c r="D4925" s="50">
        <v>1150</v>
      </c>
      <c r="E4925" s="50">
        <v>1146.99604</v>
      </c>
      <c r="F4925" s="124">
        <f t="shared" si="153"/>
        <v>0.99738786086956521</v>
      </c>
    </row>
    <row r="4926" spans="1:6" x14ac:dyDescent="0.25">
      <c r="A4926" s="110" t="str">
        <f t="shared" si="152"/>
        <v>A</v>
      </c>
      <c r="B4926" s="121" t="s">
        <v>258</v>
      </c>
      <c r="C4926" s="46" t="s">
        <v>17</v>
      </c>
      <c r="D4926" s="47">
        <v>30</v>
      </c>
      <c r="E4926" s="47">
        <v>30</v>
      </c>
      <c r="F4926" s="122">
        <f t="shared" si="153"/>
        <v>1</v>
      </c>
    </row>
    <row r="4927" spans="1:6" ht="36.75" thickBot="1" x14ac:dyDescent="0.3">
      <c r="A4927" s="110" t="str">
        <f t="shared" si="152"/>
        <v>A</v>
      </c>
      <c r="B4927" s="42" t="s">
        <v>2369</v>
      </c>
      <c r="C4927" s="120" t="s">
        <v>2370</v>
      </c>
      <c r="D4927" s="44">
        <v>50</v>
      </c>
      <c r="E4927" s="44">
        <v>50</v>
      </c>
      <c r="F4927" s="113">
        <f t="shared" si="153"/>
        <v>1</v>
      </c>
    </row>
    <row r="4928" spans="1:6" ht="15.75" thickTop="1" x14ac:dyDescent="0.25">
      <c r="A4928" s="110" t="str">
        <f t="shared" si="152"/>
        <v>A</v>
      </c>
      <c r="B4928" s="121" t="s">
        <v>258</v>
      </c>
      <c r="C4928" s="46" t="s">
        <v>10</v>
      </c>
      <c r="D4928" s="47">
        <v>50</v>
      </c>
      <c r="E4928" s="47">
        <v>50</v>
      </c>
      <c r="F4928" s="122">
        <f t="shared" si="153"/>
        <v>1</v>
      </c>
    </row>
    <row r="4929" spans="1:6" x14ac:dyDescent="0.25">
      <c r="A4929" s="110" t="str">
        <f t="shared" si="152"/>
        <v>A</v>
      </c>
      <c r="B4929" s="123" t="s">
        <v>258</v>
      </c>
      <c r="C4929" s="49" t="s">
        <v>14</v>
      </c>
      <c r="D4929" s="50">
        <v>50</v>
      </c>
      <c r="E4929" s="50">
        <v>50</v>
      </c>
      <c r="F4929" s="124">
        <f t="shared" si="153"/>
        <v>1</v>
      </c>
    </row>
    <row r="4930" spans="1:6" ht="36.75" thickBot="1" x14ac:dyDescent="0.3">
      <c r="A4930" s="110" t="str">
        <f t="shared" si="152"/>
        <v>A</v>
      </c>
      <c r="B4930" s="42" t="s">
        <v>2371</v>
      </c>
      <c r="C4930" s="120" t="s">
        <v>2372</v>
      </c>
      <c r="D4930" s="44">
        <v>400</v>
      </c>
      <c r="E4930" s="44">
        <v>400</v>
      </c>
      <c r="F4930" s="113">
        <f t="shared" si="153"/>
        <v>1</v>
      </c>
    </row>
    <row r="4931" spans="1:6" ht="15.75" thickTop="1" x14ac:dyDescent="0.25">
      <c r="A4931" s="110" t="str">
        <f t="shared" si="152"/>
        <v>A</v>
      </c>
      <c r="B4931" s="121" t="s">
        <v>258</v>
      </c>
      <c r="C4931" s="46" t="s">
        <v>10</v>
      </c>
      <c r="D4931" s="47">
        <v>400</v>
      </c>
      <c r="E4931" s="47">
        <v>400</v>
      </c>
      <c r="F4931" s="122">
        <f t="shared" si="153"/>
        <v>1</v>
      </c>
    </row>
    <row r="4932" spans="1:6" x14ac:dyDescent="0.25">
      <c r="A4932" s="110" t="str">
        <f t="shared" ref="A4932:A4995" si="154">IF(OR(D4932&lt;&gt;0,E4932&lt;&gt;0),"A","B")</f>
        <v>A</v>
      </c>
      <c r="B4932" s="123" t="s">
        <v>258</v>
      </c>
      <c r="C4932" s="49" t="s">
        <v>14</v>
      </c>
      <c r="D4932" s="50">
        <v>400</v>
      </c>
      <c r="E4932" s="50">
        <v>400</v>
      </c>
      <c r="F4932" s="124">
        <f t="shared" ref="F4932:F4995" si="155">E4932/D4932</f>
        <v>1</v>
      </c>
    </row>
    <row r="4933" spans="1:6" ht="36.75" thickBot="1" x14ac:dyDescent="0.3">
      <c r="A4933" s="110" t="str">
        <f t="shared" si="154"/>
        <v>A</v>
      </c>
      <c r="B4933" s="42" t="s">
        <v>2373</v>
      </c>
      <c r="C4933" s="120" t="s">
        <v>2374</v>
      </c>
      <c r="D4933" s="44">
        <v>320</v>
      </c>
      <c r="E4933" s="44">
        <v>306.71499999999997</v>
      </c>
      <c r="F4933" s="113">
        <f t="shared" si="155"/>
        <v>0.95848437499999994</v>
      </c>
    </row>
    <row r="4934" spans="1:6" ht="15.75" thickTop="1" x14ac:dyDescent="0.25">
      <c r="A4934" s="110" t="str">
        <f t="shared" si="154"/>
        <v>A</v>
      </c>
      <c r="B4934" s="121" t="s">
        <v>258</v>
      </c>
      <c r="C4934" s="46" t="s">
        <v>10</v>
      </c>
      <c r="D4934" s="47">
        <v>227</v>
      </c>
      <c r="E4934" s="47">
        <v>213.715</v>
      </c>
      <c r="F4934" s="122">
        <f t="shared" si="155"/>
        <v>0.94147577092511014</v>
      </c>
    </row>
    <row r="4935" spans="1:6" x14ac:dyDescent="0.25">
      <c r="A4935" s="110" t="str">
        <f t="shared" si="154"/>
        <v>A</v>
      </c>
      <c r="B4935" s="123" t="s">
        <v>258</v>
      </c>
      <c r="C4935" s="49" t="s">
        <v>13</v>
      </c>
      <c r="D4935" s="50">
        <v>47</v>
      </c>
      <c r="E4935" s="50">
        <v>47</v>
      </c>
      <c r="F4935" s="124">
        <f t="shared" si="155"/>
        <v>1</v>
      </c>
    </row>
    <row r="4936" spans="1:6" x14ac:dyDescent="0.25">
      <c r="A4936" s="110" t="str">
        <f t="shared" si="154"/>
        <v>A</v>
      </c>
      <c r="B4936" s="123" t="s">
        <v>258</v>
      </c>
      <c r="C4936" s="49" t="s">
        <v>14</v>
      </c>
      <c r="D4936" s="50">
        <v>180</v>
      </c>
      <c r="E4936" s="50">
        <v>166.715</v>
      </c>
      <c r="F4936" s="124">
        <f t="shared" si="155"/>
        <v>0.92619444444444443</v>
      </c>
    </row>
    <row r="4937" spans="1:6" x14ac:dyDescent="0.25">
      <c r="A4937" s="110" t="str">
        <f t="shared" si="154"/>
        <v>A</v>
      </c>
      <c r="B4937" s="121" t="s">
        <v>258</v>
      </c>
      <c r="C4937" s="46" t="s">
        <v>17</v>
      </c>
      <c r="D4937" s="47">
        <v>60</v>
      </c>
      <c r="E4937" s="47">
        <v>60</v>
      </c>
      <c r="F4937" s="122">
        <f t="shared" si="155"/>
        <v>1</v>
      </c>
    </row>
    <row r="4938" spans="1:6" x14ac:dyDescent="0.25">
      <c r="A4938" s="110" t="str">
        <f t="shared" si="154"/>
        <v>A</v>
      </c>
      <c r="B4938" s="121" t="s">
        <v>258</v>
      </c>
      <c r="C4938" s="46" t="s">
        <v>21</v>
      </c>
      <c r="D4938" s="47">
        <v>33</v>
      </c>
      <c r="E4938" s="47">
        <v>33</v>
      </c>
      <c r="F4938" s="122">
        <f t="shared" si="155"/>
        <v>1</v>
      </c>
    </row>
    <row r="4939" spans="1:6" ht="36.75" thickBot="1" x14ac:dyDescent="0.3">
      <c r="A4939" s="110" t="str">
        <f t="shared" si="154"/>
        <v>A</v>
      </c>
      <c r="B4939" s="42" t="s">
        <v>2375</v>
      </c>
      <c r="C4939" s="120" t="s">
        <v>2376</v>
      </c>
      <c r="D4939" s="44">
        <v>350</v>
      </c>
      <c r="E4939" s="44">
        <v>350</v>
      </c>
      <c r="F4939" s="113">
        <f t="shared" si="155"/>
        <v>1</v>
      </c>
    </row>
    <row r="4940" spans="1:6" ht="15.75" thickTop="1" x14ac:dyDescent="0.25">
      <c r="A4940" s="110" t="str">
        <f t="shared" si="154"/>
        <v>A</v>
      </c>
      <c r="B4940" s="121" t="s">
        <v>258</v>
      </c>
      <c r="C4940" s="46" t="s">
        <v>10</v>
      </c>
      <c r="D4940" s="47">
        <v>350</v>
      </c>
      <c r="E4940" s="47">
        <v>350</v>
      </c>
      <c r="F4940" s="122">
        <f t="shared" si="155"/>
        <v>1</v>
      </c>
    </row>
    <row r="4941" spans="1:6" x14ac:dyDescent="0.25">
      <c r="A4941" s="110" t="str">
        <f t="shared" si="154"/>
        <v>A</v>
      </c>
      <c r="B4941" s="123" t="s">
        <v>258</v>
      </c>
      <c r="C4941" s="49" t="s">
        <v>14</v>
      </c>
      <c r="D4941" s="50">
        <v>350</v>
      </c>
      <c r="E4941" s="50">
        <v>350</v>
      </c>
      <c r="F4941" s="124">
        <f t="shared" si="155"/>
        <v>1</v>
      </c>
    </row>
    <row r="4942" spans="1:6" ht="36.75" thickBot="1" x14ac:dyDescent="0.3">
      <c r="A4942" s="110" t="str">
        <f t="shared" si="154"/>
        <v>A</v>
      </c>
      <c r="B4942" s="42" t="s">
        <v>2377</v>
      </c>
      <c r="C4942" s="120" t="s">
        <v>2378</v>
      </c>
      <c r="D4942" s="44">
        <v>4600</v>
      </c>
      <c r="E4942" s="44">
        <v>3587.4753999999998</v>
      </c>
      <c r="F4942" s="113">
        <f t="shared" si="155"/>
        <v>0.77988595652173909</v>
      </c>
    </row>
    <row r="4943" spans="1:6" ht="15.75" thickTop="1" x14ac:dyDescent="0.25">
      <c r="A4943" s="110" t="str">
        <f t="shared" si="154"/>
        <v>A</v>
      </c>
      <c r="B4943" s="121" t="s">
        <v>258</v>
      </c>
      <c r="C4943" s="46" t="s">
        <v>10</v>
      </c>
      <c r="D4943" s="47">
        <v>2700</v>
      </c>
      <c r="E4943" s="47">
        <v>1915.0064</v>
      </c>
      <c r="F4943" s="122">
        <f t="shared" si="155"/>
        <v>0.70926162962962958</v>
      </c>
    </row>
    <row r="4944" spans="1:6" x14ac:dyDescent="0.25">
      <c r="A4944" s="110" t="str">
        <f t="shared" si="154"/>
        <v>A</v>
      </c>
      <c r="B4944" s="123" t="s">
        <v>258</v>
      </c>
      <c r="C4944" s="49" t="s">
        <v>12</v>
      </c>
      <c r="D4944" s="50">
        <v>2700</v>
      </c>
      <c r="E4944" s="50">
        <v>1915.0064</v>
      </c>
      <c r="F4944" s="124">
        <f t="shared" si="155"/>
        <v>0.70926162962962958</v>
      </c>
    </row>
    <row r="4945" spans="1:6" x14ac:dyDescent="0.25">
      <c r="A4945" s="110" t="str">
        <f t="shared" si="154"/>
        <v>A</v>
      </c>
      <c r="B4945" s="121" t="s">
        <v>258</v>
      </c>
      <c r="C4945" s="46" t="s">
        <v>17</v>
      </c>
      <c r="D4945" s="47">
        <v>1900</v>
      </c>
      <c r="E4945" s="47">
        <v>1672.4690000000001</v>
      </c>
      <c r="F4945" s="122">
        <f t="shared" si="155"/>
        <v>0.88024684210526316</v>
      </c>
    </row>
    <row r="4946" spans="1:6" ht="36.75" thickBot="1" x14ac:dyDescent="0.3">
      <c r="A4946" s="110" t="str">
        <f t="shared" si="154"/>
        <v>A</v>
      </c>
      <c r="B4946" s="42" t="s">
        <v>2379</v>
      </c>
      <c r="C4946" s="120" t="s">
        <v>2380</v>
      </c>
      <c r="D4946" s="44">
        <v>3975.4479999999999</v>
      </c>
      <c r="E4946" s="44">
        <v>3061.64561</v>
      </c>
      <c r="F4946" s="113">
        <f t="shared" si="155"/>
        <v>0.77013851269089673</v>
      </c>
    </row>
    <row r="4947" spans="1:6" ht="15.75" thickTop="1" x14ac:dyDescent="0.25">
      <c r="A4947" s="110" t="str">
        <f t="shared" si="154"/>
        <v>A</v>
      </c>
      <c r="B4947" s="121" t="s">
        <v>258</v>
      </c>
      <c r="C4947" s="46" t="s">
        <v>10</v>
      </c>
      <c r="D4947" s="47">
        <v>3775.4479999999999</v>
      </c>
      <c r="E4947" s="47">
        <v>2999.7588500000002</v>
      </c>
      <c r="F4947" s="122">
        <f t="shared" si="155"/>
        <v>0.79454381307860689</v>
      </c>
    </row>
    <row r="4948" spans="1:6" x14ac:dyDescent="0.25">
      <c r="A4948" s="110" t="str">
        <f t="shared" si="154"/>
        <v>A</v>
      </c>
      <c r="B4948" s="123" t="s">
        <v>258</v>
      </c>
      <c r="C4948" s="49" t="s">
        <v>11</v>
      </c>
      <c r="D4948" s="50">
        <v>1438.75</v>
      </c>
      <c r="E4948" s="50">
        <v>1342.5818999999999</v>
      </c>
      <c r="F4948" s="124">
        <f t="shared" si="155"/>
        <v>0.93315857515204159</v>
      </c>
    </row>
    <row r="4949" spans="1:6" x14ac:dyDescent="0.25">
      <c r="A4949" s="110" t="str">
        <f t="shared" si="154"/>
        <v>A</v>
      </c>
      <c r="B4949" s="123" t="s">
        <v>258</v>
      </c>
      <c r="C4949" s="49" t="s">
        <v>12</v>
      </c>
      <c r="D4949" s="50">
        <v>2266.6979999999999</v>
      </c>
      <c r="E4949" s="50">
        <v>1597.36491</v>
      </c>
      <c r="F4949" s="124">
        <f t="shared" si="155"/>
        <v>0.70471007165489186</v>
      </c>
    </row>
    <row r="4950" spans="1:6" x14ac:dyDescent="0.25">
      <c r="A4950" s="110" t="str">
        <f t="shared" si="154"/>
        <v>A</v>
      </c>
      <c r="B4950" s="123" t="s">
        <v>258</v>
      </c>
      <c r="C4950" s="49" t="s">
        <v>15</v>
      </c>
      <c r="D4950" s="50">
        <v>65</v>
      </c>
      <c r="E4950" s="50">
        <v>55.829980000000006</v>
      </c>
      <c r="F4950" s="124">
        <f t="shared" si="155"/>
        <v>0.85892276923076938</v>
      </c>
    </row>
    <row r="4951" spans="1:6" x14ac:dyDescent="0.25">
      <c r="A4951" s="110" t="str">
        <f t="shared" si="154"/>
        <v>A</v>
      </c>
      <c r="B4951" s="123" t="s">
        <v>258</v>
      </c>
      <c r="C4951" s="49" t="s">
        <v>16</v>
      </c>
      <c r="D4951" s="50">
        <v>5</v>
      </c>
      <c r="E4951" s="50">
        <v>3.9820600000000002</v>
      </c>
      <c r="F4951" s="124">
        <f t="shared" si="155"/>
        <v>0.79641200000000001</v>
      </c>
    </row>
    <row r="4952" spans="1:6" x14ac:dyDescent="0.25">
      <c r="A4952" s="110" t="str">
        <f t="shared" si="154"/>
        <v>A</v>
      </c>
      <c r="B4952" s="121" t="s">
        <v>258</v>
      </c>
      <c r="C4952" s="46" t="s">
        <v>17</v>
      </c>
      <c r="D4952" s="47">
        <v>200</v>
      </c>
      <c r="E4952" s="47">
        <v>61.886760000000002</v>
      </c>
      <c r="F4952" s="122">
        <f t="shared" si="155"/>
        <v>0.30943380000000004</v>
      </c>
    </row>
    <row r="4953" spans="1:6" ht="18.75" thickBot="1" x14ac:dyDescent="0.3">
      <c r="A4953" s="110" t="str">
        <f t="shared" si="154"/>
        <v>A</v>
      </c>
      <c r="B4953" s="42" t="s">
        <v>2381</v>
      </c>
      <c r="C4953" s="120" t="s">
        <v>2382</v>
      </c>
      <c r="D4953" s="44">
        <v>1983.75</v>
      </c>
      <c r="E4953" s="44">
        <v>1693.4436799999999</v>
      </c>
      <c r="F4953" s="113">
        <f t="shared" si="155"/>
        <v>0.85365780970384364</v>
      </c>
    </row>
    <row r="4954" spans="1:6" ht="15.75" thickTop="1" x14ac:dyDescent="0.25">
      <c r="A4954" s="110" t="str">
        <f t="shared" si="154"/>
        <v>A</v>
      </c>
      <c r="B4954" s="121" t="s">
        <v>258</v>
      </c>
      <c r="C4954" s="46" t="s">
        <v>10</v>
      </c>
      <c r="D4954" s="47">
        <v>1883.75</v>
      </c>
      <c r="E4954" s="47">
        <v>1644.4816799999999</v>
      </c>
      <c r="F4954" s="122">
        <f t="shared" si="155"/>
        <v>0.8729829754479097</v>
      </c>
    </row>
    <row r="4955" spans="1:6" x14ac:dyDescent="0.25">
      <c r="A4955" s="110" t="str">
        <f t="shared" si="154"/>
        <v>A</v>
      </c>
      <c r="B4955" s="123" t="s">
        <v>258</v>
      </c>
      <c r="C4955" s="49" t="s">
        <v>11</v>
      </c>
      <c r="D4955" s="50">
        <v>1438.75</v>
      </c>
      <c r="E4955" s="50">
        <v>1342.5818999999999</v>
      </c>
      <c r="F4955" s="124">
        <f t="shared" si="155"/>
        <v>0.93315857515204159</v>
      </c>
    </row>
    <row r="4956" spans="1:6" x14ac:dyDescent="0.25">
      <c r="A4956" s="110" t="str">
        <f t="shared" si="154"/>
        <v>A</v>
      </c>
      <c r="B4956" s="123" t="s">
        <v>258</v>
      </c>
      <c r="C4956" s="49" t="s">
        <v>12</v>
      </c>
      <c r="D4956" s="50">
        <v>400</v>
      </c>
      <c r="E4956" s="50">
        <v>260.97814999999997</v>
      </c>
      <c r="F4956" s="124">
        <f t="shared" si="155"/>
        <v>0.65244537499999988</v>
      </c>
    </row>
    <row r="4957" spans="1:6" x14ac:dyDescent="0.25">
      <c r="A4957" s="110" t="str">
        <f t="shared" si="154"/>
        <v>A</v>
      </c>
      <c r="B4957" s="123" t="s">
        <v>258</v>
      </c>
      <c r="C4957" s="49" t="s">
        <v>15</v>
      </c>
      <c r="D4957" s="50">
        <v>40</v>
      </c>
      <c r="E4957" s="50">
        <v>36.939569999999996</v>
      </c>
      <c r="F4957" s="124">
        <f t="shared" si="155"/>
        <v>0.92348924999999993</v>
      </c>
    </row>
    <row r="4958" spans="1:6" x14ac:dyDescent="0.25">
      <c r="A4958" s="110" t="str">
        <f t="shared" si="154"/>
        <v>A</v>
      </c>
      <c r="B4958" s="123" t="s">
        <v>258</v>
      </c>
      <c r="C4958" s="49" t="s">
        <v>16</v>
      </c>
      <c r="D4958" s="50">
        <v>5</v>
      </c>
      <c r="E4958" s="50">
        <v>3.9820600000000002</v>
      </c>
      <c r="F4958" s="124">
        <f t="shared" si="155"/>
        <v>0.79641200000000001</v>
      </c>
    </row>
    <row r="4959" spans="1:6" x14ac:dyDescent="0.25">
      <c r="A4959" s="110" t="str">
        <f t="shared" si="154"/>
        <v>A</v>
      </c>
      <c r="B4959" s="121" t="s">
        <v>258</v>
      </c>
      <c r="C4959" s="46" t="s">
        <v>17</v>
      </c>
      <c r="D4959" s="47">
        <v>100</v>
      </c>
      <c r="E4959" s="47">
        <v>48.962000000000003</v>
      </c>
      <c r="F4959" s="122">
        <f t="shared" si="155"/>
        <v>0.48962000000000006</v>
      </c>
    </row>
    <row r="4960" spans="1:6" ht="18.75" thickBot="1" x14ac:dyDescent="0.3">
      <c r="A4960" s="110" t="str">
        <f t="shared" si="154"/>
        <v>A</v>
      </c>
      <c r="B4960" s="42" t="s">
        <v>2383</v>
      </c>
      <c r="C4960" s="120" t="s">
        <v>2384</v>
      </c>
      <c r="D4960" s="44">
        <v>1219.7729999999999</v>
      </c>
      <c r="E4960" s="44">
        <v>1036.9823900000001</v>
      </c>
      <c r="F4960" s="113">
        <f t="shared" si="155"/>
        <v>0.85014374805804049</v>
      </c>
    </row>
    <row r="4961" spans="1:6" ht="15.75" thickTop="1" x14ac:dyDescent="0.25">
      <c r="A4961" s="110" t="str">
        <f t="shared" si="154"/>
        <v>A</v>
      </c>
      <c r="B4961" s="121" t="s">
        <v>258</v>
      </c>
      <c r="C4961" s="46" t="s">
        <v>10</v>
      </c>
      <c r="D4961" s="47">
        <v>1219.7729999999999</v>
      </c>
      <c r="E4961" s="47">
        <v>1024.05763</v>
      </c>
      <c r="F4961" s="122">
        <f t="shared" si="155"/>
        <v>0.83954771092654135</v>
      </c>
    </row>
    <row r="4962" spans="1:6" x14ac:dyDescent="0.25">
      <c r="A4962" s="110" t="str">
        <f t="shared" si="154"/>
        <v>A</v>
      </c>
      <c r="B4962" s="123" t="s">
        <v>258</v>
      </c>
      <c r="C4962" s="49" t="s">
        <v>12</v>
      </c>
      <c r="D4962" s="50">
        <v>1209.7729999999999</v>
      </c>
      <c r="E4962" s="50">
        <v>1014.2373699999999</v>
      </c>
      <c r="F4962" s="124">
        <f t="shared" si="155"/>
        <v>0.83836998345970692</v>
      </c>
    </row>
    <row r="4963" spans="1:6" x14ac:dyDescent="0.25">
      <c r="A4963" s="110" t="str">
        <f t="shared" si="154"/>
        <v>A</v>
      </c>
      <c r="B4963" s="123" t="s">
        <v>258</v>
      </c>
      <c r="C4963" s="49" t="s">
        <v>15</v>
      </c>
      <c r="D4963" s="50">
        <v>10</v>
      </c>
      <c r="E4963" s="50">
        <v>9.8202600000000011</v>
      </c>
      <c r="F4963" s="124">
        <f t="shared" si="155"/>
        <v>0.98202600000000007</v>
      </c>
    </row>
    <row r="4964" spans="1:6" x14ac:dyDescent="0.25">
      <c r="A4964" s="110" t="str">
        <f t="shared" si="154"/>
        <v>A</v>
      </c>
      <c r="B4964" s="121" t="s">
        <v>258</v>
      </c>
      <c r="C4964" s="46" t="s">
        <v>17</v>
      </c>
      <c r="D4964" s="47">
        <v>0</v>
      </c>
      <c r="E4964" s="47">
        <v>12.924760000000001</v>
      </c>
      <c r="F4964" s="122" t="e">
        <f t="shared" si="155"/>
        <v>#DIV/0!</v>
      </c>
    </row>
    <row r="4965" spans="1:6" ht="18.75" thickBot="1" x14ac:dyDescent="0.3">
      <c r="A4965" s="110" t="str">
        <f t="shared" si="154"/>
        <v>A</v>
      </c>
      <c r="B4965" s="42" t="s">
        <v>2385</v>
      </c>
      <c r="C4965" s="120" t="s">
        <v>2386</v>
      </c>
      <c r="D4965" s="44">
        <v>771.92499999999995</v>
      </c>
      <c r="E4965" s="44">
        <v>331.21954000000005</v>
      </c>
      <c r="F4965" s="113">
        <f t="shared" si="155"/>
        <v>0.42908254040224125</v>
      </c>
    </row>
    <row r="4966" spans="1:6" ht="15.75" thickTop="1" x14ac:dyDescent="0.25">
      <c r="A4966" s="110" t="str">
        <f t="shared" si="154"/>
        <v>A</v>
      </c>
      <c r="B4966" s="121" t="s">
        <v>258</v>
      </c>
      <c r="C4966" s="46" t="s">
        <v>10</v>
      </c>
      <c r="D4966" s="47">
        <v>671.92499999999995</v>
      </c>
      <c r="E4966" s="47">
        <v>331.21954000000005</v>
      </c>
      <c r="F4966" s="122">
        <f t="shared" si="155"/>
        <v>0.49294123600104189</v>
      </c>
    </row>
    <row r="4967" spans="1:6" x14ac:dyDescent="0.25">
      <c r="A4967" s="110" t="str">
        <f t="shared" si="154"/>
        <v>A</v>
      </c>
      <c r="B4967" s="123" t="s">
        <v>258</v>
      </c>
      <c r="C4967" s="49" t="s">
        <v>12</v>
      </c>
      <c r="D4967" s="50">
        <v>656.92499999999995</v>
      </c>
      <c r="E4967" s="50">
        <v>322.14939000000004</v>
      </c>
      <c r="F4967" s="124">
        <f t="shared" si="155"/>
        <v>0.49038990752368999</v>
      </c>
    </row>
    <row r="4968" spans="1:6" x14ac:dyDescent="0.25">
      <c r="A4968" s="110" t="str">
        <f t="shared" si="154"/>
        <v>A</v>
      </c>
      <c r="B4968" s="123" t="s">
        <v>258</v>
      </c>
      <c r="C4968" s="49" t="s">
        <v>15</v>
      </c>
      <c r="D4968" s="50">
        <v>15</v>
      </c>
      <c r="E4968" s="50">
        <v>9.0701499999999999</v>
      </c>
      <c r="F4968" s="124">
        <f t="shared" si="155"/>
        <v>0.60467666666666664</v>
      </c>
    </row>
    <row r="4969" spans="1:6" x14ac:dyDescent="0.25">
      <c r="A4969" s="110" t="str">
        <f t="shared" si="154"/>
        <v>A</v>
      </c>
      <c r="B4969" s="121" t="s">
        <v>258</v>
      </c>
      <c r="C4969" s="46" t="s">
        <v>17</v>
      </c>
      <c r="D4969" s="47">
        <v>100</v>
      </c>
      <c r="E4969" s="47">
        <v>0</v>
      </c>
      <c r="F4969" s="122">
        <f t="shared" si="155"/>
        <v>0</v>
      </c>
    </row>
    <row r="4970" spans="1:6" ht="18.75" thickBot="1" x14ac:dyDescent="0.3">
      <c r="A4970" s="110" t="str">
        <f t="shared" si="154"/>
        <v>A</v>
      </c>
      <c r="B4970" s="42" t="s">
        <v>2387</v>
      </c>
      <c r="C4970" s="120" t="s">
        <v>236</v>
      </c>
      <c r="D4970" s="44">
        <v>1212.95</v>
      </c>
      <c r="E4970" s="44">
        <v>1091.6626999999999</v>
      </c>
      <c r="F4970" s="113">
        <f t="shared" si="155"/>
        <v>0.9000063481594458</v>
      </c>
    </row>
    <row r="4971" spans="1:6" ht="15.75" thickTop="1" x14ac:dyDescent="0.25">
      <c r="A4971" s="110" t="str">
        <f t="shared" si="154"/>
        <v>A</v>
      </c>
      <c r="B4971" s="121" t="s">
        <v>258</v>
      </c>
      <c r="C4971" s="46" t="s">
        <v>10</v>
      </c>
      <c r="D4971" s="47">
        <v>1182.95</v>
      </c>
      <c r="E4971" s="47">
        <v>1091.6626999999999</v>
      </c>
      <c r="F4971" s="122">
        <f t="shared" si="155"/>
        <v>0.92283080434506937</v>
      </c>
    </row>
    <row r="4972" spans="1:6" x14ac:dyDescent="0.25">
      <c r="A4972" s="110" t="str">
        <f t="shared" si="154"/>
        <v>A</v>
      </c>
      <c r="B4972" s="123" t="s">
        <v>258</v>
      </c>
      <c r="C4972" s="49" t="s">
        <v>11</v>
      </c>
      <c r="D4972" s="50">
        <v>556.25</v>
      </c>
      <c r="E4972" s="50">
        <v>550.17295999999999</v>
      </c>
      <c r="F4972" s="124">
        <f t="shared" si="155"/>
        <v>0.98907498426966289</v>
      </c>
    </row>
    <row r="4973" spans="1:6" x14ac:dyDescent="0.25">
      <c r="A4973" s="110" t="str">
        <f t="shared" si="154"/>
        <v>A</v>
      </c>
      <c r="B4973" s="123" t="s">
        <v>258</v>
      </c>
      <c r="C4973" s="49" t="s">
        <v>12</v>
      </c>
      <c r="D4973" s="50">
        <v>160</v>
      </c>
      <c r="E4973" s="50">
        <v>136.04395000000002</v>
      </c>
      <c r="F4973" s="124">
        <f t="shared" si="155"/>
        <v>0.85027468750000013</v>
      </c>
    </row>
    <row r="4974" spans="1:6" x14ac:dyDescent="0.25">
      <c r="A4974" s="110" t="str">
        <f t="shared" si="154"/>
        <v>A</v>
      </c>
      <c r="B4974" s="123" t="s">
        <v>258</v>
      </c>
      <c r="C4974" s="49" t="s">
        <v>16</v>
      </c>
      <c r="D4974" s="50">
        <v>466.7</v>
      </c>
      <c r="E4974" s="50">
        <v>405.44578999999999</v>
      </c>
      <c r="F4974" s="124">
        <f t="shared" si="155"/>
        <v>0.86875035354617525</v>
      </c>
    </row>
    <row r="4975" spans="1:6" x14ac:dyDescent="0.25">
      <c r="A4975" s="110" t="str">
        <f t="shared" si="154"/>
        <v>A</v>
      </c>
      <c r="B4975" s="121" t="s">
        <v>258</v>
      </c>
      <c r="C4975" s="46" t="s">
        <v>17</v>
      </c>
      <c r="D4975" s="47">
        <v>30</v>
      </c>
      <c r="E4975" s="47">
        <v>0</v>
      </c>
      <c r="F4975" s="122">
        <f t="shared" si="155"/>
        <v>0</v>
      </c>
    </row>
    <row r="4976" spans="1:6" ht="18.75" thickBot="1" x14ac:dyDescent="0.3">
      <c r="A4976" s="110" t="str">
        <f t="shared" si="154"/>
        <v>A</v>
      </c>
      <c r="B4976" s="42" t="s">
        <v>2388</v>
      </c>
      <c r="C4976" s="120" t="s">
        <v>2389</v>
      </c>
      <c r="D4976" s="44">
        <v>500.25</v>
      </c>
      <c r="E4976" s="44">
        <v>409.17270999999994</v>
      </c>
      <c r="F4976" s="113">
        <f t="shared" si="155"/>
        <v>0.81793645177411278</v>
      </c>
    </row>
    <row r="4977" spans="1:6" ht="15.75" thickTop="1" x14ac:dyDescent="0.25">
      <c r="A4977" s="110" t="str">
        <f t="shared" si="154"/>
        <v>A</v>
      </c>
      <c r="B4977" s="121" t="s">
        <v>258</v>
      </c>
      <c r="C4977" s="46" t="s">
        <v>10</v>
      </c>
      <c r="D4977" s="47">
        <v>490.25</v>
      </c>
      <c r="E4977" s="47">
        <v>409.17270999999994</v>
      </c>
      <c r="F4977" s="122">
        <f t="shared" si="155"/>
        <v>0.83462052014278421</v>
      </c>
    </row>
    <row r="4978" spans="1:6" x14ac:dyDescent="0.25">
      <c r="A4978" s="110" t="str">
        <f t="shared" si="154"/>
        <v>A</v>
      </c>
      <c r="B4978" s="123" t="s">
        <v>258</v>
      </c>
      <c r="C4978" s="49" t="s">
        <v>11</v>
      </c>
      <c r="D4978" s="50">
        <v>261.25</v>
      </c>
      <c r="E4978" s="50">
        <v>255.94728000000001</v>
      </c>
      <c r="F4978" s="124">
        <f t="shared" si="155"/>
        <v>0.97970250717703355</v>
      </c>
    </row>
    <row r="4979" spans="1:6" x14ac:dyDescent="0.25">
      <c r="A4979" s="110" t="str">
        <f t="shared" si="154"/>
        <v>A</v>
      </c>
      <c r="B4979" s="123" t="s">
        <v>258</v>
      </c>
      <c r="C4979" s="49" t="s">
        <v>12</v>
      </c>
      <c r="D4979" s="50">
        <v>190</v>
      </c>
      <c r="E4979" s="50">
        <v>128.21222</v>
      </c>
      <c r="F4979" s="124">
        <f t="shared" si="155"/>
        <v>0.67480115789473682</v>
      </c>
    </row>
    <row r="4980" spans="1:6" x14ac:dyDescent="0.25">
      <c r="A4980" s="110" t="str">
        <f t="shared" si="154"/>
        <v>A</v>
      </c>
      <c r="B4980" s="123" t="s">
        <v>258</v>
      </c>
      <c r="C4980" s="49" t="s">
        <v>14</v>
      </c>
      <c r="D4980" s="50">
        <v>10</v>
      </c>
      <c r="E4980" s="50">
        <v>0</v>
      </c>
      <c r="F4980" s="124">
        <f t="shared" si="155"/>
        <v>0</v>
      </c>
    </row>
    <row r="4981" spans="1:6" x14ac:dyDescent="0.25">
      <c r="A4981" s="110" t="str">
        <f t="shared" si="154"/>
        <v>A</v>
      </c>
      <c r="B4981" s="123" t="s">
        <v>258</v>
      </c>
      <c r="C4981" s="49" t="s">
        <v>2</v>
      </c>
      <c r="D4981" s="50">
        <v>25</v>
      </c>
      <c r="E4981" s="50">
        <v>23.700230000000001</v>
      </c>
      <c r="F4981" s="124">
        <f t="shared" si="155"/>
        <v>0.9480092</v>
      </c>
    </row>
    <row r="4982" spans="1:6" x14ac:dyDescent="0.25">
      <c r="A4982" s="110" t="str">
        <f t="shared" si="154"/>
        <v>A</v>
      </c>
      <c r="B4982" s="123" t="s">
        <v>258</v>
      </c>
      <c r="C4982" s="49" t="s">
        <v>15</v>
      </c>
      <c r="D4982" s="50">
        <v>2</v>
      </c>
      <c r="E4982" s="50">
        <v>0</v>
      </c>
      <c r="F4982" s="124">
        <f t="shared" si="155"/>
        <v>0</v>
      </c>
    </row>
    <row r="4983" spans="1:6" x14ac:dyDescent="0.25">
      <c r="A4983" s="110" t="str">
        <f t="shared" si="154"/>
        <v>A</v>
      </c>
      <c r="B4983" s="123" t="s">
        <v>258</v>
      </c>
      <c r="C4983" s="49" t="s">
        <v>16</v>
      </c>
      <c r="D4983" s="50">
        <v>2</v>
      </c>
      <c r="E4983" s="50">
        <v>1.31298</v>
      </c>
      <c r="F4983" s="124">
        <f t="shared" si="155"/>
        <v>0.65649000000000002</v>
      </c>
    </row>
    <row r="4984" spans="1:6" x14ac:dyDescent="0.25">
      <c r="A4984" s="110" t="str">
        <f t="shared" si="154"/>
        <v>A</v>
      </c>
      <c r="B4984" s="121" t="s">
        <v>258</v>
      </c>
      <c r="C4984" s="46" t="s">
        <v>17</v>
      </c>
      <c r="D4984" s="47">
        <v>10</v>
      </c>
      <c r="E4984" s="47">
        <v>0</v>
      </c>
      <c r="F4984" s="122">
        <f t="shared" si="155"/>
        <v>0</v>
      </c>
    </row>
    <row r="4985" spans="1:6" s="55" customFormat="1" ht="18.75" thickBot="1" x14ac:dyDescent="0.3">
      <c r="A4985" s="51" t="str">
        <f t="shared" si="154"/>
        <v>A</v>
      </c>
      <c r="B4985" s="52" t="s">
        <v>2390</v>
      </c>
      <c r="C4985" s="125" t="s">
        <v>2389</v>
      </c>
      <c r="D4985" s="54">
        <v>411.5</v>
      </c>
      <c r="E4985" s="54">
        <v>326.15772999999996</v>
      </c>
      <c r="F4985" s="126">
        <f t="shared" si="155"/>
        <v>0.79260687727825019</v>
      </c>
    </row>
    <row r="4986" spans="1:6" s="55" customFormat="1" ht="15.75" thickTop="1" x14ac:dyDescent="0.25">
      <c r="A4986" s="51" t="str">
        <f t="shared" si="154"/>
        <v>A</v>
      </c>
      <c r="B4986" s="127" t="s">
        <v>258</v>
      </c>
      <c r="C4986" s="57" t="s">
        <v>10</v>
      </c>
      <c r="D4986" s="58">
        <v>401.5</v>
      </c>
      <c r="E4986" s="58">
        <v>326.15772999999996</v>
      </c>
      <c r="F4986" s="128">
        <f t="shared" si="155"/>
        <v>0.81234801992528005</v>
      </c>
    </row>
    <row r="4987" spans="1:6" s="55" customFormat="1" x14ac:dyDescent="0.25">
      <c r="A4987" s="51" t="str">
        <f t="shared" si="154"/>
        <v>A</v>
      </c>
      <c r="B4987" s="129" t="s">
        <v>258</v>
      </c>
      <c r="C4987" s="60" t="s">
        <v>11</v>
      </c>
      <c r="D4987" s="61">
        <v>225</v>
      </c>
      <c r="E4987" s="61">
        <v>219.69728000000001</v>
      </c>
      <c r="F4987" s="130">
        <f t="shared" si="155"/>
        <v>0.97643235555555563</v>
      </c>
    </row>
    <row r="4988" spans="1:6" s="55" customFormat="1" x14ac:dyDescent="0.25">
      <c r="A4988" s="51" t="str">
        <f t="shared" si="154"/>
        <v>A</v>
      </c>
      <c r="B4988" s="129" t="s">
        <v>258</v>
      </c>
      <c r="C4988" s="60" t="s">
        <v>12</v>
      </c>
      <c r="D4988" s="61">
        <v>137.5</v>
      </c>
      <c r="E4988" s="61">
        <v>81.447240000000008</v>
      </c>
      <c r="F4988" s="130">
        <f t="shared" si="155"/>
        <v>0.59234356363636365</v>
      </c>
    </row>
    <row r="4989" spans="1:6" s="55" customFormat="1" x14ac:dyDescent="0.25">
      <c r="A4989" s="51" t="str">
        <f t="shared" si="154"/>
        <v>A</v>
      </c>
      <c r="B4989" s="129" t="s">
        <v>258</v>
      </c>
      <c r="C4989" s="60" t="s">
        <v>14</v>
      </c>
      <c r="D4989" s="61">
        <v>10</v>
      </c>
      <c r="E4989" s="61">
        <v>0</v>
      </c>
      <c r="F4989" s="130">
        <f t="shared" si="155"/>
        <v>0</v>
      </c>
    </row>
    <row r="4990" spans="1:6" s="55" customFormat="1" x14ac:dyDescent="0.25">
      <c r="A4990" s="51" t="str">
        <f t="shared" si="154"/>
        <v>A</v>
      </c>
      <c r="B4990" s="129" t="s">
        <v>258</v>
      </c>
      <c r="C4990" s="60" t="s">
        <v>2</v>
      </c>
      <c r="D4990" s="61">
        <v>25</v>
      </c>
      <c r="E4990" s="61">
        <v>23.700230000000001</v>
      </c>
      <c r="F4990" s="130">
        <f t="shared" si="155"/>
        <v>0.9480092</v>
      </c>
    </row>
    <row r="4991" spans="1:6" s="55" customFormat="1" x14ac:dyDescent="0.25">
      <c r="A4991" s="51" t="str">
        <f t="shared" si="154"/>
        <v>A</v>
      </c>
      <c r="B4991" s="129" t="s">
        <v>258</v>
      </c>
      <c r="C4991" s="60" t="s">
        <v>15</v>
      </c>
      <c r="D4991" s="61">
        <v>2</v>
      </c>
      <c r="E4991" s="61">
        <v>0</v>
      </c>
      <c r="F4991" s="130">
        <f t="shared" si="155"/>
        <v>0</v>
      </c>
    </row>
    <row r="4992" spans="1:6" s="55" customFormat="1" x14ac:dyDescent="0.25">
      <c r="A4992" s="51" t="str">
        <f t="shared" si="154"/>
        <v>A</v>
      </c>
      <c r="B4992" s="129" t="s">
        <v>258</v>
      </c>
      <c r="C4992" s="60" t="s">
        <v>16</v>
      </c>
      <c r="D4992" s="61">
        <v>2</v>
      </c>
      <c r="E4992" s="61">
        <v>1.31298</v>
      </c>
      <c r="F4992" s="130">
        <f t="shared" si="155"/>
        <v>0.65649000000000002</v>
      </c>
    </row>
    <row r="4993" spans="1:6" s="55" customFormat="1" x14ac:dyDescent="0.25">
      <c r="A4993" s="51" t="str">
        <f t="shared" si="154"/>
        <v>A</v>
      </c>
      <c r="B4993" s="127" t="s">
        <v>258</v>
      </c>
      <c r="C4993" s="57" t="s">
        <v>17</v>
      </c>
      <c r="D4993" s="58">
        <v>10</v>
      </c>
      <c r="E4993" s="58">
        <v>0</v>
      </c>
      <c r="F4993" s="128">
        <f t="shared" si="155"/>
        <v>0</v>
      </c>
    </row>
    <row r="4994" spans="1:6" s="55" customFormat="1" ht="18.75" thickBot="1" x14ac:dyDescent="0.3">
      <c r="A4994" s="51" t="str">
        <f t="shared" si="154"/>
        <v>A</v>
      </c>
      <c r="B4994" s="52" t="s">
        <v>2391</v>
      </c>
      <c r="C4994" s="125" t="s">
        <v>2392</v>
      </c>
      <c r="D4994" s="54">
        <v>88.75</v>
      </c>
      <c r="E4994" s="54">
        <v>83.014980000000008</v>
      </c>
      <c r="F4994" s="126">
        <f t="shared" si="155"/>
        <v>0.93538005633802823</v>
      </c>
    </row>
    <row r="4995" spans="1:6" s="55" customFormat="1" ht="15.75" thickTop="1" x14ac:dyDescent="0.25">
      <c r="A4995" s="51" t="str">
        <f t="shared" si="154"/>
        <v>A</v>
      </c>
      <c r="B4995" s="127" t="s">
        <v>258</v>
      </c>
      <c r="C4995" s="57" t="s">
        <v>10</v>
      </c>
      <c r="D4995" s="58">
        <v>88.75</v>
      </c>
      <c r="E4995" s="58">
        <v>83.014980000000008</v>
      </c>
      <c r="F4995" s="128">
        <f t="shared" si="155"/>
        <v>0.93538005633802823</v>
      </c>
    </row>
    <row r="4996" spans="1:6" s="55" customFormat="1" x14ac:dyDescent="0.25">
      <c r="A4996" s="51" t="str">
        <f t="shared" ref="A4996:A5059" si="156">IF(OR(D4996&lt;&gt;0,E4996&lt;&gt;0),"A","B")</f>
        <v>A</v>
      </c>
      <c r="B4996" s="129" t="s">
        <v>258</v>
      </c>
      <c r="C4996" s="60" t="s">
        <v>11</v>
      </c>
      <c r="D4996" s="61">
        <v>36.25</v>
      </c>
      <c r="E4996" s="61">
        <v>36.25</v>
      </c>
      <c r="F4996" s="130">
        <f t="shared" ref="F4996:F5059" si="157">E4996/D4996</f>
        <v>1</v>
      </c>
    </row>
    <row r="4997" spans="1:6" s="55" customFormat="1" x14ac:dyDescent="0.25">
      <c r="A4997" s="51" t="str">
        <f t="shared" si="156"/>
        <v>A</v>
      </c>
      <c r="B4997" s="129" t="s">
        <v>258</v>
      </c>
      <c r="C4997" s="60" t="s">
        <v>12</v>
      </c>
      <c r="D4997" s="61">
        <v>52.5</v>
      </c>
      <c r="E4997" s="61">
        <v>46.764980000000001</v>
      </c>
      <c r="F4997" s="130">
        <f t="shared" si="157"/>
        <v>0.89076152380952378</v>
      </c>
    </row>
    <row r="4998" spans="1:6" ht="18.75" thickBot="1" x14ac:dyDescent="0.3">
      <c r="A4998" s="110" t="str">
        <f t="shared" si="156"/>
        <v>A</v>
      </c>
      <c r="B4998" s="42" t="s">
        <v>2393</v>
      </c>
      <c r="C4998" s="120" t="s">
        <v>239</v>
      </c>
      <c r="D4998" s="44">
        <v>1670.8</v>
      </c>
      <c r="E4998" s="44">
        <v>1552.34681</v>
      </c>
      <c r="F4998" s="113">
        <f t="shared" si="157"/>
        <v>0.92910390830739764</v>
      </c>
    </row>
    <row r="4999" spans="1:6" ht="15.75" thickTop="1" x14ac:dyDescent="0.25">
      <c r="A4999" s="110" t="str">
        <f t="shared" si="156"/>
        <v>A</v>
      </c>
      <c r="B4999" s="121" t="s">
        <v>258</v>
      </c>
      <c r="C4999" s="46" t="s">
        <v>10</v>
      </c>
      <c r="D4999" s="47">
        <v>1664.3</v>
      </c>
      <c r="E4999" s="47">
        <v>1552.34681</v>
      </c>
      <c r="F4999" s="122">
        <f t="shared" si="157"/>
        <v>0.93273256624406664</v>
      </c>
    </row>
    <row r="5000" spans="1:6" x14ac:dyDescent="0.25">
      <c r="A5000" s="110" t="str">
        <f t="shared" si="156"/>
        <v>A</v>
      </c>
      <c r="B5000" s="123" t="s">
        <v>258</v>
      </c>
      <c r="C5000" s="49" t="s">
        <v>11</v>
      </c>
      <c r="D5000" s="50">
        <v>178</v>
      </c>
      <c r="E5000" s="50">
        <v>143.58665999999999</v>
      </c>
      <c r="F5000" s="124">
        <f t="shared" si="157"/>
        <v>0.80666662921348309</v>
      </c>
    </row>
    <row r="5001" spans="1:6" x14ac:dyDescent="0.25">
      <c r="A5001" s="110" t="str">
        <f t="shared" si="156"/>
        <v>A</v>
      </c>
      <c r="B5001" s="123" t="s">
        <v>258</v>
      </c>
      <c r="C5001" s="49" t="s">
        <v>12</v>
      </c>
      <c r="D5001" s="50">
        <v>84.5</v>
      </c>
      <c r="E5001" s="50">
        <v>68.527059999999992</v>
      </c>
      <c r="F5001" s="124">
        <f t="shared" si="157"/>
        <v>0.81097112426035489</v>
      </c>
    </row>
    <row r="5002" spans="1:6" x14ac:dyDescent="0.25">
      <c r="A5002" s="110" t="str">
        <f t="shared" si="156"/>
        <v>A</v>
      </c>
      <c r="B5002" s="123" t="s">
        <v>258</v>
      </c>
      <c r="C5002" s="49" t="s">
        <v>14</v>
      </c>
      <c r="D5002" s="50">
        <v>1400</v>
      </c>
      <c r="E5002" s="50">
        <v>1340</v>
      </c>
      <c r="F5002" s="124">
        <f t="shared" si="157"/>
        <v>0.95714285714285718</v>
      </c>
    </row>
    <row r="5003" spans="1:6" x14ac:dyDescent="0.25">
      <c r="A5003" s="110" t="str">
        <f t="shared" si="156"/>
        <v>A</v>
      </c>
      <c r="B5003" s="123" t="s">
        <v>258</v>
      </c>
      <c r="C5003" s="49" t="s">
        <v>15</v>
      </c>
      <c r="D5003" s="50">
        <v>1</v>
      </c>
      <c r="E5003" s="50">
        <v>0</v>
      </c>
      <c r="F5003" s="124">
        <f t="shared" si="157"/>
        <v>0</v>
      </c>
    </row>
    <row r="5004" spans="1:6" x14ac:dyDescent="0.25">
      <c r="A5004" s="110" t="str">
        <f t="shared" si="156"/>
        <v>A</v>
      </c>
      <c r="B5004" s="123" t="s">
        <v>258</v>
      </c>
      <c r="C5004" s="49" t="s">
        <v>16</v>
      </c>
      <c r="D5004" s="50">
        <v>0.8</v>
      </c>
      <c r="E5004" s="50">
        <v>0.23308999999999999</v>
      </c>
      <c r="F5004" s="124">
        <f t="shared" si="157"/>
        <v>0.29136249999999997</v>
      </c>
    </row>
    <row r="5005" spans="1:6" x14ac:dyDescent="0.25">
      <c r="A5005" s="110" t="str">
        <f t="shared" si="156"/>
        <v>A</v>
      </c>
      <c r="B5005" s="121" t="s">
        <v>258</v>
      </c>
      <c r="C5005" s="46" t="s">
        <v>17</v>
      </c>
      <c r="D5005" s="47">
        <v>6.5</v>
      </c>
      <c r="E5005" s="47">
        <v>0</v>
      </c>
      <c r="F5005" s="122">
        <f t="shared" si="157"/>
        <v>0</v>
      </c>
    </row>
    <row r="5006" spans="1:6" s="55" customFormat="1" ht="18.75" thickBot="1" x14ac:dyDescent="0.3">
      <c r="A5006" s="51" t="str">
        <f t="shared" si="156"/>
        <v>A</v>
      </c>
      <c r="B5006" s="52" t="s">
        <v>2394</v>
      </c>
      <c r="C5006" s="125" t="s">
        <v>2395</v>
      </c>
      <c r="D5006" s="54">
        <v>270.8</v>
      </c>
      <c r="E5006" s="54">
        <v>212.34681</v>
      </c>
      <c r="F5006" s="126">
        <f t="shared" si="157"/>
        <v>0.78414627031019202</v>
      </c>
    </row>
    <row r="5007" spans="1:6" s="55" customFormat="1" ht="15.75" thickTop="1" x14ac:dyDescent="0.25">
      <c r="A5007" s="51" t="str">
        <f t="shared" si="156"/>
        <v>A</v>
      </c>
      <c r="B5007" s="127" t="s">
        <v>258</v>
      </c>
      <c r="C5007" s="57" t="s">
        <v>10</v>
      </c>
      <c r="D5007" s="58">
        <v>264.3</v>
      </c>
      <c r="E5007" s="58">
        <v>212.34681</v>
      </c>
      <c r="F5007" s="128">
        <f t="shared" si="157"/>
        <v>0.8034309875141884</v>
      </c>
    </row>
    <row r="5008" spans="1:6" s="55" customFormat="1" x14ac:dyDescent="0.25">
      <c r="A5008" s="51" t="str">
        <f t="shared" si="156"/>
        <v>A</v>
      </c>
      <c r="B5008" s="129" t="s">
        <v>258</v>
      </c>
      <c r="C5008" s="60" t="s">
        <v>11</v>
      </c>
      <c r="D5008" s="61">
        <v>178</v>
      </c>
      <c r="E5008" s="61">
        <v>143.58665999999999</v>
      </c>
      <c r="F5008" s="130">
        <f t="shared" si="157"/>
        <v>0.80666662921348309</v>
      </c>
    </row>
    <row r="5009" spans="1:6" s="55" customFormat="1" x14ac:dyDescent="0.25">
      <c r="A5009" s="51" t="str">
        <f t="shared" si="156"/>
        <v>A</v>
      </c>
      <c r="B5009" s="129" t="s">
        <v>258</v>
      </c>
      <c r="C5009" s="60" t="s">
        <v>12</v>
      </c>
      <c r="D5009" s="61">
        <v>84.5</v>
      </c>
      <c r="E5009" s="61">
        <v>68.527059999999992</v>
      </c>
      <c r="F5009" s="130">
        <f t="shared" si="157"/>
        <v>0.81097112426035489</v>
      </c>
    </row>
    <row r="5010" spans="1:6" s="55" customFormat="1" x14ac:dyDescent="0.25">
      <c r="A5010" s="51" t="str">
        <f t="shared" si="156"/>
        <v>A</v>
      </c>
      <c r="B5010" s="129" t="s">
        <v>258</v>
      </c>
      <c r="C5010" s="60" t="s">
        <v>15</v>
      </c>
      <c r="D5010" s="61">
        <v>1</v>
      </c>
      <c r="E5010" s="61">
        <v>0</v>
      </c>
      <c r="F5010" s="130">
        <f t="shared" si="157"/>
        <v>0</v>
      </c>
    </row>
    <row r="5011" spans="1:6" s="55" customFormat="1" x14ac:dyDescent="0.25">
      <c r="A5011" s="51" t="str">
        <f t="shared" si="156"/>
        <v>A</v>
      </c>
      <c r="B5011" s="129" t="s">
        <v>258</v>
      </c>
      <c r="C5011" s="60" t="s">
        <v>16</v>
      </c>
      <c r="D5011" s="61">
        <v>0.8</v>
      </c>
      <c r="E5011" s="61">
        <v>0.23308999999999999</v>
      </c>
      <c r="F5011" s="130">
        <f t="shared" si="157"/>
        <v>0.29136249999999997</v>
      </c>
    </row>
    <row r="5012" spans="1:6" s="55" customFormat="1" x14ac:dyDescent="0.25">
      <c r="A5012" s="51" t="str">
        <f t="shared" si="156"/>
        <v>A</v>
      </c>
      <c r="B5012" s="127" t="s">
        <v>258</v>
      </c>
      <c r="C5012" s="57" t="s">
        <v>17</v>
      </c>
      <c r="D5012" s="58">
        <v>6.5</v>
      </c>
      <c r="E5012" s="58">
        <v>0</v>
      </c>
      <c r="F5012" s="128">
        <f t="shared" si="157"/>
        <v>0</v>
      </c>
    </row>
    <row r="5013" spans="1:6" s="55" customFormat="1" ht="18.75" thickBot="1" x14ac:dyDescent="0.3">
      <c r="A5013" s="51" t="str">
        <f t="shared" si="156"/>
        <v>A</v>
      </c>
      <c r="B5013" s="52" t="s">
        <v>2396</v>
      </c>
      <c r="C5013" s="125" t="s">
        <v>2397</v>
      </c>
      <c r="D5013" s="54">
        <v>1400</v>
      </c>
      <c r="E5013" s="54">
        <v>1340</v>
      </c>
      <c r="F5013" s="126">
        <f t="shared" si="157"/>
        <v>0.95714285714285718</v>
      </c>
    </row>
    <row r="5014" spans="1:6" s="55" customFormat="1" ht="15.75" thickTop="1" x14ac:dyDescent="0.25">
      <c r="A5014" s="51" t="str">
        <f t="shared" si="156"/>
        <v>A</v>
      </c>
      <c r="B5014" s="127" t="s">
        <v>258</v>
      </c>
      <c r="C5014" s="57" t="s">
        <v>10</v>
      </c>
      <c r="D5014" s="58">
        <v>1400</v>
      </c>
      <c r="E5014" s="58">
        <v>1340</v>
      </c>
      <c r="F5014" s="128">
        <f t="shared" si="157"/>
        <v>0.95714285714285718</v>
      </c>
    </row>
    <row r="5015" spans="1:6" s="55" customFormat="1" x14ac:dyDescent="0.25">
      <c r="A5015" s="51" t="str">
        <f t="shared" si="156"/>
        <v>A</v>
      </c>
      <c r="B5015" s="129" t="s">
        <v>258</v>
      </c>
      <c r="C5015" s="60" t="s">
        <v>14</v>
      </c>
      <c r="D5015" s="61">
        <v>1400</v>
      </c>
      <c r="E5015" s="61">
        <v>1340</v>
      </c>
      <c r="F5015" s="130">
        <f t="shared" si="157"/>
        <v>0.95714285714285718</v>
      </c>
    </row>
    <row r="5016" spans="1:6" ht="18.75" thickBot="1" x14ac:dyDescent="0.3">
      <c r="A5016" s="110" t="str">
        <f t="shared" si="156"/>
        <v>A</v>
      </c>
      <c r="B5016" s="42" t="s">
        <v>2398</v>
      </c>
      <c r="C5016" s="120" t="s">
        <v>2399</v>
      </c>
      <c r="D5016" s="44">
        <v>3877.5</v>
      </c>
      <c r="E5016" s="44">
        <v>2583.7089999999998</v>
      </c>
      <c r="F5016" s="113">
        <f t="shared" si="157"/>
        <v>0.66633372018052861</v>
      </c>
    </row>
    <row r="5017" spans="1:6" ht="15.75" thickTop="1" x14ac:dyDescent="0.25">
      <c r="A5017" s="110" t="str">
        <f t="shared" si="156"/>
        <v>A</v>
      </c>
      <c r="B5017" s="121" t="s">
        <v>258</v>
      </c>
      <c r="C5017" s="46" t="s">
        <v>10</v>
      </c>
      <c r="D5017" s="47">
        <v>2877.5</v>
      </c>
      <c r="E5017" s="47">
        <v>1885.69876</v>
      </c>
      <c r="F5017" s="122">
        <f t="shared" si="157"/>
        <v>0.65532537271937441</v>
      </c>
    </row>
    <row r="5018" spans="1:6" x14ac:dyDescent="0.25">
      <c r="A5018" s="110" t="str">
        <f t="shared" si="156"/>
        <v>A</v>
      </c>
      <c r="B5018" s="123" t="s">
        <v>258</v>
      </c>
      <c r="C5018" s="49" t="s">
        <v>11</v>
      </c>
      <c r="D5018" s="50">
        <v>2000</v>
      </c>
      <c r="E5018" s="50">
        <v>1281.6786999999999</v>
      </c>
      <c r="F5018" s="124">
        <f t="shared" si="157"/>
        <v>0.64083934999999992</v>
      </c>
    </row>
    <row r="5019" spans="1:6" x14ac:dyDescent="0.25">
      <c r="A5019" s="110" t="str">
        <f t="shared" si="156"/>
        <v>A</v>
      </c>
      <c r="B5019" s="123" t="s">
        <v>258</v>
      </c>
      <c r="C5019" s="49" t="s">
        <v>12</v>
      </c>
      <c r="D5019" s="50">
        <v>750</v>
      </c>
      <c r="E5019" s="50">
        <v>546.33673999999996</v>
      </c>
      <c r="F5019" s="124">
        <f t="shared" si="157"/>
        <v>0.72844898666666658</v>
      </c>
    </row>
    <row r="5020" spans="1:6" x14ac:dyDescent="0.25">
      <c r="A5020" s="110" t="str">
        <f t="shared" si="156"/>
        <v>A</v>
      </c>
      <c r="B5020" s="123" t="s">
        <v>258</v>
      </c>
      <c r="C5020" s="49" t="s">
        <v>15</v>
      </c>
      <c r="D5020" s="50">
        <v>30</v>
      </c>
      <c r="E5020" s="50">
        <v>13.008040000000001</v>
      </c>
      <c r="F5020" s="124">
        <f t="shared" si="157"/>
        <v>0.43360133333333339</v>
      </c>
    </row>
    <row r="5021" spans="1:6" x14ac:dyDescent="0.25">
      <c r="A5021" s="110" t="str">
        <f t="shared" si="156"/>
        <v>A</v>
      </c>
      <c r="B5021" s="123" t="s">
        <v>258</v>
      </c>
      <c r="C5021" s="49" t="s">
        <v>16</v>
      </c>
      <c r="D5021" s="50">
        <v>97.5</v>
      </c>
      <c r="E5021" s="50">
        <v>44.675280000000001</v>
      </c>
      <c r="F5021" s="124">
        <f t="shared" si="157"/>
        <v>0.458208</v>
      </c>
    </row>
    <row r="5022" spans="1:6" x14ac:dyDescent="0.25">
      <c r="A5022" s="110" t="str">
        <f t="shared" si="156"/>
        <v>A</v>
      </c>
      <c r="B5022" s="121" t="s">
        <v>258</v>
      </c>
      <c r="C5022" s="46" t="s">
        <v>17</v>
      </c>
      <c r="D5022" s="47">
        <v>1000</v>
      </c>
      <c r="E5022" s="47">
        <v>698.01023999999995</v>
      </c>
      <c r="F5022" s="122">
        <f t="shared" si="157"/>
        <v>0.69801024</v>
      </c>
    </row>
    <row r="5023" spans="1:6" ht="18.75" thickBot="1" x14ac:dyDescent="0.3">
      <c r="A5023" s="110" t="str">
        <f t="shared" si="156"/>
        <v>A</v>
      </c>
      <c r="B5023" s="42" t="s">
        <v>2400</v>
      </c>
      <c r="C5023" s="120" t="s">
        <v>240</v>
      </c>
      <c r="D5023" s="44">
        <v>205</v>
      </c>
      <c r="E5023" s="44">
        <v>136.19209000000001</v>
      </c>
      <c r="F5023" s="113">
        <f t="shared" si="157"/>
        <v>0.6643516585365854</v>
      </c>
    </row>
    <row r="5024" spans="1:6" ht="15.75" thickTop="1" x14ac:dyDescent="0.25">
      <c r="A5024" s="110" t="str">
        <f t="shared" si="156"/>
        <v>A</v>
      </c>
      <c r="B5024" s="121" t="s">
        <v>258</v>
      </c>
      <c r="C5024" s="46" t="s">
        <v>10</v>
      </c>
      <c r="D5024" s="47">
        <v>194.68600000000001</v>
      </c>
      <c r="E5024" s="47">
        <v>136.19209000000001</v>
      </c>
      <c r="F5024" s="122">
        <f t="shared" si="157"/>
        <v>0.69954742508449508</v>
      </c>
    </row>
    <row r="5025" spans="1:6" x14ac:dyDescent="0.25">
      <c r="A5025" s="110" t="str">
        <f t="shared" si="156"/>
        <v>A</v>
      </c>
      <c r="B5025" s="123" t="s">
        <v>258</v>
      </c>
      <c r="C5025" s="49" t="s">
        <v>11</v>
      </c>
      <c r="D5025" s="50">
        <v>125</v>
      </c>
      <c r="E5025" s="50">
        <v>122.10299999999999</v>
      </c>
      <c r="F5025" s="124">
        <f t="shared" si="157"/>
        <v>0.97682399999999991</v>
      </c>
    </row>
    <row r="5026" spans="1:6" x14ac:dyDescent="0.25">
      <c r="A5026" s="110" t="str">
        <f t="shared" si="156"/>
        <v>A</v>
      </c>
      <c r="B5026" s="123" t="s">
        <v>258</v>
      </c>
      <c r="C5026" s="49" t="s">
        <v>12</v>
      </c>
      <c r="D5026" s="50">
        <v>69.555999999999997</v>
      </c>
      <c r="E5026" s="50">
        <v>14.059370000000001</v>
      </c>
      <c r="F5026" s="124">
        <f t="shared" si="157"/>
        <v>0.20213022600494568</v>
      </c>
    </row>
    <row r="5027" spans="1:6" x14ac:dyDescent="0.25">
      <c r="A5027" s="110" t="str">
        <f t="shared" si="156"/>
        <v>A</v>
      </c>
      <c r="B5027" s="123" t="s">
        <v>258</v>
      </c>
      <c r="C5027" s="49" t="s">
        <v>16</v>
      </c>
      <c r="D5027" s="50">
        <v>0.13</v>
      </c>
      <c r="E5027" s="50">
        <v>2.972E-2</v>
      </c>
      <c r="F5027" s="124">
        <f t="shared" si="157"/>
        <v>0.22861538461538461</v>
      </c>
    </row>
    <row r="5028" spans="1:6" x14ac:dyDescent="0.25">
      <c r="A5028" s="110" t="str">
        <f t="shared" si="156"/>
        <v>A</v>
      </c>
      <c r="B5028" s="121" t="s">
        <v>258</v>
      </c>
      <c r="C5028" s="46" t="s">
        <v>17</v>
      </c>
      <c r="D5028" s="47">
        <v>10.314</v>
      </c>
      <c r="E5028" s="47">
        <v>0</v>
      </c>
      <c r="F5028" s="122">
        <f t="shared" si="157"/>
        <v>0</v>
      </c>
    </row>
    <row r="5029" spans="1:6" s="55" customFormat="1" ht="18.75" thickBot="1" x14ac:dyDescent="0.3">
      <c r="A5029" s="51" t="str">
        <f t="shared" si="156"/>
        <v>A</v>
      </c>
      <c r="B5029" s="52" t="s">
        <v>2401</v>
      </c>
      <c r="C5029" s="125" t="s">
        <v>2402</v>
      </c>
      <c r="D5029" s="54">
        <v>155</v>
      </c>
      <c r="E5029" s="54">
        <v>136.19209000000001</v>
      </c>
      <c r="F5029" s="126">
        <f t="shared" si="157"/>
        <v>0.87865864516129033</v>
      </c>
    </row>
    <row r="5030" spans="1:6" s="55" customFormat="1" ht="15.75" thickTop="1" x14ac:dyDescent="0.25">
      <c r="A5030" s="51" t="str">
        <f t="shared" si="156"/>
        <v>A</v>
      </c>
      <c r="B5030" s="127" t="s">
        <v>258</v>
      </c>
      <c r="C5030" s="57" t="s">
        <v>10</v>
      </c>
      <c r="D5030" s="58">
        <v>144.68600000000001</v>
      </c>
      <c r="E5030" s="58">
        <v>136.19209000000001</v>
      </c>
      <c r="F5030" s="128">
        <f t="shared" si="157"/>
        <v>0.94129418188352709</v>
      </c>
    </row>
    <row r="5031" spans="1:6" s="55" customFormat="1" x14ac:dyDescent="0.25">
      <c r="A5031" s="51" t="str">
        <f t="shared" si="156"/>
        <v>A</v>
      </c>
      <c r="B5031" s="129" t="s">
        <v>258</v>
      </c>
      <c r="C5031" s="60" t="s">
        <v>11</v>
      </c>
      <c r="D5031" s="61">
        <v>125</v>
      </c>
      <c r="E5031" s="61">
        <v>122.10299999999999</v>
      </c>
      <c r="F5031" s="130">
        <f t="shared" si="157"/>
        <v>0.97682399999999991</v>
      </c>
    </row>
    <row r="5032" spans="1:6" s="55" customFormat="1" x14ac:dyDescent="0.25">
      <c r="A5032" s="51" t="str">
        <f t="shared" si="156"/>
        <v>A</v>
      </c>
      <c r="B5032" s="129" t="s">
        <v>258</v>
      </c>
      <c r="C5032" s="60" t="s">
        <v>12</v>
      </c>
      <c r="D5032" s="61">
        <v>19.556000000000001</v>
      </c>
      <c r="E5032" s="61">
        <v>14.059370000000001</v>
      </c>
      <c r="F5032" s="130">
        <f t="shared" si="157"/>
        <v>0.71892871752914711</v>
      </c>
    </row>
    <row r="5033" spans="1:6" s="55" customFormat="1" x14ac:dyDescent="0.25">
      <c r="A5033" s="51" t="str">
        <f t="shared" si="156"/>
        <v>A</v>
      </c>
      <c r="B5033" s="129" t="s">
        <v>258</v>
      </c>
      <c r="C5033" s="60" t="s">
        <v>16</v>
      </c>
      <c r="D5033" s="61">
        <v>0.13</v>
      </c>
      <c r="E5033" s="61">
        <v>2.972E-2</v>
      </c>
      <c r="F5033" s="130">
        <f t="shared" si="157"/>
        <v>0.22861538461538461</v>
      </c>
    </row>
    <row r="5034" spans="1:6" s="55" customFormat="1" x14ac:dyDescent="0.25">
      <c r="A5034" s="51" t="str">
        <f t="shared" si="156"/>
        <v>A</v>
      </c>
      <c r="B5034" s="127" t="s">
        <v>258</v>
      </c>
      <c r="C5034" s="57" t="s">
        <v>17</v>
      </c>
      <c r="D5034" s="58">
        <v>10.314</v>
      </c>
      <c r="E5034" s="58">
        <v>0</v>
      </c>
      <c r="F5034" s="128">
        <f t="shared" si="157"/>
        <v>0</v>
      </c>
    </row>
    <row r="5035" spans="1:6" s="55" customFormat="1" ht="18.75" thickBot="1" x14ac:dyDescent="0.3">
      <c r="A5035" s="51" t="str">
        <f t="shared" si="156"/>
        <v>A</v>
      </c>
      <c r="B5035" s="52" t="s">
        <v>2520</v>
      </c>
      <c r="C5035" s="125" t="s">
        <v>2521</v>
      </c>
      <c r="D5035" s="54">
        <v>50</v>
      </c>
      <c r="E5035" s="54">
        <v>0</v>
      </c>
      <c r="F5035" s="126">
        <f t="shared" si="157"/>
        <v>0</v>
      </c>
    </row>
    <row r="5036" spans="1:6" s="55" customFormat="1" ht="15.75" thickTop="1" x14ac:dyDescent="0.25">
      <c r="A5036" s="51" t="str">
        <f t="shared" si="156"/>
        <v>A</v>
      </c>
      <c r="B5036" s="127" t="s">
        <v>258</v>
      </c>
      <c r="C5036" s="57" t="s">
        <v>10</v>
      </c>
      <c r="D5036" s="58">
        <v>50</v>
      </c>
      <c r="E5036" s="58">
        <v>0</v>
      </c>
      <c r="F5036" s="128">
        <f t="shared" si="157"/>
        <v>0</v>
      </c>
    </row>
    <row r="5037" spans="1:6" s="55" customFormat="1" x14ac:dyDescent="0.25">
      <c r="A5037" s="51" t="str">
        <f t="shared" si="156"/>
        <v>A</v>
      </c>
      <c r="B5037" s="129" t="s">
        <v>258</v>
      </c>
      <c r="C5037" s="60" t="s">
        <v>12</v>
      </c>
      <c r="D5037" s="61">
        <v>50</v>
      </c>
      <c r="E5037" s="61">
        <v>0</v>
      </c>
      <c r="F5037" s="130">
        <f t="shared" si="157"/>
        <v>0</v>
      </c>
    </row>
    <row r="5038" spans="1:6" ht="18.75" thickBot="1" x14ac:dyDescent="0.3">
      <c r="A5038" s="110" t="str">
        <f t="shared" si="156"/>
        <v>A</v>
      </c>
      <c r="B5038" s="42" t="s">
        <v>2403</v>
      </c>
      <c r="C5038" s="120" t="s">
        <v>2404</v>
      </c>
      <c r="D5038" s="44">
        <v>127</v>
      </c>
      <c r="E5038" s="44">
        <v>68.611100000000008</v>
      </c>
      <c r="F5038" s="113">
        <f t="shared" si="157"/>
        <v>0.54024488188976383</v>
      </c>
    </row>
    <row r="5039" spans="1:6" ht="15.75" thickTop="1" x14ac:dyDescent="0.25">
      <c r="A5039" s="110" t="str">
        <f t="shared" si="156"/>
        <v>A</v>
      </c>
      <c r="B5039" s="121" t="s">
        <v>258</v>
      </c>
      <c r="C5039" s="46" t="s">
        <v>10</v>
      </c>
      <c r="D5039" s="47">
        <v>125</v>
      </c>
      <c r="E5039" s="47">
        <v>68.611100000000008</v>
      </c>
      <c r="F5039" s="122">
        <f t="shared" si="157"/>
        <v>0.54888880000000007</v>
      </c>
    </row>
    <row r="5040" spans="1:6" x14ac:dyDescent="0.25">
      <c r="A5040" s="110" t="str">
        <f t="shared" si="156"/>
        <v>A</v>
      </c>
      <c r="B5040" s="123" t="s">
        <v>258</v>
      </c>
      <c r="C5040" s="49" t="s">
        <v>11</v>
      </c>
      <c r="D5040" s="50">
        <v>100</v>
      </c>
      <c r="E5040" s="50">
        <v>59.048000000000002</v>
      </c>
      <c r="F5040" s="124">
        <f t="shared" si="157"/>
        <v>0.59048</v>
      </c>
    </row>
    <row r="5041" spans="1:6" x14ac:dyDescent="0.25">
      <c r="A5041" s="110" t="str">
        <f t="shared" si="156"/>
        <v>A</v>
      </c>
      <c r="B5041" s="123" t="s">
        <v>258</v>
      </c>
      <c r="C5041" s="49" t="s">
        <v>12</v>
      </c>
      <c r="D5041" s="50">
        <v>25</v>
      </c>
      <c r="E5041" s="50">
        <v>9.5631000000000004</v>
      </c>
      <c r="F5041" s="124">
        <f t="shared" si="157"/>
        <v>0.38252400000000003</v>
      </c>
    </row>
    <row r="5042" spans="1:6" x14ac:dyDescent="0.25">
      <c r="A5042" s="110" t="str">
        <f t="shared" si="156"/>
        <v>A</v>
      </c>
      <c r="B5042" s="121" t="s">
        <v>258</v>
      </c>
      <c r="C5042" s="46" t="s">
        <v>17</v>
      </c>
      <c r="D5042" s="47">
        <v>2</v>
      </c>
      <c r="E5042" s="47">
        <v>0</v>
      </c>
      <c r="F5042" s="122">
        <f t="shared" si="157"/>
        <v>0</v>
      </c>
    </row>
    <row r="5043" spans="1:6" ht="18.75" thickBot="1" x14ac:dyDescent="0.3">
      <c r="A5043" s="110" t="str">
        <f t="shared" si="156"/>
        <v>A</v>
      </c>
      <c r="B5043" s="42" t="s">
        <v>2405</v>
      </c>
      <c r="C5043" s="120" t="s">
        <v>2406</v>
      </c>
      <c r="D5043" s="44">
        <v>1055</v>
      </c>
      <c r="E5043" s="44">
        <v>677.88638999999989</v>
      </c>
      <c r="F5043" s="113">
        <f t="shared" si="157"/>
        <v>0.64254634123222742</v>
      </c>
    </row>
    <row r="5044" spans="1:6" ht="15.75" thickTop="1" x14ac:dyDescent="0.25">
      <c r="A5044" s="110" t="str">
        <f t="shared" si="156"/>
        <v>A</v>
      </c>
      <c r="B5044" s="121" t="s">
        <v>258</v>
      </c>
      <c r="C5044" s="46" t="s">
        <v>10</v>
      </c>
      <c r="D5044" s="47">
        <v>955</v>
      </c>
      <c r="E5044" s="47">
        <v>677.88638999999989</v>
      </c>
      <c r="F5044" s="122">
        <f t="shared" si="157"/>
        <v>0.70982868062827209</v>
      </c>
    </row>
    <row r="5045" spans="1:6" x14ac:dyDescent="0.25">
      <c r="A5045" s="110" t="str">
        <f t="shared" si="156"/>
        <v>A</v>
      </c>
      <c r="B5045" s="123" t="s">
        <v>258</v>
      </c>
      <c r="C5045" s="49" t="s">
        <v>11</v>
      </c>
      <c r="D5045" s="50">
        <v>680</v>
      </c>
      <c r="E5045" s="50">
        <v>523.54062999999996</v>
      </c>
      <c r="F5045" s="124">
        <f t="shared" si="157"/>
        <v>0.76991269117647054</v>
      </c>
    </row>
    <row r="5046" spans="1:6" x14ac:dyDescent="0.25">
      <c r="A5046" s="110" t="str">
        <f t="shared" si="156"/>
        <v>A</v>
      </c>
      <c r="B5046" s="123" t="s">
        <v>258</v>
      </c>
      <c r="C5046" s="49" t="s">
        <v>12</v>
      </c>
      <c r="D5046" s="50">
        <v>250</v>
      </c>
      <c r="E5046" s="50">
        <v>139.12607</v>
      </c>
      <c r="F5046" s="124">
        <f t="shared" si="157"/>
        <v>0.55650427999999996</v>
      </c>
    </row>
    <row r="5047" spans="1:6" x14ac:dyDescent="0.25">
      <c r="A5047" s="110" t="str">
        <f t="shared" si="156"/>
        <v>A</v>
      </c>
      <c r="B5047" s="123" t="s">
        <v>258</v>
      </c>
      <c r="C5047" s="49" t="s">
        <v>15</v>
      </c>
      <c r="D5047" s="50">
        <v>13</v>
      </c>
      <c r="E5047" s="50">
        <v>6.8439700000000006</v>
      </c>
      <c r="F5047" s="124">
        <f t="shared" si="157"/>
        <v>0.52645923076923085</v>
      </c>
    </row>
    <row r="5048" spans="1:6" x14ac:dyDescent="0.25">
      <c r="A5048" s="110" t="str">
        <f t="shared" si="156"/>
        <v>A</v>
      </c>
      <c r="B5048" s="123" t="s">
        <v>258</v>
      </c>
      <c r="C5048" s="49" t="s">
        <v>16</v>
      </c>
      <c r="D5048" s="50">
        <v>12</v>
      </c>
      <c r="E5048" s="50">
        <v>8.3757199999999994</v>
      </c>
      <c r="F5048" s="124">
        <f t="shared" si="157"/>
        <v>0.69797666666666658</v>
      </c>
    </row>
    <row r="5049" spans="1:6" x14ac:dyDescent="0.25">
      <c r="A5049" s="110" t="str">
        <f t="shared" si="156"/>
        <v>A</v>
      </c>
      <c r="B5049" s="121" t="s">
        <v>258</v>
      </c>
      <c r="C5049" s="46" t="s">
        <v>17</v>
      </c>
      <c r="D5049" s="47">
        <v>100</v>
      </c>
      <c r="E5049" s="47">
        <v>0</v>
      </c>
      <c r="F5049" s="122">
        <f t="shared" si="157"/>
        <v>0</v>
      </c>
    </row>
    <row r="5050" spans="1:6" ht="36.75" thickBot="1" x14ac:dyDescent="0.3">
      <c r="A5050" s="110" t="str">
        <f t="shared" si="156"/>
        <v>A</v>
      </c>
      <c r="B5050" s="42" t="s">
        <v>2407</v>
      </c>
      <c r="C5050" s="120" t="s">
        <v>2408</v>
      </c>
      <c r="D5050" s="44">
        <v>858896.76459999999</v>
      </c>
      <c r="E5050" s="44">
        <v>819166.22330999991</v>
      </c>
      <c r="F5050" s="113">
        <f t="shared" si="157"/>
        <v>0.95374235539412799</v>
      </c>
    </row>
    <row r="5051" spans="1:6" ht="15.75" thickTop="1" x14ac:dyDescent="0.25">
      <c r="A5051" s="110" t="str">
        <f t="shared" si="156"/>
        <v>A</v>
      </c>
      <c r="B5051" s="121" t="s">
        <v>258</v>
      </c>
      <c r="C5051" s="46" t="s">
        <v>10</v>
      </c>
      <c r="D5051" s="47">
        <v>573635.76459999999</v>
      </c>
      <c r="E5051" s="47">
        <v>539319.92004999996</v>
      </c>
      <c r="F5051" s="122">
        <f t="shared" si="157"/>
        <v>0.94017833847244736</v>
      </c>
    </row>
    <row r="5052" spans="1:6" x14ac:dyDescent="0.25">
      <c r="A5052" s="110" t="str">
        <f t="shared" si="156"/>
        <v>A</v>
      </c>
      <c r="B5052" s="123" t="s">
        <v>258</v>
      </c>
      <c r="C5052" s="49" t="s">
        <v>13</v>
      </c>
      <c r="D5052" s="50">
        <v>313190</v>
      </c>
      <c r="E5052" s="50">
        <v>307201.77513000002</v>
      </c>
      <c r="F5052" s="124">
        <f t="shared" si="157"/>
        <v>0.9808798976020946</v>
      </c>
    </row>
    <row r="5053" spans="1:6" x14ac:dyDescent="0.25">
      <c r="A5053" s="110" t="str">
        <f t="shared" si="156"/>
        <v>A</v>
      </c>
      <c r="B5053" s="123" t="s">
        <v>258</v>
      </c>
      <c r="C5053" s="49" t="s">
        <v>2</v>
      </c>
      <c r="D5053" s="50">
        <v>169333.9</v>
      </c>
      <c r="E5053" s="50">
        <v>149286.04892</v>
      </c>
      <c r="F5053" s="124">
        <f t="shared" si="157"/>
        <v>0.88160757485654084</v>
      </c>
    </row>
    <row r="5054" spans="1:6" x14ac:dyDescent="0.25">
      <c r="A5054" s="110" t="str">
        <f t="shared" si="156"/>
        <v>A</v>
      </c>
      <c r="B5054" s="123" t="s">
        <v>258</v>
      </c>
      <c r="C5054" s="49" t="s">
        <v>15</v>
      </c>
      <c r="D5054" s="50">
        <v>82000</v>
      </c>
      <c r="E5054" s="50">
        <v>82000</v>
      </c>
      <c r="F5054" s="124">
        <f t="shared" si="157"/>
        <v>1</v>
      </c>
    </row>
    <row r="5055" spans="1:6" x14ac:dyDescent="0.25">
      <c r="A5055" s="110" t="str">
        <f t="shared" si="156"/>
        <v>A</v>
      </c>
      <c r="B5055" s="123" t="s">
        <v>258</v>
      </c>
      <c r="C5055" s="49" t="s">
        <v>16</v>
      </c>
      <c r="D5055" s="50">
        <v>9111.864599999999</v>
      </c>
      <c r="E5055" s="50">
        <v>832.096</v>
      </c>
      <c r="F5055" s="124">
        <f t="shared" si="157"/>
        <v>9.1320057587335093E-2</v>
      </c>
    </row>
    <row r="5056" spans="1:6" x14ac:dyDescent="0.25">
      <c r="A5056" s="110" t="str">
        <f t="shared" si="156"/>
        <v>A</v>
      </c>
      <c r="B5056" s="121" t="s">
        <v>258</v>
      </c>
      <c r="C5056" s="46" t="s">
        <v>18</v>
      </c>
      <c r="D5056" s="47">
        <v>1185</v>
      </c>
      <c r="E5056" s="47">
        <v>114.06936999999999</v>
      </c>
      <c r="F5056" s="122">
        <f t="shared" si="157"/>
        <v>9.6261071729957806E-2</v>
      </c>
    </row>
    <row r="5057" spans="1:7" x14ac:dyDescent="0.25">
      <c r="A5057" s="110" t="str">
        <f t="shared" si="156"/>
        <v>A</v>
      </c>
      <c r="B5057" s="121" t="s">
        <v>258</v>
      </c>
      <c r="C5057" s="46" t="s">
        <v>21</v>
      </c>
      <c r="D5057" s="47">
        <v>284076</v>
      </c>
      <c r="E5057" s="47">
        <v>279732.23388999997</v>
      </c>
      <c r="F5057" s="122">
        <f t="shared" si="157"/>
        <v>0.98470914082851058</v>
      </c>
    </row>
    <row r="5058" spans="1:7" ht="36.75" thickBot="1" x14ac:dyDescent="0.3">
      <c r="A5058" s="110" t="str">
        <f t="shared" si="156"/>
        <v>A</v>
      </c>
      <c r="B5058" s="42" t="s">
        <v>2409</v>
      </c>
      <c r="C5058" s="120" t="s">
        <v>2410</v>
      </c>
      <c r="D5058" s="44">
        <v>377266</v>
      </c>
      <c r="E5058" s="44">
        <v>367454.26662999997</v>
      </c>
      <c r="F5058" s="113">
        <f t="shared" si="157"/>
        <v>0.97399253213912718</v>
      </c>
      <c r="G5058" s="131">
        <f>E5058/1000</f>
        <v>367.45426662999995</v>
      </c>
    </row>
    <row r="5059" spans="1:7" ht="15.75" thickTop="1" x14ac:dyDescent="0.25">
      <c r="A5059" s="110" t="str">
        <f t="shared" si="156"/>
        <v>A</v>
      </c>
      <c r="B5059" s="121" t="s">
        <v>258</v>
      </c>
      <c r="C5059" s="46" t="s">
        <v>10</v>
      </c>
      <c r="D5059" s="47">
        <v>103190</v>
      </c>
      <c r="E5059" s="47">
        <v>97722.032739999995</v>
      </c>
      <c r="F5059" s="122">
        <f t="shared" si="157"/>
        <v>0.94701068650062981</v>
      </c>
      <c r="G5059" s="131">
        <f t="shared" ref="G5059:G5065" si="158">E5059/1000</f>
        <v>97.722032739999989</v>
      </c>
    </row>
    <row r="5060" spans="1:7" x14ac:dyDescent="0.25">
      <c r="A5060" s="110" t="str">
        <f t="shared" ref="A5060:A5123" si="159">IF(OR(D5060&lt;&gt;0,E5060&lt;&gt;0),"A","B")</f>
        <v>A</v>
      </c>
      <c r="B5060" s="123" t="s">
        <v>258</v>
      </c>
      <c r="C5060" s="49" t="s">
        <v>13</v>
      </c>
      <c r="D5060" s="50">
        <v>103190</v>
      </c>
      <c r="E5060" s="50">
        <v>97722.032739999995</v>
      </c>
      <c r="F5060" s="124">
        <f t="shared" ref="F5060:F5123" si="160">E5060/D5060</f>
        <v>0.94701068650062981</v>
      </c>
      <c r="G5060" s="131">
        <f t="shared" si="158"/>
        <v>97.722032739999989</v>
      </c>
    </row>
    <row r="5061" spans="1:7" x14ac:dyDescent="0.25">
      <c r="A5061" s="110" t="str">
        <f t="shared" si="159"/>
        <v>A</v>
      </c>
      <c r="B5061" s="121" t="s">
        <v>258</v>
      </c>
      <c r="C5061" s="46" t="s">
        <v>21</v>
      </c>
      <c r="D5061" s="47">
        <v>274076</v>
      </c>
      <c r="E5061" s="47">
        <v>269732.23388999997</v>
      </c>
      <c r="F5061" s="122">
        <f t="shared" si="160"/>
        <v>0.98415123502240243</v>
      </c>
      <c r="G5061" s="131">
        <f t="shared" si="158"/>
        <v>269.73223388999997</v>
      </c>
    </row>
    <row r="5062" spans="1:7" ht="36.75" thickBot="1" x14ac:dyDescent="0.3">
      <c r="A5062" s="110" t="str">
        <f t="shared" si="159"/>
        <v>A</v>
      </c>
      <c r="B5062" s="42" t="s">
        <v>2411</v>
      </c>
      <c r="C5062" s="120" t="s">
        <v>2412</v>
      </c>
      <c r="D5062" s="44">
        <v>220000</v>
      </c>
      <c r="E5062" s="44">
        <v>219479.74239</v>
      </c>
      <c r="F5062" s="113">
        <f t="shared" si="160"/>
        <v>0.99763519268181822</v>
      </c>
      <c r="G5062" s="131">
        <f t="shared" si="158"/>
        <v>219.47974239000001</v>
      </c>
    </row>
    <row r="5063" spans="1:7" ht="15.75" thickTop="1" x14ac:dyDescent="0.25">
      <c r="A5063" s="110" t="str">
        <f t="shared" si="159"/>
        <v>A</v>
      </c>
      <c r="B5063" s="121" t="s">
        <v>258</v>
      </c>
      <c r="C5063" s="46" t="s">
        <v>10</v>
      </c>
      <c r="D5063" s="47">
        <v>210000</v>
      </c>
      <c r="E5063" s="47">
        <v>209479.74239</v>
      </c>
      <c r="F5063" s="122">
        <f t="shared" si="160"/>
        <v>0.99752258280952377</v>
      </c>
      <c r="G5063" s="131">
        <f t="shared" si="158"/>
        <v>209.47974239000001</v>
      </c>
    </row>
    <row r="5064" spans="1:7" x14ac:dyDescent="0.25">
      <c r="A5064" s="110" t="str">
        <f t="shared" si="159"/>
        <v>A</v>
      </c>
      <c r="B5064" s="123" t="s">
        <v>258</v>
      </c>
      <c r="C5064" s="49" t="s">
        <v>13</v>
      </c>
      <c r="D5064" s="50">
        <v>210000</v>
      </c>
      <c r="E5064" s="50">
        <v>209479.74239</v>
      </c>
      <c r="F5064" s="124">
        <f t="shared" si="160"/>
        <v>0.99752258280952377</v>
      </c>
      <c r="G5064" s="131">
        <f t="shared" si="158"/>
        <v>209.47974239000001</v>
      </c>
    </row>
    <row r="5065" spans="1:7" x14ac:dyDescent="0.25">
      <c r="A5065" s="110" t="str">
        <f t="shared" si="159"/>
        <v>A</v>
      </c>
      <c r="B5065" s="121" t="s">
        <v>258</v>
      </c>
      <c r="C5065" s="46" t="s">
        <v>21</v>
      </c>
      <c r="D5065" s="47">
        <v>10000</v>
      </c>
      <c r="E5065" s="47">
        <v>10000</v>
      </c>
      <c r="F5065" s="122">
        <f t="shared" si="160"/>
        <v>1</v>
      </c>
      <c r="G5065" s="131">
        <f t="shared" si="158"/>
        <v>10</v>
      </c>
    </row>
    <row r="5066" spans="1:7" ht="36.75" thickBot="1" x14ac:dyDescent="0.3">
      <c r="A5066" s="110" t="str">
        <f t="shared" si="159"/>
        <v>A</v>
      </c>
      <c r="B5066" s="42" t="s">
        <v>2413</v>
      </c>
      <c r="C5066" s="120" t="s">
        <v>2414</v>
      </c>
      <c r="D5066" s="44">
        <v>146975</v>
      </c>
      <c r="E5066" s="44">
        <v>143454.83100000001</v>
      </c>
      <c r="F5066" s="113">
        <f t="shared" si="160"/>
        <v>0.97604919884334074</v>
      </c>
    </row>
    <row r="5067" spans="1:7" ht="15.75" thickTop="1" x14ac:dyDescent="0.25">
      <c r="A5067" s="110" t="str">
        <f t="shared" si="159"/>
        <v>A</v>
      </c>
      <c r="B5067" s="121" t="s">
        <v>258</v>
      </c>
      <c r="C5067" s="46" t="s">
        <v>10</v>
      </c>
      <c r="D5067" s="47">
        <v>146975</v>
      </c>
      <c r="E5067" s="47">
        <v>143454.83100000001</v>
      </c>
      <c r="F5067" s="122">
        <f t="shared" si="160"/>
        <v>0.97604919884334074</v>
      </c>
    </row>
    <row r="5068" spans="1:7" x14ac:dyDescent="0.25">
      <c r="A5068" s="110" t="str">
        <f t="shared" si="159"/>
        <v>A</v>
      </c>
      <c r="B5068" s="123" t="s">
        <v>258</v>
      </c>
      <c r="C5068" s="49" t="s">
        <v>2</v>
      </c>
      <c r="D5068" s="50">
        <v>146975</v>
      </c>
      <c r="E5068" s="50">
        <v>143454.83100000001</v>
      </c>
      <c r="F5068" s="124">
        <f t="shared" si="160"/>
        <v>0.97604919884334074</v>
      </c>
    </row>
    <row r="5069" spans="1:7" ht="36.75" thickBot="1" x14ac:dyDescent="0.3">
      <c r="A5069" s="110" t="str">
        <f t="shared" si="159"/>
        <v>A</v>
      </c>
      <c r="B5069" s="42" t="s">
        <v>2415</v>
      </c>
      <c r="C5069" s="120" t="s">
        <v>2416</v>
      </c>
      <c r="D5069" s="44">
        <v>7000</v>
      </c>
      <c r="E5069" s="44">
        <v>7000</v>
      </c>
      <c r="F5069" s="113">
        <f t="shared" si="160"/>
        <v>1</v>
      </c>
    </row>
    <row r="5070" spans="1:7" ht="15.75" thickTop="1" x14ac:dyDescent="0.25">
      <c r="A5070" s="110" t="str">
        <f t="shared" si="159"/>
        <v>A</v>
      </c>
      <c r="B5070" s="121" t="s">
        <v>258</v>
      </c>
      <c r="C5070" s="46" t="s">
        <v>10</v>
      </c>
      <c r="D5070" s="47">
        <v>7000</v>
      </c>
      <c r="E5070" s="47">
        <v>7000</v>
      </c>
      <c r="F5070" s="122">
        <f t="shared" si="160"/>
        <v>1</v>
      </c>
    </row>
    <row r="5071" spans="1:7" x14ac:dyDescent="0.25">
      <c r="A5071" s="110" t="str">
        <f t="shared" si="159"/>
        <v>A</v>
      </c>
      <c r="B5071" s="123" t="s">
        <v>258</v>
      </c>
      <c r="C5071" s="49" t="s">
        <v>2</v>
      </c>
      <c r="D5071" s="50">
        <v>7000</v>
      </c>
      <c r="E5071" s="50">
        <v>7000</v>
      </c>
      <c r="F5071" s="124">
        <f t="shared" si="160"/>
        <v>1</v>
      </c>
    </row>
    <row r="5072" spans="1:7" s="55" customFormat="1" ht="36.75" thickBot="1" x14ac:dyDescent="0.3">
      <c r="A5072" s="51" t="str">
        <f t="shared" si="159"/>
        <v>A</v>
      </c>
      <c r="B5072" s="52" t="s">
        <v>2417</v>
      </c>
      <c r="C5072" s="125" t="s">
        <v>2418</v>
      </c>
      <c r="D5072" s="54">
        <v>7000</v>
      </c>
      <c r="E5072" s="54">
        <v>7000</v>
      </c>
      <c r="F5072" s="126">
        <f t="shared" si="160"/>
        <v>1</v>
      </c>
    </row>
    <row r="5073" spans="1:6" s="55" customFormat="1" ht="15.75" thickTop="1" x14ac:dyDescent="0.25">
      <c r="A5073" s="51" t="str">
        <f t="shared" si="159"/>
        <v>A</v>
      </c>
      <c r="B5073" s="127" t="s">
        <v>258</v>
      </c>
      <c r="C5073" s="57" t="s">
        <v>10</v>
      </c>
      <c r="D5073" s="58">
        <v>7000</v>
      </c>
      <c r="E5073" s="58">
        <v>7000</v>
      </c>
      <c r="F5073" s="128">
        <f t="shared" si="160"/>
        <v>1</v>
      </c>
    </row>
    <row r="5074" spans="1:6" s="55" customFormat="1" x14ac:dyDescent="0.25">
      <c r="A5074" s="51" t="str">
        <f t="shared" si="159"/>
        <v>A</v>
      </c>
      <c r="B5074" s="129" t="s">
        <v>258</v>
      </c>
      <c r="C5074" s="60" t="s">
        <v>2</v>
      </c>
      <c r="D5074" s="61">
        <v>7000</v>
      </c>
      <c r="E5074" s="61">
        <v>7000</v>
      </c>
      <c r="F5074" s="130">
        <f t="shared" si="160"/>
        <v>1</v>
      </c>
    </row>
    <row r="5075" spans="1:6" ht="18.75" thickBot="1" x14ac:dyDescent="0.3">
      <c r="A5075" s="110" t="str">
        <f t="shared" si="159"/>
        <v>A</v>
      </c>
      <c r="B5075" s="42" t="s">
        <v>2419</v>
      </c>
      <c r="C5075" s="120" t="s">
        <v>2420</v>
      </c>
      <c r="D5075" s="44">
        <v>139975</v>
      </c>
      <c r="E5075" s="44">
        <v>136454.83100000001</v>
      </c>
      <c r="F5075" s="113">
        <f t="shared" si="160"/>
        <v>0.97485144490087516</v>
      </c>
    </row>
    <row r="5076" spans="1:6" ht="15.75" thickTop="1" x14ac:dyDescent="0.25">
      <c r="A5076" s="110" t="str">
        <f t="shared" si="159"/>
        <v>A</v>
      </c>
      <c r="B5076" s="121" t="s">
        <v>258</v>
      </c>
      <c r="C5076" s="46" t="s">
        <v>10</v>
      </c>
      <c r="D5076" s="47">
        <v>139975</v>
      </c>
      <c r="E5076" s="47">
        <v>136454.83100000001</v>
      </c>
      <c r="F5076" s="122">
        <f t="shared" si="160"/>
        <v>0.97485144490087516</v>
      </c>
    </row>
    <row r="5077" spans="1:6" x14ac:dyDescent="0.25">
      <c r="A5077" s="110" t="str">
        <f t="shared" si="159"/>
        <v>A</v>
      </c>
      <c r="B5077" s="123" t="s">
        <v>258</v>
      </c>
      <c r="C5077" s="49" t="s">
        <v>2</v>
      </c>
      <c r="D5077" s="50">
        <v>139975</v>
      </c>
      <c r="E5077" s="50">
        <v>136454.83100000001</v>
      </c>
      <c r="F5077" s="124">
        <f t="shared" si="160"/>
        <v>0.97485144490087516</v>
      </c>
    </row>
    <row r="5078" spans="1:6" ht="18.75" thickBot="1" x14ac:dyDescent="0.3">
      <c r="A5078" s="110" t="str">
        <f t="shared" si="159"/>
        <v>A</v>
      </c>
      <c r="B5078" s="42" t="s">
        <v>2522</v>
      </c>
      <c r="C5078" s="120" t="s">
        <v>2523</v>
      </c>
      <c r="D5078" s="44">
        <v>4052.404</v>
      </c>
      <c r="E5078" s="44">
        <v>0</v>
      </c>
      <c r="F5078" s="113">
        <f t="shared" si="160"/>
        <v>0</v>
      </c>
    </row>
    <row r="5079" spans="1:6" ht="15.75" thickTop="1" x14ac:dyDescent="0.25">
      <c r="A5079" s="110" t="str">
        <f t="shared" si="159"/>
        <v>A</v>
      </c>
      <c r="B5079" s="121" t="s">
        <v>258</v>
      </c>
      <c r="C5079" s="46" t="s">
        <v>10</v>
      </c>
      <c r="D5079" s="47">
        <v>4052.404</v>
      </c>
      <c r="E5079" s="47">
        <v>0</v>
      </c>
      <c r="F5079" s="122">
        <f t="shared" si="160"/>
        <v>0</v>
      </c>
    </row>
    <row r="5080" spans="1:6" x14ac:dyDescent="0.25">
      <c r="A5080" s="110" t="str">
        <f t="shared" si="159"/>
        <v>A</v>
      </c>
      <c r="B5080" s="123" t="s">
        <v>258</v>
      </c>
      <c r="C5080" s="49" t="s">
        <v>16</v>
      </c>
      <c r="D5080" s="50">
        <v>4052.404</v>
      </c>
      <c r="E5080" s="50">
        <v>0</v>
      </c>
      <c r="F5080" s="124">
        <f t="shared" si="160"/>
        <v>0</v>
      </c>
    </row>
    <row r="5081" spans="1:6" ht="36.75" thickBot="1" x14ac:dyDescent="0.3">
      <c r="A5081" s="110" t="str">
        <f t="shared" si="159"/>
        <v>A</v>
      </c>
      <c r="B5081" s="42" t="s">
        <v>2421</v>
      </c>
      <c r="C5081" s="120" t="s">
        <v>2422</v>
      </c>
      <c r="D5081" s="44">
        <v>4994.4605999999994</v>
      </c>
      <c r="E5081" s="44">
        <v>792.29600000000005</v>
      </c>
      <c r="F5081" s="113">
        <f t="shared" si="160"/>
        <v>0.15863494848672952</v>
      </c>
    </row>
    <row r="5082" spans="1:6" ht="15.75" thickTop="1" x14ac:dyDescent="0.25">
      <c r="A5082" s="110" t="str">
        <f t="shared" si="159"/>
        <v>A</v>
      </c>
      <c r="B5082" s="121" t="s">
        <v>258</v>
      </c>
      <c r="C5082" s="46" t="s">
        <v>10</v>
      </c>
      <c r="D5082" s="47">
        <v>4994.4605999999994</v>
      </c>
      <c r="E5082" s="47">
        <v>792.29600000000005</v>
      </c>
      <c r="F5082" s="122">
        <f t="shared" si="160"/>
        <v>0.15863494848672952</v>
      </c>
    </row>
    <row r="5083" spans="1:6" x14ac:dyDescent="0.25">
      <c r="A5083" s="110" t="str">
        <f t="shared" si="159"/>
        <v>A</v>
      </c>
      <c r="B5083" s="123" t="s">
        <v>258</v>
      </c>
      <c r="C5083" s="49" t="s">
        <v>16</v>
      </c>
      <c r="D5083" s="50">
        <v>4994.4605999999994</v>
      </c>
      <c r="E5083" s="50">
        <v>792.29600000000005</v>
      </c>
      <c r="F5083" s="124">
        <f t="shared" si="160"/>
        <v>0.15863494848672952</v>
      </c>
    </row>
    <row r="5084" spans="1:6" s="55" customFormat="1" ht="36.75" thickBot="1" x14ac:dyDescent="0.3">
      <c r="A5084" s="51" t="str">
        <f t="shared" si="159"/>
        <v>A</v>
      </c>
      <c r="B5084" s="52" t="s">
        <v>2423</v>
      </c>
      <c r="C5084" s="125" t="s">
        <v>2422</v>
      </c>
      <c r="D5084" s="54">
        <v>4994.4605999999994</v>
      </c>
      <c r="E5084" s="54">
        <v>792.29600000000005</v>
      </c>
      <c r="F5084" s="126">
        <f t="shared" si="160"/>
        <v>0.15863494848672952</v>
      </c>
    </row>
    <row r="5085" spans="1:6" s="55" customFormat="1" ht="15.75" thickTop="1" x14ac:dyDescent="0.25">
      <c r="A5085" s="51" t="str">
        <f t="shared" si="159"/>
        <v>A</v>
      </c>
      <c r="B5085" s="127" t="s">
        <v>258</v>
      </c>
      <c r="C5085" s="57" t="s">
        <v>10</v>
      </c>
      <c r="D5085" s="58">
        <v>4994.4605999999994</v>
      </c>
      <c r="E5085" s="58">
        <v>792.29600000000005</v>
      </c>
      <c r="F5085" s="128">
        <f t="shared" si="160"/>
        <v>0.15863494848672952</v>
      </c>
    </row>
    <row r="5086" spans="1:6" s="55" customFormat="1" x14ac:dyDescent="0.25">
      <c r="A5086" s="51" t="str">
        <f t="shared" si="159"/>
        <v>A</v>
      </c>
      <c r="B5086" s="129" t="s">
        <v>258</v>
      </c>
      <c r="C5086" s="60" t="s">
        <v>16</v>
      </c>
      <c r="D5086" s="61">
        <v>4994.4605999999994</v>
      </c>
      <c r="E5086" s="61">
        <v>792.29600000000005</v>
      </c>
      <c r="F5086" s="130">
        <f t="shared" si="160"/>
        <v>0.15863494848672952</v>
      </c>
    </row>
    <row r="5087" spans="1:6" ht="36.75" thickBot="1" x14ac:dyDescent="0.3">
      <c r="A5087" s="110" t="str">
        <f t="shared" si="159"/>
        <v>A</v>
      </c>
      <c r="B5087" s="42" t="s">
        <v>2524</v>
      </c>
      <c r="C5087" s="120" t="s">
        <v>2525</v>
      </c>
      <c r="D5087" s="44">
        <v>12518.9</v>
      </c>
      <c r="E5087" s="44">
        <v>0</v>
      </c>
      <c r="F5087" s="113">
        <f t="shared" si="160"/>
        <v>0</v>
      </c>
    </row>
    <row r="5088" spans="1:6" ht="15.75" thickTop="1" x14ac:dyDescent="0.25">
      <c r="A5088" s="110" t="str">
        <f t="shared" si="159"/>
        <v>A</v>
      </c>
      <c r="B5088" s="121" t="s">
        <v>258</v>
      </c>
      <c r="C5088" s="46" t="s">
        <v>10</v>
      </c>
      <c r="D5088" s="47">
        <v>12518.9</v>
      </c>
      <c r="E5088" s="47">
        <v>0</v>
      </c>
      <c r="F5088" s="122">
        <f t="shared" si="160"/>
        <v>0</v>
      </c>
    </row>
    <row r="5089" spans="1:6" x14ac:dyDescent="0.25">
      <c r="A5089" s="110" t="str">
        <f t="shared" si="159"/>
        <v>A</v>
      </c>
      <c r="B5089" s="123" t="s">
        <v>258</v>
      </c>
      <c r="C5089" s="49" t="s">
        <v>2</v>
      </c>
      <c r="D5089" s="50">
        <v>12518.9</v>
      </c>
      <c r="E5089" s="50">
        <v>0</v>
      </c>
      <c r="F5089" s="124">
        <f t="shared" si="160"/>
        <v>0</v>
      </c>
    </row>
    <row r="5090" spans="1:6" ht="18.75" thickBot="1" x14ac:dyDescent="0.3">
      <c r="A5090" s="110" t="str">
        <f t="shared" si="159"/>
        <v>A</v>
      </c>
      <c r="B5090" s="42" t="s">
        <v>2526</v>
      </c>
      <c r="C5090" s="120" t="s">
        <v>2527</v>
      </c>
      <c r="D5090" s="44">
        <v>2000</v>
      </c>
      <c r="E5090" s="44">
        <v>0</v>
      </c>
      <c r="F5090" s="113">
        <f t="shared" si="160"/>
        <v>0</v>
      </c>
    </row>
    <row r="5091" spans="1:6" ht="15.75" thickTop="1" x14ac:dyDescent="0.25">
      <c r="A5091" s="110" t="str">
        <f t="shared" si="159"/>
        <v>A</v>
      </c>
      <c r="B5091" s="121" t="s">
        <v>258</v>
      </c>
      <c r="C5091" s="46" t="s">
        <v>10</v>
      </c>
      <c r="D5091" s="47">
        <v>2000</v>
      </c>
      <c r="E5091" s="47">
        <v>0</v>
      </c>
      <c r="F5091" s="122">
        <f t="shared" si="160"/>
        <v>0</v>
      </c>
    </row>
    <row r="5092" spans="1:6" x14ac:dyDescent="0.25">
      <c r="A5092" s="110" t="str">
        <f t="shared" si="159"/>
        <v>A</v>
      </c>
      <c r="B5092" s="123" t="s">
        <v>258</v>
      </c>
      <c r="C5092" s="49" t="s">
        <v>2</v>
      </c>
      <c r="D5092" s="50">
        <v>2000</v>
      </c>
      <c r="E5092" s="50">
        <v>0</v>
      </c>
      <c r="F5092" s="124">
        <f t="shared" si="160"/>
        <v>0</v>
      </c>
    </row>
    <row r="5093" spans="1:6" ht="54.75" thickBot="1" x14ac:dyDescent="0.3">
      <c r="A5093" s="110" t="str">
        <f t="shared" si="159"/>
        <v>A</v>
      </c>
      <c r="B5093" s="42" t="s">
        <v>2424</v>
      </c>
      <c r="C5093" s="120" t="s">
        <v>2425</v>
      </c>
      <c r="D5093" s="44">
        <v>50</v>
      </c>
      <c r="E5093" s="44">
        <v>39.799999999999997</v>
      </c>
      <c r="F5093" s="113">
        <f t="shared" si="160"/>
        <v>0.79599999999999993</v>
      </c>
    </row>
    <row r="5094" spans="1:6" ht="15.75" thickTop="1" x14ac:dyDescent="0.25">
      <c r="A5094" s="110" t="str">
        <f t="shared" si="159"/>
        <v>A</v>
      </c>
      <c r="B5094" s="121" t="s">
        <v>258</v>
      </c>
      <c r="C5094" s="46" t="s">
        <v>10</v>
      </c>
      <c r="D5094" s="47">
        <v>50</v>
      </c>
      <c r="E5094" s="47">
        <v>39.799999999999997</v>
      </c>
      <c r="F5094" s="122">
        <f t="shared" si="160"/>
        <v>0.79599999999999993</v>
      </c>
    </row>
    <row r="5095" spans="1:6" x14ac:dyDescent="0.25">
      <c r="A5095" s="110" t="str">
        <f t="shared" si="159"/>
        <v>A</v>
      </c>
      <c r="B5095" s="123" t="s">
        <v>258</v>
      </c>
      <c r="C5095" s="49" t="s">
        <v>16</v>
      </c>
      <c r="D5095" s="50">
        <v>50</v>
      </c>
      <c r="E5095" s="50">
        <v>39.799999999999997</v>
      </c>
      <c r="F5095" s="124">
        <f t="shared" si="160"/>
        <v>0.79599999999999993</v>
      </c>
    </row>
    <row r="5096" spans="1:6" ht="54.75" thickBot="1" x14ac:dyDescent="0.3">
      <c r="A5096" s="110" t="str">
        <f t="shared" si="159"/>
        <v>A</v>
      </c>
      <c r="B5096" s="42" t="s">
        <v>2528</v>
      </c>
      <c r="C5096" s="120" t="s">
        <v>2529</v>
      </c>
      <c r="D5096" s="44">
        <v>15</v>
      </c>
      <c r="E5096" s="44">
        <v>0</v>
      </c>
      <c r="F5096" s="113">
        <f t="shared" si="160"/>
        <v>0</v>
      </c>
    </row>
    <row r="5097" spans="1:6" ht="15.75" thickTop="1" x14ac:dyDescent="0.25">
      <c r="A5097" s="110" t="str">
        <f t="shared" si="159"/>
        <v>A</v>
      </c>
      <c r="B5097" s="121" t="s">
        <v>258</v>
      </c>
      <c r="C5097" s="46" t="s">
        <v>10</v>
      </c>
      <c r="D5097" s="47">
        <v>15</v>
      </c>
      <c r="E5097" s="47">
        <v>0</v>
      </c>
      <c r="F5097" s="122">
        <f t="shared" si="160"/>
        <v>0</v>
      </c>
    </row>
    <row r="5098" spans="1:6" x14ac:dyDescent="0.25">
      <c r="A5098" s="110" t="str">
        <f t="shared" si="159"/>
        <v>A</v>
      </c>
      <c r="B5098" s="123" t="s">
        <v>258</v>
      </c>
      <c r="C5098" s="49" t="s">
        <v>16</v>
      </c>
      <c r="D5098" s="50">
        <v>15</v>
      </c>
      <c r="E5098" s="50">
        <v>0</v>
      </c>
      <c r="F5098" s="124">
        <f t="shared" si="160"/>
        <v>0</v>
      </c>
    </row>
    <row r="5099" spans="1:6" ht="18.75" thickBot="1" x14ac:dyDescent="0.3">
      <c r="A5099" s="110" t="str">
        <f t="shared" si="159"/>
        <v>A</v>
      </c>
      <c r="B5099" s="42" t="s">
        <v>2426</v>
      </c>
      <c r="C5099" s="120" t="s">
        <v>2427</v>
      </c>
      <c r="D5099" s="44">
        <v>82000</v>
      </c>
      <c r="E5099" s="44">
        <v>82000</v>
      </c>
      <c r="F5099" s="113">
        <f t="shared" si="160"/>
        <v>1</v>
      </c>
    </row>
    <row r="5100" spans="1:6" ht="15.75" thickTop="1" x14ac:dyDescent="0.25">
      <c r="A5100" s="110" t="str">
        <f t="shared" si="159"/>
        <v>A</v>
      </c>
      <c r="B5100" s="121" t="s">
        <v>258</v>
      </c>
      <c r="C5100" s="46" t="s">
        <v>10</v>
      </c>
      <c r="D5100" s="47">
        <v>82000</v>
      </c>
      <c r="E5100" s="47">
        <v>82000</v>
      </c>
      <c r="F5100" s="122">
        <f t="shared" si="160"/>
        <v>1</v>
      </c>
    </row>
    <row r="5101" spans="1:6" x14ac:dyDescent="0.25">
      <c r="A5101" s="110" t="str">
        <f t="shared" si="159"/>
        <v>A</v>
      </c>
      <c r="B5101" s="123" t="s">
        <v>258</v>
      </c>
      <c r="C5101" s="49" t="s">
        <v>15</v>
      </c>
      <c r="D5101" s="50">
        <v>82000</v>
      </c>
      <c r="E5101" s="50">
        <v>82000</v>
      </c>
      <c r="F5101" s="124">
        <f t="shared" si="160"/>
        <v>1</v>
      </c>
    </row>
    <row r="5102" spans="1:6" ht="54.75" thickBot="1" x14ac:dyDescent="0.3">
      <c r="A5102" s="110" t="str">
        <f t="shared" si="159"/>
        <v>A</v>
      </c>
      <c r="B5102" s="42" t="s">
        <v>2428</v>
      </c>
      <c r="C5102" s="120" t="s">
        <v>2429</v>
      </c>
      <c r="D5102" s="44">
        <v>5000</v>
      </c>
      <c r="E5102" s="44">
        <v>5000</v>
      </c>
      <c r="F5102" s="113">
        <f t="shared" si="160"/>
        <v>1</v>
      </c>
    </row>
    <row r="5103" spans="1:6" ht="15.75" thickTop="1" x14ac:dyDescent="0.25">
      <c r="A5103" s="110" t="str">
        <f t="shared" si="159"/>
        <v>A</v>
      </c>
      <c r="B5103" s="121" t="s">
        <v>258</v>
      </c>
      <c r="C5103" s="46" t="s">
        <v>10</v>
      </c>
      <c r="D5103" s="47">
        <v>5000</v>
      </c>
      <c r="E5103" s="47">
        <v>5000</v>
      </c>
      <c r="F5103" s="122">
        <f t="shared" si="160"/>
        <v>1</v>
      </c>
    </row>
    <row r="5104" spans="1:6" x14ac:dyDescent="0.25">
      <c r="A5104" s="110" t="str">
        <f t="shared" si="159"/>
        <v>A</v>
      </c>
      <c r="B5104" s="123" t="s">
        <v>258</v>
      </c>
      <c r="C5104" s="49" t="s">
        <v>2</v>
      </c>
      <c r="D5104" s="50">
        <v>5000</v>
      </c>
      <c r="E5104" s="50">
        <v>5000</v>
      </c>
      <c r="F5104" s="124">
        <f t="shared" si="160"/>
        <v>1</v>
      </c>
    </row>
    <row r="5105" spans="1:6" s="55" customFormat="1" ht="72.75" thickBot="1" x14ac:dyDescent="0.3">
      <c r="A5105" s="51" t="str">
        <f t="shared" si="159"/>
        <v>A</v>
      </c>
      <c r="B5105" s="52" t="s">
        <v>2430</v>
      </c>
      <c r="C5105" s="125" t="s">
        <v>2431</v>
      </c>
      <c r="D5105" s="54">
        <v>5000</v>
      </c>
      <c r="E5105" s="54">
        <v>5000</v>
      </c>
      <c r="F5105" s="126">
        <f t="shared" si="160"/>
        <v>1</v>
      </c>
    </row>
    <row r="5106" spans="1:6" s="55" customFormat="1" ht="15.75" thickTop="1" x14ac:dyDescent="0.25">
      <c r="A5106" s="51" t="str">
        <f t="shared" si="159"/>
        <v>A</v>
      </c>
      <c r="B5106" s="127" t="s">
        <v>258</v>
      </c>
      <c r="C5106" s="57" t="s">
        <v>10</v>
      </c>
      <c r="D5106" s="58">
        <v>5000</v>
      </c>
      <c r="E5106" s="58">
        <v>5000</v>
      </c>
      <c r="F5106" s="128">
        <f t="shared" si="160"/>
        <v>1</v>
      </c>
    </row>
    <row r="5107" spans="1:6" s="55" customFormat="1" x14ac:dyDescent="0.25">
      <c r="A5107" s="51" t="str">
        <f t="shared" si="159"/>
        <v>A</v>
      </c>
      <c r="B5107" s="129" t="s">
        <v>258</v>
      </c>
      <c r="C5107" s="60" t="s">
        <v>2</v>
      </c>
      <c r="D5107" s="61">
        <v>5000</v>
      </c>
      <c r="E5107" s="61">
        <v>5000</v>
      </c>
      <c r="F5107" s="130">
        <f t="shared" si="160"/>
        <v>1</v>
      </c>
    </row>
    <row r="5108" spans="1:6" ht="36.75" thickBot="1" x14ac:dyDescent="0.3">
      <c r="A5108" s="110" t="str">
        <f t="shared" si="159"/>
        <v>A</v>
      </c>
      <c r="B5108" s="42" t="s">
        <v>2432</v>
      </c>
      <c r="C5108" s="120" t="s">
        <v>2433</v>
      </c>
      <c r="D5108" s="44">
        <v>4025</v>
      </c>
      <c r="E5108" s="44">
        <v>945.28728999999998</v>
      </c>
      <c r="F5108" s="113">
        <f t="shared" si="160"/>
        <v>0.23485398509316771</v>
      </c>
    </row>
    <row r="5109" spans="1:6" ht="15.75" thickTop="1" x14ac:dyDescent="0.25">
      <c r="A5109" s="110" t="str">
        <f t="shared" si="159"/>
        <v>A</v>
      </c>
      <c r="B5109" s="121" t="s">
        <v>258</v>
      </c>
      <c r="C5109" s="46" t="s">
        <v>10</v>
      </c>
      <c r="D5109" s="47">
        <v>2840</v>
      </c>
      <c r="E5109" s="47">
        <v>831.21792000000005</v>
      </c>
      <c r="F5109" s="122">
        <f t="shared" si="160"/>
        <v>0.29268236619718313</v>
      </c>
    </row>
    <row r="5110" spans="1:6" x14ac:dyDescent="0.25">
      <c r="A5110" s="110" t="str">
        <f t="shared" si="159"/>
        <v>A</v>
      </c>
      <c r="B5110" s="123" t="s">
        <v>258</v>
      </c>
      <c r="C5110" s="49" t="s">
        <v>2</v>
      </c>
      <c r="D5110" s="50">
        <v>2840</v>
      </c>
      <c r="E5110" s="50">
        <v>831.21792000000005</v>
      </c>
      <c r="F5110" s="124">
        <f t="shared" si="160"/>
        <v>0.29268236619718313</v>
      </c>
    </row>
    <row r="5111" spans="1:6" x14ac:dyDescent="0.25">
      <c r="A5111" s="110" t="str">
        <f t="shared" si="159"/>
        <v>A</v>
      </c>
      <c r="B5111" s="121" t="s">
        <v>258</v>
      </c>
      <c r="C5111" s="46" t="s">
        <v>18</v>
      </c>
      <c r="D5111" s="47">
        <v>1185</v>
      </c>
      <c r="E5111" s="47">
        <v>114.06936999999999</v>
      </c>
      <c r="F5111" s="122">
        <f t="shared" si="160"/>
        <v>9.6261071729957806E-2</v>
      </c>
    </row>
    <row r="5112" spans="1:6" ht="18.75" thickBot="1" x14ac:dyDescent="0.3">
      <c r="A5112" s="110" t="str">
        <f t="shared" si="159"/>
        <v>A</v>
      </c>
      <c r="B5112" s="42" t="s">
        <v>2434</v>
      </c>
      <c r="C5112" s="120" t="s">
        <v>2435</v>
      </c>
      <c r="D5112" s="44">
        <v>100</v>
      </c>
      <c r="E5112" s="44">
        <v>106.71937</v>
      </c>
      <c r="F5112" s="113">
        <f t="shared" si="160"/>
        <v>1.0671937</v>
      </c>
    </row>
    <row r="5113" spans="1:6" ht="15.75" thickTop="1" x14ac:dyDescent="0.25">
      <c r="A5113" s="110" t="str">
        <f t="shared" si="159"/>
        <v>A</v>
      </c>
      <c r="B5113" s="121" t="s">
        <v>258</v>
      </c>
      <c r="C5113" s="46" t="s">
        <v>18</v>
      </c>
      <c r="D5113" s="47">
        <v>100</v>
      </c>
      <c r="E5113" s="47">
        <v>106.71937</v>
      </c>
      <c r="F5113" s="122">
        <f t="shared" si="160"/>
        <v>1.0671937</v>
      </c>
    </row>
    <row r="5114" spans="1:6" ht="36.75" thickBot="1" x14ac:dyDescent="0.3">
      <c r="A5114" s="110" t="str">
        <f t="shared" si="159"/>
        <v>A</v>
      </c>
      <c r="B5114" s="42" t="s">
        <v>2530</v>
      </c>
      <c r="C5114" s="120" t="s">
        <v>2531</v>
      </c>
      <c r="D5114" s="44">
        <v>2250</v>
      </c>
      <c r="E5114" s="44">
        <v>0</v>
      </c>
      <c r="F5114" s="113">
        <f t="shared" si="160"/>
        <v>0</v>
      </c>
    </row>
    <row r="5115" spans="1:6" ht="15.75" thickTop="1" x14ac:dyDescent="0.25">
      <c r="A5115" s="110" t="str">
        <f t="shared" si="159"/>
        <v>A</v>
      </c>
      <c r="B5115" s="121" t="s">
        <v>258</v>
      </c>
      <c r="C5115" s="46" t="s">
        <v>10</v>
      </c>
      <c r="D5115" s="47">
        <v>1250</v>
      </c>
      <c r="E5115" s="47">
        <v>0</v>
      </c>
      <c r="F5115" s="122">
        <f t="shared" si="160"/>
        <v>0</v>
      </c>
    </row>
    <row r="5116" spans="1:6" x14ac:dyDescent="0.25">
      <c r="A5116" s="110" t="str">
        <f t="shared" si="159"/>
        <v>A</v>
      </c>
      <c r="B5116" s="123" t="s">
        <v>258</v>
      </c>
      <c r="C5116" s="49" t="s">
        <v>2</v>
      </c>
      <c r="D5116" s="50">
        <v>1250</v>
      </c>
      <c r="E5116" s="50">
        <v>0</v>
      </c>
      <c r="F5116" s="124">
        <f t="shared" si="160"/>
        <v>0</v>
      </c>
    </row>
    <row r="5117" spans="1:6" x14ac:dyDescent="0.25">
      <c r="A5117" s="110" t="str">
        <f t="shared" si="159"/>
        <v>A</v>
      </c>
      <c r="B5117" s="121" t="s">
        <v>258</v>
      </c>
      <c r="C5117" s="46" t="s">
        <v>18</v>
      </c>
      <c r="D5117" s="47">
        <v>1000</v>
      </c>
      <c r="E5117" s="47">
        <v>0</v>
      </c>
      <c r="F5117" s="122">
        <f t="shared" si="160"/>
        <v>0</v>
      </c>
    </row>
    <row r="5118" spans="1:6" ht="36.75" thickBot="1" x14ac:dyDescent="0.3">
      <c r="A5118" s="110" t="str">
        <f t="shared" si="159"/>
        <v>A</v>
      </c>
      <c r="B5118" s="42" t="s">
        <v>2436</v>
      </c>
      <c r="C5118" s="120" t="s">
        <v>556</v>
      </c>
      <c r="D5118" s="44">
        <v>1675</v>
      </c>
      <c r="E5118" s="44">
        <v>838.56792000000007</v>
      </c>
      <c r="F5118" s="113">
        <f t="shared" si="160"/>
        <v>0.50063756417910454</v>
      </c>
    </row>
    <row r="5119" spans="1:6" ht="15.75" thickTop="1" x14ac:dyDescent="0.25">
      <c r="A5119" s="110" t="str">
        <f t="shared" si="159"/>
        <v>A</v>
      </c>
      <c r="B5119" s="121" t="s">
        <v>258</v>
      </c>
      <c r="C5119" s="46" t="s">
        <v>10</v>
      </c>
      <c r="D5119" s="47">
        <v>1590</v>
      </c>
      <c r="E5119" s="47">
        <v>831.21792000000005</v>
      </c>
      <c r="F5119" s="122">
        <f t="shared" si="160"/>
        <v>0.52277856603773587</v>
      </c>
    </row>
    <row r="5120" spans="1:6" x14ac:dyDescent="0.25">
      <c r="A5120" s="110" t="str">
        <f t="shared" si="159"/>
        <v>A</v>
      </c>
      <c r="B5120" s="123" t="s">
        <v>258</v>
      </c>
      <c r="C5120" s="49" t="s">
        <v>2</v>
      </c>
      <c r="D5120" s="50">
        <v>1590</v>
      </c>
      <c r="E5120" s="50">
        <v>831.21792000000005</v>
      </c>
      <c r="F5120" s="124">
        <f t="shared" si="160"/>
        <v>0.52277856603773587</v>
      </c>
    </row>
    <row r="5121" spans="1:6" x14ac:dyDescent="0.25">
      <c r="A5121" s="110" t="str">
        <f t="shared" si="159"/>
        <v>A</v>
      </c>
      <c r="B5121" s="121" t="s">
        <v>258</v>
      </c>
      <c r="C5121" s="46" t="s">
        <v>18</v>
      </c>
      <c r="D5121" s="47">
        <v>85</v>
      </c>
      <c r="E5121" s="47">
        <v>7.35</v>
      </c>
      <c r="F5121" s="122">
        <f t="shared" si="160"/>
        <v>8.6470588235294119E-2</v>
      </c>
    </row>
    <row r="5122" spans="1:6" s="55" customFormat="1" ht="36.75" thickBot="1" x14ac:dyDescent="0.3">
      <c r="A5122" s="51" t="str">
        <f t="shared" si="159"/>
        <v>A</v>
      </c>
      <c r="B5122" s="52" t="s">
        <v>2437</v>
      </c>
      <c r="C5122" s="125" t="s">
        <v>556</v>
      </c>
      <c r="D5122" s="54">
        <v>1570</v>
      </c>
      <c r="E5122" s="54">
        <v>811.21792000000005</v>
      </c>
      <c r="F5122" s="126">
        <f t="shared" si="160"/>
        <v>0.51669931210191089</v>
      </c>
    </row>
    <row r="5123" spans="1:6" s="55" customFormat="1" ht="15.75" thickTop="1" x14ac:dyDescent="0.25">
      <c r="A5123" s="51" t="str">
        <f t="shared" si="159"/>
        <v>A</v>
      </c>
      <c r="B5123" s="127" t="s">
        <v>258</v>
      </c>
      <c r="C5123" s="57" t="s">
        <v>10</v>
      </c>
      <c r="D5123" s="58">
        <v>1570</v>
      </c>
      <c r="E5123" s="58">
        <v>811.21792000000005</v>
      </c>
      <c r="F5123" s="128">
        <f t="shared" si="160"/>
        <v>0.51669931210191089</v>
      </c>
    </row>
    <row r="5124" spans="1:6" s="55" customFormat="1" x14ac:dyDescent="0.25">
      <c r="A5124" s="51" t="str">
        <f t="shared" ref="A5124:A5145" si="161">IF(OR(D5124&lt;&gt;0,E5124&lt;&gt;0),"A","B")</f>
        <v>A</v>
      </c>
      <c r="B5124" s="129" t="s">
        <v>258</v>
      </c>
      <c r="C5124" s="60" t="s">
        <v>2</v>
      </c>
      <c r="D5124" s="61">
        <v>1570</v>
      </c>
      <c r="E5124" s="61">
        <v>811.21792000000005</v>
      </c>
      <c r="F5124" s="130">
        <f t="shared" ref="F5124:F5145" si="162">E5124/D5124</f>
        <v>0.51669931210191089</v>
      </c>
    </row>
    <row r="5125" spans="1:6" s="55" customFormat="1" ht="54.75" thickBot="1" x14ac:dyDescent="0.3">
      <c r="A5125" s="51" t="str">
        <f t="shared" si="161"/>
        <v>A</v>
      </c>
      <c r="B5125" s="52" t="s">
        <v>2438</v>
      </c>
      <c r="C5125" s="125" t="s">
        <v>2439</v>
      </c>
      <c r="D5125" s="54">
        <v>1570</v>
      </c>
      <c r="E5125" s="54">
        <v>811.21792000000005</v>
      </c>
      <c r="F5125" s="126">
        <f t="shared" si="162"/>
        <v>0.51669931210191089</v>
      </c>
    </row>
    <row r="5126" spans="1:6" s="55" customFormat="1" ht="15.75" thickTop="1" x14ac:dyDescent="0.25">
      <c r="A5126" s="51" t="str">
        <f t="shared" si="161"/>
        <v>A</v>
      </c>
      <c r="B5126" s="127" t="s">
        <v>258</v>
      </c>
      <c r="C5126" s="57" t="s">
        <v>10</v>
      </c>
      <c r="D5126" s="58">
        <v>1570</v>
      </c>
      <c r="E5126" s="58">
        <v>811.21792000000005</v>
      </c>
      <c r="F5126" s="128">
        <f t="shared" si="162"/>
        <v>0.51669931210191089</v>
      </c>
    </row>
    <row r="5127" spans="1:6" s="55" customFormat="1" x14ac:dyDescent="0.25">
      <c r="A5127" s="51" t="str">
        <f t="shared" si="161"/>
        <v>A</v>
      </c>
      <c r="B5127" s="129" t="s">
        <v>258</v>
      </c>
      <c r="C5127" s="60" t="s">
        <v>2</v>
      </c>
      <c r="D5127" s="61">
        <v>1570</v>
      </c>
      <c r="E5127" s="61">
        <v>811.21792000000005</v>
      </c>
      <c r="F5127" s="130">
        <f t="shared" si="162"/>
        <v>0.51669931210191089</v>
      </c>
    </row>
    <row r="5128" spans="1:6" s="55" customFormat="1" ht="36.75" thickBot="1" x14ac:dyDescent="0.3">
      <c r="A5128" s="51" t="str">
        <f t="shared" si="161"/>
        <v>A</v>
      </c>
      <c r="B5128" s="52" t="s">
        <v>2440</v>
      </c>
      <c r="C5128" s="125" t="s">
        <v>556</v>
      </c>
      <c r="D5128" s="54">
        <v>105</v>
      </c>
      <c r="E5128" s="54">
        <v>27.35</v>
      </c>
      <c r="F5128" s="126">
        <f t="shared" si="162"/>
        <v>0.26047619047619047</v>
      </c>
    </row>
    <row r="5129" spans="1:6" s="55" customFormat="1" ht="15.75" thickTop="1" x14ac:dyDescent="0.25">
      <c r="A5129" s="51" t="str">
        <f t="shared" si="161"/>
        <v>A</v>
      </c>
      <c r="B5129" s="127" t="s">
        <v>258</v>
      </c>
      <c r="C5129" s="57" t="s">
        <v>10</v>
      </c>
      <c r="D5129" s="58">
        <v>20</v>
      </c>
      <c r="E5129" s="58">
        <v>20</v>
      </c>
      <c r="F5129" s="128">
        <f t="shared" si="162"/>
        <v>1</v>
      </c>
    </row>
    <row r="5130" spans="1:6" s="55" customFormat="1" x14ac:dyDescent="0.25">
      <c r="A5130" s="51" t="str">
        <f t="shared" si="161"/>
        <v>A</v>
      </c>
      <c r="B5130" s="129" t="s">
        <v>258</v>
      </c>
      <c r="C5130" s="60" t="s">
        <v>2</v>
      </c>
      <c r="D5130" s="61">
        <v>20</v>
      </c>
      <c r="E5130" s="61">
        <v>20</v>
      </c>
      <c r="F5130" s="130">
        <f t="shared" si="162"/>
        <v>1</v>
      </c>
    </row>
    <row r="5131" spans="1:6" s="55" customFormat="1" x14ac:dyDescent="0.25">
      <c r="A5131" s="51" t="str">
        <f t="shared" si="161"/>
        <v>A</v>
      </c>
      <c r="B5131" s="127" t="s">
        <v>258</v>
      </c>
      <c r="C5131" s="57" t="s">
        <v>18</v>
      </c>
      <c r="D5131" s="58">
        <v>85</v>
      </c>
      <c r="E5131" s="58">
        <v>7.35</v>
      </c>
      <c r="F5131" s="128">
        <f t="shared" si="162"/>
        <v>8.6470588235294119E-2</v>
      </c>
    </row>
    <row r="5132" spans="1:6" s="55" customFormat="1" ht="54.75" thickBot="1" x14ac:dyDescent="0.3">
      <c r="A5132" s="51" t="str">
        <f t="shared" si="161"/>
        <v>A</v>
      </c>
      <c r="B5132" s="52" t="s">
        <v>2441</v>
      </c>
      <c r="C5132" s="125" t="s">
        <v>2442</v>
      </c>
      <c r="D5132" s="54">
        <v>105</v>
      </c>
      <c r="E5132" s="54">
        <v>27.35</v>
      </c>
      <c r="F5132" s="126">
        <f t="shared" si="162"/>
        <v>0.26047619047619047</v>
      </c>
    </row>
    <row r="5133" spans="1:6" s="55" customFormat="1" ht="15.75" thickTop="1" x14ac:dyDescent="0.25">
      <c r="A5133" s="51" t="str">
        <f t="shared" si="161"/>
        <v>A</v>
      </c>
      <c r="B5133" s="127" t="s">
        <v>258</v>
      </c>
      <c r="C5133" s="57" t="s">
        <v>10</v>
      </c>
      <c r="D5133" s="58">
        <v>20</v>
      </c>
      <c r="E5133" s="58">
        <v>20</v>
      </c>
      <c r="F5133" s="128">
        <f t="shared" si="162"/>
        <v>1</v>
      </c>
    </row>
    <row r="5134" spans="1:6" s="55" customFormat="1" x14ac:dyDescent="0.25">
      <c r="A5134" s="51" t="str">
        <f t="shared" si="161"/>
        <v>A</v>
      </c>
      <c r="B5134" s="129" t="s">
        <v>258</v>
      </c>
      <c r="C5134" s="60" t="s">
        <v>2</v>
      </c>
      <c r="D5134" s="61">
        <v>20</v>
      </c>
      <c r="E5134" s="61">
        <v>20</v>
      </c>
      <c r="F5134" s="130">
        <f t="shared" si="162"/>
        <v>1</v>
      </c>
    </row>
    <row r="5135" spans="1:6" s="55" customFormat="1" x14ac:dyDescent="0.25">
      <c r="A5135" s="51" t="str">
        <f t="shared" si="161"/>
        <v>A</v>
      </c>
      <c r="B5135" s="127" t="s">
        <v>258</v>
      </c>
      <c r="C5135" s="57" t="s">
        <v>18</v>
      </c>
      <c r="D5135" s="58">
        <v>85</v>
      </c>
      <c r="E5135" s="58">
        <v>7.35</v>
      </c>
      <c r="F5135" s="128">
        <f t="shared" si="162"/>
        <v>8.6470588235294119E-2</v>
      </c>
    </row>
    <row r="5136" spans="1:6" ht="18.75" thickBot="1" x14ac:dyDescent="0.3">
      <c r="A5136" s="110" t="str">
        <f t="shared" si="161"/>
        <v>A</v>
      </c>
      <c r="B5136" s="42" t="s">
        <v>2446</v>
      </c>
      <c r="C5136" s="120" t="s">
        <v>243</v>
      </c>
      <c r="D5136" s="44">
        <v>0</v>
      </c>
      <c r="E5136" s="44">
        <v>2.3226999999999998</v>
      </c>
      <c r="F5136" s="113" t="e">
        <f t="shared" si="162"/>
        <v>#DIV/0!</v>
      </c>
    </row>
    <row r="5137" spans="1:6" ht="15.75" thickTop="1" x14ac:dyDescent="0.25">
      <c r="A5137" s="110" t="str">
        <f t="shared" si="161"/>
        <v>A</v>
      </c>
      <c r="B5137" s="121" t="s">
        <v>258</v>
      </c>
      <c r="C5137" s="46" t="s">
        <v>10</v>
      </c>
      <c r="D5137" s="47">
        <v>0</v>
      </c>
      <c r="E5137" s="47">
        <v>2.3226999999999998</v>
      </c>
      <c r="F5137" s="122" t="e">
        <f t="shared" si="162"/>
        <v>#DIV/0!</v>
      </c>
    </row>
    <row r="5138" spans="1:6" x14ac:dyDescent="0.25">
      <c r="A5138" s="110" t="str">
        <f t="shared" si="161"/>
        <v>A</v>
      </c>
      <c r="B5138" s="123" t="s">
        <v>258</v>
      </c>
      <c r="C5138" s="49" t="s">
        <v>12</v>
      </c>
      <c r="D5138" s="50">
        <v>0</v>
      </c>
      <c r="E5138" s="50">
        <v>2.3226999999999998</v>
      </c>
      <c r="F5138" s="124" t="e">
        <f t="shared" si="162"/>
        <v>#DIV/0!</v>
      </c>
    </row>
    <row r="5139" spans="1:6" s="55" customFormat="1" ht="18.75" thickBot="1" x14ac:dyDescent="0.3">
      <c r="A5139" s="51" t="str">
        <f t="shared" si="161"/>
        <v>A</v>
      </c>
      <c r="B5139" s="52" t="s">
        <v>2449</v>
      </c>
      <c r="C5139" s="125" t="s">
        <v>2450</v>
      </c>
      <c r="D5139" s="54">
        <v>0</v>
      </c>
      <c r="E5139" s="54">
        <v>2.3226999999999998</v>
      </c>
      <c r="F5139" s="126" t="e">
        <f t="shared" si="162"/>
        <v>#DIV/0!</v>
      </c>
    </row>
    <row r="5140" spans="1:6" s="55" customFormat="1" ht="15.75" thickTop="1" x14ac:dyDescent="0.25">
      <c r="A5140" s="51" t="str">
        <f t="shared" si="161"/>
        <v>A</v>
      </c>
      <c r="B5140" s="127" t="s">
        <v>258</v>
      </c>
      <c r="C5140" s="57" t="s">
        <v>10</v>
      </c>
      <c r="D5140" s="58">
        <v>0</v>
      </c>
      <c r="E5140" s="58">
        <v>2.3226999999999998</v>
      </c>
      <c r="F5140" s="128" t="e">
        <f t="shared" si="162"/>
        <v>#DIV/0!</v>
      </c>
    </row>
    <row r="5141" spans="1:6" s="55" customFormat="1" x14ac:dyDescent="0.25">
      <c r="A5141" s="51" t="str">
        <f t="shared" si="161"/>
        <v>A</v>
      </c>
      <c r="B5141" s="129" t="s">
        <v>258</v>
      </c>
      <c r="C5141" s="60" t="s">
        <v>12</v>
      </c>
      <c r="D5141" s="61">
        <v>0</v>
      </c>
      <c r="E5141" s="61">
        <v>2.3226999999999998</v>
      </c>
      <c r="F5141" s="130" t="e">
        <f t="shared" si="162"/>
        <v>#DIV/0!</v>
      </c>
    </row>
    <row r="5142" spans="1:6" ht="18.75" thickBot="1" x14ac:dyDescent="0.3">
      <c r="A5142" s="110" t="str">
        <f t="shared" si="161"/>
        <v>A</v>
      </c>
      <c r="B5142" s="42" t="s">
        <v>2460</v>
      </c>
      <c r="C5142" s="120" t="s">
        <v>249</v>
      </c>
      <c r="D5142" s="44">
        <v>0</v>
      </c>
      <c r="E5142" s="44">
        <v>167.578</v>
      </c>
      <c r="F5142" s="113" t="e">
        <f t="shared" si="162"/>
        <v>#DIV/0!</v>
      </c>
    </row>
    <row r="5143" spans="1:6" ht="15.75" thickTop="1" x14ac:dyDescent="0.25">
      <c r="A5143" s="110" t="str">
        <f t="shared" si="161"/>
        <v>A</v>
      </c>
      <c r="B5143" s="121" t="s">
        <v>258</v>
      </c>
      <c r="C5143" s="46" t="s">
        <v>10</v>
      </c>
      <c r="D5143" s="47">
        <v>0</v>
      </c>
      <c r="E5143" s="47">
        <v>167.578</v>
      </c>
      <c r="F5143" s="122" t="e">
        <f t="shared" si="162"/>
        <v>#DIV/0!</v>
      </c>
    </row>
    <row r="5144" spans="1:6" x14ac:dyDescent="0.25">
      <c r="A5144" s="110" t="str">
        <f t="shared" si="161"/>
        <v>A</v>
      </c>
      <c r="B5144" s="123" t="s">
        <v>258</v>
      </c>
      <c r="C5144" s="49" t="s">
        <v>12</v>
      </c>
      <c r="D5144" s="50">
        <v>0</v>
      </c>
      <c r="E5144" s="50">
        <v>2.8</v>
      </c>
      <c r="F5144" s="124" t="e">
        <f t="shared" si="162"/>
        <v>#DIV/0!</v>
      </c>
    </row>
    <row r="5145" spans="1:6" x14ac:dyDescent="0.25">
      <c r="A5145" s="110" t="str">
        <f t="shared" si="161"/>
        <v>A</v>
      </c>
      <c r="B5145" s="123" t="s">
        <v>258</v>
      </c>
      <c r="C5145" s="49" t="s">
        <v>16</v>
      </c>
      <c r="D5145" s="50">
        <v>0</v>
      </c>
      <c r="E5145" s="50">
        <v>164.77799999999999</v>
      </c>
      <c r="F5145" s="124" t="e">
        <f t="shared" si="162"/>
        <v>#DIV/0!</v>
      </c>
    </row>
  </sheetData>
  <autoFilter ref="A2:F5145"/>
  <pageMargins left="1" right="1" top="1" bottom="1" header="1" footer="1"/>
  <pageSetup scale="5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I96"/>
  <sheetViews>
    <sheetView showGridLines="0" view="pageBreakPreview" zoomScale="80" zoomScaleNormal="100" zoomScaleSheetLayoutView="80" workbookViewId="0">
      <selection activeCell="I22" sqref="I22"/>
    </sheetView>
  </sheetViews>
  <sheetFormatPr defaultColWidth="10.42578125" defaultRowHeight="15" x14ac:dyDescent="0.25"/>
  <cols>
    <col min="1" max="1" width="7.28515625" style="133" bestFit="1" customWidth="1"/>
    <col min="2" max="2" width="17.42578125" style="137" customWidth="1"/>
    <col min="3" max="3" width="89.85546875" style="133" customWidth="1"/>
    <col min="4" max="6" width="22.5703125" style="133" customWidth="1"/>
    <col min="7" max="7" width="23.85546875" style="133" customWidth="1"/>
    <col min="8" max="8" width="22.5703125" style="153" customWidth="1"/>
    <col min="9" max="9" width="21" style="133" customWidth="1"/>
    <col min="10" max="16384" width="10.42578125" style="133"/>
  </cols>
  <sheetData>
    <row r="2" spans="1:9" ht="36.75" thickBot="1" x14ac:dyDescent="0.3">
      <c r="B2" s="134" t="s">
        <v>2532</v>
      </c>
      <c r="C2" s="135" t="s">
        <v>2533</v>
      </c>
      <c r="D2" s="134" t="s">
        <v>2534</v>
      </c>
      <c r="E2" s="134" t="s">
        <v>2535</v>
      </c>
      <c r="F2" s="134" t="s">
        <v>2477</v>
      </c>
      <c r="G2" s="134" t="s">
        <v>2536</v>
      </c>
      <c r="H2" s="136" t="s">
        <v>2537</v>
      </c>
      <c r="I2" s="134" t="s">
        <v>2538</v>
      </c>
    </row>
    <row r="3" spans="1:9" ht="18.75" thickBot="1" x14ac:dyDescent="0.3">
      <c r="A3" s="137" t="str">
        <f>IF(OR(E3&lt;&gt;0,F3&lt;&gt;0,),"A","B")</f>
        <v>A</v>
      </c>
      <c r="B3" s="138" t="s">
        <v>2539</v>
      </c>
      <c r="C3" s="138" t="s">
        <v>2540</v>
      </c>
      <c r="D3" s="139">
        <f>D4+D17+D22+D28+D50+D56+D59+D70+D76+D87</f>
        <v>20216784.719999999</v>
      </c>
      <c r="E3" s="139">
        <f>E4+E17+E22+E28+E50+E56+E59+E70+E76+E87</f>
        <v>4528309.2760000005</v>
      </c>
      <c r="F3" s="139">
        <f>F4+F17+F22+F28+F50+F56+F59+F70+F76+F87</f>
        <v>4351294.1773600001</v>
      </c>
      <c r="G3" s="140">
        <f>F3/E3</f>
        <v>0.96090922950466773</v>
      </c>
      <c r="H3" s="141">
        <f>F3/D3</f>
        <v>0.21523176101565572</v>
      </c>
      <c r="I3" s="140">
        <f>F3/$F$3</f>
        <v>1</v>
      </c>
    </row>
    <row r="4" spans="1:9" ht="18.75" thickBot="1" x14ac:dyDescent="0.3">
      <c r="A4" s="137" t="str">
        <f t="shared" ref="A4:A67" si="0">IF(OR(E4&lt;&gt;0,F4&lt;&gt;0,),"A","B")</f>
        <v>A</v>
      </c>
      <c r="B4" s="138" t="s">
        <v>2541</v>
      </c>
      <c r="C4" s="142" t="s">
        <v>2542</v>
      </c>
      <c r="D4" s="139">
        <f>D5+D9+D13+D14+D15+D16</f>
        <v>2883273.7605999997</v>
      </c>
      <c r="E4" s="139">
        <f>E5+E9+E13+E14+E15+E16</f>
        <v>674336.98660000006</v>
      </c>
      <c r="F4" s="139">
        <f>F5+F9+F13+F14+F15+F16</f>
        <v>591304.15862999996</v>
      </c>
      <c r="G4" s="140">
        <f>F4/E4</f>
        <v>0.87686745704302715</v>
      </c>
      <c r="H4" s="141">
        <f t="shared" ref="H4:H67" si="1">F4/D4</f>
        <v>0.20508082399603689</v>
      </c>
      <c r="I4" s="140">
        <f t="shared" ref="I4:I59" si="2">F4/$F$3</f>
        <v>0.13589156111452655</v>
      </c>
    </row>
    <row r="5" spans="1:9" ht="54.75" thickBot="1" x14ac:dyDescent="0.3">
      <c r="A5" s="137" t="str">
        <f t="shared" si="0"/>
        <v>A</v>
      </c>
      <c r="B5" s="143" t="s">
        <v>2543</v>
      </c>
      <c r="C5" s="144" t="s">
        <v>2544</v>
      </c>
      <c r="D5" s="145">
        <f>D6+D7+D8</f>
        <v>497465.41200000001</v>
      </c>
      <c r="E5" s="145">
        <f>E6+E7+E8</f>
        <v>127941.23000000001</v>
      </c>
      <c r="F5" s="145">
        <f>F6+F7+F8</f>
        <v>95918.058909999992</v>
      </c>
      <c r="G5" s="146">
        <f t="shared" ref="G5:G68" si="3">F5/E5</f>
        <v>0.74970405482267122</v>
      </c>
      <c r="H5" s="147">
        <f t="shared" si="1"/>
        <v>0.19281352350583117</v>
      </c>
      <c r="I5" s="146"/>
    </row>
    <row r="6" spans="1:9" ht="36.75" thickBot="1" x14ac:dyDescent="0.3">
      <c r="A6" s="137" t="str">
        <f t="shared" si="0"/>
        <v>A</v>
      </c>
      <c r="B6" s="148" t="s">
        <v>2545</v>
      </c>
      <c r="C6" s="149" t="s">
        <v>2546</v>
      </c>
      <c r="D6" s="150">
        <v>201883.07199999999</v>
      </c>
      <c r="E6" s="150">
        <v>53763.89</v>
      </c>
      <c r="F6" s="150">
        <v>38856.502329999996</v>
      </c>
      <c r="G6" s="151">
        <f t="shared" si="3"/>
        <v>0.72272490569413772</v>
      </c>
      <c r="H6" s="152">
        <f t="shared" si="1"/>
        <v>0.19247033416452072</v>
      </c>
      <c r="I6" s="151"/>
    </row>
    <row r="7" spans="1:9" ht="18.75" thickBot="1" x14ac:dyDescent="0.3">
      <c r="A7" s="137" t="str">
        <f t="shared" si="0"/>
        <v>A</v>
      </c>
      <c r="B7" s="148" t="s">
        <v>2547</v>
      </c>
      <c r="C7" s="149" t="s">
        <v>2548</v>
      </c>
      <c r="D7" s="150">
        <v>108762.644</v>
      </c>
      <c r="E7" s="150">
        <v>22352.944</v>
      </c>
      <c r="F7" s="150">
        <v>13947.38286</v>
      </c>
      <c r="G7" s="151">
        <f t="shared" si="3"/>
        <v>0.62396178597324814</v>
      </c>
      <c r="H7" s="152">
        <f t="shared" si="1"/>
        <v>0.12823688673842831</v>
      </c>
      <c r="I7" s="151"/>
    </row>
    <row r="8" spans="1:9" ht="18.75" thickBot="1" x14ac:dyDescent="0.3">
      <c r="A8" s="137" t="str">
        <f t="shared" si="0"/>
        <v>A</v>
      </c>
      <c r="B8" s="148" t="s">
        <v>2549</v>
      </c>
      <c r="C8" s="149" t="s">
        <v>2550</v>
      </c>
      <c r="D8" s="150">
        <v>186819.696</v>
      </c>
      <c r="E8" s="150">
        <v>51824.396000000001</v>
      </c>
      <c r="F8" s="150">
        <v>43114.173719999999</v>
      </c>
      <c r="G8" s="151">
        <f t="shared" si="3"/>
        <v>0.83192814673614335</v>
      </c>
      <c r="H8" s="152">
        <f t="shared" si="1"/>
        <v>0.23077959467400053</v>
      </c>
      <c r="I8" s="151"/>
    </row>
    <row r="9" spans="1:9" ht="18.75" thickBot="1" x14ac:dyDescent="0.3">
      <c r="A9" s="137" t="str">
        <f t="shared" si="0"/>
        <v>A</v>
      </c>
      <c r="B9" s="143" t="s">
        <v>2551</v>
      </c>
      <c r="C9" s="144" t="s">
        <v>2552</v>
      </c>
      <c r="D9" s="145">
        <f>D10+D11+D12</f>
        <v>90150</v>
      </c>
      <c r="E9" s="145">
        <f>E10+E11+E12</f>
        <v>27153.948</v>
      </c>
      <c r="F9" s="145">
        <f>F10+F11+F12</f>
        <v>21028.063999999998</v>
      </c>
      <c r="G9" s="146">
        <f t="shared" si="3"/>
        <v>0.77440171867457352</v>
      </c>
      <c r="H9" s="147">
        <f t="shared" si="1"/>
        <v>0.23325639489739322</v>
      </c>
      <c r="I9" s="146"/>
    </row>
    <row r="10" spans="1:9" ht="18.75" thickBot="1" x14ac:dyDescent="0.3">
      <c r="A10" s="137" t="str">
        <f t="shared" si="0"/>
        <v>A</v>
      </c>
      <c r="B10" s="148" t="s">
        <v>2553</v>
      </c>
      <c r="C10" s="149" t="s">
        <v>2554</v>
      </c>
      <c r="D10" s="150">
        <v>1750</v>
      </c>
      <c r="E10" s="150">
        <v>437.5</v>
      </c>
      <c r="F10" s="150">
        <v>385.53684999999996</v>
      </c>
      <c r="G10" s="151">
        <f t="shared" si="3"/>
        <v>0.88122708571428565</v>
      </c>
      <c r="H10" s="152">
        <f t="shared" si="1"/>
        <v>0.22030677142857141</v>
      </c>
      <c r="I10" s="151"/>
    </row>
    <row r="11" spans="1:9" ht="18.75" thickBot="1" x14ac:dyDescent="0.3">
      <c r="A11" s="137" t="str">
        <f t="shared" si="0"/>
        <v>A</v>
      </c>
      <c r="B11" s="148" t="s">
        <v>2555</v>
      </c>
      <c r="C11" s="149" t="s">
        <v>2556</v>
      </c>
      <c r="D11" s="150">
        <v>20900</v>
      </c>
      <c r="E11" s="150">
        <v>3975.4479999999999</v>
      </c>
      <c r="F11" s="150">
        <v>3061.64561</v>
      </c>
      <c r="G11" s="151">
        <f t="shared" si="3"/>
        <v>0.77013851269089673</v>
      </c>
      <c r="H11" s="152">
        <f t="shared" si="1"/>
        <v>0.14649022057416269</v>
      </c>
      <c r="I11" s="151"/>
    </row>
    <row r="12" spans="1:9" ht="18.75" thickBot="1" x14ac:dyDescent="0.3">
      <c r="A12" s="137" t="str">
        <f t="shared" si="0"/>
        <v>A</v>
      </c>
      <c r="B12" s="148" t="s">
        <v>2557</v>
      </c>
      <c r="C12" s="149" t="s">
        <v>2558</v>
      </c>
      <c r="D12" s="150">
        <v>67500</v>
      </c>
      <c r="E12" s="150">
        <v>22741</v>
      </c>
      <c r="F12" s="150">
        <v>17580.881539999998</v>
      </c>
      <c r="G12" s="151">
        <f t="shared" si="3"/>
        <v>0.77309184028846567</v>
      </c>
      <c r="H12" s="152">
        <f t="shared" si="1"/>
        <v>0.26045750429629627</v>
      </c>
      <c r="I12" s="151"/>
    </row>
    <row r="13" spans="1:9" ht="18.75" thickBot="1" x14ac:dyDescent="0.3">
      <c r="A13" s="137" t="str">
        <f t="shared" si="0"/>
        <v>A</v>
      </c>
      <c r="B13" s="143" t="s">
        <v>2559</v>
      </c>
      <c r="C13" s="144" t="s">
        <v>2560</v>
      </c>
      <c r="D13" s="145">
        <v>4735</v>
      </c>
      <c r="E13" s="145">
        <v>1212.95</v>
      </c>
      <c r="F13" s="145">
        <v>1091.6626999999999</v>
      </c>
      <c r="G13" s="146">
        <f t="shared" si="3"/>
        <v>0.9000063481594458</v>
      </c>
      <c r="H13" s="147">
        <f t="shared" si="1"/>
        <v>0.23055178458289333</v>
      </c>
      <c r="I13" s="146"/>
    </row>
    <row r="14" spans="1:9" ht="18.75" thickBot="1" x14ac:dyDescent="0.3">
      <c r="A14" s="137" t="str">
        <f t="shared" si="0"/>
        <v>A</v>
      </c>
      <c r="B14" s="143" t="s">
        <v>2561</v>
      </c>
      <c r="C14" s="144" t="s">
        <v>2562</v>
      </c>
      <c r="D14" s="145">
        <v>1240994.4605999999</v>
      </c>
      <c r="E14" s="145">
        <v>318184.46060000005</v>
      </c>
      <c r="F14" s="145">
        <v>307994.07113</v>
      </c>
      <c r="G14" s="146">
        <f t="shared" si="3"/>
        <v>0.96797332763899269</v>
      </c>
      <c r="H14" s="147">
        <f t="shared" si="1"/>
        <v>0.24818327632267598</v>
      </c>
      <c r="I14" s="146"/>
    </row>
    <row r="15" spans="1:9" ht="36.75" thickBot="1" x14ac:dyDescent="0.3">
      <c r="A15" s="137" t="str">
        <f t="shared" si="0"/>
        <v>A</v>
      </c>
      <c r="B15" s="143" t="s">
        <v>2563</v>
      </c>
      <c r="C15" s="144" t="s">
        <v>2564</v>
      </c>
      <c r="D15" s="145">
        <v>951525</v>
      </c>
      <c r="E15" s="145">
        <v>166493.9</v>
      </c>
      <c r="F15" s="145">
        <v>148454.83100000001</v>
      </c>
      <c r="G15" s="146">
        <f t="shared" si="3"/>
        <v>0.89165327378360415</v>
      </c>
      <c r="H15" s="147">
        <f t="shared" si="1"/>
        <v>0.15601779354194584</v>
      </c>
      <c r="I15" s="146"/>
    </row>
    <row r="16" spans="1:9" ht="36.75" thickBot="1" x14ac:dyDescent="0.3">
      <c r="A16" s="137" t="str">
        <f t="shared" si="0"/>
        <v>A</v>
      </c>
      <c r="B16" s="143" t="s">
        <v>2565</v>
      </c>
      <c r="C16" s="144" t="s">
        <v>2566</v>
      </c>
      <c r="D16" s="145">
        <v>98403.888000000006</v>
      </c>
      <c r="E16" s="145">
        <v>33350.498</v>
      </c>
      <c r="F16" s="145">
        <v>16817.470890000001</v>
      </c>
      <c r="G16" s="146">
        <f t="shared" si="3"/>
        <v>0.504264460758577</v>
      </c>
      <c r="H16" s="147">
        <f t="shared" si="1"/>
        <v>0.1709025042790992</v>
      </c>
      <c r="I16" s="146"/>
    </row>
    <row r="17" spans="1:9" ht="18.75" thickBot="1" x14ac:dyDescent="0.3">
      <c r="A17" s="137" t="str">
        <f t="shared" si="0"/>
        <v>A</v>
      </c>
      <c r="B17" s="138" t="s">
        <v>2567</v>
      </c>
      <c r="C17" s="142" t="s">
        <v>2568</v>
      </c>
      <c r="D17" s="139">
        <f>SUM(D18:D21)</f>
        <v>1322580.676</v>
      </c>
      <c r="E17" s="139">
        <f>SUM(E18:E21)</f>
        <v>326798.59299999999</v>
      </c>
      <c r="F17" s="139">
        <f>SUM(F18:F21)</f>
        <v>323033.78677999997</v>
      </c>
      <c r="G17" s="140">
        <f t="shared" si="3"/>
        <v>0.98847973552933865</v>
      </c>
      <c r="H17" s="141">
        <f t="shared" si="1"/>
        <v>0.24424505260199339</v>
      </c>
      <c r="I17" s="140">
        <f t="shared" si="2"/>
        <v>7.4238553775738902E-2</v>
      </c>
    </row>
    <row r="18" spans="1:9" ht="18.75" thickBot="1" x14ac:dyDescent="0.3">
      <c r="A18" s="137" t="str">
        <f t="shared" si="0"/>
        <v>A</v>
      </c>
      <c r="B18" s="143" t="s">
        <v>2569</v>
      </c>
      <c r="C18" s="144" t="s">
        <v>2570</v>
      </c>
      <c r="D18" s="145">
        <v>609959.1</v>
      </c>
      <c r="E18" s="145">
        <v>171806.31</v>
      </c>
      <c r="F18" s="145">
        <v>171695.70405999999</v>
      </c>
      <c r="G18" s="146">
        <f t="shared" si="3"/>
        <v>0.99935621724254475</v>
      </c>
      <c r="H18" s="147">
        <f t="shared" si="1"/>
        <v>0.28148724080024379</v>
      </c>
      <c r="I18" s="146"/>
    </row>
    <row r="19" spans="1:9" ht="18.75" thickBot="1" x14ac:dyDescent="0.3">
      <c r="A19" s="137" t="str">
        <f t="shared" si="0"/>
        <v>A</v>
      </c>
      <c r="B19" s="143" t="s">
        <v>2571</v>
      </c>
      <c r="C19" s="144" t="s">
        <v>2572</v>
      </c>
      <c r="D19" s="145">
        <v>2000</v>
      </c>
      <c r="E19" s="145">
        <v>300</v>
      </c>
      <c r="F19" s="145">
        <v>299.67298999999997</v>
      </c>
      <c r="G19" s="146">
        <f t="shared" si="3"/>
        <v>0.99890996666666654</v>
      </c>
      <c r="H19" s="147">
        <f t="shared" si="1"/>
        <v>0.14983649499999999</v>
      </c>
      <c r="I19" s="146"/>
    </row>
    <row r="20" spans="1:9" ht="18.75" thickBot="1" x14ac:dyDescent="0.3">
      <c r="A20" s="137" t="str">
        <f t="shared" si="0"/>
        <v>A</v>
      </c>
      <c r="B20" s="143" t="s">
        <v>2573</v>
      </c>
      <c r="C20" s="144" t="s">
        <v>2574</v>
      </c>
      <c r="D20" s="145">
        <v>44608</v>
      </c>
      <c r="E20" s="145">
        <v>8145.1</v>
      </c>
      <c r="F20" s="145">
        <v>8022.5196900000001</v>
      </c>
      <c r="G20" s="146">
        <f t="shared" si="3"/>
        <v>0.98495042295367763</v>
      </c>
      <c r="H20" s="147">
        <f t="shared" si="1"/>
        <v>0.17984486392575322</v>
      </c>
      <c r="I20" s="146"/>
    </row>
    <row r="21" spans="1:9" ht="33.75" customHeight="1" thickBot="1" x14ac:dyDescent="0.3">
      <c r="A21" s="137" t="str">
        <f t="shared" si="0"/>
        <v>A</v>
      </c>
      <c r="B21" s="143" t="s">
        <v>2575</v>
      </c>
      <c r="C21" s="144" t="s">
        <v>2576</v>
      </c>
      <c r="D21" s="145">
        <v>666013.576</v>
      </c>
      <c r="E21" s="145">
        <v>146547.18299999999</v>
      </c>
      <c r="F21" s="145">
        <v>143015.89004</v>
      </c>
      <c r="G21" s="146">
        <f t="shared" si="3"/>
        <v>0.97590337195359123</v>
      </c>
      <c r="H21" s="147">
        <f t="shared" si="1"/>
        <v>0.21473419640923355</v>
      </c>
      <c r="I21" s="146"/>
    </row>
    <row r="22" spans="1:9" ht="18.75" thickBot="1" x14ac:dyDescent="0.3">
      <c r="A22" s="137" t="str">
        <f t="shared" si="0"/>
        <v>A</v>
      </c>
      <c r="B22" s="138" t="s">
        <v>2577</v>
      </c>
      <c r="C22" s="142" t="s">
        <v>2578</v>
      </c>
      <c r="D22" s="139">
        <f>SUM(D23:D27)</f>
        <v>1855715.8103999998</v>
      </c>
      <c r="E22" s="139">
        <f>SUM(E23:E27)</f>
        <v>456639.91940000001</v>
      </c>
      <c r="F22" s="139">
        <f t="shared" ref="F22" si="4">SUM(F23:F27)</f>
        <v>409416.37225999997</v>
      </c>
      <c r="G22" s="140">
        <f t="shared" si="3"/>
        <v>0.89658471558498609</v>
      </c>
      <c r="H22" s="141">
        <f t="shared" si="1"/>
        <v>0.22062449970275902</v>
      </c>
      <c r="I22" s="140">
        <f t="shared" si="2"/>
        <v>9.4090713146956079E-2</v>
      </c>
    </row>
    <row r="23" spans="1:9" ht="18.75" thickBot="1" x14ac:dyDescent="0.3">
      <c r="A23" s="137" t="str">
        <f t="shared" si="0"/>
        <v>A</v>
      </c>
      <c r="B23" s="143" t="s">
        <v>2579</v>
      </c>
      <c r="C23" s="144" t="s">
        <v>2580</v>
      </c>
      <c r="D23" s="145">
        <v>1013910.2709999999</v>
      </c>
      <c r="E23" s="145">
        <v>244294.68</v>
      </c>
      <c r="F23" s="145">
        <v>225998.05530000001</v>
      </c>
      <c r="G23" s="146">
        <f t="shared" si="3"/>
        <v>0.9251042851199216</v>
      </c>
      <c r="H23" s="147">
        <f t="shared" si="1"/>
        <v>0.22289749079778284</v>
      </c>
      <c r="I23" s="146"/>
    </row>
    <row r="24" spans="1:9" ht="18.75" thickBot="1" x14ac:dyDescent="0.3">
      <c r="A24" s="137" t="str">
        <f t="shared" si="0"/>
        <v>A</v>
      </c>
      <c r="B24" s="143" t="s">
        <v>2581</v>
      </c>
      <c r="C24" s="144" t="s">
        <v>2582</v>
      </c>
      <c r="D24" s="145">
        <v>102700</v>
      </c>
      <c r="E24" s="145">
        <v>30223</v>
      </c>
      <c r="F24" s="145">
        <v>29497.691480000001</v>
      </c>
      <c r="G24" s="146">
        <f t="shared" si="3"/>
        <v>0.97600143863944677</v>
      </c>
      <c r="H24" s="147">
        <f t="shared" si="1"/>
        <v>0.28722192288218112</v>
      </c>
      <c r="I24" s="146"/>
    </row>
    <row r="25" spans="1:9" ht="18.75" thickBot="1" x14ac:dyDescent="0.3">
      <c r="A25" s="137" t="str">
        <f t="shared" si="0"/>
        <v>A</v>
      </c>
      <c r="B25" s="143" t="s">
        <v>2583</v>
      </c>
      <c r="C25" s="144" t="s">
        <v>2584</v>
      </c>
      <c r="D25" s="145">
        <v>205830</v>
      </c>
      <c r="E25" s="145">
        <v>48098.3</v>
      </c>
      <c r="F25" s="145">
        <v>40822.504979999998</v>
      </c>
      <c r="G25" s="146">
        <f t="shared" si="3"/>
        <v>0.84873072395490057</v>
      </c>
      <c r="H25" s="147">
        <f t="shared" si="1"/>
        <v>0.19833117125783412</v>
      </c>
      <c r="I25" s="146"/>
    </row>
    <row r="26" spans="1:9" ht="18.75" thickBot="1" x14ac:dyDescent="0.3">
      <c r="A26" s="137" t="str">
        <f t="shared" si="0"/>
        <v>A</v>
      </c>
      <c r="B26" s="143" t="s">
        <v>2585</v>
      </c>
      <c r="C26" s="144" t="s">
        <v>2586</v>
      </c>
      <c r="D26" s="145">
        <v>237400</v>
      </c>
      <c r="E26" s="145">
        <v>49100</v>
      </c>
      <c r="F26" s="145">
        <v>38957.889689999996</v>
      </c>
      <c r="G26" s="146">
        <f t="shared" si="3"/>
        <v>0.79343970855397139</v>
      </c>
      <c r="H26" s="147">
        <f t="shared" si="1"/>
        <v>0.16410231545914067</v>
      </c>
      <c r="I26" s="146"/>
    </row>
    <row r="27" spans="1:9" ht="36.75" thickBot="1" x14ac:dyDescent="0.3">
      <c r="A27" s="137" t="str">
        <f t="shared" si="0"/>
        <v>A</v>
      </c>
      <c r="B27" s="143" t="s">
        <v>2587</v>
      </c>
      <c r="C27" s="144" t="s">
        <v>2588</v>
      </c>
      <c r="D27" s="145">
        <v>295875.53939999995</v>
      </c>
      <c r="E27" s="145">
        <v>84923.939400000003</v>
      </c>
      <c r="F27" s="145">
        <v>74140.230810000008</v>
      </c>
      <c r="G27" s="146">
        <f t="shared" si="3"/>
        <v>0.87301921382606051</v>
      </c>
      <c r="H27" s="147">
        <f t="shared" si="1"/>
        <v>0.25057911498986191</v>
      </c>
      <c r="I27" s="146"/>
    </row>
    <row r="28" spans="1:9" ht="18.75" thickBot="1" x14ac:dyDescent="0.3">
      <c r="A28" s="137" t="str">
        <f t="shared" si="0"/>
        <v>A</v>
      </c>
      <c r="B28" s="138" t="s">
        <v>2589</v>
      </c>
      <c r="C28" s="142" t="s">
        <v>2590</v>
      </c>
      <c r="D28" s="139">
        <f>D29+D32+D34+D37+D39+D44+D45+D49</f>
        <v>3728673</v>
      </c>
      <c r="E28" s="139">
        <f>E29+E32+E34+E37+E39+E44+E45+E49</f>
        <v>649566.74000000011</v>
      </c>
      <c r="F28" s="139">
        <f t="shared" ref="F28" si="5">F29+F32+F34+F37+F39+F44+F45+F49</f>
        <v>638761.50309999997</v>
      </c>
      <c r="G28" s="140">
        <f t="shared" si="3"/>
        <v>0.98336547080597114</v>
      </c>
      <c r="H28" s="141">
        <f t="shared" si="1"/>
        <v>0.17131067891981946</v>
      </c>
      <c r="I28" s="140">
        <f t="shared" si="2"/>
        <v>0.14679805066352622</v>
      </c>
    </row>
    <row r="29" spans="1:9" ht="36.75" thickBot="1" x14ac:dyDescent="0.3">
      <c r="A29" s="137" t="str">
        <f t="shared" si="0"/>
        <v>A</v>
      </c>
      <c r="B29" s="143" t="s">
        <v>2591</v>
      </c>
      <c r="C29" s="144" t="s">
        <v>2592</v>
      </c>
      <c r="D29" s="145">
        <f>D30+D31</f>
        <v>383440</v>
      </c>
      <c r="E29" s="145">
        <f>E30+E31</f>
        <v>80660.72</v>
      </c>
      <c r="F29" s="145">
        <f>F30+F31</f>
        <v>68031.336039999995</v>
      </c>
      <c r="G29" s="146">
        <f t="shared" si="3"/>
        <v>0.84342584643429908</v>
      </c>
      <c r="H29" s="147">
        <f t="shared" si="1"/>
        <v>0.17742368047152096</v>
      </c>
      <c r="I29" s="146"/>
    </row>
    <row r="30" spans="1:9" ht="18.75" thickBot="1" x14ac:dyDescent="0.3">
      <c r="A30" s="137" t="str">
        <f t="shared" si="0"/>
        <v>A</v>
      </c>
      <c r="B30" s="148" t="s">
        <v>2593</v>
      </c>
      <c r="C30" s="149" t="s">
        <v>2594</v>
      </c>
      <c r="D30" s="150">
        <v>291165</v>
      </c>
      <c r="E30" s="150">
        <v>55809.5</v>
      </c>
      <c r="F30" s="150">
        <v>44008.397969999998</v>
      </c>
      <c r="G30" s="151">
        <f t="shared" si="3"/>
        <v>0.78854671641924756</v>
      </c>
      <c r="H30" s="152">
        <f t="shared" si="1"/>
        <v>0.1511459068569368</v>
      </c>
      <c r="I30" s="151"/>
    </row>
    <row r="31" spans="1:9" ht="18.75" thickBot="1" x14ac:dyDescent="0.3">
      <c r="A31" s="137" t="str">
        <f t="shared" si="0"/>
        <v>A</v>
      </c>
      <c r="B31" s="148" t="s">
        <v>2595</v>
      </c>
      <c r="C31" s="149" t="s">
        <v>2596</v>
      </c>
      <c r="D31" s="150">
        <v>92275</v>
      </c>
      <c r="E31" s="150">
        <v>24851.22</v>
      </c>
      <c r="F31" s="150">
        <v>24022.93807</v>
      </c>
      <c r="G31" s="146">
        <f t="shared" si="3"/>
        <v>0.96667037151495983</v>
      </c>
      <c r="H31" s="152">
        <f t="shared" si="1"/>
        <v>0.26034069975616364</v>
      </c>
      <c r="I31" s="151"/>
    </row>
    <row r="32" spans="1:9" ht="36.75" thickBot="1" x14ac:dyDescent="0.3">
      <c r="A32" s="137" t="str">
        <f t="shared" si="0"/>
        <v>A</v>
      </c>
      <c r="B32" s="143" t="s">
        <v>2597</v>
      </c>
      <c r="C32" s="144" t="s">
        <v>2598</v>
      </c>
      <c r="D32" s="145">
        <f>D33</f>
        <v>615322</v>
      </c>
      <c r="E32" s="145">
        <f>E33</f>
        <v>157921.07</v>
      </c>
      <c r="F32" s="145">
        <f>F33</f>
        <v>144437.61986999999</v>
      </c>
      <c r="G32" s="151">
        <f t="shared" si="3"/>
        <v>0.91461905539267174</v>
      </c>
      <c r="H32" s="147">
        <f t="shared" si="1"/>
        <v>0.23473501657668666</v>
      </c>
      <c r="I32" s="146"/>
    </row>
    <row r="33" spans="1:9" ht="18.75" thickBot="1" x14ac:dyDescent="0.3">
      <c r="A33" s="137" t="str">
        <f t="shared" si="0"/>
        <v>A</v>
      </c>
      <c r="B33" s="148" t="s">
        <v>2599</v>
      </c>
      <c r="C33" s="149" t="s">
        <v>2600</v>
      </c>
      <c r="D33" s="150">
        <v>615322</v>
      </c>
      <c r="E33" s="150">
        <v>157921.07</v>
      </c>
      <c r="F33" s="150">
        <v>144437.61986999999</v>
      </c>
      <c r="G33" s="146">
        <f t="shared" si="3"/>
        <v>0.91461905539267174</v>
      </c>
      <c r="H33" s="152">
        <f t="shared" si="1"/>
        <v>0.23473501657668666</v>
      </c>
      <c r="I33" s="151"/>
    </row>
    <row r="34" spans="1:9" ht="18.75" thickBot="1" x14ac:dyDescent="0.3">
      <c r="A34" s="137" t="str">
        <f t="shared" si="0"/>
        <v>A</v>
      </c>
      <c r="B34" s="143" t="s">
        <v>2601</v>
      </c>
      <c r="C34" s="144" t="s">
        <v>2602</v>
      </c>
      <c r="D34" s="145">
        <f>D35+D36</f>
        <v>34708</v>
      </c>
      <c r="E34" s="145">
        <f>E35+E36</f>
        <v>11669.449000000001</v>
      </c>
      <c r="F34" s="145">
        <f>F35+F36</f>
        <v>6187.9353099999998</v>
      </c>
      <c r="G34" s="151">
        <f t="shared" si="3"/>
        <v>0.53026799380159251</v>
      </c>
      <c r="H34" s="147">
        <f t="shared" si="1"/>
        <v>0.17828556269447965</v>
      </c>
      <c r="I34" s="146"/>
    </row>
    <row r="35" spans="1:9" ht="18.75" thickBot="1" x14ac:dyDescent="0.3">
      <c r="A35" s="137" t="str">
        <f t="shared" si="0"/>
        <v>A</v>
      </c>
      <c r="B35" s="148" t="s">
        <v>2603</v>
      </c>
      <c r="C35" s="149" t="s">
        <v>2604</v>
      </c>
      <c r="D35" s="150">
        <v>12000</v>
      </c>
      <c r="E35" s="150">
        <v>5520</v>
      </c>
      <c r="F35" s="150">
        <v>5520</v>
      </c>
      <c r="G35" s="151">
        <f t="shared" si="3"/>
        <v>1</v>
      </c>
      <c r="H35" s="152">
        <f t="shared" si="1"/>
        <v>0.46</v>
      </c>
      <c r="I35" s="151"/>
    </row>
    <row r="36" spans="1:9" ht="18.75" thickBot="1" x14ac:dyDescent="0.3">
      <c r="A36" s="137" t="str">
        <f t="shared" si="0"/>
        <v>A</v>
      </c>
      <c r="B36" s="148" t="s">
        <v>2605</v>
      </c>
      <c r="C36" s="149" t="s">
        <v>2606</v>
      </c>
      <c r="D36" s="150">
        <v>22708</v>
      </c>
      <c r="E36" s="150">
        <v>6149.4489999999996</v>
      </c>
      <c r="F36" s="150">
        <v>667.93531000000007</v>
      </c>
      <c r="G36" s="146">
        <f t="shared" si="3"/>
        <v>0.10861709886528047</v>
      </c>
      <c r="H36" s="152">
        <f t="shared" si="1"/>
        <v>2.9414096794081385E-2</v>
      </c>
      <c r="I36" s="151"/>
    </row>
    <row r="37" spans="1:9" ht="18.75" thickBot="1" x14ac:dyDescent="0.3">
      <c r="A37" s="137" t="str">
        <f t="shared" si="0"/>
        <v>A</v>
      </c>
      <c r="B37" s="143" t="s">
        <v>2607</v>
      </c>
      <c r="C37" s="144" t="s">
        <v>2608</v>
      </c>
      <c r="D37" s="145">
        <f>D38</f>
        <v>3700</v>
      </c>
      <c r="E37" s="145">
        <f>E38</f>
        <v>1004</v>
      </c>
      <c r="F37" s="145">
        <f>F38</f>
        <v>681.28723000000002</v>
      </c>
      <c r="G37" s="151">
        <f t="shared" si="3"/>
        <v>0.67857293824701193</v>
      </c>
      <c r="H37" s="147">
        <f t="shared" si="1"/>
        <v>0.18413168378378378</v>
      </c>
      <c r="I37" s="146"/>
    </row>
    <row r="38" spans="1:9" ht="18.75" thickBot="1" x14ac:dyDescent="0.3">
      <c r="A38" s="137" t="str">
        <f t="shared" si="0"/>
        <v>A</v>
      </c>
      <c r="B38" s="148" t="s">
        <v>2609</v>
      </c>
      <c r="C38" s="149" t="s">
        <v>2610</v>
      </c>
      <c r="D38" s="150">
        <v>3700</v>
      </c>
      <c r="E38" s="150">
        <v>1004</v>
      </c>
      <c r="F38" s="150">
        <v>681.28723000000002</v>
      </c>
      <c r="G38" s="146">
        <f t="shared" si="3"/>
        <v>0.67857293824701193</v>
      </c>
      <c r="H38" s="152">
        <f t="shared" si="1"/>
        <v>0.18413168378378378</v>
      </c>
      <c r="I38" s="151"/>
    </row>
    <row r="39" spans="1:9" ht="18.75" thickBot="1" x14ac:dyDescent="0.3">
      <c r="A39" s="137" t="str">
        <f t="shared" si="0"/>
        <v>A</v>
      </c>
      <c r="B39" s="143" t="s">
        <v>2611</v>
      </c>
      <c r="C39" s="144" t="s">
        <v>2612</v>
      </c>
      <c r="D39" s="145">
        <f>SUM(D40:D43)</f>
        <v>1898018</v>
      </c>
      <c r="E39" s="145">
        <f>SUM(E40:E43)</f>
        <v>272103</v>
      </c>
      <c r="F39" s="145">
        <f>SUM(F40:F43)</f>
        <v>309101.74527000001</v>
      </c>
      <c r="G39" s="146">
        <f t="shared" si="3"/>
        <v>1.1359733088940585</v>
      </c>
      <c r="H39" s="147">
        <f t="shared" si="1"/>
        <v>0.16285501258154561</v>
      </c>
      <c r="I39" s="146"/>
    </row>
    <row r="40" spans="1:9" ht="18.75" thickBot="1" x14ac:dyDescent="0.3">
      <c r="A40" s="137" t="str">
        <f t="shared" si="0"/>
        <v>A</v>
      </c>
      <c r="B40" s="148" t="s">
        <v>2613</v>
      </c>
      <c r="C40" s="149" t="s">
        <v>2614</v>
      </c>
      <c r="D40" s="150">
        <v>1878018</v>
      </c>
      <c r="E40" s="150">
        <v>270468</v>
      </c>
      <c r="F40" s="150">
        <v>308416.10973999999</v>
      </c>
      <c r="G40" s="151">
        <f t="shared" si="3"/>
        <v>1.1403053586376206</v>
      </c>
      <c r="H40" s="152">
        <f t="shared" si="1"/>
        <v>0.16422425649807404</v>
      </c>
      <c r="I40" s="151"/>
    </row>
    <row r="41" spans="1:9" ht="18.75" thickBot="1" x14ac:dyDescent="0.3">
      <c r="A41" s="137" t="str">
        <f t="shared" si="0"/>
        <v>B</v>
      </c>
      <c r="B41" s="148" t="s">
        <v>2615</v>
      </c>
      <c r="C41" s="149" t="s">
        <v>2616</v>
      </c>
      <c r="D41" s="150">
        <v>10000</v>
      </c>
      <c r="E41" s="150">
        <v>0</v>
      </c>
      <c r="F41" s="150">
        <v>0</v>
      </c>
      <c r="G41" s="151" t="e">
        <f t="shared" si="3"/>
        <v>#DIV/0!</v>
      </c>
      <c r="H41" s="152">
        <f t="shared" si="1"/>
        <v>0</v>
      </c>
      <c r="I41" s="151"/>
    </row>
    <row r="42" spans="1:9" ht="18.75" thickBot="1" x14ac:dyDescent="0.3">
      <c r="A42" s="137" t="str">
        <f t="shared" si="0"/>
        <v>A</v>
      </c>
      <c r="B42" s="148" t="s">
        <v>2617</v>
      </c>
      <c r="C42" s="149" t="s">
        <v>2618</v>
      </c>
      <c r="D42" s="150">
        <v>10000</v>
      </c>
      <c r="E42" s="150">
        <v>1635</v>
      </c>
      <c r="F42" s="150">
        <v>685.63553000000002</v>
      </c>
      <c r="G42" s="151">
        <f t="shared" si="3"/>
        <v>0.41934894801223244</v>
      </c>
      <c r="H42" s="152">
        <f t="shared" si="1"/>
        <v>6.8563552999999999E-2</v>
      </c>
      <c r="I42" s="151"/>
    </row>
    <row r="43" spans="1:9" ht="18.75" thickBot="1" x14ac:dyDescent="0.3">
      <c r="A43" s="137" t="str">
        <f t="shared" si="0"/>
        <v>B</v>
      </c>
      <c r="B43" s="148" t="s">
        <v>2619</v>
      </c>
      <c r="C43" s="149" t="s">
        <v>2620</v>
      </c>
      <c r="D43" s="150">
        <v>0</v>
      </c>
      <c r="E43" s="150">
        <v>0</v>
      </c>
      <c r="F43" s="150">
        <v>0</v>
      </c>
      <c r="G43" s="151" t="e">
        <f t="shared" si="3"/>
        <v>#DIV/0!</v>
      </c>
      <c r="H43" s="152" t="e">
        <f t="shared" si="1"/>
        <v>#DIV/0!</v>
      </c>
      <c r="I43" s="151"/>
    </row>
    <row r="44" spans="1:9" ht="18.75" thickBot="1" x14ac:dyDescent="0.3">
      <c r="A44" s="137" t="str">
        <f t="shared" si="0"/>
        <v>B</v>
      </c>
      <c r="B44" s="143" t="s">
        <v>2621</v>
      </c>
      <c r="C44" s="144" t="s">
        <v>2622</v>
      </c>
      <c r="D44" s="145">
        <v>0</v>
      </c>
      <c r="E44" s="145">
        <v>0</v>
      </c>
      <c r="F44" s="145">
        <v>0</v>
      </c>
      <c r="G44" s="151" t="e">
        <f t="shared" si="3"/>
        <v>#DIV/0!</v>
      </c>
      <c r="H44" s="147" t="e">
        <f t="shared" si="1"/>
        <v>#DIV/0!</v>
      </c>
      <c r="I44" s="146"/>
    </row>
    <row r="45" spans="1:9" ht="18.75" thickBot="1" x14ac:dyDescent="0.3">
      <c r="A45" s="137" t="str">
        <f t="shared" si="0"/>
        <v>A</v>
      </c>
      <c r="B45" s="143" t="s">
        <v>2623</v>
      </c>
      <c r="C45" s="144" t="s">
        <v>2624</v>
      </c>
      <c r="D45" s="145">
        <f>D46+D47+D48</f>
        <v>651360</v>
      </c>
      <c r="E45" s="145">
        <f>E46+E47+E48</f>
        <v>96994</v>
      </c>
      <c r="F45" s="145">
        <f>F46+F47+F48</f>
        <v>95793.938970000003</v>
      </c>
      <c r="G45" s="146">
        <f t="shared" si="3"/>
        <v>0.98762747149308205</v>
      </c>
      <c r="H45" s="147">
        <f t="shared" si="1"/>
        <v>0.14706758009395726</v>
      </c>
      <c r="I45" s="146"/>
    </row>
    <row r="46" spans="1:9" ht="18.75" thickBot="1" x14ac:dyDescent="0.3">
      <c r="A46" s="137" t="str">
        <f t="shared" si="0"/>
        <v>A</v>
      </c>
      <c r="B46" s="148" t="s">
        <v>2625</v>
      </c>
      <c r="C46" s="149" t="s">
        <v>2626</v>
      </c>
      <c r="D46" s="150">
        <v>931</v>
      </c>
      <c r="E46" s="150">
        <v>249</v>
      </c>
      <c r="F46" s="150">
        <v>228.36308</v>
      </c>
      <c r="G46" s="151">
        <f t="shared" si="3"/>
        <v>0.91712080321285139</v>
      </c>
      <c r="H46" s="152">
        <f t="shared" si="1"/>
        <v>0.2452879484425349</v>
      </c>
      <c r="I46" s="151"/>
    </row>
    <row r="47" spans="1:9" ht="18.75" thickBot="1" x14ac:dyDescent="0.3">
      <c r="A47" s="137" t="str">
        <f t="shared" si="0"/>
        <v>A</v>
      </c>
      <c r="B47" s="148" t="s">
        <v>2627</v>
      </c>
      <c r="C47" s="149" t="s">
        <v>2628</v>
      </c>
      <c r="D47" s="150">
        <v>241035</v>
      </c>
      <c r="E47" s="150">
        <v>21050</v>
      </c>
      <c r="F47" s="150">
        <v>17950.50172</v>
      </c>
      <c r="G47" s="151">
        <f t="shared" si="3"/>
        <v>0.85275542612826605</v>
      </c>
      <c r="H47" s="152">
        <f t="shared" si="1"/>
        <v>7.4472594104590617E-2</v>
      </c>
      <c r="I47" s="151"/>
    </row>
    <row r="48" spans="1:9" ht="18.75" thickBot="1" x14ac:dyDescent="0.3">
      <c r="A48" s="137" t="str">
        <f t="shared" si="0"/>
        <v>A</v>
      </c>
      <c r="B48" s="148" t="s">
        <v>2629</v>
      </c>
      <c r="C48" s="149" t="s">
        <v>2630</v>
      </c>
      <c r="D48" s="150">
        <v>409394</v>
      </c>
      <c r="E48" s="150">
        <v>75695</v>
      </c>
      <c r="F48" s="150">
        <v>77615.074170000007</v>
      </c>
      <c r="G48" s="151">
        <f t="shared" si="3"/>
        <v>1.0253659313032566</v>
      </c>
      <c r="H48" s="152">
        <f t="shared" si="1"/>
        <v>0.18958527523608065</v>
      </c>
      <c r="I48" s="151"/>
    </row>
    <row r="49" spans="1:9" ht="40.5" customHeight="1" thickBot="1" x14ac:dyDescent="0.3">
      <c r="A49" s="137" t="str">
        <f t="shared" si="0"/>
        <v>A</v>
      </c>
      <c r="B49" s="143" t="s">
        <v>2631</v>
      </c>
      <c r="C49" s="144" t="s">
        <v>2632</v>
      </c>
      <c r="D49" s="145">
        <v>142125</v>
      </c>
      <c r="E49" s="145">
        <v>29214.501</v>
      </c>
      <c r="F49" s="145">
        <v>14527.64041</v>
      </c>
      <c r="G49" s="146">
        <f t="shared" si="3"/>
        <v>0.49727498032569512</v>
      </c>
      <c r="H49" s="147">
        <f t="shared" si="1"/>
        <v>0.10221734677220756</v>
      </c>
      <c r="I49" s="146"/>
    </row>
    <row r="50" spans="1:9" ht="18.75" thickBot="1" x14ac:dyDescent="0.3">
      <c r="A50" s="137" t="str">
        <f t="shared" si="0"/>
        <v>A</v>
      </c>
      <c r="B50" s="138" t="s">
        <v>2633</v>
      </c>
      <c r="C50" s="142" t="s">
        <v>2634</v>
      </c>
      <c r="D50" s="139">
        <f>SUM(D51:D55)</f>
        <v>168033</v>
      </c>
      <c r="E50" s="139">
        <f>SUM(E51:E55)</f>
        <v>26303.05</v>
      </c>
      <c r="F50" s="139">
        <f>SUM(F51:F55)</f>
        <v>31724.360479999999</v>
      </c>
      <c r="G50" s="140">
        <f t="shared" si="3"/>
        <v>1.2061095758856863</v>
      </c>
      <c r="H50" s="141">
        <f t="shared" si="1"/>
        <v>0.18879839364886658</v>
      </c>
      <c r="I50" s="140">
        <f t="shared" si="2"/>
        <v>7.290787335194073E-3</v>
      </c>
    </row>
    <row r="51" spans="1:9" ht="18.75" thickBot="1" x14ac:dyDescent="0.3">
      <c r="A51" s="137" t="str">
        <f t="shared" si="0"/>
        <v>A</v>
      </c>
      <c r="B51" s="143" t="s">
        <v>2635</v>
      </c>
      <c r="C51" s="144" t="s">
        <v>2636</v>
      </c>
      <c r="D51" s="145">
        <v>46075</v>
      </c>
      <c r="E51" s="145">
        <v>6250</v>
      </c>
      <c r="F51" s="145">
        <v>6250</v>
      </c>
      <c r="G51" s="146">
        <f t="shared" si="3"/>
        <v>1</v>
      </c>
      <c r="H51" s="147">
        <f t="shared" si="1"/>
        <v>0.13564839934888767</v>
      </c>
      <c r="I51" s="146"/>
    </row>
    <row r="52" spans="1:9" ht="18.75" thickBot="1" x14ac:dyDescent="0.3">
      <c r="A52" s="137" t="str">
        <f t="shared" si="0"/>
        <v>A</v>
      </c>
      <c r="B52" s="143" t="s">
        <v>2637</v>
      </c>
      <c r="C52" s="144" t="s">
        <v>2638</v>
      </c>
      <c r="D52" s="145">
        <v>9300</v>
      </c>
      <c r="E52" s="145">
        <v>75</v>
      </c>
      <c r="F52" s="145">
        <v>70.209729999999993</v>
      </c>
      <c r="G52" s="140">
        <f t="shared" si="3"/>
        <v>0.93612973333333327</v>
      </c>
      <c r="H52" s="147">
        <f t="shared" si="1"/>
        <v>7.5494333333333326E-3</v>
      </c>
      <c r="I52" s="146"/>
    </row>
    <row r="53" spans="1:9" ht="18.75" thickBot="1" x14ac:dyDescent="0.3">
      <c r="A53" s="137" t="str">
        <f t="shared" si="0"/>
        <v>A</v>
      </c>
      <c r="B53" s="143" t="s">
        <v>2639</v>
      </c>
      <c r="C53" s="144" t="s">
        <v>2640</v>
      </c>
      <c r="D53" s="145">
        <v>1375</v>
      </c>
      <c r="E53" s="145">
        <v>343</v>
      </c>
      <c r="F53" s="145">
        <v>312.63761</v>
      </c>
      <c r="G53" s="146">
        <f t="shared" si="3"/>
        <v>0.91147991253644312</v>
      </c>
      <c r="H53" s="147">
        <f t="shared" si="1"/>
        <v>0.22737280727272727</v>
      </c>
      <c r="I53" s="146"/>
    </row>
    <row r="54" spans="1:9" ht="18.75" thickBot="1" x14ac:dyDescent="0.3">
      <c r="A54" s="137" t="str">
        <f t="shared" si="0"/>
        <v>A</v>
      </c>
      <c r="B54" s="143" t="s">
        <v>2641</v>
      </c>
      <c r="C54" s="144" t="s">
        <v>2642</v>
      </c>
      <c r="D54" s="145">
        <v>53150</v>
      </c>
      <c r="E54" s="145">
        <v>9123.7999999999993</v>
      </c>
      <c r="F54" s="145">
        <v>8207.815849999999</v>
      </c>
      <c r="G54" s="146">
        <f t="shared" si="3"/>
        <v>0.89960497270873974</v>
      </c>
      <c r="H54" s="147">
        <f t="shared" si="1"/>
        <v>0.15442739134524927</v>
      </c>
      <c r="I54" s="146"/>
    </row>
    <row r="55" spans="1:9" ht="18.75" thickBot="1" x14ac:dyDescent="0.3">
      <c r="A55" s="137" t="str">
        <f t="shared" si="0"/>
        <v>A</v>
      </c>
      <c r="B55" s="143" t="s">
        <v>2643</v>
      </c>
      <c r="C55" s="144" t="s">
        <v>2644</v>
      </c>
      <c r="D55" s="145">
        <v>58133</v>
      </c>
      <c r="E55" s="145">
        <v>10511.25</v>
      </c>
      <c r="F55" s="145">
        <v>16883.69729</v>
      </c>
      <c r="G55" s="146">
        <f t="shared" si="3"/>
        <v>1.6062501881317637</v>
      </c>
      <c r="H55" s="147">
        <f t="shared" si="1"/>
        <v>0.29043223797154799</v>
      </c>
      <c r="I55" s="146"/>
    </row>
    <row r="56" spans="1:9" ht="18.75" thickBot="1" x14ac:dyDescent="0.3">
      <c r="A56" s="137" t="str">
        <f t="shared" si="0"/>
        <v>A</v>
      </c>
      <c r="B56" s="138" t="s">
        <v>2645</v>
      </c>
      <c r="C56" s="142" t="s">
        <v>2646</v>
      </c>
      <c r="D56" s="139">
        <f>D57+D58</f>
        <v>332600</v>
      </c>
      <c r="E56" s="139">
        <f>E57+E58</f>
        <v>62425</v>
      </c>
      <c r="F56" s="139">
        <f>F57+F58</f>
        <v>60018.786229999998</v>
      </c>
      <c r="G56" s="140">
        <f t="shared" si="3"/>
        <v>0.96145432486984372</v>
      </c>
      <c r="H56" s="141">
        <f t="shared" si="1"/>
        <v>0.18045335607336138</v>
      </c>
      <c r="I56" s="140">
        <f t="shared" si="2"/>
        <v>1.3793318443574955E-2</v>
      </c>
    </row>
    <row r="57" spans="1:9" ht="18.75" thickBot="1" x14ac:dyDescent="0.3">
      <c r="A57" s="137" t="str">
        <f t="shared" si="0"/>
        <v>B</v>
      </c>
      <c r="B57" s="143" t="s">
        <v>2647</v>
      </c>
      <c r="C57" s="144" t="s">
        <v>2648</v>
      </c>
      <c r="D57" s="145">
        <v>0</v>
      </c>
      <c r="E57" s="145">
        <v>0</v>
      </c>
      <c r="F57" s="145">
        <v>0</v>
      </c>
      <c r="G57" s="151" t="e">
        <f t="shared" si="3"/>
        <v>#DIV/0!</v>
      </c>
      <c r="H57" s="147" t="e">
        <f t="shared" si="1"/>
        <v>#DIV/0!</v>
      </c>
      <c r="I57" s="146"/>
    </row>
    <row r="58" spans="1:9" ht="18.75" thickBot="1" x14ac:dyDescent="0.3">
      <c r="A58" s="137" t="str">
        <f t="shared" si="0"/>
        <v>A</v>
      </c>
      <c r="B58" s="143" t="s">
        <v>2649</v>
      </c>
      <c r="C58" s="144" t="s">
        <v>2650</v>
      </c>
      <c r="D58" s="145">
        <v>332600</v>
      </c>
      <c r="E58" s="145">
        <v>62425</v>
      </c>
      <c r="F58" s="145">
        <v>60018.786229999998</v>
      </c>
      <c r="G58" s="146">
        <f t="shared" si="3"/>
        <v>0.96145432486984372</v>
      </c>
      <c r="H58" s="147">
        <f t="shared" si="1"/>
        <v>0.18045335607336138</v>
      </c>
      <c r="I58" s="146"/>
    </row>
    <row r="59" spans="1:9" ht="18.75" thickBot="1" x14ac:dyDescent="0.3">
      <c r="A59" s="137" t="str">
        <f t="shared" si="0"/>
        <v>A</v>
      </c>
      <c r="B59" s="138" t="s">
        <v>2651</v>
      </c>
      <c r="C59" s="142" t="s">
        <v>2652</v>
      </c>
      <c r="D59" s="139">
        <f>D60+D62+D65+D68+D69</f>
        <v>1607671</v>
      </c>
      <c r="E59" s="139">
        <f>E60+E62+E65+E68+E69</f>
        <v>331864.19</v>
      </c>
      <c r="F59" s="139">
        <f>F60+F62+F65+F68+F69</f>
        <v>320426.32168999995</v>
      </c>
      <c r="G59" s="140">
        <f t="shared" si="3"/>
        <v>0.96553449075056863</v>
      </c>
      <c r="H59" s="141">
        <f t="shared" si="1"/>
        <v>0.19931087995616015</v>
      </c>
      <c r="I59" s="140">
        <f t="shared" si="2"/>
        <v>7.3639314794479771E-2</v>
      </c>
    </row>
    <row r="60" spans="1:9" ht="18.75" thickBot="1" x14ac:dyDescent="0.3">
      <c r="A60" s="137" t="str">
        <f t="shared" si="0"/>
        <v>A</v>
      </c>
      <c r="B60" s="143" t="s">
        <v>2653</v>
      </c>
      <c r="C60" s="144" t="s">
        <v>2654</v>
      </c>
      <c r="D60" s="145">
        <f>D61</f>
        <v>3950</v>
      </c>
      <c r="E60" s="145">
        <f>E61</f>
        <v>349.89</v>
      </c>
      <c r="F60" s="145">
        <f>F61</f>
        <v>347.82738000000001</v>
      </c>
      <c r="G60" s="146">
        <f t="shared" si="3"/>
        <v>0.99410494726914178</v>
      </c>
      <c r="H60" s="147">
        <f t="shared" si="1"/>
        <v>8.8057564556962023E-2</v>
      </c>
      <c r="I60" s="146"/>
    </row>
    <row r="61" spans="1:9" ht="18.75" thickBot="1" x14ac:dyDescent="0.3">
      <c r="A61" s="137" t="str">
        <f t="shared" si="0"/>
        <v>A</v>
      </c>
      <c r="B61" s="148" t="s">
        <v>2655</v>
      </c>
      <c r="C61" s="149" t="s">
        <v>2656</v>
      </c>
      <c r="D61" s="150">
        <v>3950</v>
      </c>
      <c r="E61" s="150">
        <v>349.89</v>
      </c>
      <c r="F61" s="150">
        <v>347.82738000000001</v>
      </c>
      <c r="G61" s="151">
        <f t="shared" si="3"/>
        <v>0.99410494726914178</v>
      </c>
      <c r="H61" s="152">
        <f t="shared" si="1"/>
        <v>8.8057564556962023E-2</v>
      </c>
      <c r="I61" s="151"/>
    </row>
    <row r="62" spans="1:9" ht="18.75" thickBot="1" x14ac:dyDescent="0.3">
      <c r="A62" s="137" t="str">
        <f t="shared" si="0"/>
        <v>A</v>
      </c>
      <c r="B62" s="143" t="s">
        <v>2657</v>
      </c>
      <c r="C62" s="144" t="s">
        <v>2658</v>
      </c>
      <c r="D62" s="145">
        <f>D63+D64</f>
        <v>968640</v>
      </c>
      <c r="E62" s="145">
        <f>E63+E64</f>
        <v>211736.7</v>
      </c>
      <c r="F62" s="145">
        <f>F63+F64</f>
        <v>210953.07600999999</v>
      </c>
      <c r="G62" s="146">
        <f t="shared" si="3"/>
        <v>0.99629906393176038</v>
      </c>
      <c r="H62" s="147">
        <f t="shared" si="1"/>
        <v>0.21778274282499174</v>
      </c>
      <c r="I62" s="146"/>
    </row>
    <row r="63" spans="1:9" ht="18.75" thickBot="1" x14ac:dyDescent="0.3">
      <c r="A63" s="137" t="str">
        <f t="shared" si="0"/>
        <v>A</v>
      </c>
      <c r="B63" s="148" t="s">
        <v>2659</v>
      </c>
      <c r="C63" s="149" t="s">
        <v>2660</v>
      </c>
      <c r="D63" s="150">
        <v>929000</v>
      </c>
      <c r="E63" s="150">
        <v>207501.78</v>
      </c>
      <c r="F63" s="150">
        <v>206812.49643</v>
      </c>
      <c r="G63" s="151">
        <f t="shared" si="3"/>
        <v>0.99667817996549235</v>
      </c>
      <c r="H63" s="152">
        <f t="shared" si="1"/>
        <v>0.22261840304628633</v>
      </c>
      <c r="I63" s="151"/>
    </row>
    <row r="64" spans="1:9" ht="18.75" thickBot="1" x14ac:dyDescent="0.3">
      <c r="A64" s="137" t="str">
        <f t="shared" si="0"/>
        <v>A</v>
      </c>
      <c r="B64" s="148" t="s">
        <v>2661</v>
      </c>
      <c r="C64" s="149" t="s">
        <v>2662</v>
      </c>
      <c r="D64" s="150">
        <v>39640</v>
      </c>
      <c r="E64" s="150">
        <v>4234.92</v>
      </c>
      <c r="F64" s="150">
        <v>4140.5795799999996</v>
      </c>
      <c r="G64" s="151">
        <f t="shared" si="3"/>
        <v>0.97772321082806746</v>
      </c>
      <c r="H64" s="152">
        <f t="shared" si="1"/>
        <v>0.10445458072653883</v>
      </c>
      <c r="I64" s="151"/>
    </row>
    <row r="65" spans="1:9" ht="18.75" thickBot="1" x14ac:dyDescent="0.3">
      <c r="A65" s="137" t="str">
        <f t="shared" si="0"/>
        <v>A</v>
      </c>
      <c r="B65" s="143" t="s">
        <v>2663</v>
      </c>
      <c r="C65" s="144" t="s">
        <v>2664</v>
      </c>
      <c r="D65" s="145">
        <f>D66+D67</f>
        <v>347227</v>
      </c>
      <c r="E65" s="145">
        <f>E66+E67</f>
        <v>58361.07</v>
      </c>
      <c r="F65" s="145">
        <f>F66+F67</f>
        <v>62149.231720000003</v>
      </c>
      <c r="G65" s="146">
        <f t="shared" si="3"/>
        <v>1.0649090518731066</v>
      </c>
      <c r="H65" s="147">
        <f t="shared" si="1"/>
        <v>0.17898732448801505</v>
      </c>
      <c r="I65" s="146"/>
    </row>
    <row r="66" spans="1:9" ht="18.75" thickBot="1" x14ac:dyDescent="0.3">
      <c r="A66" s="137" t="str">
        <f t="shared" si="0"/>
        <v>A</v>
      </c>
      <c r="B66" s="148" t="s">
        <v>2665</v>
      </c>
      <c r="C66" s="149" t="s">
        <v>2666</v>
      </c>
      <c r="D66" s="150">
        <v>339227</v>
      </c>
      <c r="E66" s="150">
        <v>56783.519999999997</v>
      </c>
      <c r="F66" s="150">
        <v>60571.693570000003</v>
      </c>
      <c r="G66" s="151">
        <f t="shared" si="3"/>
        <v>1.0667125526913444</v>
      </c>
      <c r="H66" s="152">
        <f t="shared" si="1"/>
        <v>0.17855799676912512</v>
      </c>
      <c r="I66" s="151"/>
    </row>
    <row r="67" spans="1:9" ht="18.75" thickBot="1" x14ac:dyDescent="0.3">
      <c r="A67" s="137" t="str">
        <f t="shared" si="0"/>
        <v>A</v>
      </c>
      <c r="B67" s="148" t="s">
        <v>2667</v>
      </c>
      <c r="C67" s="149" t="s">
        <v>2668</v>
      </c>
      <c r="D67" s="150">
        <v>8000</v>
      </c>
      <c r="E67" s="150">
        <v>1577.55</v>
      </c>
      <c r="F67" s="150">
        <v>1577.5381499999999</v>
      </c>
      <c r="G67" s="146">
        <f t="shared" si="3"/>
        <v>0.99999248835219168</v>
      </c>
      <c r="H67" s="152">
        <f t="shared" si="1"/>
        <v>0.19719226874999998</v>
      </c>
      <c r="I67" s="151"/>
    </row>
    <row r="68" spans="1:9" ht="18.75" thickBot="1" x14ac:dyDescent="0.3">
      <c r="A68" s="137" t="str">
        <f t="shared" ref="A68:A96" si="6">IF(OR(E68&lt;&gt;0,F68&lt;&gt;0,),"A","B")</f>
        <v>A</v>
      </c>
      <c r="B68" s="143" t="s">
        <v>2669</v>
      </c>
      <c r="C68" s="144" t="s">
        <v>2670</v>
      </c>
      <c r="D68" s="145">
        <v>97795</v>
      </c>
      <c r="E68" s="145">
        <v>22265.599999999999</v>
      </c>
      <c r="F68" s="145">
        <v>21313.90293</v>
      </c>
      <c r="G68" s="146">
        <f t="shared" si="3"/>
        <v>0.95725706605705674</v>
      </c>
      <c r="H68" s="147">
        <f t="shared" ref="H68:H96" si="7">F68/D68</f>
        <v>0.2179447101590061</v>
      </c>
      <c r="I68" s="146"/>
    </row>
    <row r="69" spans="1:9" ht="36.75" thickBot="1" x14ac:dyDescent="0.3">
      <c r="A69" s="137" t="str">
        <f t="shared" si="6"/>
        <v>A</v>
      </c>
      <c r="B69" s="143" t="s">
        <v>2671</v>
      </c>
      <c r="C69" s="144" t="s">
        <v>2672</v>
      </c>
      <c r="D69" s="145">
        <v>190059</v>
      </c>
      <c r="E69" s="145">
        <v>39150.93</v>
      </c>
      <c r="F69" s="145">
        <v>25662.283649999998</v>
      </c>
      <c r="G69" s="146">
        <f t="shared" ref="G69:G96" si="8">F69/E69</f>
        <v>0.65547060184777217</v>
      </c>
      <c r="H69" s="147">
        <f t="shared" si="7"/>
        <v>0.13502272268085172</v>
      </c>
      <c r="I69" s="146"/>
    </row>
    <row r="70" spans="1:9" ht="18.75" thickBot="1" x14ac:dyDescent="0.3">
      <c r="A70" s="137" t="str">
        <f t="shared" si="6"/>
        <v>A</v>
      </c>
      <c r="B70" s="138" t="s">
        <v>2673</v>
      </c>
      <c r="C70" s="142" t="s">
        <v>2674</v>
      </c>
      <c r="D70" s="139">
        <f>SUM(D71:D75)</f>
        <v>491182.79799999995</v>
      </c>
      <c r="E70" s="139">
        <f>SUM(E71:E75)</f>
        <v>120878.245</v>
      </c>
      <c r="F70" s="139">
        <f>SUM(F71:F75)</f>
        <v>101893.17465</v>
      </c>
      <c r="G70" s="140">
        <f t="shared" si="8"/>
        <v>0.84294055270243218</v>
      </c>
      <c r="H70" s="141">
        <f t="shared" si="7"/>
        <v>0.20744450958968644</v>
      </c>
      <c r="I70" s="140">
        <f t="shared" ref="I70:I87" si="9">F70/$F$3</f>
        <v>2.3416751544897897E-2</v>
      </c>
    </row>
    <row r="71" spans="1:9" ht="18.75" thickBot="1" x14ac:dyDescent="0.3">
      <c r="A71" s="137" t="str">
        <f t="shared" si="6"/>
        <v>A</v>
      </c>
      <c r="B71" s="143" t="s">
        <v>2675</v>
      </c>
      <c r="C71" s="144" t="s">
        <v>2676</v>
      </c>
      <c r="D71" s="145">
        <v>185189</v>
      </c>
      <c r="E71" s="145">
        <v>57519.421000000002</v>
      </c>
      <c r="F71" s="145">
        <v>47963.475880000005</v>
      </c>
      <c r="G71" s="146">
        <f t="shared" si="8"/>
        <v>0.83386576300898441</v>
      </c>
      <c r="H71" s="147">
        <f t="shared" si="7"/>
        <v>0.25899743440485129</v>
      </c>
      <c r="I71" s="146"/>
    </row>
    <row r="72" spans="1:9" ht="18.75" thickBot="1" x14ac:dyDescent="0.3">
      <c r="A72" s="137" t="str">
        <f t="shared" si="6"/>
        <v>A</v>
      </c>
      <c r="B72" s="143" t="s">
        <v>2677</v>
      </c>
      <c r="C72" s="144" t="s">
        <v>2678</v>
      </c>
      <c r="D72" s="145">
        <v>134105.57999999999</v>
      </c>
      <c r="E72" s="145">
        <v>26840.302</v>
      </c>
      <c r="F72" s="145">
        <v>22161.397379999999</v>
      </c>
      <c r="G72" s="146">
        <f t="shared" si="8"/>
        <v>0.82567615595383381</v>
      </c>
      <c r="H72" s="147">
        <f t="shared" si="7"/>
        <v>0.16525335769026167</v>
      </c>
      <c r="I72" s="146"/>
    </row>
    <row r="73" spans="1:9" ht="18.75" thickBot="1" x14ac:dyDescent="0.3">
      <c r="A73" s="137" t="str">
        <f t="shared" si="6"/>
        <v>A</v>
      </c>
      <c r="B73" s="143" t="s">
        <v>2679</v>
      </c>
      <c r="C73" s="144" t="s">
        <v>2680</v>
      </c>
      <c r="D73" s="145">
        <v>102190</v>
      </c>
      <c r="E73" s="145">
        <v>25762.424999999999</v>
      </c>
      <c r="F73" s="145">
        <v>25759.255989999998</v>
      </c>
      <c r="G73" s="146">
        <f t="shared" si="8"/>
        <v>0.99987699100531102</v>
      </c>
      <c r="H73" s="147">
        <f t="shared" si="7"/>
        <v>0.25207217917604458</v>
      </c>
      <c r="I73" s="146"/>
    </row>
    <row r="74" spans="1:9" ht="18.75" thickBot="1" x14ac:dyDescent="0.3">
      <c r="A74" s="137" t="str">
        <f t="shared" si="6"/>
        <v>A</v>
      </c>
      <c r="B74" s="143" t="s">
        <v>2681</v>
      </c>
      <c r="C74" s="144" t="s">
        <v>2682</v>
      </c>
      <c r="D74" s="145">
        <v>1032</v>
      </c>
      <c r="E74" s="145">
        <v>489</v>
      </c>
      <c r="F74" s="145">
        <v>333.96836999999999</v>
      </c>
      <c r="G74" s="146">
        <f t="shared" si="8"/>
        <v>0.68296190184049077</v>
      </c>
      <c r="H74" s="147">
        <f t="shared" si="7"/>
        <v>0.32361276162790698</v>
      </c>
      <c r="I74" s="146"/>
    </row>
    <row r="75" spans="1:9" ht="36.75" thickBot="1" x14ac:dyDescent="0.3">
      <c r="A75" s="137" t="str">
        <f t="shared" si="6"/>
        <v>A</v>
      </c>
      <c r="B75" s="143" t="s">
        <v>2683</v>
      </c>
      <c r="C75" s="144" t="s">
        <v>2684</v>
      </c>
      <c r="D75" s="145">
        <v>68666.217999999993</v>
      </c>
      <c r="E75" s="145">
        <v>10267.097</v>
      </c>
      <c r="F75" s="145">
        <v>5675.0770300000004</v>
      </c>
      <c r="G75" s="146">
        <f t="shared" si="8"/>
        <v>0.55274407459089947</v>
      </c>
      <c r="H75" s="147">
        <f t="shared" si="7"/>
        <v>8.2647292879884565E-2</v>
      </c>
      <c r="I75" s="146"/>
    </row>
    <row r="76" spans="1:9" ht="18.75" thickBot="1" x14ac:dyDescent="0.3">
      <c r="A76" s="137" t="str">
        <f t="shared" si="6"/>
        <v>A</v>
      </c>
      <c r="B76" s="138" t="s">
        <v>2685</v>
      </c>
      <c r="C76" s="142" t="s">
        <v>2686</v>
      </c>
      <c r="D76" s="139">
        <f>D77+D78+D80+D81+D83+D84+D85+D86</f>
        <v>2318361.5750000002</v>
      </c>
      <c r="E76" s="139">
        <f>E77+E78+E80+E81+E83+E84+E85+E86</f>
        <v>494577.11199999996</v>
      </c>
      <c r="F76" s="139">
        <f>F77+F78+F80+F81+F83+F84+F85+F86</f>
        <v>494240.51005000004</v>
      </c>
      <c r="G76" s="140">
        <f t="shared" si="8"/>
        <v>0.9993194146234573</v>
      </c>
      <c r="H76" s="141">
        <f t="shared" si="7"/>
        <v>0.21318525780431813</v>
      </c>
      <c r="I76" s="140">
        <f t="shared" si="9"/>
        <v>0.11358471523749371</v>
      </c>
    </row>
    <row r="77" spans="1:9" ht="18.75" thickBot="1" x14ac:dyDescent="0.3">
      <c r="A77" s="137" t="str">
        <f t="shared" si="6"/>
        <v>A</v>
      </c>
      <c r="B77" s="143" t="s">
        <v>2687</v>
      </c>
      <c r="C77" s="144" t="s">
        <v>2688</v>
      </c>
      <c r="D77" s="145">
        <v>100190</v>
      </c>
      <c r="E77" s="145">
        <v>37.1</v>
      </c>
      <c r="F77" s="145">
        <v>77.648479999999992</v>
      </c>
      <c r="G77" s="146">
        <f t="shared" si="8"/>
        <v>2.0929509433962261</v>
      </c>
      <c r="H77" s="147">
        <f t="shared" si="7"/>
        <v>7.7501227667431871E-4</v>
      </c>
      <c r="I77" s="146"/>
    </row>
    <row r="78" spans="1:9" ht="18.75" thickBot="1" x14ac:dyDescent="0.3">
      <c r="A78" s="137" t="str">
        <f t="shared" si="6"/>
        <v>A</v>
      </c>
      <c r="B78" s="143" t="s">
        <v>2689</v>
      </c>
      <c r="C78" s="144" t="s">
        <v>2690</v>
      </c>
      <c r="D78" s="145">
        <f>D79</f>
        <v>1329235</v>
      </c>
      <c r="E78" s="145">
        <f t="shared" ref="E78:F78" si="10">E79</f>
        <v>339930.72200000001</v>
      </c>
      <c r="F78" s="145">
        <f t="shared" si="10"/>
        <v>339866.66832</v>
      </c>
      <c r="G78" s="146">
        <f t="shared" si="8"/>
        <v>0.99981156842893415</v>
      </c>
      <c r="H78" s="147">
        <f t="shared" si="7"/>
        <v>0.25568591582376327</v>
      </c>
      <c r="I78" s="146"/>
    </row>
    <row r="79" spans="1:9" ht="18.75" thickBot="1" x14ac:dyDescent="0.3">
      <c r="A79" s="137" t="str">
        <f t="shared" si="6"/>
        <v>A</v>
      </c>
      <c r="B79" s="148" t="s">
        <v>2691</v>
      </c>
      <c r="C79" s="149" t="s">
        <v>2692</v>
      </c>
      <c r="D79" s="150">
        <v>1329235</v>
      </c>
      <c r="E79" s="150">
        <v>339930.72200000001</v>
      </c>
      <c r="F79" s="150">
        <v>339866.66832</v>
      </c>
      <c r="G79" s="151">
        <f t="shared" si="8"/>
        <v>0.99981156842893415</v>
      </c>
      <c r="H79" s="152">
        <f t="shared" si="7"/>
        <v>0.25568591582376327</v>
      </c>
      <c r="I79" s="151"/>
    </row>
    <row r="80" spans="1:9" ht="18.75" thickBot="1" x14ac:dyDescent="0.3">
      <c r="A80" s="137" t="str">
        <f t="shared" si="6"/>
        <v>A</v>
      </c>
      <c r="B80" s="143" t="s">
        <v>2693</v>
      </c>
      <c r="C80" s="144" t="s">
        <v>2694</v>
      </c>
      <c r="D80" s="145">
        <v>96433.822</v>
      </c>
      <c r="E80" s="145">
        <v>26679.732</v>
      </c>
      <c r="F80" s="145">
        <v>25923.028260000003</v>
      </c>
      <c r="G80" s="146">
        <f t="shared" si="8"/>
        <v>0.97163750595395793</v>
      </c>
      <c r="H80" s="147">
        <f t="shared" si="7"/>
        <v>0.26881676700525259</v>
      </c>
      <c r="I80" s="146"/>
    </row>
    <row r="81" spans="1:9" ht="18.75" thickBot="1" x14ac:dyDescent="0.3">
      <c r="A81" s="137" t="str">
        <f t="shared" si="6"/>
        <v>A</v>
      </c>
      <c r="B81" s="143" t="s">
        <v>2695</v>
      </c>
      <c r="C81" s="144" t="s">
        <v>1711</v>
      </c>
      <c r="D81" s="145">
        <f>D82</f>
        <v>153514.05300000001</v>
      </c>
      <c r="E81" s="145">
        <f t="shared" ref="E81:F81" si="11">E82</f>
        <v>33550.745999999999</v>
      </c>
      <c r="F81" s="145">
        <f t="shared" si="11"/>
        <v>36268.490250000003</v>
      </c>
      <c r="G81" s="146">
        <f t="shared" si="8"/>
        <v>1.0810039887041558</v>
      </c>
      <c r="H81" s="147">
        <f t="shared" si="7"/>
        <v>0.23625518016907546</v>
      </c>
      <c r="I81" s="146"/>
    </row>
    <row r="82" spans="1:9" ht="18.75" thickBot="1" x14ac:dyDescent="0.3">
      <c r="A82" s="137" t="str">
        <f t="shared" si="6"/>
        <v>A</v>
      </c>
      <c r="B82" s="148" t="s">
        <v>2696</v>
      </c>
      <c r="C82" s="149" t="s">
        <v>2697</v>
      </c>
      <c r="D82" s="150">
        <v>153514.05300000001</v>
      </c>
      <c r="E82" s="150">
        <v>33550.745999999999</v>
      </c>
      <c r="F82" s="150">
        <v>36268.490250000003</v>
      </c>
      <c r="G82" s="151">
        <f t="shared" si="8"/>
        <v>1.0810039887041558</v>
      </c>
      <c r="H82" s="152">
        <f t="shared" si="7"/>
        <v>0.23625518016907546</v>
      </c>
      <c r="I82" s="151"/>
    </row>
    <row r="83" spans="1:9" ht="18.75" thickBot="1" x14ac:dyDescent="0.3">
      <c r="A83" s="137" t="str">
        <f t="shared" si="6"/>
        <v>A</v>
      </c>
      <c r="B83" s="143" t="s">
        <v>2698</v>
      </c>
      <c r="C83" s="144" t="s">
        <v>2699</v>
      </c>
      <c r="D83" s="145">
        <v>500</v>
      </c>
      <c r="E83" s="145">
        <v>20</v>
      </c>
      <c r="F83" s="145">
        <v>0</v>
      </c>
      <c r="G83" s="146">
        <f t="shared" si="8"/>
        <v>0</v>
      </c>
      <c r="H83" s="147">
        <f t="shared" si="7"/>
        <v>0</v>
      </c>
      <c r="I83" s="146"/>
    </row>
    <row r="84" spans="1:9" ht="18.75" thickBot="1" x14ac:dyDescent="0.3">
      <c r="A84" s="137" t="str">
        <f t="shared" si="6"/>
        <v>A</v>
      </c>
      <c r="B84" s="143" t="s">
        <v>2700</v>
      </c>
      <c r="C84" s="144" t="s">
        <v>2701</v>
      </c>
      <c r="D84" s="145">
        <v>395412.99</v>
      </c>
      <c r="E84" s="145">
        <v>58603.6</v>
      </c>
      <c r="F84" s="145">
        <v>56337.180690000001</v>
      </c>
      <c r="G84" s="146">
        <f t="shared" si="8"/>
        <v>0.96132627841975582</v>
      </c>
      <c r="H84" s="147">
        <f t="shared" si="7"/>
        <v>0.14247680808361912</v>
      </c>
      <c r="I84" s="146"/>
    </row>
    <row r="85" spans="1:9" ht="18.75" thickBot="1" x14ac:dyDescent="0.3">
      <c r="A85" s="137" t="str">
        <f t="shared" si="6"/>
        <v>A</v>
      </c>
      <c r="B85" s="143" t="s">
        <v>2702</v>
      </c>
      <c r="C85" s="144" t="s">
        <v>2703</v>
      </c>
      <c r="D85" s="145">
        <v>72635.8</v>
      </c>
      <c r="E85" s="145">
        <v>17616.026000000002</v>
      </c>
      <c r="F85" s="145">
        <v>18799.639449999999</v>
      </c>
      <c r="G85" s="146">
        <f t="shared" si="8"/>
        <v>1.0671895835076537</v>
      </c>
      <c r="H85" s="147">
        <f t="shared" si="7"/>
        <v>0.25882057401446668</v>
      </c>
      <c r="I85" s="146"/>
    </row>
    <row r="86" spans="1:9" ht="18.75" thickBot="1" x14ac:dyDescent="0.3">
      <c r="A86" s="137" t="str">
        <f t="shared" si="6"/>
        <v>A</v>
      </c>
      <c r="B86" s="143" t="s">
        <v>2704</v>
      </c>
      <c r="C86" s="144" t="s">
        <v>2705</v>
      </c>
      <c r="D86" s="145">
        <v>170439.91</v>
      </c>
      <c r="E86" s="145">
        <v>18139.186000000002</v>
      </c>
      <c r="F86" s="145">
        <v>16967.854600000002</v>
      </c>
      <c r="G86" s="146">
        <f t="shared" si="8"/>
        <v>0.93542536032212253</v>
      </c>
      <c r="H86" s="147">
        <f t="shared" si="7"/>
        <v>9.9553294765292955E-2</v>
      </c>
      <c r="I86" s="146"/>
    </row>
    <row r="87" spans="1:9" ht="18.75" thickBot="1" x14ac:dyDescent="0.3">
      <c r="A87" s="137" t="str">
        <f t="shared" si="6"/>
        <v>A</v>
      </c>
      <c r="B87" s="138" t="s">
        <v>2706</v>
      </c>
      <c r="C87" s="142" t="s">
        <v>2707</v>
      </c>
      <c r="D87" s="139">
        <f>D88+D91+D92+D93+D94+D95+D96</f>
        <v>5508693.0999999996</v>
      </c>
      <c r="E87" s="139">
        <f>E88+E91+E92+E93+E94+E95+E96</f>
        <v>1384919.4400000002</v>
      </c>
      <c r="F87" s="139">
        <f>F88+F91+F92+F93+F94+F95+F96</f>
        <v>1380475.20349</v>
      </c>
      <c r="G87" s="146">
        <f t="shared" si="8"/>
        <v>0.99679097831856545</v>
      </c>
      <c r="H87" s="141">
        <f t="shared" si="7"/>
        <v>0.25059940323958146</v>
      </c>
      <c r="I87" s="140">
        <f t="shared" si="9"/>
        <v>0.3172562339436118</v>
      </c>
    </row>
    <row r="88" spans="1:9" ht="36.75" thickBot="1" x14ac:dyDescent="0.3">
      <c r="A88" s="137" t="str">
        <f t="shared" si="6"/>
        <v>A</v>
      </c>
      <c r="B88" s="143" t="s">
        <v>2708</v>
      </c>
      <c r="C88" s="144" t="s">
        <v>2709</v>
      </c>
      <c r="D88" s="145">
        <f>D89+D90</f>
        <v>17450</v>
      </c>
      <c r="E88" s="145">
        <f>E89+E90</f>
        <v>4887</v>
      </c>
      <c r="F88" s="145">
        <f>F89+F90</f>
        <v>4845.5649400000002</v>
      </c>
      <c r="G88" s="146">
        <f t="shared" si="8"/>
        <v>0.99152137098424398</v>
      </c>
      <c r="H88" s="147">
        <f t="shared" si="7"/>
        <v>0.27768280458452721</v>
      </c>
      <c r="I88" s="146"/>
    </row>
    <row r="89" spans="1:9" ht="18.75" thickBot="1" x14ac:dyDescent="0.3">
      <c r="A89" s="137" t="str">
        <f t="shared" si="6"/>
        <v>A</v>
      </c>
      <c r="B89" s="148" t="s">
        <v>2710</v>
      </c>
      <c r="C89" s="149" t="s">
        <v>2711</v>
      </c>
      <c r="D89" s="150">
        <v>850</v>
      </c>
      <c r="E89" s="150">
        <v>390</v>
      </c>
      <c r="F89" s="150">
        <v>358.26044000000002</v>
      </c>
      <c r="G89" s="146">
        <f t="shared" si="8"/>
        <v>0.91861651282051282</v>
      </c>
      <c r="H89" s="152">
        <f t="shared" si="7"/>
        <v>0.4214828705882353</v>
      </c>
      <c r="I89" s="151"/>
    </row>
    <row r="90" spans="1:9" ht="18.75" thickBot="1" x14ac:dyDescent="0.3">
      <c r="A90" s="137" t="str">
        <f t="shared" si="6"/>
        <v>A</v>
      </c>
      <c r="B90" s="148" t="s">
        <v>2712</v>
      </c>
      <c r="C90" s="149" t="s">
        <v>2713</v>
      </c>
      <c r="D90" s="150">
        <v>16600</v>
      </c>
      <c r="E90" s="150">
        <v>4497</v>
      </c>
      <c r="F90" s="150">
        <v>4487.3045000000002</v>
      </c>
      <c r="G90" s="146">
        <f t="shared" si="8"/>
        <v>0.99784400711585508</v>
      </c>
      <c r="H90" s="152">
        <f t="shared" si="7"/>
        <v>0.2703195481927711</v>
      </c>
      <c r="I90" s="151"/>
    </row>
    <row r="91" spans="1:9" ht="18.75" thickBot="1" x14ac:dyDescent="0.3">
      <c r="A91" s="137" t="str">
        <f t="shared" si="6"/>
        <v>A</v>
      </c>
      <c r="B91" s="143" t="s">
        <v>2714</v>
      </c>
      <c r="C91" s="144" t="s">
        <v>2715</v>
      </c>
      <c r="D91" s="145">
        <v>3436461</v>
      </c>
      <c r="E91" s="145">
        <v>866426</v>
      </c>
      <c r="F91" s="145">
        <v>866249.71269000007</v>
      </c>
      <c r="G91" s="146">
        <f t="shared" si="8"/>
        <v>0.99979653506473731</v>
      </c>
      <c r="H91" s="147">
        <f t="shared" si="7"/>
        <v>0.25207610756822207</v>
      </c>
      <c r="I91" s="146"/>
    </row>
    <row r="92" spans="1:9" ht="18.75" thickBot="1" x14ac:dyDescent="0.3">
      <c r="A92" s="137" t="str">
        <f t="shared" si="6"/>
        <v>A</v>
      </c>
      <c r="B92" s="143" t="s">
        <v>2716</v>
      </c>
      <c r="C92" s="144" t="s">
        <v>2717</v>
      </c>
      <c r="D92" s="145">
        <v>1366450</v>
      </c>
      <c r="E92" s="145">
        <v>331654.39</v>
      </c>
      <c r="F92" s="145">
        <v>329950.54025000002</v>
      </c>
      <c r="G92" s="146">
        <f t="shared" si="8"/>
        <v>0.99486257441066894</v>
      </c>
      <c r="H92" s="147">
        <f t="shared" si="7"/>
        <v>0.24146550568992647</v>
      </c>
      <c r="I92" s="146"/>
    </row>
    <row r="93" spans="1:9" ht="18.75" thickBot="1" x14ac:dyDescent="0.3">
      <c r="A93" s="137" t="str">
        <f t="shared" si="6"/>
        <v>B</v>
      </c>
      <c r="B93" s="143" t="s">
        <v>2718</v>
      </c>
      <c r="C93" s="144" t="s">
        <v>2719</v>
      </c>
      <c r="D93" s="145">
        <v>0</v>
      </c>
      <c r="E93" s="145">
        <v>0</v>
      </c>
      <c r="F93" s="145">
        <v>0</v>
      </c>
      <c r="G93" s="146" t="e">
        <f t="shared" si="8"/>
        <v>#DIV/0!</v>
      </c>
      <c r="H93" s="147" t="e">
        <f t="shared" si="7"/>
        <v>#DIV/0!</v>
      </c>
      <c r="I93" s="146"/>
    </row>
    <row r="94" spans="1:9" ht="18.75" thickBot="1" x14ac:dyDescent="0.3">
      <c r="A94" s="137" t="str">
        <f t="shared" si="6"/>
        <v>A</v>
      </c>
      <c r="B94" s="143" t="s">
        <v>2720</v>
      </c>
      <c r="C94" s="144" t="s">
        <v>2721</v>
      </c>
      <c r="D94" s="145">
        <v>28400</v>
      </c>
      <c r="E94" s="145">
        <v>6772</v>
      </c>
      <c r="F94" s="145">
        <v>6316.9103600000008</v>
      </c>
      <c r="G94" s="146">
        <f t="shared" si="8"/>
        <v>0.93279834022445374</v>
      </c>
      <c r="H94" s="147">
        <f t="shared" si="7"/>
        <v>0.22242642112676059</v>
      </c>
      <c r="I94" s="146"/>
    </row>
    <row r="95" spans="1:9" ht="36.75" thickBot="1" x14ac:dyDescent="0.3">
      <c r="A95" s="137" t="str">
        <f t="shared" si="6"/>
        <v>A</v>
      </c>
      <c r="B95" s="143" t="s">
        <v>2722</v>
      </c>
      <c r="C95" s="144" t="s">
        <v>2723</v>
      </c>
      <c r="D95" s="145">
        <v>252435</v>
      </c>
      <c r="E95" s="145">
        <v>71049</v>
      </c>
      <c r="F95" s="145">
        <v>70496.242339999997</v>
      </c>
      <c r="G95" s="146">
        <f t="shared" si="8"/>
        <v>0.99222005010626468</v>
      </c>
      <c r="H95" s="147">
        <f t="shared" si="7"/>
        <v>0.27926492895200744</v>
      </c>
      <c r="I95" s="146"/>
    </row>
    <row r="96" spans="1:9" ht="18.75" thickBot="1" x14ac:dyDescent="0.3">
      <c r="A96" s="137" t="str">
        <f t="shared" si="6"/>
        <v>A</v>
      </c>
      <c r="B96" s="143" t="s">
        <v>2724</v>
      </c>
      <c r="C96" s="144" t="s">
        <v>2725</v>
      </c>
      <c r="D96" s="145">
        <v>407497.1</v>
      </c>
      <c r="E96" s="145">
        <v>104131.05</v>
      </c>
      <c r="F96" s="145">
        <v>102616.23290999999</v>
      </c>
      <c r="G96" s="146">
        <f t="shared" si="8"/>
        <v>0.98545278195120467</v>
      </c>
      <c r="H96" s="147">
        <f t="shared" si="7"/>
        <v>0.25182076856497876</v>
      </c>
      <c r="I96" s="146"/>
    </row>
  </sheetData>
  <autoFilter ref="A2:I96"/>
  <pageMargins left="0.5" right="0.2" top="0.2" bottom="0.40826771653543298" header="0.2" footer="0.2"/>
  <pageSetup scale="55" fitToHeight="0" orientation="landscape" horizontalDpi="300" verticalDpi="300" r:id="rId1"/>
  <headerFooter alignWithMargins="0">
    <oddFooter>&amp;R&amp;"Sylfaen,Regular"&amp;9გვერდი  &amp;P - &amp;N  დან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G41"/>
  <sheetViews>
    <sheetView showGridLines="0" view="pageBreakPreview" zoomScaleNormal="100" zoomScaleSheetLayoutView="100" workbookViewId="0">
      <selection activeCell="I22" sqref="I22"/>
    </sheetView>
  </sheetViews>
  <sheetFormatPr defaultRowHeight="12.75" x14ac:dyDescent="0.2"/>
  <cols>
    <col min="1" max="1" width="7.7109375" style="154" customWidth="1"/>
    <col min="2" max="2" width="51.5703125" style="154" customWidth="1"/>
    <col min="3" max="3" width="19.7109375" style="154" customWidth="1"/>
    <col min="4" max="4" width="19.85546875" style="154" customWidth="1"/>
    <col min="5" max="5" width="9.140625" style="154"/>
    <col min="6" max="6" width="14.140625" style="154" bestFit="1" customWidth="1"/>
    <col min="7" max="256" width="9.140625" style="154"/>
    <col min="257" max="257" width="7.7109375" style="154" customWidth="1"/>
    <col min="258" max="258" width="51.5703125" style="154" customWidth="1"/>
    <col min="259" max="259" width="19.7109375" style="154" customWidth="1"/>
    <col min="260" max="260" width="19.85546875" style="154" customWidth="1"/>
    <col min="261" max="512" width="9.140625" style="154"/>
    <col min="513" max="513" width="7.7109375" style="154" customWidth="1"/>
    <col min="514" max="514" width="51.5703125" style="154" customWidth="1"/>
    <col min="515" max="515" width="19.7109375" style="154" customWidth="1"/>
    <col min="516" max="516" width="19.85546875" style="154" customWidth="1"/>
    <col min="517" max="768" width="9.140625" style="154"/>
    <col min="769" max="769" width="7.7109375" style="154" customWidth="1"/>
    <col min="770" max="770" width="51.5703125" style="154" customWidth="1"/>
    <col min="771" max="771" width="19.7109375" style="154" customWidth="1"/>
    <col min="772" max="772" width="19.85546875" style="154" customWidth="1"/>
    <col min="773" max="1024" width="9.140625" style="154"/>
    <col min="1025" max="1025" width="7.7109375" style="154" customWidth="1"/>
    <col min="1026" max="1026" width="51.5703125" style="154" customWidth="1"/>
    <col min="1027" max="1027" width="19.7109375" style="154" customWidth="1"/>
    <col min="1028" max="1028" width="19.85546875" style="154" customWidth="1"/>
    <col min="1029" max="1280" width="9.140625" style="154"/>
    <col min="1281" max="1281" width="7.7109375" style="154" customWidth="1"/>
    <col min="1282" max="1282" width="51.5703125" style="154" customWidth="1"/>
    <col min="1283" max="1283" width="19.7109375" style="154" customWidth="1"/>
    <col min="1284" max="1284" width="19.85546875" style="154" customWidth="1"/>
    <col min="1285" max="1536" width="9.140625" style="154"/>
    <col min="1537" max="1537" width="7.7109375" style="154" customWidth="1"/>
    <col min="1538" max="1538" width="51.5703125" style="154" customWidth="1"/>
    <col min="1539" max="1539" width="19.7109375" style="154" customWidth="1"/>
    <col min="1540" max="1540" width="19.85546875" style="154" customWidth="1"/>
    <col min="1541" max="1792" width="9.140625" style="154"/>
    <col min="1793" max="1793" width="7.7109375" style="154" customWidth="1"/>
    <col min="1794" max="1794" width="51.5703125" style="154" customWidth="1"/>
    <col min="1795" max="1795" width="19.7109375" style="154" customWidth="1"/>
    <col min="1796" max="1796" width="19.85546875" style="154" customWidth="1"/>
    <col min="1797" max="2048" width="9.140625" style="154"/>
    <col min="2049" max="2049" width="7.7109375" style="154" customWidth="1"/>
    <col min="2050" max="2050" width="51.5703125" style="154" customWidth="1"/>
    <col min="2051" max="2051" width="19.7109375" style="154" customWidth="1"/>
    <col min="2052" max="2052" width="19.85546875" style="154" customWidth="1"/>
    <col min="2053" max="2304" width="9.140625" style="154"/>
    <col min="2305" max="2305" width="7.7109375" style="154" customWidth="1"/>
    <col min="2306" max="2306" width="51.5703125" style="154" customWidth="1"/>
    <col min="2307" max="2307" width="19.7109375" style="154" customWidth="1"/>
    <col min="2308" max="2308" width="19.85546875" style="154" customWidth="1"/>
    <col min="2309" max="2560" width="9.140625" style="154"/>
    <col min="2561" max="2561" width="7.7109375" style="154" customWidth="1"/>
    <col min="2562" max="2562" width="51.5703125" style="154" customWidth="1"/>
    <col min="2563" max="2563" width="19.7109375" style="154" customWidth="1"/>
    <col min="2564" max="2564" width="19.85546875" style="154" customWidth="1"/>
    <col min="2565" max="2816" width="9.140625" style="154"/>
    <col min="2817" max="2817" width="7.7109375" style="154" customWidth="1"/>
    <col min="2818" max="2818" width="51.5703125" style="154" customWidth="1"/>
    <col min="2819" max="2819" width="19.7109375" style="154" customWidth="1"/>
    <col min="2820" max="2820" width="19.85546875" style="154" customWidth="1"/>
    <col min="2821" max="3072" width="9.140625" style="154"/>
    <col min="3073" max="3073" width="7.7109375" style="154" customWidth="1"/>
    <col min="3074" max="3074" width="51.5703125" style="154" customWidth="1"/>
    <col min="3075" max="3075" width="19.7109375" style="154" customWidth="1"/>
    <col min="3076" max="3076" width="19.85546875" style="154" customWidth="1"/>
    <col min="3077" max="3328" width="9.140625" style="154"/>
    <col min="3329" max="3329" width="7.7109375" style="154" customWidth="1"/>
    <col min="3330" max="3330" width="51.5703125" style="154" customWidth="1"/>
    <col min="3331" max="3331" width="19.7109375" style="154" customWidth="1"/>
    <col min="3332" max="3332" width="19.85546875" style="154" customWidth="1"/>
    <col min="3333" max="3584" width="9.140625" style="154"/>
    <col min="3585" max="3585" width="7.7109375" style="154" customWidth="1"/>
    <col min="3586" max="3586" width="51.5703125" style="154" customWidth="1"/>
    <col min="3587" max="3587" width="19.7109375" style="154" customWidth="1"/>
    <col min="3588" max="3588" width="19.85546875" style="154" customWidth="1"/>
    <col min="3589" max="3840" width="9.140625" style="154"/>
    <col min="3841" max="3841" width="7.7109375" style="154" customWidth="1"/>
    <col min="3842" max="3842" width="51.5703125" style="154" customWidth="1"/>
    <col min="3843" max="3843" width="19.7109375" style="154" customWidth="1"/>
    <col min="3844" max="3844" width="19.85546875" style="154" customWidth="1"/>
    <col min="3845" max="4096" width="9.140625" style="154"/>
    <col min="4097" max="4097" width="7.7109375" style="154" customWidth="1"/>
    <col min="4098" max="4098" width="51.5703125" style="154" customWidth="1"/>
    <col min="4099" max="4099" width="19.7109375" style="154" customWidth="1"/>
    <col min="4100" max="4100" width="19.85546875" style="154" customWidth="1"/>
    <col min="4101" max="4352" width="9.140625" style="154"/>
    <col min="4353" max="4353" width="7.7109375" style="154" customWidth="1"/>
    <col min="4354" max="4354" width="51.5703125" style="154" customWidth="1"/>
    <col min="4355" max="4355" width="19.7109375" style="154" customWidth="1"/>
    <col min="4356" max="4356" width="19.85546875" style="154" customWidth="1"/>
    <col min="4357" max="4608" width="9.140625" style="154"/>
    <col min="4609" max="4609" width="7.7109375" style="154" customWidth="1"/>
    <col min="4610" max="4610" width="51.5703125" style="154" customWidth="1"/>
    <col min="4611" max="4611" width="19.7109375" style="154" customWidth="1"/>
    <col min="4612" max="4612" width="19.85546875" style="154" customWidth="1"/>
    <col min="4613" max="4864" width="9.140625" style="154"/>
    <col min="4865" max="4865" width="7.7109375" style="154" customWidth="1"/>
    <col min="4866" max="4866" width="51.5703125" style="154" customWidth="1"/>
    <col min="4867" max="4867" width="19.7109375" style="154" customWidth="1"/>
    <col min="4868" max="4868" width="19.85546875" style="154" customWidth="1"/>
    <col min="4869" max="5120" width="9.140625" style="154"/>
    <col min="5121" max="5121" width="7.7109375" style="154" customWidth="1"/>
    <col min="5122" max="5122" width="51.5703125" style="154" customWidth="1"/>
    <col min="5123" max="5123" width="19.7109375" style="154" customWidth="1"/>
    <col min="5124" max="5124" width="19.85546875" style="154" customWidth="1"/>
    <col min="5125" max="5376" width="9.140625" style="154"/>
    <col min="5377" max="5377" width="7.7109375" style="154" customWidth="1"/>
    <col min="5378" max="5378" width="51.5703125" style="154" customWidth="1"/>
    <col min="5379" max="5379" width="19.7109375" style="154" customWidth="1"/>
    <col min="5380" max="5380" width="19.85546875" style="154" customWidth="1"/>
    <col min="5381" max="5632" width="9.140625" style="154"/>
    <col min="5633" max="5633" width="7.7109375" style="154" customWidth="1"/>
    <col min="5634" max="5634" width="51.5703125" style="154" customWidth="1"/>
    <col min="5635" max="5635" width="19.7109375" style="154" customWidth="1"/>
    <col min="5636" max="5636" width="19.85546875" style="154" customWidth="1"/>
    <col min="5637" max="5888" width="9.140625" style="154"/>
    <col min="5889" max="5889" width="7.7109375" style="154" customWidth="1"/>
    <col min="5890" max="5890" width="51.5703125" style="154" customWidth="1"/>
    <col min="5891" max="5891" width="19.7109375" style="154" customWidth="1"/>
    <col min="5892" max="5892" width="19.85546875" style="154" customWidth="1"/>
    <col min="5893" max="6144" width="9.140625" style="154"/>
    <col min="6145" max="6145" width="7.7109375" style="154" customWidth="1"/>
    <col min="6146" max="6146" width="51.5703125" style="154" customWidth="1"/>
    <col min="6147" max="6147" width="19.7109375" style="154" customWidth="1"/>
    <col min="6148" max="6148" width="19.85546875" style="154" customWidth="1"/>
    <col min="6149" max="6400" width="9.140625" style="154"/>
    <col min="6401" max="6401" width="7.7109375" style="154" customWidth="1"/>
    <col min="6402" max="6402" width="51.5703125" style="154" customWidth="1"/>
    <col min="6403" max="6403" width="19.7109375" style="154" customWidth="1"/>
    <col min="6404" max="6404" width="19.85546875" style="154" customWidth="1"/>
    <col min="6405" max="6656" width="9.140625" style="154"/>
    <col min="6657" max="6657" width="7.7109375" style="154" customWidth="1"/>
    <col min="6658" max="6658" width="51.5703125" style="154" customWidth="1"/>
    <col min="6659" max="6659" width="19.7109375" style="154" customWidth="1"/>
    <col min="6660" max="6660" width="19.85546875" style="154" customWidth="1"/>
    <col min="6661" max="6912" width="9.140625" style="154"/>
    <col min="6913" max="6913" width="7.7109375" style="154" customWidth="1"/>
    <col min="6914" max="6914" width="51.5703125" style="154" customWidth="1"/>
    <col min="6915" max="6915" width="19.7109375" style="154" customWidth="1"/>
    <col min="6916" max="6916" width="19.85546875" style="154" customWidth="1"/>
    <col min="6917" max="7168" width="9.140625" style="154"/>
    <col min="7169" max="7169" width="7.7109375" style="154" customWidth="1"/>
    <col min="7170" max="7170" width="51.5703125" style="154" customWidth="1"/>
    <col min="7171" max="7171" width="19.7109375" style="154" customWidth="1"/>
    <col min="7172" max="7172" width="19.85546875" style="154" customWidth="1"/>
    <col min="7173" max="7424" width="9.140625" style="154"/>
    <col min="7425" max="7425" width="7.7109375" style="154" customWidth="1"/>
    <col min="7426" max="7426" width="51.5703125" style="154" customWidth="1"/>
    <col min="7427" max="7427" width="19.7109375" style="154" customWidth="1"/>
    <col min="7428" max="7428" width="19.85546875" style="154" customWidth="1"/>
    <col min="7429" max="7680" width="9.140625" style="154"/>
    <col min="7681" max="7681" width="7.7109375" style="154" customWidth="1"/>
    <col min="7682" max="7682" width="51.5703125" style="154" customWidth="1"/>
    <col min="7683" max="7683" width="19.7109375" style="154" customWidth="1"/>
    <col min="7684" max="7684" width="19.85546875" style="154" customWidth="1"/>
    <col min="7685" max="7936" width="9.140625" style="154"/>
    <col min="7937" max="7937" width="7.7109375" style="154" customWidth="1"/>
    <col min="7938" max="7938" width="51.5703125" style="154" customWidth="1"/>
    <col min="7939" max="7939" width="19.7109375" style="154" customWidth="1"/>
    <col min="7940" max="7940" width="19.85546875" style="154" customWidth="1"/>
    <col min="7941" max="8192" width="9.140625" style="154"/>
    <col min="8193" max="8193" width="7.7109375" style="154" customWidth="1"/>
    <col min="8194" max="8194" width="51.5703125" style="154" customWidth="1"/>
    <col min="8195" max="8195" width="19.7109375" style="154" customWidth="1"/>
    <col min="8196" max="8196" width="19.85546875" style="154" customWidth="1"/>
    <col min="8197" max="8448" width="9.140625" style="154"/>
    <col min="8449" max="8449" width="7.7109375" style="154" customWidth="1"/>
    <col min="8450" max="8450" width="51.5703125" style="154" customWidth="1"/>
    <col min="8451" max="8451" width="19.7109375" style="154" customWidth="1"/>
    <col min="8452" max="8452" width="19.85546875" style="154" customWidth="1"/>
    <col min="8453" max="8704" width="9.140625" style="154"/>
    <col min="8705" max="8705" width="7.7109375" style="154" customWidth="1"/>
    <col min="8706" max="8706" width="51.5703125" style="154" customWidth="1"/>
    <col min="8707" max="8707" width="19.7109375" style="154" customWidth="1"/>
    <col min="8708" max="8708" width="19.85546875" style="154" customWidth="1"/>
    <col min="8709" max="8960" width="9.140625" style="154"/>
    <col min="8961" max="8961" width="7.7109375" style="154" customWidth="1"/>
    <col min="8962" max="8962" width="51.5703125" style="154" customWidth="1"/>
    <col min="8963" max="8963" width="19.7109375" style="154" customWidth="1"/>
    <col min="8964" max="8964" width="19.85546875" style="154" customWidth="1"/>
    <col min="8965" max="9216" width="9.140625" style="154"/>
    <col min="9217" max="9217" width="7.7109375" style="154" customWidth="1"/>
    <col min="9218" max="9218" width="51.5703125" style="154" customWidth="1"/>
    <col min="9219" max="9219" width="19.7109375" style="154" customWidth="1"/>
    <col min="9220" max="9220" width="19.85546875" style="154" customWidth="1"/>
    <col min="9221" max="9472" width="9.140625" style="154"/>
    <col min="9473" max="9473" width="7.7109375" style="154" customWidth="1"/>
    <col min="9474" max="9474" width="51.5703125" style="154" customWidth="1"/>
    <col min="9475" max="9475" width="19.7109375" style="154" customWidth="1"/>
    <col min="9476" max="9476" width="19.85546875" style="154" customWidth="1"/>
    <col min="9477" max="9728" width="9.140625" style="154"/>
    <col min="9729" max="9729" width="7.7109375" style="154" customWidth="1"/>
    <col min="9730" max="9730" width="51.5703125" style="154" customWidth="1"/>
    <col min="9731" max="9731" width="19.7109375" style="154" customWidth="1"/>
    <col min="9732" max="9732" width="19.85546875" style="154" customWidth="1"/>
    <col min="9733" max="9984" width="9.140625" style="154"/>
    <col min="9985" max="9985" width="7.7109375" style="154" customWidth="1"/>
    <col min="9986" max="9986" width="51.5703125" style="154" customWidth="1"/>
    <col min="9987" max="9987" width="19.7109375" style="154" customWidth="1"/>
    <col min="9988" max="9988" width="19.85546875" style="154" customWidth="1"/>
    <col min="9989" max="10240" width="9.140625" style="154"/>
    <col min="10241" max="10241" width="7.7109375" style="154" customWidth="1"/>
    <col min="10242" max="10242" width="51.5703125" style="154" customWidth="1"/>
    <col min="10243" max="10243" width="19.7109375" style="154" customWidth="1"/>
    <col min="10244" max="10244" width="19.85546875" style="154" customWidth="1"/>
    <col min="10245" max="10496" width="9.140625" style="154"/>
    <col min="10497" max="10497" width="7.7109375" style="154" customWidth="1"/>
    <col min="10498" max="10498" width="51.5703125" style="154" customWidth="1"/>
    <col min="10499" max="10499" width="19.7109375" style="154" customWidth="1"/>
    <col min="10500" max="10500" width="19.85546875" style="154" customWidth="1"/>
    <col min="10501" max="10752" width="9.140625" style="154"/>
    <col min="10753" max="10753" width="7.7109375" style="154" customWidth="1"/>
    <col min="10754" max="10754" width="51.5703125" style="154" customWidth="1"/>
    <col min="10755" max="10755" width="19.7109375" style="154" customWidth="1"/>
    <col min="10756" max="10756" width="19.85546875" style="154" customWidth="1"/>
    <col min="10757" max="11008" width="9.140625" style="154"/>
    <col min="11009" max="11009" width="7.7109375" style="154" customWidth="1"/>
    <col min="11010" max="11010" width="51.5703125" style="154" customWidth="1"/>
    <col min="11011" max="11011" width="19.7109375" style="154" customWidth="1"/>
    <col min="11012" max="11012" width="19.85546875" style="154" customWidth="1"/>
    <col min="11013" max="11264" width="9.140625" style="154"/>
    <col min="11265" max="11265" width="7.7109375" style="154" customWidth="1"/>
    <col min="11266" max="11266" width="51.5703125" style="154" customWidth="1"/>
    <col min="11267" max="11267" width="19.7109375" style="154" customWidth="1"/>
    <col min="11268" max="11268" width="19.85546875" style="154" customWidth="1"/>
    <col min="11269" max="11520" width="9.140625" style="154"/>
    <col min="11521" max="11521" width="7.7109375" style="154" customWidth="1"/>
    <col min="11522" max="11522" width="51.5703125" style="154" customWidth="1"/>
    <col min="11523" max="11523" width="19.7109375" style="154" customWidth="1"/>
    <col min="11524" max="11524" width="19.85546875" style="154" customWidth="1"/>
    <col min="11525" max="11776" width="9.140625" style="154"/>
    <col min="11777" max="11777" width="7.7109375" style="154" customWidth="1"/>
    <col min="11778" max="11778" width="51.5703125" style="154" customWidth="1"/>
    <col min="11779" max="11779" width="19.7109375" style="154" customWidth="1"/>
    <col min="11780" max="11780" width="19.85546875" style="154" customWidth="1"/>
    <col min="11781" max="12032" width="9.140625" style="154"/>
    <col min="12033" max="12033" width="7.7109375" style="154" customWidth="1"/>
    <col min="12034" max="12034" width="51.5703125" style="154" customWidth="1"/>
    <col min="12035" max="12035" width="19.7109375" style="154" customWidth="1"/>
    <col min="12036" max="12036" width="19.85546875" style="154" customWidth="1"/>
    <col min="12037" max="12288" width="9.140625" style="154"/>
    <col min="12289" max="12289" width="7.7109375" style="154" customWidth="1"/>
    <col min="12290" max="12290" width="51.5703125" style="154" customWidth="1"/>
    <col min="12291" max="12291" width="19.7109375" style="154" customWidth="1"/>
    <col min="12292" max="12292" width="19.85546875" style="154" customWidth="1"/>
    <col min="12293" max="12544" width="9.140625" style="154"/>
    <col min="12545" max="12545" width="7.7109375" style="154" customWidth="1"/>
    <col min="12546" max="12546" width="51.5703125" style="154" customWidth="1"/>
    <col min="12547" max="12547" width="19.7109375" style="154" customWidth="1"/>
    <col min="12548" max="12548" width="19.85546875" style="154" customWidth="1"/>
    <col min="12549" max="12800" width="9.140625" style="154"/>
    <col min="12801" max="12801" width="7.7109375" style="154" customWidth="1"/>
    <col min="12802" max="12802" width="51.5703125" style="154" customWidth="1"/>
    <col min="12803" max="12803" width="19.7109375" style="154" customWidth="1"/>
    <col min="12804" max="12804" width="19.85546875" style="154" customWidth="1"/>
    <col min="12805" max="13056" width="9.140625" style="154"/>
    <col min="13057" max="13057" width="7.7109375" style="154" customWidth="1"/>
    <col min="13058" max="13058" width="51.5703125" style="154" customWidth="1"/>
    <col min="13059" max="13059" width="19.7109375" style="154" customWidth="1"/>
    <col min="13060" max="13060" width="19.85546875" style="154" customWidth="1"/>
    <col min="13061" max="13312" width="9.140625" style="154"/>
    <col min="13313" max="13313" width="7.7109375" style="154" customWidth="1"/>
    <col min="13314" max="13314" width="51.5703125" style="154" customWidth="1"/>
    <col min="13315" max="13315" width="19.7109375" style="154" customWidth="1"/>
    <col min="13316" max="13316" width="19.85546875" style="154" customWidth="1"/>
    <col min="13317" max="13568" width="9.140625" style="154"/>
    <col min="13569" max="13569" width="7.7109375" style="154" customWidth="1"/>
    <col min="13570" max="13570" width="51.5703125" style="154" customWidth="1"/>
    <col min="13571" max="13571" width="19.7109375" style="154" customWidth="1"/>
    <col min="13572" max="13572" width="19.85546875" style="154" customWidth="1"/>
    <col min="13573" max="13824" width="9.140625" style="154"/>
    <col min="13825" max="13825" width="7.7109375" style="154" customWidth="1"/>
    <col min="13826" max="13826" width="51.5703125" style="154" customWidth="1"/>
    <col min="13827" max="13827" width="19.7109375" style="154" customWidth="1"/>
    <col min="13828" max="13828" width="19.85546875" style="154" customWidth="1"/>
    <col min="13829" max="14080" width="9.140625" style="154"/>
    <col min="14081" max="14081" width="7.7109375" style="154" customWidth="1"/>
    <col min="14082" max="14082" width="51.5703125" style="154" customWidth="1"/>
    <col min="14083" max="14083" width="19.7109375" style="154" customWidth="1"/>
    <col min="14084" max="14084" width="19.85546875" style="154" customWidth="1"/>
    <col min="14085" max="14336" width="9.140625" style="154"/>
    <col min="14337" max="14337" width="7.7109375" style="154" customWidth="1"/>
    <col min="14338" max="14338" width="51.5703125" style="154" customWidth="1"/>
    <col min="14339" max="14339" width="19.7109375" style="154" customWidth="1"/>
    <col min="14340" max="14340" width="19.85546875" style="154" customWidth="1"/>
    <col min="14341" max="14592" width="9.140625" style="154"/>
    <col min="14593" max="14593" width="7.7109375" style="154" customWidth="1"/>
    <col min="14594" max="14594" width="51.5703125" style="154" customWidth="1"/>
    <col min="14595" max="14595" width="19.7109375" style="154" customWidth="1"/>
    <col min="14596" max="14596" width="19.85546875" style="154" customWidth="1"/>
    <col min="14597" max="14848" width="9.140625" style="154"/>
    <col min="14849" max="14849" width="7.7109375" style="154" customWidth="1"/>
    <col min="14850" max="14850" width="51.5703125" style="154" customWidth="1"/>
    <col min="14851" max="14851" width="19.7109375" style="154" customWidth="1"/>
    <col min="14852" max="14852" width="19.85546875" style="154" customWidth="1"/>
    <col min="14853" max="15104" width="9.140625" style="154"/>
    <col min="15105" max="15105" width="7.7109375" style="154" customWidth="1"/>
    <col min="15106" max="15106" width="51.5703125" style="154" customWidth="1"/>
    <col min="15107" max="15107" width="19.7109375" style="154" customWidth="1"/>
    <col min="15108" max="15108" width="19.85546875" style="154" customWidth="1"/>
    <col min="15109" max="15360" width="9.140625" style="154"/>
    <col min="15361" max="15361" width="7.7109375" style="154" customWidth="1"/>
    <col min="15362" max="15362" width="51.5703125" style="154" customWidth="1"/>
    <col min="15363" max="15363" width="19.7109375" style="154" customWidth="1"/>
    <col min="15364" max="15364" width="19.85546875" style="154" customWidth="1"/>
    <col min="15365" max="15616" width="9.140625" style="154"/>
    <col min="15617" max="15617" width="7.7109375" style="154" customWidth="1"/>
    <col min="15618" max="15618" width="51.5703125" style="154" customWidth="1"/>
    <col min="15619" max="15619" width="19.7109375" style="154" customWidth="1"/>
    <col min="15620" max="15620" width="19.85546875" style="154" customWidth="1"/>
    <col min="15621" max="15872" width="9.140625" style="154"/>
    <col min="15873" max="15873" width="7.7109375" style="154" customWidth="1"/>
    <col min="15874" max="15874" width="51.5703125" style="154" customWidth="1"/>
    <col min="15875" max="15875" width="19.7109375" style="154" customWidth="1"/>
    <col min="15876" max="15876" width="19.85546875" style="154" customWidth="1"/>
    <col min="15877" max="16128" width="9.140625" style="154"/>
    <col min="16129" max="16129" width="7.7109375" style="154" customWidth="1"/>
    <col min="16130" max="16130" width="51.5703125" style="154" customWidth="1"/>
    <col min="16131" max="16131" width="19.7109375" style="154" customWidth="1"/>
    <col min="16132" max="16132" width="19.85546875" style="154" customWidth="1"/>
    <col min="16133" max="16384" width="9.140625" style="154"/>
  </cols>
  <sheetData>
    <row r="1" spans="1:7" ht="24.75" customHeight="1" x14ac:dyDescent="0.2"/>
    <row r="2" spans="1:7" ht="45" x14ac:dyDescent="0.2">
      <c r="B2" s="214" t="s">
        <v>18</v>
      </c>
      <c r="C2" s="155" t="s">
        <v>2476</v>
      </c>
      <c r="D2" s="155" t="s">
        <v>2477</v>
      </c>
    </row>
    <row r="3" spans="1:7" ht="15" x14ac:dyDescent="0.2">
      <c r="A3" s="31" t="s">
        <v>2474</v>
      </c>
      <c r="B3" s="214"/>
      <c r="C3" s="156">
        <f>C4+C5+C6</f>
        <v>20695</v>
      </c>
      <c r="D3" s="156">
        <f>D4+D5+D6</f>
        <v>266798.5464600008</v>
      </c>
    </row>
    <row r="4" spans="1:7" ht="15" x14ac:dyDescent="0.2">
      <c r="A4" s="31" t="str">
        <f>IF(OR(C4&lt;&gt;0,D4&lt;&gt;0),"a","b")</f>
        <v>a</v>
      </c>
      <c r="B4" s="157" t="s">
        <v>22</v>
      </c>
      <c r="C4" s="156">
        <f>ბალანსი!C24</f>
        <v>0</v>
      </c>
      <c r="D4" s="156">
        <f>ბალანსი!D24</f>
        <v>241350.02072000082</v>
      </c>
    </row>
    <row r="5" spans="1:7" ht="15" x14ac:dyDescent="0.2">
      <c r="A5" s="31" t="str">
        <f t="shared" ref="A5:A39" si="0">IF(OR(C5&lt;&gt;0,D5&lt;&gt;0),"a","b")</f>
        <v>a</v>
      </c>
      <c r="B5" s="157" t="s">
        <v>6</v>
      </c>
      <c r="C5" s="156">
        <f>ბალანსი!C25</f>
        <v>20695</v>
      </c>
      <c r="D5" s="156">
        <f>ბალანსი!D25</f>
        <v>25448.525740000001</v>
      </c>
    </row>
    <row r="6" spans="1:7" ht="15" hidden="1" x14ac:dyDescent="0.2">
      <c r="A6" s="31" t="str">
        <f t="shared" si="0"/>
        <v>b</v>
      </c>
      <c r="B6" s="157" t="s">
        <v>19</v>
      </c>
      <c r="C6" s="156">
        <f>ბალანსი!C26</f>
        <v>0</v>
      </c>
      <c r="D6" s="156">
        <f>ბალანსი!D26</f>
        <v>0</v>
      </c>
    </row>
    <row r="7" spans="1:7" ht="15" x14ac:dyDescent="0.2">
      <c r="A7" s="31" t="s">
        <v>2474</v>
      </c>
    </row>
    <row r="8" spans="1:7" ht="45" x14ac:dyDescent="0.2">
      <c r="A8" s="31" t="str">
        <f t="shared" si="0"/>
        <v>a</v>
      </c>
      <c r="B8" s="214" t="s">
        <v>5</v>
      </c>
      <c r="C8" s="155" t="s">
        <v>2476</v>
      </c>
      <c r="D8" s="155" t="s">
        <v>2477</v>
      </c>
    </row>
    <row r="9" spans="1:7" ht="15" x14ac:dyDescent="0.2">
      <c r="A9" s="31" t="str">
        <f t="shared" si="0"/>
        <v>a</v>
      </c>
      <c r="B9" s="214"/>
      <c r="C9" s="156">
        <f>C10+C11+C12+C13</f>
        <v>188916.45600000001</v>
      </c>
      <c r="D9" s="156">
        <f>D10+D11+D12+D13</f>
        <v>89747.444990000004</v>
      </c>
    </row>
    <row r="10" spans="1:7" ht="15" x14ac:dyDescent="0.2">
      <c r="A10" s="31" t="str">
        <f t="shared" si="0"/>
        <v>a</v>
      </c>
      <c r="B10" s="157" t="s">
        <v>22</v>
      </c>
      <c r="C10" s="156">
        <f>ბალანსი!C28</f>
        <v>102416.45600000001</v>
      </c>
      <c r="D10" s="156">
        <f>ბალანსი!D28</f>
        <v>0</v>
      </c>
    </row>
    <row r="11" spans="1:7" ht="15" x14ac:dyDescent="0.2">
      <c r="A11" s="31" t="str">
        <f t="shared" si="0"/>
        <v>a</v>
      </c>
      <c r="B11" s="157" t="s">
        <v>6</v>
      </c>
      <c r="C11" s="156">
        <f>ბალანსი!C29</f>
        <v>86500</v>
      </c>
      <c r="D11" s="156">
        <f>ბალანსი!D29</f>
        <v>89747.444990000004</v>
      </c>
    </row>
    <row r="12" spans="1:7" ht="15" hidden="1" x14ac:dyDescent="0.2">
      <c r="A12" s="31" t="str">
        <f t="shared" si="0"/>
        <v>b</v>
      </c>
      <c r="B12" s="157" t="s">
        <v>19</v>
      </c>
      <c r="C12" s="156">
        <f>ბალანსი!C30</f>
        <v>0</v>
      </c>
      <c r="D12" s="156">
        <f>ბალანსი!D30</f>
        <v>0</v>
      </c>
    </row>
    <row r="13" spans="1:7" ht="15" hidden="1" x14ac:dyDescent="0.2">
      <c r="A13" s="31" t="str">
        <f t="shared" si="0"/>
        <v>b</v>
      </c>
      <c r="B13" s="157" t="s">
        <v>20</v>
      </c>
      <c r="C13" s="156">
        <f>ბალანსი!C31</f>
        <v>0</v>
      </c>
      <c r="D13" s="156">
        <f>ბალანსი!D31</f>
        <v>0</v>
      </c>
    </row>
    <row r="14" spans="1:7" ht="15" x14ac:dyDescent="0.2">
      <c r="A14" s="31" t="s">
        <v>2474</v>
      </c>
    </row>
    <row r="15" spans="1:7" ht="15" x14ac:dyDescent="0.2">
      <c r="A15" s="31" t="str">
        <f t="shared" si="0"/>
        <v>b</v>
      </c>
      <c r="C15" s="158"/>
      <c r="D15" s="158"/>
      <c r="G15" s="158"/>
    </row>
    <row r="16" spans="1:7" ht="15" x14ac:dyDescent="0.2">
      <c r="A16" s="31" t="s">
        <v>2474</v>
      </c>
      <c r="C16" s="158"/>
      <c r="D16" s="158"/>
    </row>
    <row r="17" spans="1:4" ht="45" x14ac:dyDescent="0.2">
      <c r="A17" s="31" t="str">
        <f t="shared" si="0"/>
        <v>a</v>
      </c>
      <c r="B17" s="214" t="s">
        <v>7</v>
      </c>
      <c r="C17" s="155" t="s">
        <v>2476</v>
      </c>
      <c r="D17" s="155" t="s">
        <v>2477</v>
      </c>
    </row>
    <row r="18" spans="1:4" ht="15" x14ac:dyDescent="0.2">
      <c r="A18" s="31" t="str">
        <f t="shared" si="0"/>
        <v>a</v>
      </c>
      <c r="B18" s="214"/>
      <c r="C18" s="156">
        <f>C19+C22</f>
        <v>283013.7</v>
      </c>
      <c r="D18" s="156">
        <f>D19+D22</f>
        <v>358233.18543000001</v>
      </c>
    </row>
    <row r="19" spans="1:4" ht="15" x14ac:dyDescent="0.2">
      <c r="A19" s="31" t="str">
        <f t="shared" si="0"/>
        <v>a</v>
      </c>
      <c r="B19" s="159" t="s">
        <v>2471</v>
      </c>
      <c r="C19" s="156">
        <f>C20+C21</f>
        <v>65000</v>
      </c>
      <c r="D19" s="156">
        <f>D20+D21</f>
        <v>62772.925139999999</v>
      </c>
    </row>
    <row r="20" spans="1:4" ht="15" x14ac:dyDescent="0.2">
      <c r="A20" s="31" t="str">
        <f t="shared" si="0"/>
        <v>a</v>
      </c>
      <c r="B20" s="157" t="s">
        <v>8</v>
      </c>
      <c r="C20" s="156">
        <f>ბალანსი!C35</f>
        <v>65000</v>
      </c>
      <c r="D20" s="156">
        <f>ბალანსი!D35</f>
        <v>62772.925139999999</v>
      </c>
    </row>
    <row r="21" spans="1:4" ht="15" hidden="1" x14ac:dyDescent="0.2">
      <c r="A21" s="31" t="str">
        <f t="shared" si="0"/>
        <v>b</v>
      </c>
      <c r="B21" s="157" t="s">
        <v>9</v>
      </c>
      <c r="C21" s="156">
        <f>ბალანსი!C36</f>
        <v>0</v>
      </c>
      <c r="D21" s="156">
        <f>ბალანსი!D36</f>
        <v>0</v>
      </c>
    </row>
    <row r="22" spans="1:4" ht="15" x14ac:dyDescent="0.2">
      <c r="A22" s="31" t="str">
        <f t="shared" si="0"/>
        <v>a</v>
      </c>
      <c r="B22" s="159" t="s">
        <v>2472</v>
      </c>
      <c r="C22" s="156">
        <f>C24+C23+C26+C25</f>
        <v>218013.7</v>
      </c>
      <c r="D22" s="156">
        <f>D24+D23+D26+D25</f>
        <v>295460.26029000001</v>
      </c>
    </row>
    <row r="23" spans="1:4" ht="15" hidden="1" x14ac:dyDescent="0.2">
      <c r="A23" s="31" t="str">
        <f t="shared" si="0"/>
        <v>b</v>
      </c>
      <c r="B23" s="157" t="s">
        <v>22</v>
      </c>
      <c r="C23" s="156">
        <f>ბალანსი!C38</f>
        <v>0</v>
      </c>
      <c r="D23" s="156">
        <f>ბალანსი!D38</f>
        <v>0</v>
      </c>
    </row>
    <row r="24" spans="1:4" ht="15" hidden="1" x14ac:dyDescent="0.2">
      <c r="A24" s="31" t="str">
        <f t="shared" si="0"/>
        <v>b</v>
      </c>
      <c r="B24" s="157" t="s">
        <v>8</v>
      </c>
      <c r="C24" s="156">
        <f>ბალანსი!C39</f>
        <v>0</v>
      </c>
      <c r="D24" s="156">
        <f>ბალანსი!D39</f>
        <v>0</v>
      </c>
    </row>
    <row r="25" spans="1:4" ht="15" x14ac:dyDescent="0.2">
      <c r="A25" s="31" t="str">
        <f t="shared" si="0"/>
        <v>a</v>
      </c>
      <c r="B25" s="157" t="s">
        <v>6</v>
      </c>
      <c r="C25" s="156">
        <f>ბალანსი!C40</f>
        <v>218013.7</v>
      </c>
      <c r="D25" s="156">
        <f>ბალანსი!D40</f>
        <v>295460.26029000001</v>
      </c>
    </row>
    <row r="26" spans="1:4" ht="30" hidden="1" x14ac:dyDescent="0.2">
      <c r="A26" s="31" t="str">
        <f t="shared" si="0"/>
        <v>b</v>
      </c>
      <c r="B26" s="157" t="s">
        <v>2482</v>
      </c>
      <c r="C26" s="156">
        <f>ბალანსი!C41</f>
        <v>0</v>
      </c>
      <c r="D26" s="156">
        <f>ბალანსი!D41</f>
        <v>0</v>
      </c>
    </row>
    <row r="27" spans="1:4" ht="15" x14ac:dyDescent="0.2">
      <c r="A27" s="31" t="s">
        <v>2474</v>
      </c>
    </row>
    <row r="28" spans="1:4" ht="45" x14ac:dyDescent="0.2">
      <c r="A28" s="31" t="str">
        <f t="shared" si="0"/>
        <v>a</v>
      </c>
      <c r="B28" s="214" t="s">
        <v>21</v>
      </c>
      <c r="C28" s="155" t="s">
        <v>2476</v>
      </c>
      <c r="D28" s="155" t="s">
        <v>2477</v>
      </c>
    </row>
    <row r="29" spans="1:4" ht="15" x14ac:dyDescent="0.2">
      <c r="A29" s="31" t="str">
        <f t="shared" si="0"/>
        <v>a</v>
      </c>
      <c r="B29" s="214"/>
      <c r="C29" s="156">
        <f>C30+C34</f>
        <v>286708.38</v>
      </c>
      <c r="D29" s="156">
        <f>D30+D34</f>
        <v>282364.61388999998</v>
      </c>
    </row>
    <row r="30" spans="1:4" ht="15" x14ac:dyDescent="0.2">
      <c r="A30" s="31" t="str">
        <f t="shared" si="0"/>
        <v>a</v>
      </c>
      <c r="B30" s="159" t="s">
        <v>2471</v>
      </c>
      <c r="C30" s="156">
        <f>C31+C32+C33</f>
        <v>12632.380000000001</v>
      </c>
      <c r="D30" s="156">
        <f>D31+D32+D33</f>
        <v>12632.380000000001</v>
      </c>
    </row>
    <row r="31" spans="1:4" ht="15" x14ac:dyDescent="0.2">
      <c r="A31" s="31" t="str">
        <f t="shared" si="0"/>
        <v>a</v>
      </c>
      <c r="B31" s="157" t="s">
        <v>8</v>
      </c>
      <c r="C31" s="156">
        <f>ბალანსი!C44</f>
        <v>10000</v>
      </c>
      <c r="D31" s="156">
        <f>ბალანსი!D44</f>
        <v>10000</v>
      </c>
    </row>
    <row r="32" spans="1:4" ht="15" x14ac:dyDescent="0.2">
      <c r="A32" s="31" t="str">
        <f t="shared" si="0"/>
        <v>a</v>
      </c>
      <c r="B32" s="157" t="s">
        <v>6</v>
      </c>
      <c r="C32" s="156">
        <f>ბალანსი!C45</f>
        <v>2632.38</v>
      </c>
      <c r="D32" s="156">
        <f>ბალანსი!D45</f>
        <v>2632.38</v>
      </c>
    </row>
    <row r="33" spans="1:4" ht="15" hidden="1" x14ac:dyDescent="0.2">
      <c r="A33" s="31" t="str">
        <f t="shared" si="0"/>
        <v>b</v>
      </c>
      <c r="B33" s="157" t="s">
        <v>9</v>
      </c>
      <c r="C33" s="156">
        <f>ბალანსი!C46</f>
        <v>0</v>
      </c>
      <c r="D33" s="156">
        <f>ბალანსი!D46</f>
        <v>0</v>
      </c>
    </row>
    <row r="34" spans="1:4" ht="15" x14ac:dyDescent="0.2">
      <c r="A34" s="31" t="str">
        <f t="shared" si="0"/>
        <v>a</v>
      </c>
      <c r="B34" s="159" t="s">
        <v>2472</v>
      </c>
      <c r="C34" s="156">
        <f>C35+C36+C37</f>
        <v>274076</v>
      </c>
      <c r="D34" s="156">
        <f>D35+D36+D37</f>
        <v>269732.23388999997</v>
      </c>
    </row>
    <row r="35" spans="1:4" ht="15" hidden="1" x14ac:dyDescent="0.2">
      <c r="A35" s="31" t="str">
        <f t="shared" si="0"/>
        <v>b</v>
      </c>
      <c r="B35" s="157" t="s">
        <v>8</v>
      </c>
      <c r="C35" s="156">
        <f>ბალანსი!C48</f>
        <v>0</v>
      </c>
      <c r="D35" s="156">
        <f>ბალანსი!D48</f>
        <v>0</v>
      </c>
    </row>
    <row r="36" spans="1:4" ht="15" x14ac:dyDescent="0.2">
      <c r="A36" s="31" t="str">
        <f t="shared" si="0"/>
        <v>a</v>
      </c>
      <c r="B36" s="157" t="s">
        <v>6</v>
      </c>
      <c r="C36" s="156">
        <f>ბალანსი!C49</f>
        <v>274076</v>
      </c>
      <c r="D36" s="156">
        <f>ბალანსი!D49</f>
        <v>269732.23388999997</v>
      </c>
    </row>
    <row r="37" spans="1:4" ht="15" hidden="1" x14ac:dyDescent="0.2">
      <c r="A37" s="31" t="str">
        <f t="shared" si="0"/>
        <v>b</v>
      </c>
      <c r="B37" s="157" t="s">
        <v>9</v>
      </c>
      <c r="C37" s="156">
        <f>ბალანსი!C50</f>
        <v>0</v>
      </c>
      <c r="D37" s="156">
        <f>ბალანსი!D50</f>
        <v>0</v>
      </c>
    </row>
    <row r="38" spans="1:4" ht="15" x14ac:dyDescent="0.2">
      <c r="A38" s="31" t="s">
        <v>2474</v>
      </c>
    </row>
    <row r="39" spans="1:4" ht="15" x14ac:dyDescent="0.2">
      <c r="A39" s="31" t="str">
        <f t="shared" si="0"/>
        <v>b</v>
      </c>
      <c r="C39" s="158"/>
      <c r="D39" s="158"/>
    </row>
    <row r="40" spans="1:4" x14ac:dyDescent="0.2">
      <c r="C40" s="158"/>
      <c r="D40" s="158"/>
    </row>
    <row r="41" spans="1:4" x14ac:dyDescent="0.2">
      <c r="C41" s="158"/>
      <c r="D41" s="158"/>
    </row>
  </sheetData>
  <autoFilter ref="A2:D41">
    <filterColumn colId="0">
      <filters blank="1">
        <filter val="a"/>
      </filters>
    </filterColumn>
  </autoFilter>
  <mergeCells count="4">
    <mergeCell ref="B2:B3"/>
    <mergeCell ref="B8:B9"/>
    <mergeCell ref="B17:B18"/>
    <mergeCell ref="B28:B29"/>
  </mergeCells>
  <pageMargins left="0.25" right="0.25" top="0.5" bottom="0.5" header="0" footer="0"/>
  <pageSetup paperSize="9" fitToHeight="0" orientation="portrait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1:E25"/>
  <sheetViews>
    <sheetView view="pageBreakPreview" zoomScale="130" zoomScaleNormal="100" zoomScaleSheetLayoutView="130" workbookViewId="0">
      <selection activeCell="I22" sqref="I22"/>
    </sheetView>
  </sheetViews>
  <sheetFormatPr defaultColWidth="10.28515625" defaultRowHeight="12.75" x14ac:dyDescent="0.2"/>
  <cols>
    <col min="1" max="1" width="10.28515625" style="160"/>
    <col min="2" max="2" width="23.28515625" style="160" customWidth="1"/>
    <col min="3" max="3" width="23.7109375" style="160" customWidth="1"/>
    <col min="4" max="4" width="16.85546875" style="160" bestFit="1" customWidth="1"/>
    <col min="5" max="5" width="14" style="160" bestFit="1" customWidth="1"/>
    <col min="6" max="16384" width="10.28515625" style="160"/>
  </cols>
  <sheetData>
    <row r="1" spans="2:5" ht="12.75" customHeight="1" thickBot="1" x14ac:dyDescent="0.25">
      <c r="D1" s="161"/>
    </row>
    <row r="2" spans="2:5" ht="30.75" thickBot="1" x14ac:dyDescent="0.25">
      <c r="B2" s="162" t="s">
        <v>250</v>
      </c>
      <c r="C2" s="163" t="s">
        <v>2726</v>
      </c>
      <c r="D2" s="161"/>
    </row>
    <row r="3" spans="2:5" ht="45.75" thickBot="1" x14ac:dyDescent="0.25">
      <c r="B3" s="164" t="s">
        <v>2727</v>
      </c>
      <c r="C3" s="165">
        <f>SUM(C4:C9)</f>
        <v>297.15996999999999</v>
      </c>
      <c r="D3" s="166"/>
    </row>
    <row r="4" spans="2:5" ht="15.75" hidden="1" thickBot="1" x14ac:dyDescent="0.25">
      <c r="B4" s="167" t="s">
        <v>2728</v>
      </c>
      <c r="C4" s="168">
        <v>0</v>
      </c>
      <c r="D4" s="161"/>
      <c r="E4" s="169"/>
    </row>
    <row r="5" spans="2:5" ht="15.75" thickBot="1" x14ac:dyDescent="0.25">
      <c r="B5" s="167" t="s">
        <v>2729</v>
      </c>
      <c r="C5" s="168">
        <v>167.68453</v>
      </c>
      <c r="D5" s="166"/>
      <c r="E5" s="169"/>
    </row>
    <row r="6" spans="2:5" ht="15.75" thickBot="1" x14ac:dyDescent="0.25">
      <c r="B6" s="167" t="s">
        <v>2730</v>
      </c>
      <c r="C6" s="168">
        <v>129.47543999999999</v>
      </c>
      <c r="D6" s="166"/>
      <c r="E6" s="169"/>
    </row>
    <row r="7" spans="2:5" ht="15.75" hidden="1" thickBot="1" x14ac:dyDescent="0.25">
      <c r="B7" s="167" t="s">
        <v>2731</v>
      </c>
      <c r="C7" s="168">
        <v>0</v>
      </c>
      <c r="D7" s="166"/>
      <c r="E7" s="169"/>
    </row>
    <row r="8" spans="2:5" ht="15.75" hidden="1" thickBot="1" x14ac:dyDescent="0.25">
      <c r="B8" s="167" t="s">
        <v>2732</v>
      </c>
      <c r="C8" s="168">
        <v>0</v>
      </c>
      <c r="D8" s="166"/>
      <c r="E8" s="169"/>
    </row>
    <row r="9" spans="2:5" ht="15.75" hidden="1" thickBot="1" x14ac:dyDescent="0.25">
      <c r="B9" s="167" t="s">
        <v>2733</v>
      </c>
      <c r="C9" s="168">
        <v>0</v>
      </c>
      <c r="D9" s="166"/>
      <c r="E9" s="169"/>
    </row>
    <row r="10" spans="2:5" ht="45.75" thickBot="1" x14ac:dyDescent="0.25">
      <c r="B10" s="164" t="s">
        <v>2734</v>
      </c>
      <c r="C10" s="165">
        <f>SUM(C11:C22)</f>
        <v>295163.10031999997</v>
      </c>
      <c r="D10" s="166"/>
      <c r="E10" s="170"/>
    </row>
    <row r="11" spans="2:5" ht="15.75" thickBot="1" x14ac:dyDescent="0.25">
      <c r="B11" s="171" t="s">
        <v>2735</v>
      </c>
      <c r="C11" s="168">
        <v>26535.914850000001</v>
      </c>
      <c r="D11" s="166"/>
      <c r="E11" s="169"/>
    </row>
    <row r="12" spans="2:5" ht="15.75" hidden="1" thickBot="1" x14ac:dyDescent="0.25">
      <c r="B12" s="171" t="s">
        <v>2736</v>
      </c>
      <c r="C12" s="168">
        <v>0</v>
      </c>
      <c r="D12" s="166"/>
    </row>
    <row r="13" spans="2:5" ht="15.75" thickBot="1" x14ac:dyDescent="0.25">
      <c r="B13" s="171" t="s">
        <v>2737</v>
      </c>
      <c r="C13" s="168">
        <v>431.77027000000004</v>
      </c>
      <c r="D13" s="166"/>
      <c r="E13" s="169"/>
    </row>
    <row r="14" spans="2:5" ht="15.75" thickBot="1" x14ac:dyDescent="0.25">
      <c r="B14" s="171" t="s">
        <v>2738</v>
      </c>
      <c r="C14" s="168">
        <v>167576.68178000001</v>
      </c>
      <c r="D14" s="166"/>
      <c r="E14" s="169"/>
    </row>
    <row r="15" spans="2:5" ht="15.75" thickBot="1" x14ac:dyDescent="0.25">
      <c r="B15" s="171" t="s">
        <v>2739</v>
      </c>
      <c r="C15" s="168">
        <v>4307.2763700000005</v>
      </c>
      <c r="D15" s="166"/>
      <c r="E15" s="169"/>
    </row>
    <row r="16" spans="2:5" ht="15.75" thickBot="1" x14ac:dyDescent="0.25">
      <c r="B16" s="171" t="s">
        <v>2740</v>
      </c>
      <c r="C16" s="168">
        <v>1377.5960700000001</v>
      </c>
      <c r="D16" s="166"/>
      <c r="E16" s="169"/>
    </row>
    <row r="17" spans="2:5" ht="15.75" thickBot="1" x14ac:dyDescent="0.25">
      <c r="B17" s="171" t="s">
        <v>2741</v>
      </c>
      <c r="C17" s="168">
        <v>3983.8262599999998</v>
      </c>
      <c r="D17" s="166"/>
      <c r="E17" s="169"/>
    </row>
    <row r="18" spans="2:5" ht="15.75" thickBot="1" x14ac:dyDescent="0.25">
      <c r="B18" s="171" t="s">
        <v>2742</v>
      </c>
      <c r="C18" s="168">
        <v>81368.43174</v>
      </c>
      <c r="D18" s="166"/>
      <c r="E18" s="169"/>
    </row>
    <row r="19" spans="2:5" ht="15.75" thickBot="1" x14ac:dyDescent="0.25">
      <c r="B19" s="171" t="s">
        <v>2743</v>
      </c>
      <c r="C19" s="168">
        <v>170.32897</v>
      </c>
      <c r="D19" s="166"/>
      <c r="E19" s="169"/>
    </row>
    <row r="20" spans="2:5" ht="15.75" hidden="1" thickBot="1" x14ac:dyDescent="0.25">
      <c r="B20" s="171" t="s">
        <v>2744</v>
      </c>
      <c r="C20" s="168">
        <v>0</v>
      </c>
      <c r="D20" s="166"/>
    </row>
    <row r="21" spans="2:5" ht="15.75" hidden="1" thickBot="1" x14ac:dyDescent="0.25">
      <c r="B21" s="171" t="s">
        <v>2745</v>
      </c>
      <c r="C21" s="168">
        <v>0</v>
      </c>
      <c r="D21" s="166"/>
    </row>
    <row r="22" spans="2:5" ht="15.75" thickBot="1" x14ac:dyDescent="0.25">
      <c r="B22" s="171" t="s">
        <v>2746</v>
      </c>
      <c r="C22" s="168">
        <v>9411.2740099999992</v>
      </c>
      <c r="D22" s="166"/>
      <c r="E22" s="169"/>
    </row>
    <row r="23" spans="2:5" ht="15.75" thickBot="1" x14ac:dyDescent="0.25">
      <c r="B23" s="164" t="s">
        <v>2747</v>
      </c>
      <c r="C23" s="165">
        <f>C10+C3</f>
        <v>295460.26028999995</v>
      </c>
    </row>
    <row r="25" spans="2:5" x14ac:dyDescent="0.2">
      <c r="B25" s="160" t="s">
        <v>2748</v>
      </c>
    </row>
  </sheetData>
  <autoFilter ref="B1:C23">
    <filterColumn colId="1">
      <filters>
        <filter val="1,377.6"/>
        <filter val="129.5"/>
        <filter val="167,576.7"/>
        <filter val="167.7"/>
        <filter val="170.3"/>
        <filter val="26,535.9"/>
        <filter val="295,163.1"/>
        <filter val="295,460.3"/>
        <filter val="297.2"/>
        <filter val="3,983.8"/>
        <filter val="4,307.3"/>
        <filter val="431.8"/>
        <filter val="81,368.4"/>
        <filter val="9,411.3"/>
        <filter val="საანგარიშო პერიოდის  ფაქტი"/>
      </filters>
    </filterColumn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2:I22"/>
  <sheetViews>
    <sheetView view="pageBreakPreview" zoomScale="115" zoomScaleNormal="100" zoomScaleSheetLayoutView="115" workbookViewId="0">
      <selection activeCell="I22" sqref="I22"/>
    </sheetView>
  </sheetViews>
  <sheetFormatPr defaultColWidth="10.28515625" defaultRowHeight="12.75" x14ac:dyDescent="0.2"/>
  <cols>
    <col min="1" max="1" width="10.28515625" style="79"/>
    <col min="2" max="3" width="37.42578125" style="79" customWidth="1"/>
    <col min="4" max="4" width="15.85546875" style="79" bestFit="1" customWidth="1"/>
    <col min="5" max="5" width="16.42578125" style="80" bestFit="1" customWidth="1"/>
    <col min="6" max="6" width="14.140625" style="79" customWidth="1"/>
    <col min="7" max="7" width="14" style="79" bestFit="1" customWidth="1"/>
    <col min="8" max="8" width="10.28515625" style="79"/>
    <col min="9" max="9" width="10" style="79" customWidth="1"/>
    <col min="10" max="16384" width="10.28515625" style="79"/>
  </cols>
  <sheetData>
    <row r="2" spans="2:9" ht="15" x14ac:dyDescent="0.2">
      <c r="B2" s="215" t="s">
        <v>250</v>
      </c>
      <c r="C2" s="172" t="s">
        <v>2749</v>
      </c>
    </row>
    <row r="3" spans="2:9" ht="37.5" customHeight="1" x14ac:dyDescent="0.2">
      <c r="B3" s="216"/>
      <c r="C3" s="173" t="s">
        <v>2750</v>
      </c>
    </row>
    <row r="4" spans="2:9" ht="15" x14ac:dyDescent="0.2">
      <c r="B4" s="174" t="s">
        <v>2</v>
      </c>
      <c r="C4" s="175">
        <f>C5+C6+C19+C20+C21</f>
        <v>114861.49034</v>
      </c>
      <c r="E4" s="176"/>
      <c r="F4" s="88"/>
      <c r="G4" s="88"/>
      <c r="I4" s="177"/>
    </row>
    <row r="5" spans="2:9" ht="15" x14ac:dyDescent="0.2">
      <c r="B5" s="174" t="s">
        <v>2751</v>
      </c>
      <c r="C5" s="175">
        <v>60048.005700000002</v>
      </c>
      <c r="E5" s="176"/>
      <c r="F5" s="177"/>
      <c r="G5" s="88"/>
      <c r="I5" s="177"/>
    </row>
    <row r="6" spans="2:9" ht="15" x14ac:dyDescent="0.2">
      <c r="B6" s="174" t="s">
        <v>2752</v>
      </c>
      <c r="C6" s="175">
        <f>SUM(C7:C18)</f>
        <v>1883.5925900000002</v>
      </c>
      <c r="E6" s="176"/>
    </row>
    <row r="7" spans="2:9" ht="15" x14ac:dyDescent="0.2">
      <c r="B7" s="178" t="s">
        <v>2753</v>
      </c>
      <c r="C7" s="179">
        <v>779.49597000000006</v>
      </c>
      <c r="D7" s="88"/>
      <c r="E7" s="176"/>
      <c r="F7" s="177"/>
    </row>
    <row r="8" spans="2:9" ht="15" hidden="1" x14ac:dyDescent="0.2">
      <c r="B8" s="178" t="s">
        <v>2754</v>
      </c>
      <c r="C8" s="179">
        <v>0</v>
      </c>
      <c r="D8" s="88"/>
      <c r="E8" s="176"/>
      <c r="F8" s="177"/>
    </row>
    <row r="9" spans="2:9" ht="15" hidden="1" x14ac:dyDescent="0.2">
      <c r="B9" s="178" t="s">
        <v>2755</v>
      </c>
      <c r="C9" s="179">
        <v>0</v>
      </c>
      <c r="D9" s="88"/>
      <c r="E9" s="176"/>
      <c r="F9" s="177"/>
      <c r="G9" s="180"/>
    </row>
    <row r="10" spans="2:9" ht="15" x14ac:dyDescent="0.2">
      <c r="B10" s="178" t="s">
        <v>2756</v>
      </c>
      <c r="C10" s="179">
        <v>182.20459</v>
      </c>
      <c r="D10" s="88"/>
      <c r="E10" s="176"/>
      <c r="F10" s="177"/>
    </row>
    <row r="11" spans="2:9" ht="15" hidden="1" x14ac:dyDescent="0.2">
      <c r="B11" s="178" t="s">
        <v>2757</v>
      </c>
      <c r="C11" s="179">
        <v>0</v>
      </c>
      <c r="D11" s="88"/>
      <c r="E11" s="176"/>
      <c r="F11" s="177"/>
    </row>
    <row r="12" spans="2:9" ht="15" x14ac:dyDescent="0.2">
      <c r="B12" s="178" t="s">
        <v>2758</v>
      </c>
      <c r="C12" s="179">
        <v>51.6248</v>
      </c>
      <c r="D12" s="88"/>
      <c r="E12" s="176"/>
      <c r="F12" s="177"/>
    </row>
    <row r="13" spans="2:9" ht="15" x14ac:dyDescent="0.2">
      <c r="B13" s="178" t="s">
        <v>2759</v>
      </c>
      <c r="C13" s="179">
        <v>389.96881000000002</v>
      </c>
      <c r="D13" s="88"/>
      <c r="E13" s="176"/>
      <c r="F13" s="177"/>
    </row>
    <row r="14" spans="2:9" ht="15" hidden="1" x14ac:dyDescent="0.2">
      <c r="B14" s="178" t="s">
        <v>2760</v>
      </c>
      <c r="C14" s="179">
        <v>0</v>
      </c>
      <c r="E14" s="176"/>
      <c r="F14" s="177"/>
    </row>
    <row r="15" spans="2:9" ht="15" hidden="1" x14ac:dyDescent="0.2">
      <c r="B15" s="178" t="s">
        <v>2761</v>
      </c>
      <c r="C15" s="179">
        <v>0</v>
      </c>
      <c r="E15" s="176"/>
      <c r="F15" s="177"/>
    </row>
    <row r="16" spans="2:9" ht="15" hidden="1" x14ac:dyDescent="0.2">
      <c r="B16" s="178" t="s">
        <v>2762</v>
      </c>
      <c r="C16" s="179">
        <v>0</v>
      </c>
      <c r="E16" s="176"/>
      <c r="F16" s="177"/>
    </row>
    <row r="17" spans="2:6" ht="15" x14ac:dyDescent="0.2">
      <c r="B17" s="178" t="s">
        <v>2763</v>
      </c>
      <c r="C17" s="179">
        <v>480.29842000000002</v>
      </c>
      <c r="D17" s="88"/>
      <c r="E17" s="176"/>
      <c r="F17" s="177"/>
    </row>
    <row r="18" spans="2:6" ht="15" hidden="1" x14ac:dyDescent="0.2">
      <c r="B18" s="178" t="s">
        <v>2764</v>
      </c>
      <c r="C18" s="179">
        <v>0</v>
      </c>
      <c r="D18" s="88"/>
      <c r="E18" s="176"/>
      <c r="F18" s="177"/>
    </row>
    <row r="19" spans="2:6" ht="30" x14ac:dyDescent="0.2">
      <c r="B19" s="174" t="s">
        <v>2765</v>
      </c>
      <c r="C19" s="175">
        <v>25699.762869999999</v>
      </c>
      <c r="E19" s="176"/>
      <c r="F19" s="177"/>
    </row>
    <row r="20" spans="2:6" ht="30" x14ac:dyDescent="0.2">
      <c r="B20" s="174" t="s">
        <v>2766</v>
      </c>
      <c r="C20" s="175">
        <v>27230.12918</v>
      </c>
      <c r="E20" s="176"/>
      <c r="F20" s="177"/>
    </row>
    <row r="21" spans="2:6" ht="105" hidden="1" x14ac:dyDescent="0.2">
      <c r="B21" s="174" t="s">
        <v>2767</v>
      </c>
      <c r="C21" s="175">
        <v>0</v>
      </c>
    </row>
    <row r="22" spans="2:6" x14ac:dyDescent="0.2">
      <c r="B22" s="79" t="s">
        <v>2748</v>
      </c>
    </row>
  </sheetData>
  <autoFilter ref="B2:C22">
    <filterColumn colId="1">
      <filters blank="1">
        <filter val="1,883.6"/>
        <filter val="114,861.5"/>
        <filter val="182.2"/>
        <filter val="25,699.8"/>
        <filter val="27,230.1"/>
        <filter val="390.0"/>
        <filter val="480.3"/>
        <filter val="51.6"/>
        <filter val="60,048.0"/>
        <filter val="779.5"/>
        <filter val="ფაქტი"/>
      </filters>
    </filterColumn>
  </autoFilter>
  <mergeCells count="1">
    <mergeCell ref="B2:B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586"/>
  <sheetViews>
    <sheetView showGridLines="0" view="pageBreakPreview" zoomScaleNormal="85" zoomScaleSheetLayoutView="100" workbookViewId="0">
      <pane xSplit="3" ySplit="2" topLeftCell="D3" activePane="bottomRight" state="frozen"/>
      <selection activeCell="I22" sqref="I22"/>
      <selection pane="topRight" activeCell="I22" sqref="I22"/>
      <selection pane="bottomLeft" activeCell="I22" sqref="I22"/>
      <selection pane="bottomRight" activeCell="I22" sqref="I22"/>
    </sheetView>
  </sheetViews>
  <sheetFormatPr defaultColWidth="10.42578125" defaultRowHeight="15" x14ac:dyDescent="0.25"/>
  <cols>
    <col min="1" max="1" width="10.42578125" style="29"/>
    <col min="2" max="2" width="15.7109375" style="29" customWidth="1"/>
    <col min="3" max="3" width="70.5703125" style="29" customWidth="1"/>
    <col min="4" max="6" width="21.7109375" style="29" customWidth="1"/>
    <col min="7" max="7" width="10.42578125" style="29"/>
    <col min="8" max="9" width="12.140625" style="29" bestFit="1" customWidth="1"/>
    <col min="10" max="16384" width="10.42578125" style="29"/>
  </cols>
  <sheetData>
    <row r="1" spans="1:9" ht="24" customHeight="1" x14ac:dyDescent="0.25"/>
    <row r="2" spans="1:9" ht="90" x14ac:dyDescent="0.25">
      <c r="B2" s="30" t="s">
        <v>252</v>
      </c>
      <c r="C2" s="30" t="s">
        <v>250</v>
      </c>
      <c r="D2" s="30" t="s">
        <v>253</v>
      </c>
      <c r="E2" s="30" t="s">
        <v>254</v>
      </c>
      <c r="F2" s="30" t="s">
        <v>255</v>
      </c>
    </row>
    <row r="3" spans="1:9" ht="18.75" thickBot="1" x14ac:dyDescent="0.3">
      <c r="A3" s="31" t="str">
        <f>IF(OR(D3&lt;&gt;0,),"A","B")</f>
        <v>A</v>
      </c>
      <c r="B3" s="32" t="s">
        <v>256</v>
      </c>
      <c r="C3" s="33" t="s">
        <v>257</v>
      </c>
      <c r="D3" s="34">
        <v>4980128.8204800002</v>
      </c>
      <c r="E3" s="34">
        <v>4659107.3169900002</v>
      </c>
      <c r="F3" s="34">
        <v>391349.64158999996</v>
      </c>
    </row>
    <row r="4" spans="1:9" ht="15.75" thickTop="1" x14ac:dyDescent="0.25">
      <c r="A4" s="31" t="str">
        <f t="shared" ref="A4:A67" si="0">IF(OR(D4&lt;&gt;0,),"A","B")</f>
        <v>A</v>
      </c>
      <c r="B4" s="35" t="s">
        <v>258</v>
      </c>
      <c r="C4" s="36" t="s">
        <v>10</v>
      </c>
      <c r="D4" s="37">
        <v>4036622.7131099999</v>
      </c>
      <c r="E4" s="37">
        <v>3768032.5627299999</v>
      </c>
      <c r="F4" s="37">
        <v>338918.28847999993</v>
      </c>
    </row>
    <row r="5" spans="1:9" x14ac:dyDescent="0.25">
      <c r="A5" s="31" t="str">
        <f t="shared" si="0"/>
        <v>A</v>
      </c>
      <c r="B5" s="38" t="s">
        <v>258</v>
      </c>
      <c r="C5" s="39" t="s">
        <v>11</v>
      </c>
      <c r="D5" s="40">
        <v>645751.79055999976</v>
      </c>
      <c r="E5" s="40">
        <v>509281.88451999979</v>
      </c>
      <c r="F5" s="40">
        <v>136469.90604</v>
      </c>
    </row>
    <row r="6" spans="1:9" x14ac:dyDescent="0.25">
      <c r="A6" s="31" t="str">
        <f t="shared" si="0"/>
        <v>A</v>
      </c>
      <c r="B6" s="38" t="s">
        <v>258</v>
      </c>
      <c r="C6" s="39" t="s">
        <v>12</v>
      </c>
      <c r="D6" s="40">
        <v>564062.00443999993</v>
      </c>
      <c r="E6" s="40">
        <v>428280.71379999997</v>
      </c>
      <c r="F6" s="40">
        <v>135781.29063999996</v>
      </c>
    </row>
    <row r="7" spans="1:9" x14ac:dyDescent="0.25">
      <c r="A7" s="31" t="str">
        <f t="shared" si="0"/>
        <v>A</v>
      </c>
      <c r="B7" s="38" t="s">
        <v>258</v>
      </c>
      <c r="C7" s="39" t="s">
        <v>13</v>
      </c>
      <c r="D7" s="40">
        <v>312685.83219000004</v>
      </c>
      <c r="E7" s="40">
        <v>307248.77513000002</v>
      </c>
      <c r="F7" s="40">
        <v>5437.0570600000001</v>
      </c>
    </row>
    <row r="8" spans="1:9" x14ac:dyDescent="0.25">
      <c r="A8" s="31" t="str">
        <f t="shared" si="0"/>
        <v>A</v>
      </c>
      <c r="B8" s="38" t="s">
        <v>258</v>
      </c>
      <c r="C8" s="39" t="s">
        <v>14</v>
      </c>
      <c r="D8" s="40">
        <v>224467.27244999999</v>
      </c>
      <c r="E8" s="40">
        <v>223946.54196</v>
      </c>
      <c r="F8" s="40">
        <v>520.73049000000003</v>
      </c>
    </row>
    <row r="9" spans="1:9" x14ac:dyDescent="0.25">
      <c r="A9" s="31" t="str">
        <f t="shared" si="0"/>
        <v>A</v>
      </c>
      <c r="B9" s="38" t="s">
        <v>258</v>
      </c>
      <c r="C9" s="39" t="s">
        <v>2</v>
      </c>
      <c r="D9" s="40">
        <v>169966.41639999999</v>
      </c>
      <c r="E9" s="40">
        <v>212509.14953999995</v>
      </c>
      <c r="F9" s="40">
        <v>27785.404960000003</v>
      </c>
      <c r="H9" s="41"/>
      <c r="I9" s="41"/>
    </row>
    <row r="10" spans="1:9" x14ac:dyDescent="0.25">
      <c r="A10" s="31" t="str">
        <f t="shared" si="0"/>
        <v>A</v>
      </c>
      <c r="B10" s="38" t="s">
        <v>258</v>
      </c>
      <c r="C10" s="39" t="s">
        <v>15</v>
      </c>
      <c r="D10" s="40">
        <v>1585070.8203299998</v>
      </c>
      <c r="E10" s="40">
        <v>1581382.0312699997</v>
      </c>
      <c r="F10" s="40">
        <v>3688.7890600000001</v>
      </c>
    </row>
    <row r="11" spans="1:9" x14ac:dyDescent="0.25">
      <c r="A11" s="31" t="str">
        <f t="shared" si="0"/>
        <v>A</v>
      </c>
      <c r="B11" s="38" t="s">
        <v>258</v>
      </c>
      <c r="C11" s="39" t="s">
        <v>16</v>
      </c>
      <c r="D11" s="40">
        <v>534618.57674000005</v>
      </c>
      <c r="E11" s="40">
        <v>505383.46651</v>
      </c>
      <c r="F11" s="40">
        <v>29235.110229999998</v>
      </c>
    </row>
    <row r="12" spans="1:9" x14ac:dyDescent="0.25">
      <c r="A12" s="31" t="str">
        <f t="shared" si="0"/>
        <v>A</v>
      </c>
      <c r="B12" s="35" t="s">
        <v>258</v>
      </c>
      <c r="C12" s="36" t="s">
        <v>17</v>
      </c>
      <c r="D12" s="37">
        <v>628521.28333999997</v>
      </c>
      <c r="E12" s="37">
        <v>583261.61462999997</v>
      </c>
      <c r="F12" s="37">
        <v>45259.668709999998</v>
      </c>
    </row>
    <row r="13" spans="1:9" x14ac:dyDescent="0.25">
      <c r="A13" s="31" t="str">
        <f t="shared" si="0"/>
        <v>A</v>
      </c>
      <c r="B13" s="35" t="s">
        <v>258</v>
      </c>
      <c r="C13" s="36" t="s">
        <v>18</v>
      </c>
      <c r="D13" s="37">
        <v>25448.525740000001</v>
      </c>
      <c r="E13" s="37">
        <v>25448.525740000001</v>
      </c>
      <c r="F13" s="37">
        <v>0</v>
      </c>
    </row>
    <row r="14" spans="1:9" x14ac:dyDescent="0.25">
      <c r="A14" s="31" t="str">
        <f t="shared" si="0"/>
        <v>A</v>
      </c>
      <c r="B14" s="35" t="s">
        <v>258</v>
      </c>
      <c r="C14" s="36" t="s">
        <v>21</v>
      </c>
      <c r="D14" s="37">
        <v>289536.29829000001</v>
      </c>
      <c r="E14" s="37">
        <v>282364.61388999998</v>
      </c>
      <c r="F14" s="37">
        <v>7171.6844000000001</v>
      </c>
    </row>
    <row r="15" spans="1:9" ht="36.75" thickBot="1" x14ac:dyDescent="0.3">
      <c r="A15" s="31" t="str">
        <f t="shared" si="0"/>
        <v>A</v>
      </c>
      <c r="B15" s="42" t="s">
        <v>259</v>
      </c>
      <c r="C15" s="43" t="s">
        <v>260</v>
      </c>
      <c r="D15" s="44">
        <v>18029.584500000004</v>
      </c>
      <c r="E15" s="44">
        <v>18029.584500000004</v>
      </c>
      <c r="F15" s="44">
        <v>0</v>
      </c>
    </row>
    <row r="16" spans="1:9" ht="15.75" thickTop="1" x14ac:dyDescent="0.25">
      <c r="A16" s="31" t="str">
        <f t="shared" si="0"/>
        <v>A</v>
      </c>
      <c r="B16" s="45" t="s">
        <v>258</v>
      </c>
      <c r="C16" s="46" t="s">
        <v>10</v>
      </c>
      <c r="D16" s="47">
        <v>15506.289270000001</v>
      </c>
      <c r="E16" s="47">
        <v>15506.289270000001</v>
      </c>
      <c r="F16" s="47">
        <v>0</v>
      </c>
    </row>
    <row r="17" spans="1:6" x14ac:dyDescent="0.25">
      <c r="A17" s="31" t="str">
        <f t="shared" si="0"/>
        <v>A</v>
      </c>
      <c r="B17" s="48" t="s">
        <v>258</v>
      </c>
      <c r="C17" s="49" t="s">
        <v>11</v>
      </c>
      <c r="D17" s="50">
        <v>8548.6093000000001</v>
      </c>
      <c r="E17" s="50">
        <v>8548.6093000000001</v>
      </c>
      <c r="F17" s="50">
        <v>0</v>
      </c>
    </row>
    <row r="18" spans="1:6" x14ac:dyDescent="0.25">
      <c r="A18" s="31" t="str">
        <f t="shared" si="0"/>
        <v>A</v>
      </c>
      <c r="B18" s="48" t="s">
        <v>258</v>
      </c>
      <c r="C18" s="49" t="s">
        <v>12</v>
      </c>
      <c r="D18" s="50">
        <v>6263.3244400000003</v>
      </c>
      <c r="E18" s="50">
        <v>6263.3244400000003</v>
      </c>
      <c r="F18" s="50">
        <v>0</v>
      </c>
    </row>
    <row r="19" spans="1:6" x14ac:dyDescent="0.25">
      <c r="A19" s="31" t="str">
        <f t="shared" si="0"/>
        <v>A</v>
      </c>
      <c r="B19" s="48" t="s">
        <v>258</v>
      </c>
      <c r="C19" s="49" t="s">
        <v>2</v>
      </c>
      <c r="D19" s="50">
        <v>42.707370000000004</v>
      </c>
      <c r="E19" s="50">
        <v>42.707370000000004</v>
      </c>
      <c r="F19" s="50">
        <v>0</v>
      </c>
    </row>
    <row r="20" spans="1:6" x14ac:dyDescent="0.25">
      <c r="A20" s="31" t="str">
        <f t="shared" si="0"/>
        <v>A</v>
      </c>
      <c r="B20" s="48" t="s">
        <v>258</v>
      </c>
      <c r="C20" s="49" t="s">
        <v>15</v>
      </c>
      <c r="D20" s="50">
        <v>282.85343</v>
      </c>
      <c r="E20" s="50">
        <v>282.85343</v>
      </c>
      <c r="F20" s="50">
        <v>0</v>
      </c>
    </row>
    <row r="21" spans="1:6" x14ac:dyDescent="0.25">
      <c r="A21" s="31" t="str">
        <f t="shared" si="0"/>
        <v>A</v>
      </c>
      <c r="B21" s="48" t="s">
        <v>258</v>
      </c>
      <c r="C21" s="49" t="s">
        <v>16</v>
      </c>
      <c r="D21" s="50">
        <v>368.79473000000002</v>
      </c>
      <c r="E21" s="50">
        <v>368.79473000000002</v>
      </c>
      <c r="F21" s="50">
        <v>0</v>
      </c>
    </row>
    <row r="22" spans="1:6" x14ac:dyDescent="0.25">
      <c r="A22" s="31" t="str">
        <f t="shared" si="0"/>
        <v>A</v>
      </c>
      <c r="B22" s="45" t="s">
        <v>258</v>
      </c>
      <c r="C22" s="46" t="s">
        <v>17</v>
      </c>
      <c r="D22" s="47">
        <v>2523.2952300000002</v>
      </c>
      <c r="E22" s="47">
        <v>2523.2952300000002</v>
      </c>
      <c r="F22" s="47">
        <v>0</v>
      </c>
    </row>
    <row r="23" spans="1:6" ht="18.75" thickBot="1" x14ac:dyDescent="0.3">
      <c r="A23" s="31" t="str">
        <f t="shared" si="0"/>
        <v>A</v>
      </c>
      <c r="B23" s="42" t="s">
        <v>261</v>
      </c>
      <c r="C23" s="43" t="s">
        <v>262</v>
      </c>
      <c r="D23" s="44">
        <v>15197.570940000001</v>
      </c>
      <c r="E23" s="44">
        <v>15197.570940000001</v>
      </c>
      <c r="F23" s="44">
        <v>0</v>
      </c>
    </row>
    <row r="24" spans="1:6" ht="15.75" thickTop="1" x14ac:dyDescent="0.25">
      <c r="A24" s="31" t="str">
        <f t="shared" si="0"/>
        <v>A</v>
      </c>
      <c r="B24" s="45" t="s">
        <v>258</v>
      </c>
      <c r="C24" s="46" t="s">
        <v>10</v>
      </c>
      <c r="D24" s="47">
        <v>12674.275710000002</v>
      </c>
      <c r="E24" s="47">
        <v>12674.275710000002</v>
      </c>
      <c r="F24" s="47">
        <v>0</v>
      </c>
    </row>
    <row r="25" spans="1:6" x14ac:dyDescent="0.25">
      <c r="A25" s="31" t="str">
        <f t="shared" si="0"/>
        <v>A</v>
      </c>
      <c r="B25" s="48" t="s">
        <v>258</v>
      </c>
      <c r="C25" s="49" t="s">
        <v>11</v>
      </c>
      <c r="D25" s="50">
        <v>6433.7351900000003</v>
      </c>
      <c r="E25" s="50">
        <v>6433.7351900000003</v>
      </c>
      <c r="F25" s="50">
        <v>0</v>
      </c>
    </row>
    <row r="26" spans="1:6" x14ac:dyDescent="0.25">
      <c r="A26" s="31" t="str">
        <f t="shared" si="0"/>
        <v>A</v>
      </c>
      <c r="B26" s="48" t="s">
        <v>258</v>
      </c>
      <c r="C26" s="49" t="s">
        <v>12</v>
      </c>
      <c r="D26" s="50">
        <v>5598.470800000001</v>
      </c>
      <c r="E26" s="50">
        <v>5598.470800000001</v>
      </c>
      <c r="F26" s="50">
        <v>0</v>
      </c>
    </row>
    <row r="27" spans="1:6" x14ac:dyDescent="0.25">
      <c r="A27" s="31" t="str">
        <f t="shared" si="0"/>
        <v>A</v>
      </c>
      <c r="B27" s="48" t="s">
        <v>258</v>
      </c>
      <c r="C27" s="49" t="s">
        <v>2</v>
      </c>
      <c r="D27" s="50">
        <v>37.255859999999998</v>
      </c>
      <c r="E27" s="50">
        <v>37.255859999999998</v>
      </c>
      <c r="F27" s="50">
        <v>0</v>
      </c>
    </row>
    <row r="28" spans="1:6" x14ac:dyDescent="0.25">
      <c r="A28" s="31" t="str">
        <f t="shared" si="0"/>
        <v>A</v>
      </c>
      <c r="B28" s="48" t="s">
        <v>258</v>
      </c>
      <c r="C28" s="49" t="s">
        <v>15</v>
      </c>
      <c r="D28" s="50">
        <v>239.41445000000002</v>
      </c>
      <c r="E28" s="50">
        <v>239.41445000000002</v>
      </c>
      <c r="F28" s="50">
        <v>0</v>
      </c>
    </row>
    <row r="29" spans="1:6" x14ac:dyDescent="0.25">
      <c r="A29" s="31" t="str">
        <f t="shared" si="0"/>
        <v>A</v>
      </c>
      <c r="B29" s="48" t="s">
        <v>258</v>
      </c>
      <c r="C29" s="49" t="s">
        <v>16</v>
      </c>
      <c r="D29" s="50">
        <v>365.39941000000005</v>
      </c>
      <c r="E29" s="50">
        <v>365.39941000000005</v>
      </c>
      <c r="F29" s="50">
        <v>0</v>
      </c>
    </row>
    <row r="30" spans="1:6" x14ac:dyDescent="0.25">
      <c r="A30" s="31" t="str">
        <f t="shared" si="0"/>
        <v>A</v>
      </c>
      <c r="B30" s="45" t="s">
        <v>258</v>
      </c>
      <c r="C30" s="46" t="s">
        <v>17</v>
      </c>
      <c r="D30" s="47">
        <v>2523.2952300000002</v>
      </c>
      <c r="E30" s="47">
        <v>2523.2952300000002</v>
      </c>
      <c r="F30" s="47">
        <v>0</v>
      </c>
    </row>
    <row r="31" spans="1:6" ht="36.75" thickBot="1" x14ac:dyDescent="0.3">
      <c r="A31" s="31" t="str">
        <f t="shared" si="0"/>
        <v>A</v>
      </c>
      <c r="B31" s="42" t="s">
        <v>263</v>
      </c>
      <c r="C31" s="43" t="s">
        <v>264</v>
      </c>
      <c r="D31" s="44">
        <v>4691.5203700000002</v>
      </c>
      <c r="E31" s="44">
        <v>4691.5203700000002</v>
      </c>
      <c r="F31" s="44">
        <v>0</v>
      </c>
    </row>
    <row r="32" spans="1:6" ht="15.75" thickTop="1" x14ac:dyDescent="0.25">
      <c r="A32" s="31" t="str">
        <f t="shared" si="0"/>
        <v>A</v>
      </c>
      <c r="B32" s="45" t="s">
        <v>258</v>
      </c>
      <c r="C32" s="46" t="s">
        <v>10</v>
      </c>
      <c r="D32" s="47">
        <v>4691.5203700000002</v>
      </c>
      <c r="E32" s="47">
        <v>4691.5203700000002</v>
      </c>
      <c r="F32" s="47">
        <v>0</v>
      </c>
    </row>
    <row r="33" spans="1:6" x14ac:dyDescent="0.25">
      <c r="A33" s="31" t="str">
        <f t="shared" si="0"/>
        <v>A</v>
      </c>
      <c r="B33" s="48" t="s">
        <v>258</v>
      </c>
      <c r="C33" s="49" t="s">
        <v>11</v>
      </c>
      <c r="D33" s="50">
        <v>3868.9252000000001</v>
      </c>
      <c r="E33" s="50">
        <v>3868.9252000000001</v>
      </c>
      <c r="F33" s="50">
        <v>0</v>
      </c>
    </row>
    <row r="34" spans="1:6" x14ac:dyDescent="0.25">
      <c r="A34" s="31" t="str">
        <f t="shared" si="0"/>
        <v>A</v>
      </c>
      <c r="B34" s="48" t="s">
        <v>258</v>
      </c>
      <c r="C34" s="49" t="s">
        <v>12</v>
      </c>
      <c r="D34" s="50">
        <v>665.96895999999992</v>
      </c>
      <c r="E34" s="50">
        <v>665.96895999999992</v>
      </c>
      <c r="F34" s="50">
        <v>0</v>
      </c>
    </row>
    <row r="35" spans="1:6" x14ac:dyDescent="0.25">
      <c r="A35" s="31" t="str">
        <f t="shared" si="0"/>
        <v>A</v>
      </c>
      <c r="B35" s="48" t="s">
        <v>258</v>
      </c>
      <c r="C35" s="49" t="s">
        <v>2</v>
      </c>
      <c r="D35" s="50">
        <v>37.255859999999998</v>
      </c>
      <c r="E35" s="50">
        <v>37.255859999999998</v>
      </c>
      <c r="F35" s="50">
        <v>0</v>
      </c>
    </row>
    <row r="36" spans="1:6" x14ac:dyDescent="0.25">
      <c r="A36" s="31" t="str">
        <f t="shared" si="0"/>
        <v>A</v>
      </c>
      <c r="B36" s="48" t="s">
        <v>258</v>
      </c>
      <c r="C36" s="49" t="s">
        <v>16</v>
      </c>
      <c r="D36" s="50">
        <v>119.37035</v>
      </c>
      <c r="E36" s="50">
        <v>119.37035</v>
      </c>
      <c r="F36" s="50">
        <v>0</v>
      </c>
    </row>
    <row r="37" spans="1:6" ht="36.75" thickBot="1" x14ac:dyDescent="0.3">
      <c r="A37" s="31" t="str">
        <f t="shared" si="0"/>
        <v>A</v>
      </c>
      <c r="B37" s="42" t="s">
        <v>265</v>
      </c>
      <c r="C37" s="43" t="s">
        <v>266</v>
      </c>
      <c r="D37" s="44">
        <v>1839.8959700000003</v>
      </c>
      <c r="E37" s="44">
        <v>1839.8959700000003</v>
      </c>
      <c r="F37" s="44">
        <v>0</v>
      </c>
    </row>
    <row r="38" spans="1:6" ht="15.75" thickTop="1" x14ac:dyDescent="0.25">
      <c r="A38" s="31" t="str">
        <f t="shared" si="0"/>
        <v>A</v>
      </c>
      <c r="B38" s="45" t="s">
        <v>258</v>
      </c>
      <c r="C38" s="46" t="s">
        <v>10</v>
      </c>
      <c r="D38" s="47">
        <v>1839.8959700000003</v>
      </c>
      <c r="E38" s="47">
        <v>1839.8959700000003</v>
      </c>
      <c r="F38" s="47">
        <v>0</v>
      </c>
    </row>
    <row r="39" spans="1:6" x14ac:dyDescent="0.25">
      <c r="A39" s="31" t="str">
        <f t="shared" si="0"/>
        <v>A</v>
      </c>
      <c r="B39" s="48" t="s">
        <v>258</v>
      </c>
      <c r="C39" s="49" t="s">
        <v>12</v>
      </c>
      <c r="D39" s="50">
        <v>1760.3351100000002</v>
      </c>
      <c r="E39" s="50">
        <v>1760.3351100000002</v>
      </c>
      <c r="F39" s="50">
        <v>0</v>
      </c>
    </row>
    <row r="40" spans="1:6" x14ac:dyDescent="0.25">
      <c r="A40" s="31" t="str">
        <f t="shared" si="0"/>
        <v>A</v>
      </c>
      <c r="B40" s="48" t="s">
        <v>258</v>
      </c>
      <c r="C40" s="49" t="s">
        <v>16</v>
      </c>
      <c r="D40" s="50">
        <v>79.560860000000005</v>
      </c>
      <c r="E40" s="50">
        <v>79.560860000000005</v>
      </c>
      <c r="F40" s="50">
        <v>0</v>
      </c>
    </row>
    <row r="41" spans="1:6" ht="36.75" thickBot="1" x14ac:dyDescent="0.3">
      <c r="A41" s="31" t="str">
        <f t="shared" si="0"/>
        <v>A</v>
      </c>
      <c r="B41" s="42" t="s">
        <v>267</v>
      </c>
      <c r="C41" s="43" t="s">
        <v>268</v>
      </c>
      <c r="D41" s="44">
        <v>8666.1546000000017</v>
      </c>
      <c r="E41" s="44">
        <v>8666.1546000000017</v>
      </c>
      <c r="F41" s="44">
        <v>0</v>
      </c>
    </row>
    <row r="42" spans="1:6" ht="15.75" thickTop="1" x14ac:dyDescent="0.25">
      <c r="A42" s="31" t="str">
        <f t="shared" si="0"/>
        <v>A</v>
      </c>
      <c r="B42" s="45" t="s">
        <v>258</v>
      </c>
      <c r="C42" s="46" t="s">
        <v>10</v>
      </c>
      <c r="D42" s="47">
        <v>6142.859370000001</v>
      </c>
      <c r="E42" s="47">
        <v>6142.859370000001</v>
      </c>
      <c r="F42" s="47">
        <v>0</v>
      </c>
    </row>
    <row r="43" spans="1:6" x14ac:dyDescent="0.25">
      <c r="A43" s="31" t="str">
        <f t="shared" si="0"/>
        <v>A</v>
      </c>
      <c r="B43" s="48" t="s">
        <v>258</v>
      </c>
      <c r="C43" s="49" t="s">
        <v>11</v>
      </c>
      <c r="D43" s="50">
        <v>2564.8099900000002</v>
      </c>
      <c r="E43" s="50">
        <v>2564.8099900000002</v>
      </c>
      <c r="F43" s="50">
        <v>0</v>
      </c>
    </row>
    <row r="44" spans="1:6" x14ac:dyDescent="0.25">
      <c r="A44" s="31" t="str">
        <f t="shared" si="0"/>
        <v>A</v>
      </c>
      <c r="B44" s="48" t="s">
        <v>258</v>
      </c>
      <c r="C44" s="49" t="s">
        <v>12</v>
      </c>
      <c r="D44" s="50">
        <v>3172.1667299999999</v>
      </c>
      <c r="E44" s="50">
        <v>3172.1667299999999</v>
      </c>
      <c r="F44" s="50">
        <v>0</v>
      </c>
    </row>
    <row r="45" spans="1:6" x14ac:dyDescent="0.25">
      <c r="A45" s="31" t="str">
        <f t="shared" si="0"/>
        <v>A</v>
      </c>
      <c r="B45" s="48" t="s">
        <v>258</v>
      </c>
      <c r="C45" s="49" t="s">
        <v>15</v>
      </c>
      <c r="D45" s="50">
        <v>239.41445000000002</v>
      </c>
      <c r="E45" s="50">
        <v>239.41445000000002</v>
      </c>
      <c r="F45" s="50">
        <v>0</v>
      </c>
    </row>
    <row r="46" spans="1:6" x14ac:dyDescent="0.25">
      <c r="A46" s="31" t="str">
        <f t="shared" si="0"/>
        <v>A</v>
      </c>
      <c r="B46" s="48" t="s">
        <v>258</v>
      </c>
      <c r="C46" s="49" t="s">
        <v>16</v>
      </c>
      <c r="D46" s="50">
        <v>166.46820000000002</v>
      </c>
      <c r="E46" s="50">
        <v>166.46820000000002</v>
      </c>
      <c r="F46" s="50">
        <v>0</v>
      </c>
    </row>
    <row r="47" spans="1:6" x14ac:dyDescent="0.25">
      <c r="A47" s="31" t="str">
        <f t="shared" si="0"/>
        <v>A</v>
      </c>
      <c r="B47" s="45" t="s">
        <v>258</v>
      </c>
      <c r="C47" s="46" t="s">
        <v>17</v>
      </c>
      <c r="D47" s="47">
        <v>2523.2952300000002</v>
      </c>
      <c r="E47" s="47">
        <v>2523.2952300000002</v>
      </c>
      <c r="F47" s="47">
        <v>0</v>
      </c>
    </row>
    <row r="48" spans="1:6" ht="18.75" thickBot="1" x14ac:dyDescent="0.3">
      <c r="A48" s="31" t="str">
        <f t="shared" si="0"/>
        <v>A</v>
      </c>
      <c r="B48" s="42" t="s">
        <v>269</v>
      </c>
      <c r="C48" s="43" t="s">
        <v>270</v>
      </c>
      <c r="D48" s="44">
        <v>8660.8438500000011</v>
      </c>
      <c r="E48" s="44">
        <v>8660.8438500000011</v>
      </c>
      <c r="F48" s="44">
        <v>0</v>
      </c>
    </row>
    <row r="49" spans="1:6" ht="15.75" thickTop="1" x14ac:dyDescent="0.25">
      <c r="A49" s="31" t="str">
        <f t="shared" si="0"/>
        <v>A</v>
      </c>
      <c r="B49" s="45" t="s">
        <v>258</v>
      </c>
      <c r="C49" s="46" t="s">
        <v>10</v>
      </c>
      <c r="D49" s="47">
        <v>6137.5486200000014</v>
      </c>
      <c r="E49" s="47">
        <v>6137.5486200000014</v>
      </c>
      <c r="F49" s="47">
        <v>0</v>
      </c>
    </row>
    <row r="50" spans="1:6" x14ac:dyDescent="0.25">
      <c r="A50" s="31" t="str">
        <f t="shared" si="0"/>
        <v>A</v>
      </c>
      <c r="B50" s="48" t="s">
        <v>258</v>
      </c>
      <c r="C50" s="49" t="s">
        <v>11</v>
      </c>
      <c r="D50" s="50">
        <v>2564.8099900000002</v>
      </c>
      <c r="E50" s="50">
        <v>2564.8099900000002</v>
      </c>
      <c r="F50" s="50">
        <v>0</v>
      </c>
    </row>
    <row r="51" spans="1:6" x14ac:dyDescent="0.25">
      <c r="A51" s="31" t="str">
        <f t="shared" si="0"/>
        <v>A</v>
      </c>
      <c r="B51" s="48" t="s">
        <v>258</v>
      </c>
      <c r="C51" s="49" t="s">
        <v>12</v>
      </c>
      <c r="D51" s="50">
        <v>3166.8559799999998</v>
      </c>
      <c r="E51" s="50">
        <v>3166.8559799999998</v>
      </c>
      <c r="F51" s="50">
        <v>0</v>
      </c>
    </row>
    <row r="52" spans="1:6" x14ac:dyDescent="0.25">
      <c r="A52" s="31" t="str">
        <f t="shared" si="0"/>
        <v>A</v>
      </c>
      <c r="B52" s="48" t="s">
        <v>258</v>
      </c>
      <c r="C52" s="49" t="s">
        <v>15</v>
      </c>
      <c r="D52" s="50">
        <v>239.41445000000002</v>
      </c>
      <c r="E52" s="50">
        <v>239.41445000000002</v>
      </c>
      <c r="F52" s="50">
        <v>0</v>
      </c>
    </row>
    <row r="53" spans="1:6" x14ac:dyDescent="0.25">
      <c r="A53" s="31" t="str">
        <f t="shared" si="0"/>
        <v>A</v>
      </c>
      <c r="B53" s="48" t="s">
        <v>258</v>
      </c>
      <c r="C53" s="49" t="s">
        <v>16</v>
      </c>
      <c r="D53" s="50">
        <v>166.46820000000002</v>
      </c>
      <c r="E53" s="50">
        <v>166.46820000000002</v>
      </c>
      <c r="F53" s="50">
        <v>0</v>
      </c>
    </row>
    <row r="54" spans="1:6" x14ac:dyDescent="0.25">
      <c r="A54" s="31" t="str">
        <f t="shared" si="0"/>
        <v>A</v>
      </c>
      <c r="B54" s="45" t="s">
        <v>258</v>
      </c>
      <c r="C54" s="46" t="s">
        <v>17</v>
      </c>
      <c r="D54" s="47">
        <v>2523.2952300000002</v>
      </c>
      <c r="E54" s="47">
        <v>2523.2952300000002</v>
      </c>
      <c r="F54" s="47">
        <v>0</v>
      </c>
    </row>
    <row r="55" spans="1:6" ht="90.75" thickBot="1" x14ac:dyDescent="0.3">
      <c r="A55" s="31" t="str">
        <f t="shared" si="0"/>
        <v>A</v>
      </c>
      <c r="B55" s="42" t="s">
        <v>271</v>
      </c>
      <c r="C55" s="43" t="s">
        <v>272</v>
      </c>
      <c r="D55" s="44">
        <v>5.3107499999999996</v>
      </c>
      <c r="E55" s="44">
        <v>5.3107499999999996</v>
      </c>
      <c r="F55" s="44">
        <v>0</v>
      </c>
    </row>
    <row r="56" spans="1:6" ht="15.75" thickTop="1" x14ac:dyDescent="0.25">
      <c r="A56" s="31" t="str">
        <f t="shared" si="0"/>
        <v>A</v>
      </c>
      <c r="B56" s="45" t="s">
        <v>258</v>
      </c>
      <c r="C56" s="46" t="s">
        <v>10</v>
      </c>
      <c r="D56" s="47">
        <v>5.3107499999999996</v>
      </c>
      <c r="E56" s="47">
        <v>5.3107499999999996</v>
      </c>
      <c r="F56" s="47">
        <v>0</v>
      </c>
    </row>
    <row r="57" spans="1:6" x14ac:dyDescent="0.25">
      <c r="A57" s="31" t="str">
        <f t="shared" si="0"/>
        <v>A</v>
      </c>
      <c r="B57" s="48" t="s">
        <v>258</v>
      </c>
      <c r="C57" s="49" t="s">
        <v>12</v>
      </c>
      <c r="D57" s="50">
        <v>5.3107499999999996</v>
      </c>
      <c r="E57" s="50">
        <v>5.3107499999999996</v>
      </c>
      <c r="F57" s="50">
        <v>0</v>
      </c>
    </row>
    <row r="58" spans="1:6" ht="18.75" thickBot="1" x14ac:dyDescent="0.3">
      <c r="A58" s="31" t="str">
        <f t="shared" si="0"/>
        <v>A</v>
      </c>
      <c r="B58" s="42" t="s">
        <v>273</v>
      </c>
      <c r="C58" s="43" t="s">
        <v>274</v>
      </c>
      <c r="D58" s="44">
        <v>2461.3165800000002</v>
      </c>
      <c r="E58" s="44">
        <v>2461.3165800000002</v>
      </c>
      <c r="F58" s="44">
        <v>0</v>
      </c>
    </row>
    <row r="59" spans="1:6" ht="15.75" thickTop="1" x14ac:dyDescent="0.25">
      <c r="A59" s="31" t="str">
        <f t="shared" si="0"/>
        <v>A</v>
      </c>
      <c r="B59" s="45" t="s">
        <v>258</v>
      </c>
      <c r="C59" s="46" t="s">
        <v>10</v>
      </c>
      <c r="D59" s="47">
        <v>2461.3165800000002</v>
      </c>
      <c r="E59" s="47">
        <v>2461.3165800000002</v>
      </c>
      <c r="F59" s="47">
        <v>0</v>
      </c>
    </row>
    <row r="60" spans="1:6" x14ac:dyDescent="0.25">
      <c r="A60" s="31" t="str">
        <f t="shared" si="0"/>
        <v>A</v>
      </c>
      <c r="B60" s="48" t="s">
        <v>258</v>
      </c>
      <c r="C60" s="49" t="s">
        <v>11</v>
      </c>
      <c r="D60" s="50">
        <v>1867.8483000000001</v>
      </c>
      <c r="E60" s="50">
        <v>1867.8483000000001</v>
      </c>
      <c r="F60" s="50">
        <v>0</v>
      </c>
    </row>
    <row r="61" spans="1:6" x14ac:dyDescent="0.25">
      <c r="A61" s="31" t="str">
        <f t="shared" si="0"/>
        <v>A</v>
      </c>
      <c r="B61" s="48" t="s">
        <v>258</v>
      </c>
      <c r="C61" s="49" t="s">
        <v>12</v>
      </c>
      <c r="D61" s="50">
        <v>554.70603000000006</v>
      </c>
      <c r="E61" s="50">
        <v>554.70603000000006</v>
      </c>
      <c r="F61" s="50">
        <v>0</v>
      </c>
    </row>
    <row r="62" spans="1:6" x14ac:dyDescent="0.25">
      <c r="A62" s="31" t="str">
        <f t="shared" si="0"/>
        <v>A</v>
      </c>
      <c r="B62" s="48" t="s">
        <v>258</v>
      </c>
      <c r="C62" s="49" t="s">
        <v>2</v>
      </c>
      <c r="D62" s="50">
        <v>5.4515099999999999</v>
      </c>
      <c r="E62" s="50">
        <v>5.4515099999999999</v>
      </c>
      <c r="F62" s="50">
        <v>0</v>
      </c>
    </row>
    <row r="63" spans="1:6" x14ac:dyDescent="0.25">
      <c r="A63" s="31" t="str">
        <f t="shared" si="0"/>
        <v>A</v>
      </c>
      <c r="B63" s="48" t="s">
        <v>258</v>
      </c>
      <c r="C63" s="49" t="s">
        <v>15</v>
      </c>
      <c r="D63" s="50">
        <v>30.083099999999998</v>
      </c>
      <c r="E63" s="50">
        <v>30.083099999999998</v>
      </c>
      <c r="F63" s="50">
        <v>0</v>
      </c>
    </row>
    <row r="64" spans="1:6" x14ac:dyDescent="0.25">
      <c r="A64" s="31" t="str">
        <f t="shared" si="0"/>
        <v>A</v>
      </c>
      <c r="B64" s="48" t="s">
        <v>258</v>
      </c>
      <c r="C64" s="49" t="s">
        <v>16</v>
      </c>
      <c r="D64" s="50">
        <v>3.2276400000000001</v>
      </c>
      <c r="E64" s="50">
        <v>3.2276400000000001</v>
      </c>
      <c r="F64" s="50">
        <v>0</v>
      </c>
    </row>
    <row r="65" spans="1:6" ht="18.75" thickBot="1" x14ac:dyDescent="0.3">
      <c r="A65" s="31" t="str">
        <f t="shared" si="0"/>
        <v>A</v>
      </c>
      <c r="B65" s="42" t="s">
        <v>275</v>
      </c>
      <c r="C65" s="43" t="s">
        <v>276</v>
      </c>
      <c r="D65" s="44">
        <v>103.52205000000001</v>
      </c>
      <c r="E65" s="44">
        <v>103.52205000000001</v>
      </c>
      <c r="F65" s="44">
        <v>0</v>
      </c>
    </row>
    <row r="66" spans="1:6" ht="15.75" thickTop="1" x14ac:dyDescent="0.25">
      <c r="A66" s="31" t="str">
        <f t="shared" si="0"/>
        <v>A</v>
      </c>
      <c r="B66" s="45" t="s">
        <v>258</v>
      </c>
      <c r="C66" s="46" t="s">
        <v>10</v>
      </c>
      <c r="D66" s="47">
        <v>103.52205000000001</v>
      </c>
      <c r="E66" s="47">
        <v>103.52205000000001</v>
      </c>
      <c r="F66" s="47">
        <v>0</v>
      </c>
    </row>
    <row r="67" spans="1:6" x14ac:dyDescent="0.25">
      <c r="A67" s="31" t="str">
        <f t="shared" si="0"/>
        <v>A</v>
      </c>
      <c r="B67" s="48" t="s">
        <v>258</v>
      </c>
      <c r="C67" s="49" t="s">
        <v>11</v>
      </c>
      <c r="D67" s="50">
        <v>68.606999999999999</v>
      </c>
      <c r="E67" s="50">
        <v>68.606999999999999</v>
      </c>
      <c r="F67" s="50">
        <v>0</v>
      </c>
    </row>
    <row r="68" spans="1:6" x14ac:dyDescent="0.25">
      <c r="A68" s="31" t="str">
        <f t="shared" ref="A68:A131" si="1">IF(OR(D68&lt;&gt;0,),"A","B")</f>
        <v>A</v>
      </c>
      <c r="B68" s="48" t="s">
        <v>258</v>
      </c>
      <c r="C68" s="49" t="s">
        <v>12</v>
      </c>
      <c r="D68" s="50">
        <v>34.769589999999994</v>
      </c>
      <c r="E68" s="50">
        <v>34.769589999999994</v>
      </c>
      <c r="F68" s="50">
        <v>0</v>
      </c>
    </row>
    <row r="69" spans="1:6" x14ac:dyDescent="0.25">
      <c r="A69" s="31" t="str">
        <f t="shared" si="1"/>
        <v>A</v>
      </c>
      <c r="B69" s="48" t="s">
        <v>258</v>
      </c>
      <c r="C69" s="49" t="s">
        <v>16</v>
      </c>
      <c r="D69" s="50">
        <v>0.14546000000000001</v>
      </c>
      <c r="E69" s="50">
        <v>0.14546000000000001</v>
      </c>
      <c r="F69" s="50">
        <v>0</v>
      </c>
    </row>
    <row r="70" spans="1:6" ht="36.75" thickBot="1" x14ac:dyDescent="0.3">
      <c r="A70" s="31" t="str">
        <f t="shared" si="1"/>
        <v>A</v>
      </c>
      <c r="B70" s="42" t="s">
        <v>277</v>
      </c>
      <c r="C70" s="43" t="s">
        <v>278</v>
      </c>
      <c r="D70" s="44">
        <v>267.17493000000002</v>
      </c>
      <c r="E70" s="44">
        <v>267.17493000000002</v>
      </c>
      <c r="F70" s="44">
        <v>0</v>
      </c>
    </row>
    <row r="71" spans="1:6" ht="15.75" thickTop="1" x14ac:dyDescent="0.25">
      <c r="A71" s="31" t="str">
        <f t="shared" si="1"/>
        <v>A</v>
      </c>
      <c r="B71" s="45" t="s">
        <v>258</v>
      </c>
      <c r="C71" s="46" t="s">
        <v>10</v>
      </c>
      <c r="D71" s="47">
        <v>267.17493000000002</v>
      </c>
      <c r="E71" s="47">
        <v>267.17493000000002</v>
      </c>
      <c r="F71" s="47">
        <v>0</v>
      </c>
    </row>
    <row r="72" spans="1:6" x14ac:dyDescent="0.25">
      <c r="A72" s="31" t="str">
        <f t="shared" si="1"/>
        <v>A</v>
      </c>
      <c r="B72" s="48" t="s">
        <v>258</v>
      </c>
      <c r="C72" s="49" t="s">
        <v>11</v>
      </c>
      <c r="D72" s="50">
        <v>178.41881000000001</v>
      </c>
      <c r="E72" s="50">
        <v>178.41881000000001</v>
      </c>
      <c r="F72" s="50">
        <v>0</v>
      </c>
    </row>
    <row r="73" spans="1:6" x14ac:dyDescent="0.25">
      <c r="A73" s="31" t="str">
        <f t="shared" si="1"/>
        <v>A</v>
      </c>
      <c r="B73" s="48" t="s">
        <v>258</v>
      </c>
      <c r="C73" s="49" t="s">
        <v>12</v>
      </c>
      <c r="D73" s="50">
        <v>75.378020000000006</v>
      </c>
      <c r="E73" s="50">
        <v>75.378020000000006</v>
      </c>
      <c r="F73" s="50">
        <v>0</v>
      </c>
    </row>
    <row r="74" spans="1:6" x14ac:dyDescent="0.25">
      <c r="A74" s="31" t="str">
        <f t="shared" si="1"/>
        <v>A</v>
      </c>
      <c r="B74" s="48" t="s">
        <v>258</v>
      </c>
      <c r="C74" s="49" t="s">
        <v>15</v>
      </c>
      <c r="D74" s="50">
        <v>13.355879999999999</v>
      </c>
      <c r="E74" s="50">
        <v>13.355879999999999</v>
      </c>
      <c r="F74" s="50">
        <v>0</v>
      </c>
    </row>
    <row r="75" spans="1:6" x14ac:dyDescent="0.25">
      <c r="A75" s="31" t="str">
        <f t="shared" si="1"/>
        <v>A</v>
      </c>
      <c r="B75" s="48" t="s">
        <v>258</v>
      </c>
      <c r="C75" s="49" t="s">
        <v>16</v>
      </c>
      <c r="D75" s="50">
        <v>2.222E-2</v>
      </c>
      <c r="E75" s="50">
        <v>2.222E-2</v>
      </c>
      <c r="F75" s="50">
        <v>0</v>
      </c>
    </row>
    <row r="76" spans="1:6" ht="18.75" thickBot="1" x14ac:dyDescent="0.3">
      <c r="A76" s="31" t="str">
        <f t="shared" si="1"/>
        <v>A</v>
      </c>
      <c r="B76" s="42" t="s">
        <v>279</v>
      </c>
      <c r="C76" s="43" t="s">
        <v>280</v>
      </c>
      <c r="D76" s="44">
        <v>2306.9067099999993</v>
      </c>
      <c r="E76" s="44">
        <v>2306.9067099999993</v>
      </c>
      <c r="F76" s="44">
        <v>0</v>
      </c>
    </row>
    <row r="77" spans="1:6" ht="15.75" thickTop="1" x14ac:dyDescent="0.25">
      <c r="A77" s="31" t="str">
        <f t="shared" si="1"/>
        <v>A</v>
      </c>
      <c r="B77" s="45" t="s">
        <v>258</v>
      </c>
      <c r="C77" s="46" t="s">
        <v>10</v>
      </c>
      <c r="D77" s="47">
        <v>2166.0107099999996</v>
      </c>
      <c r="E77" s="47">
        <v>2166.0107099999996</v>
      </c>
      <c r="F77" s="47">
        <v>0</v>
      </c>
    </row>
    <row r="78" spans="1:6" x14ac:dyDescent="0.25">
      <c r="A78" s="31" t="str">
        <f t="shared" si="1"/>
        <v>A</v>
      </c>
      <c r="B78" s="48" t="s">
        <v>258</v>
      </c>
      <c r="C78" s="49" t="s">
        <v>11</v>
      </c>
      <c r="D78" s="50">
        <v>810.09980000000007</v>
      </c>
      <c r="E78" s="50">
        <v>810.09980000000007</v>
      </c>
      <c r="F78" s="50">
        <v>0</v>
      </c>
    </row>
    <row r="79" spans="1:6" x14ac:dyDescent="0.25">
      <c r="A79" s="31" t="str">
        <f t="shared" si="1"/>
        <v>A</v>
      </c>
      <c r="B79" s="48" t="s">
        <v>258</v>
      </c>
      <c r="C79" s="49" t="s">
        <v>12</v>
      </c>
      <c r="D79" s="50">
        <v>1327.2276299999999</v>
      </c>
      <c r="E79" s="50">
        <v>1327.2276299999999</v>
      </c>
      <c r="F79" s="50">
        <v>0</v>
      </c>
    </row>
    <row r="80" spans="1:6" x14ac:dyDescent="0.25">
      <c r="A80" s="31" t="str">
        <f t="shared" si="1"/>
        <v>A</v>
      </c>
      <c r="B80" s="48" t="s">
        <v>258</v>
      </c>
      <c r="C80" s="49" t="s">
        <v>15</v>
      </c>
      <c r="D80" s="50">
        <v>25.91498</v>
      </c>
      <c r="E80" s="50">
        <v>25.91498</v>
      </c>
      <c r="F80" s="50">
        <v>0</v>
      </c>
    </row>
    <row r="81" spans="1:6" x14ac:dyDescent="0.25">
      <c r="A81" s="31" t="str">
        <f t="shared" si="1"/>
        <v>A</v>
      </c>
      <c r="B81" s="48" t="s">
        <v>258</v>
      </c>
      <c r="C81" s="49" t="s">
        <v>16</v>
      </c>
      <c r="D81" s="50">
        <v>2.7683</v>
      </c>
      <c r="E81" s="50">
        <v>2.7683</v>
      </c>
      <c r="F81" s="50">
        <v>0</v>
      </c>
    </row>
    <row r="82" spans="1:6" x14ac:dyDescent="0.25">
      <c r="A82" s="31" t="str">
        <f t="shared" si="1"/>
        <v>A</v>
      </c>
      <c r="B82" s="45" t="s">
        <v>258</v>
      </c>
      <c r="C82" s="46" t="s">
        <v>17</v>
      </c>
      <c r="D82" s="47">
        <v>140.89599999999999</v>
      </c>
      <c r="E82" s="47">
        <v>140.89599999999999</v>
      </c>
      <c r="F82" s="47">
        <v>0</v>
      </c>
    </row>
    <row r="83" spans="1:6" ht="18.75" thickBot="1" x14ac:dyDescent="0.3">
      <c r="A83" s="31" t="str">
        <f t="shared" si="1"/>
        <v>A</v>
      </c>
      <c r="B83" s="42" t="s">
        <v>281</v>
      </c>
      <c r="C83" s="43" t="s">
        <v>282</v>
      </c>
      <c r="D83" s="44">
        <v>161.71906999999999</v>
      </c>
      <c r="E83" s="44">
        <v>161.71906999999999</v>
      </c>
      <c r="F83" s="44">
        <v>0</v>
      </c>
    </row>
    <row r="84" spans="1:6" ht="15.75" thickTop="1" x14ac:dyDescent="0.25">
      <c r="A84" s="31" t="str">
        <f t="shared" si="1"/>
        <v>A</v>
      </c>
      <c r="B84" s="45" t="s">
        <v>258</v>
      </c>
      <c r="C84" s="46" t="s">
        <v>10</v>
      </c>
      <c r="D84" s="47">
        <v>161.71906999999999</v>
      </c>
      <c r="E84" s="47">
        <v>161.71906999999999</v>
      </c>
      <c r="F84" s="47">
        <v>0</v>
      </c>
    </row>
    <row r="85" spans="1:6" x14ac:dyDescent="0.25">
      <c r="A85" s="31" t="str">
        <f t="shared" si="1"/>
        <v>A</v>
      </c>
      <c r="B85" s="48" t="s">
        <v>258</v>
      </c>
      <c r="C85" s="49" t="s">
        <v>11</v>
      </c>
      <c r="D85" s="50">
        <v>134.31</v>
      </c>
      <c r="E85" s="50">
        <v>134.31</v>
      </c>
      <c r="F85" s="50">
        <v>0</v>
      </c>
    </row>
    <row r="86" spans="1:6" x14ac:dyDescent="0.25">
      <c r="A86" s="31" t="str">
        <f t="shared" si="1"/>
        <v>A</v>
      </c>
      <c r="B86" s="48" t="s">
        <v>258</v>
      </c>
      <c r="C86" s="49" t="s">
        <v>12</v>
      </c>
      <c r="D86" s="50">
        <v>26.841240000000003</v>
      </c>
      <c r="E86" s="50">
        <v>26.841240000000003</v>
      </c>
      <c r="F86" s="50">
        <v>0</v>
      </c>
    </row>
    <row r="87" spans="1:6" x14ac:dyDescent="0.25">
      <c r="A87" s="31" t="str">
        <f t="shared" si="1"/>
        <v>A</v>
      </c>
      <c r="B87" s="48" t="s">
        <v>258</v>
      </c>
      <c r="C87" s="49" t="s">
        <v>16</v>
      </c>
      <c r="D87" s="50">
        <v>0.56783000000000006</v>
      </c>
      <c r="E87" s="50">
        <v>0.56783000000000006</v>
      </c>
      <c r="F87" s="50">
        <v>0</v>
      </c>
    </row>
    <row r="88" spans="1:6" ht="18.75" thickBot="1" x14ac:dyDescent="0.3">
      <c r="A88" s="31" t="str">
        <f t="shared" si="1"/>
        <v>A</v>
      </c>
      <c r="B88" s="42" t="s">
        <v>283</v>
      </c>
      <c r="C88" s="43" t="s">
        <v>284</v>
      </c>
      <c r="D88" s="44">
        <v>5711.3725100000011</v>
      </c>
      <c r="E88" s="44">
        <v>5711.3725100000011</v>
      </c>
      <c r="F88" s="44">
        <v>0</v>
      </c>
    </row>
    <row r="89" spans="1:6" ht="15.75" thickTop="1" x14ac:dyDescent="0.25">
      <c r="A89" s="31" t="str">
        <f t="shared" si="1"/>
        <v>A</v>
      </c>
      <c r="B89" s="45" t="s">
        <v>258</v>
      </c>
      <c r="C89" s="46" t="s">
        <v>10</v>
      </c>
      <c r="D89" s="47">
        <v>5621.7765100000006</v>
      </c>
      <c r="E89" s="47">
        <v>5621.7765100000006</v>
      </c>
      <c r="F89" s="47">
        <v>0</v>
      </c>
    </row>
    <row r="90" spans="1:6" x14ac:dyDescent="0.25">
      <c r="A90" s="31" t="str">
        <f t="shared" si="1"/>
        <v>A</v>
      </c>
      <c r="B90" s="48" t="s">
        <v>258</v>
      </c>
      <c r="C90" s="49" t="s">
        <v>11</v>
      </c>
      <c r="D90" s="50">
        <v>2199.3645499999998</v>
      </c>
      <c r="E90" s="50">
        <v>2199.3645499999998</v>
      </c>
      <c r="F90" s="50">
        <v>0</v>
      </c>
    </row>
    <row r="91" spans="1:6" x14ac:dyDescent="0.25">
      <c r="A91" s="31" t="str">
        <f t="shared" si="1"/>
        <v>A</v>
      </c>
      <c r="B91" s="48" t="s">
        <v>258</v>
      </c>
      <c r="C91" s="49" t="s">
        <v>12</v>
      </c>
      <c r="D91" s="50">
        <v>3279.1700799999999</v>
      </c>
      <c r="E91" s="50">
        <v>3279.1700799999999</v>
      </c>
      <c r="F91" s="50">
        <v>0</v>
      </c>
    </row>
    <row r="92" spans="1:6" x14ac:dyDescent="0.25">
      <c r="A92" s="31" t="str">
        <f t="shared" si="1"/>
        <v>A</v>
      </c>
      <c r="B92" s="48" t="s">
        <v>258</v>
      </c>
      <c r="C92" s="49" t="s">
        <v>2</v>
      </c>
      <c r="D92" s="50">
        <v>66.260000000000005</v>
      </c>
      <c r="E92" s="50">
        <v>66.260000000000005</v>
      </c>
      <c r="F92" s="50">
        <v>0</v>
      </c>
    </row>
    <row r="93" spans="1:6" x14ac:dyDescent="0.25">
      <c r="A93" s="31" t="str">
        <f t="shared" si="1"/>
        <v>A</v>
      </c>
      <c r="B93" s="48" t="s">
        <v>258</v>
      </c>
      <c r="C93" s="49" t="s">
        <v>15</v>
      </c>
      <c r="D93" s="50">
        <v>68.951149999999998</v>
      </c>
      <c r="E93" s="50">
        <v>68.951149999999998</v>
      </c>
      <c r="F93" s="50">
        <v>0</v>
      </c>
    </row>
    <row r="94" spans="1:6" x14ac:dyDescent="0.25">
      <c r="A94" s="31" t="str">
        <f t="shared" si="1"/>
        <v>A</v>
      </c>
      <c r="B94" s="48" t="s">
        <v>258</v>
      </c>
      <c r="C94" s="49" t="s">
        <v>16</v>
      </c>
      <c r="D94" s="50">
        <v>8.0307300000000001</v>
      </c>
      <c r="E94" s="50">
        <v>8.0307300000000001</v>
      </c>
      <c r="F94" s="50">
        <v>0</v>
      </c>
    </row>
    <row r="95" spans="1:6" x14ac:dyDescent="0.25">
      <c r="A95" s="31" t="str">
        <f t="shared" si="1"/>
        <v>A</v>
      </c>
      <c r="B95" s="45" t="s">
        <v>258</v>
      </c>
      <c r="C95" s="46" t="s">
        <v>17</v>
      </c>
      <c r="D95" s="47">
        <v>89.596000000000004</v>
      </c>
      <c r="E95" s="47">
        <v>89.596000000000004</v>
      </c>
      <c r="F95" s="47">
        <v>0</v>
      </c>
    </row>
    <row r="96" spans="1:6" s="55" customFormat="1" ht="18.75" thickBot="1" x14ac:dyDescent="0.3">
      <c r="A96" s="51" t="str">
        <f t="shared" si="1"/>
        <v>A</v>
      </c>
      <c r="B96" s="52" t="s">
        <v>285</v>
      </c>
      <c r="C96" s="53" t="s">
        <v>284</v>
      </c>
      <c r="D96" s="54">
        <v>5711.3725100000011</v>
      </c>
      <c r="E96" s="54">
        <v>5711.3725100000011</v>
      </c>
      <c r="F96" s="54">
        <v>0</v>
      </c>
    </row>
    <row r="97" spans="1:6" s="55" customFormat="1" ht="15.75" thickTop="1" x14ac:dyDescent="0.25">
      <c r="A97" s="51" t="str">
        <f t="shared" si="1"/>
        <v>A</v>
      </c>
      <c r="B97" s="56" t="s">
        <v>258</v>
      </c>
      <c r="C97" s="57" t="s">
        <v>10</v>
      </c>
      <c r="D97" s="58">
        <v>5621.7765100000006</v>
      </c>
      <c r="E97" s="58">
        <v>5621.7765100000006</v>
      </c>
      <c r="F97" s="58">
        <v>0</v>
      </c>
    </row>
    <row r="98" spans="1:6" s="55" customFormat="1" x14ac:dyDescent="0.25">
      <c r="A98" s="51" t="str">
        <f t="shared" si="1"/>
        <v>A</v>
      </c>
      <c r="B98" s="59" t="s">
        <v>258</v>
      </c>
      <c r="C98" s="60" t="s">
        <v>11</v>
      </c>
      <c r="D98" s="61">
        <v>2199.3645499999998</v>
      </c>
      <c r="E98" s="61">
        <v>2199.3645499999998</v>
      </c>
      <c r="F98" s="61">
        <v>0</v>
      </c>
    </row>
    <row r="99" spans="1:6" s="55" customFormat="1" x14ac:dyDescent="0.25">
      <c r="A99" s="51" t="str">
        <f t="shared" si="1"/>
        <v>A</v>
      </c>
      <c r="B99" s="59" t="s">
        <v>258</v>
      </c>
      <c r="C99" s="60" t="s">
        <v>12</v>
      </c>
      <c r="D99" s="61">
        <v>3279.1700799999999</v>
      </c>
      <c r="E99" s="61">
        <v>3279.1700799999999</v>
      </c>
      <c r="F99" s="61">
        <v>0</v>
      </c>
    </row>
    <row r="100" spans="1:6" s="55" customFormat="1" x14ac:dyDescent="0.25">
      <c r="A100" s="51" t="str">
        <f t="shared" si="1"/>
        <v>A</v>
      </c>
      <c r="B100" s="59" t="s">
        <v>258</v>
      </c>
      <c r="C100" s="60" t="s">
        <v>2</v>
      </c>
      <c r="D100" s="61">
        <v>66.260000000000005</v>
      </c>
      <c r="E100" s="61">
        <v>66.260000000000005</v>
      </c>
      <c r="F100" s="61">
        <v>0</v>
      </c>
    </row>
    <row r="101" spans="1:6" s="55" customFormat="1" x14ac:dyDescent="0.25">
      <c r="A101" s="51" t="str">
        <f t="shared" si="1"/>
        <v>A</v>
      </c>
      <c r="B101" s="59" t="s">
        <v>258</v>
      </c>
      <c r="C101" s="60" t="s">
        <v>15</v>
      </c>
      <c r="D101" s="61">
        <v>68.951149999999998</v>
      </c>
      <c r="E101" s="61">
        <v>68.951149999999998</v>
      </c>
      <c r="F101" s="61">
        <v>0</v>
      </c>
    </row>
    <row r="102" spans="1:6" s="55" customFormat="1" x14ac:dyDescent="0.25">
      <c r="A102" s="51" t="str">
        <f t="shared" si="1"/>
        <v>A</v>
      </c>
      <c r="B102" s="59" t="s">
        <v>258</v>
      </c>
      <c r="C102" s="60" t="s">
        <v>16</v>
      </c>
      <c r="D102" s="61">
        <v>8.0307300000000001</v>
      </c>
      <c r="E102" s="61">
        <v>8.0307300000000001</v>
      </c>
      <c r="F102" s="61">
        <v>0</v>
      </c>
    </row>
    <row r="103" spans="1:6" s="55" customFormat="1" x14ac:dyDescent="0.25">
      <c r="A103" s="51" t="str">
        <f t="shared" si="1"/>
        <v>A</v>
      </c>
      <c r="B103" s="56" t="s">
        <v>258</v>
      </c>
      <c r="C103" s="57" t="s">
        <v>17</v>
      </c>
      <c r="D103" s="58">
        <v>89.596000000000004</v>
      </c>
      <c r="E103" s="58">
        <v>89.596000000000004</v>
      </c>
      <c r="F103" s="58">
        <v>0</v>
      </c>
    </row>
    <row r="104" spans="1:6" ht="18.75" thickBot="1" x14ac:dyDescent="0.3">
      <c r="A104" s="31" t="str">
        <f t="shared" si="1"/>
        <v>A</v>
      </c>
      <c r="B104" s="42" t="s">
        <v>286</v>
      </c>
      <c r="C104" s="43" t="s">
        <v>287</v>
      </c>
      <c r="D104" s="44">
        <v>4049.5338099999994</v>
      </c>
      <c r="E104" s="44">
        <v>4023.5904899999996</v>
      </c>
      <c r="F104" s="44">
        <v>25.94332</v>
      </c>
    </row>
    <row r="105" spans="1:6" ht="15.75" thickTop="1" x14ac:dyDescent="0.25">
      <c r="A105" s="31" t="str">
        <f t="shared" si="1"/>
        <v>A</v>
      </c>
      <c r="B105" s="45" t="s">
        <v>258</v>
      </c>
      <c r="C105" s="46" t="s">
        <v>10</v>
      </c>
      <c r="D105" s="47">
        <v>4040.5558099999998</v>
      </c>
      <c r="E105" s="47">
        <v>4022.9724899999997</v>
      </c>
      <c r="F105" s="47">
        <v>17.583320000000001</v>
      </c>
    </row>
    <row r="106" spans="1:6" x14ac:dyDescent="0.25">
      <c r="A106" s="31" t="str">
        <f t="shared" si="1"/>
        <v>A</v>
      </c>
      <c r="B106" s="48" t="s">
        <v>258</v>
      </c>
      <c r="C106" s="49" t="s">
        <v>11</v>
      </c>
      <c r="D106" s="50">
        <v>3225.9391799999999</v>
      </c>
      <c r="E106" s="50">
        <v>3225.9391799999999</v>
      </c>
      <c r="F106" s="50">
        <v>0</v>
      </c>
    </row>
    <row r="107" spans="1:6" x14ac:dyDescent="0.25">
      <c r="A107" s="31" t="str">
        <f t="shared" si="1"/>
        <v>A</v>
      </c>
      <c r="B107" s="48" t="s">
        <v>258</v>
      </c>
      <c r="C107" s="49" t="s">
        <v>12</v>
      </c>
      <c r="D107" s="50">
        <v>558.94844000000001</v>
      </c>
      <c r="E107" s="50">
        <v>547.62010999999995</v>
      </c>
      <c r="F107" s="50">
        <v>11.328329999999999</v>
      </c>
    </row>
    <row r="108" spans="1:6" x14ac:dyDescent="0.25">
      <c r="A108" s="31" t="str">
        <f t="shared" si="1"/>
        <v>A</v>
      </c>
      <c r="B108" s="48" t="s">
        <v>258</v>
      </c>
      <c r="C108" s="49" t="s">
        <v>2</v>
      </c>
      <c r="D108" s="50">
        <v>4.4183399999999997</v>
      </c>
      <c r="E108" s="50">
        <v>4.4183399999999997</v>
      </c>
      <c r="F108" s="50">
        <v>0</v>
      </c>
    </row>
    <row r="109" spans="1:6" x14ac:dyDescent="0.25">
      <c r="A109" s="31" t="str">
        <f t="shared" si="1"/>
        <v>A</v>
      </c>
      <c r="B109" s="48" t="s">
        <v>258</v>
      </c>
      <c r="C109" s="49" t="s">
        <v>15</v>
      </c>
      <c r="D109" s="50">
        <v>161.59494000000001</v>
      </c>
      <c r="E109" s="50">
        <v>161.59494000000001</v>
      </c>
      <c r="F109" s="50">
        <v>0</v>
      </c>
    </row>
    <row r="110" spans="1:6" x14ac:dyDescent="0.25">
      <c r="A110" s="31" t="str">
        <f t="shared" si="1"/>
        <v>A</v>
      </c>
      <c r="B110" s="48" t="s">
        <v>258</v>
      </c>
      <c r="C110" s="49" t="s">
        <v>16</v>
      </c>
      <c r="D110" s="50">
        <v>89.654910000000001</v>
      </c>
      <c r="E110" s="50">
        <v>83.399919999999995</v>
      </c>
      <c r="F110" s="50">
        <v>6.2549899999999994</v>
      </c>
    </row>
    <row r="111" spans="1:6" x14ac:dyDescent="0.25">
      <c r="A111" s="31" t="str">
        <f t="shared" si="1"/>
        <v>A</v>
      </c>
      <c r="B111" s="45" t="s">
        <v>258</v>
      </c>
      <c r="C111" s="46" t="s">
        <v>17</v>
      </c>
      <c r="D111" s="47">
        <v>8.9779999999999998</v>
      </c>
      <c r="E111" s="47">
        <v>0.61799999999999999</v>
      </c>
      <c r="F111" s="47">
        <v>8.36</v>
      </c>
    </row>
    <row r="112" spans="1:6" s="55" customFormat="1" ht="18.75" thickBot="1" x14ac:dyDescent="0.3">
      <c r="A112" s="51" t="str">
        <f t="shared" si="1"/>
        <v>A</v>
      </c>
      <c r="B112" s="52" t="s">
        <v>288</v>
      </c>
      <c r="C112" s="53" t="s">
        <v>289</v>
      </c>
      <c r="D112" s="54">
        <v>3884.4693299999994</v>
      </c>
      <c r="E112" s="54">
        <v>3884.4693299999994</v>
      </c>
      <c r="F112" s="54">
        <v>0</v>
      </c>
    </row>
    <row r="113" spans="1:6" s="55" customFormat="1" ht="15.75" thickTop="1" x14ac:dyDescent="0.25">
      <c r="A113" s="51" t="str">
        <f t="shared" si="1"/>
        <v>A</v>
      </c>
      <c r="B113" s="56" t="s">
        <v>258</v>
      </c>
      <c r="C113" s="57" t="s">
        <v>10</v>
      </c>
      <c r="D113" s="58">
        <v>3883.8513299999995</v>
      </c>
      <c r="E113" s="58">
        <v>3883.8513299999995</v>
      </c>
      <c r="F113" s="58">
        <v>0</v>
      </c>
    </row>
    <row r="114" spans="1:6" s="55" customFormat="1" x14ac:dyDescent="0.25">
      <c r="A114" s="51" t="str">
        <f t="shared" si="1"/>
        <v>A</v>
      </c>
      <c r="B114" s="59" t="s">
        <v>258</v>
      </c>
      <c r="C114" s="60" t="s">
        <v>11</v>
      </c>
      <c r="D114" s="61">
        <v>3120.92328</v>
      </c>
      <c r="E114" s="61">
        <v>3120.92328</v>
      </c>
      <c r="F114" s="61">
        <v>0</v>
      </c>
    </row>
    <row r="115" spans="1:6" s="55" customFormat="1" x14ac:dyDescent="0.25">
      <c r="A115" s="51" t="str">
        <f t="shared" si="1"/>
        <v>A</v>
      </c>
      <c r="B115" s="59" t="s">
        <v>258</v>
      </c>
      <c r="C115" s="60" t="s">
        <v>12</v>
      </c>
      <c r="D115" s="61">
        <v>513.51485000000002</v>
      </c>
      <c r="E115" s="61">
        <v>513.51485000000002</v>
      </c>
      <c r="F115" s="61">
        <v>0</v>
      </c>
    </row>
    <row r="116" spans="1:6" s="55" customFormat="1" x14ac:dyDescent="0.25">
      <c r="A116" s="51" t="str">
        <f t="shared" si="1"/>
        <v>A</v>
      </c>
      <c r="B116" s="59" t="s">
        <v>258</v>
      </c>
      <c r="C116" s="60" t="s">
        <v>2</v>
      </c>
      <c r="D116" s="61">
        <v>4.4183399999999997</v>
      </c>
      <c r="E116" s="61">
        <v>4.4183399999999997</v>
      </c>
      <c r="F116" s="61">
        <v>0</v>
      </c>
    </row>
    <row r="117" spans="1:6" s="55" customFormat="1" x14ac:dyDescent="0.25">
      <c r="A117" s="51" t="str">
        <f t="shared" si="1"/>
        <v>A</v>
      </c>
      <c r="B117" s="59" t="s">
        <v>258</v>
      </c>
      <c r="C117" s="60" t="s">
        <v>15</v>
      </c>
      <c r="D117" s="61">
        <v>161.59494000000001</v>
      </c>
      <c r="E117" s="61">
        <v>161.59494000000001</v>
      </c>
      <c r="F117" s="61">
        <v>0</v>
      </c>
    </row>
    <row r="118" spans="1:6" s="55" customFormat="1" x14ac:dyDescent="0.25">
      <c r="A118" s="51" t="str">
        <f t="shared" si="1"/>
        <v>A</v>
      </c>
      <c r="B118" s="59" t="s">
        <v>258</v>
      </c>
      <c r="C118" s="60" t="s">
        <v>16</v>
      </c>
      <c r="D118" s="61">
        <v>83.399919999999995</v>
      </c>
      <c r="E118" s="61">
        <v>83.399919999999995</v>
      </c>
      <c r="F118" s="61">
        <v>0</v>
      </c>
    </row>
    <row r="119" spans="1:6" s="55" customFormat="1" x14ac:dyDescent="0.25">
      <c r="A119" s="51" t="str">
        <f t="shared" si="1"/>
        <v>A</v>
      </c>
      <c r="B119" s="56" t="s">
        <v>258</v>
      </c>
      <c r="C119" s="57" t="s">
        <v>17</v>
      </c>
      <c r="D119" s="58">
        <v>0.61799999999999999</v>
      </c>
      <c r="E119" s="58">
        <v>0.61799999999999999</v>
      </c>
      <c r="F119" s="58">
        <v>0</v>
      </c>
    </row>
    <row r="120" spans="1:6" s="55" customFormat="1" ht="36.75" thickBot="1" x14ac:dyDescent="0.3">
      <c r="A120" s="51" t="str">
        <f t="shared" si="1"/>
        <v>A</v>
      </c>
      <c r="B120" s="52" t="s">
        <v>290</v>
      </c>
      <c r="C120" s="53" t="s">
        <v>291</v>
      </c>
      <c r="D120" s="54">
        <v>165.06448</v>
      </c>
      <c r="E120" s="54">
        <v>139.12116</v>
      </c>
      <c r="F120" s="54">
        <v>25.94332</v>
      </c>
    </row>
    <row r="121" spans="1:6" s="55" customFormat="1" ht="15.75" thickTop="1" x14ac:dyDescent="0.25">
      <c r="A121" s="51" t="str">
        <f t="shared" si="1"/>
        <v>A</v>
      </c>
      <c r="B121" s="56" t="s">
        <v>258</v>
      </c>
      <c r="C121" s="57" t="s">
        <v>10</v>
      </c>
      <c r="D121" s="58">
        <v>156.70447999999999</v>
      </c>
      <c r="E121" s="58">
        <v>139.12116</v>
      </c>
      <c r="F121" s="58">
        <v>17.583320000000001</v>
      </c>
    </row>
    <row r="122" spans="1:6" s="55" customFormat="1" x14ac:dyDescent="0.25">
      <c r="A122" s="51" t="str">
        <f t="shared" si="1"/>
        <v>A</v>
      </c>
      <c r="B122" s="59" t="s">
        <v>258</v>
      </c>
      <c r="C122" s="60" t="s">
        <v>11</v>
      </c>
      <c r="D122" s="61">
        <v>105.01589999999999</v>
      </c>
      <c r="E122" s="61">
        <v>105.01589999999999</v>
      </c>
      <c r="F122" s="61">
        <v>0</v>
      </c>
    </row>
    <row r="123" spans="1:6" s="55" customFormat="1" x14ac:dyDescent="0.25">
      <c r="A123" s="51" t="str">
        <f t="shared" si="1"/>
        <v>A</v>
      </c>
      <c r="B123" s="59" t="s">
        <v>258</v>
      </c>
      <c r="C123" s="60" t="s">
        <v>12</v>
      </c>
      <c r="D123" s="61">
        <v>45.433590000000002</v>
      </c>
      <c r="E123" s="61">
        <v>34.105260000000001</v>
      </c>
      <c r="F123" s="61">
        <v>11.328329999999999</v>
      </c>
    </row>
    <row r="124" spans="1:6" s="55" customFormat="1" x14ac:dyDescent="0.25">
      <c r="A124" s="51" t="str">
        <f t="shared" si="1"/>
        <v>A</v>
      </c>
      <c r="B124" s="59" t="s">
        <v>258</v>
      </c>
      <c r="C124" s="60" t="s">
        <v>16</v>
      </c>
      <c r="D124" s="61">
        <v>6.2549899999999994</v>
      </c>
      <c r="E124" s="61">
        <v>0</v>
      </c>
      <c r="F124" s="61">
        <v>6.2549899999999994</v>
      </c>
    </row>
    <row r="125" spans="1:6" s="55" customFormat="1" x14ac:dyDescent="0.25">
      <c r="A125" s="51" t="str">
        <f t="shared" si="1"/>
        <v>A</v>
      </c>
      <c r="B125" s="56" t="s">
        <v>258</v>
      </c>
      <c r="C125" s="57" t="s">
        <v>17</v>
      </c>
      <c r="D125" s="58">
        <v>8.36</v>
      </c>
      <c r="E125" s="58">
        <v>0</v>
      </c>
      <c r="F125" s="58">
        <v>8.36</v>
      </c>
    </row>
    <row r="126" spans="1:6" ht="18.75" thickBot="1" x14ac:dyDescent="0.3">
      <c r="A126" s="31" t="str">
        <f t="shared" si="1"/>
        <v>A</v>
      </c>
      <c r="B126" s="42" t="s">
        <v>292</v>
      </c>
      <c r="C126" s="43" t="s">
        <v>293</v>
      </c>
      <c r="D126" s="44">
        <v>10723.433579999999</v>
      </c>
      <c r="E126" s="44">
        <v>10723.433579999999</v>
      </c>
      <c r="F126" s="44">
        <v>0</v>
      </c>
    </row>
    <row r="127" spans="1:6" ht="15.75" thickTop="1" x14ac:dyDescent="0.25">
      <c r="A127" s="31" t="str">
        <f t="shared" si="1"/>
        <v>A</v>
      </c>
      <c r="B127" s="45" t="s">
        <v>258</v>
      </c>
      <c r="C127" s="46" t="s">
        <v>10</v>
      </c>
      <c r="D127" s="47">
        <v>9618.6341699999994</v>
      </c>
      <c r="E127" s="47">
        <v>9618.6341699999994</v>
      </c>
      <c r="F127" s="47">
        <v>0</v>
      </c>
    </row>
    <row r="128" spans="1:6" x14ac:dyDescent="0.25">
      <c r="A128" s="31" t="str">
        <f t="shared" si="1"/>
        <v>A</v>
      </c>
      <c r="B128" s="48" t="s">
        <v>258</v>
      </c>
      <c r="C128" s="49" t="s">
        <v>11</v>
      </c>
      <c r="D128" s="50">
        <v>3929.4071800000002</v>
      </c>
      <c r="E128" s="50">
        <v>3929.4071800000002</v>
      </c>
      <c r="F128" s="50">
        <v>0</v>
      </c>
    </row>
    <row r="129" spans="1:6" x14ac:dyDescent="0.25">
      <c r="A129" s="31" t="str">
        <f t="shared" si="1"/>
        <v>A</v>
      </c>
      <c r="B129" s="48" t="s">
        <v>258</v>
      </c>
      <c r="C129" s="49" t="s">
        <v>12</v>
      </c>
      <c r="D129" s="50">
        <v>1981.9943199999998</v>
      </c>
      <c r="E129" s="50">
        <v>1981.9943199999998</v>
      </c>
      <c r="F129" s="50">
        <v>0</v>
      </c>
    </row>
    <row r="130" spans="1:6" x14ac:dyDescent="0.25">
      <c r="A130" s="31" t="str">
        <f t="shared" si="1"/>
        <v>A</v>
      </c>
      <c r="B130" s="48" t="s">
        <v>258</v>
      </c>
      <c r="C130" s="49" t="s">
        <v>15</v>
      </c>
      <c r="D130" s="50">
        <v>40.144220000000004</v>
      </c>
      <c r="E130" s="50">
        <v>40.144220000000004</v>
      </c>
      <c r="F130" s="50">
        <v>0</v>
      </c>
    </row>
    <row r="131" spans="1:6" x14ac:dyDescent="0.25">
      <c r="A131" s="31" t="str">
        <f t="shared" si="1"/>
        <v>A</v>
      </c>
      <c r="B131" s="48" t="s">
        <v>258</v>
      </c>
      <c r="C131" s="49" t="s">
        <v>16</v>
      </c>
      <c r="D131" s="50">
        <v>3667.0884500000002</v>
      </c>
      <c r="E131" s="50">
        <v>3667.0884500000002</v>
      </c>
      <c r="F131" s="50">
        <v>0</v>
      </c>
    </row>
    <row r="132" spans="1:6" x14ac:dyDescent="0.25">
      <c r="A132" s="31" t="str">
        <f t="shared" ref="A132:A195" si="2">IF(OR(D132&lt;&gt;0,),"A","B")</f>
        <v>A</v>
      </c>
      <c r="B132" s="45" t="s">
        <v>258</v>
      </c>
      <c r="C132" s="46" t="s">
        <v>17</v>
      </c>
      <c r="D132" s="47">
        <v>1104.7994099999999</v>
      </c>
      <c r="E132" s="47">
        <v>1104.7994099999999</v>
      </c>
      <c r="F132" s="47">
        <v>0</v>
      </c>
    </row>
    <row r="133" spans="1:6" ht="18.75" thickBot="1" x14ac:dyDescent="0.3">
      <c r="A133" s="31" t="str">
        <f t="shared" si="2"/>
        <v>A</v>
      </c>
      <c r="B133" s="42" t="s">
        <v>294</v>
      </c>
      <c r="C133" s="43" t="s">
        <v>295</v>
      </c>
      <c r="D133" s="44">
        <v>4183.8838599999999</v>
      </c>
      <c r="E133" s="44">
        <v>4183.8838599999999</v>
      </c>
      <c r="F133" s="44">
        <v>0</v>
      </c>
    </row>
    <row r="134" spans="1:6" ht="15.75" thickTop="1" x14ac:dyDescent="0.25">
      <c r="A134" s="31" t="str">
        <f t="shared" si="2"/>
        <v>A</v>
      </c>
      <c r="B134" s="45" t="s">
        <v>258</v>
      </c>
      <c r="C134" s="46" t="s">
        <v>10</v>
      </c>
      <c r="D134" s="47">
        <v>4183.8838599999999</v>
      </c>
      <c r="E134" s="47">
        <v>4183.8838599999999</v>
      </c>
      <c r="F134" s="47">
        <v>0</v>
      </c>
    </row>
    <row r="135" spans="1:6" x14ac:dyDescent="0.25">
      <c r="A135" s="31" t="str">
        <f t="shared" si="2"/>
        <v>A</v>
      </c>
      <c r="B135" s="48" t="s">
        <v>258</v>
      </c>
      <c r="C135" s="49" t="s">
        <v>11</v>
      </c>
      <c r="D135" s="50">
        <v>2844.68678</v>
      </c>
      <c r="E135" s="50">
        <v>2844.68678</v>
      </c>
      <c r="F135" s="50">
        <v>0</v>
      </c>
    </row>
    <row r="136" spans="1:6" x14ac:dyDescent="0.25">
      <c r="A136" s="31" t="str">
        <f t="shared" si="2"/>
        <v>A</v>
      </c>
      <c r="B136" s="48" t="s">
        <v>258</v>
      </c>
      <c r="C136" s="49" t="s">
        <v>12</v>
      </c>
      <c r="D136" s="50">
        <v>1289.86067</v>
      </c>
      <c r="E136" s="50">
        <v>1289.86067</v>
      </c>
      <c r="F136" s="50">
        <v>0</v>
      </c>
    </row>
    <row r="137" spans="1:6" x14ac:dyDescent="0.25">
      <c r="A137" s="31" t="str">
        <f t="shared" si="2"/>
        <v>A</v>
      </c>
      <c r="B137" s="48" t="s">
        <v>258</v>
      </c>
      <c r="C137" s="49" t="s">
        <v>15</v>
      </c>
      <c r="D137" s="50">
        <v>40.144220000000004</v>
      </c>
      <c r="E137" s="50">
        <v>40.144220000000004</v>
      </c>
      <c r="F137" s="50">
        <v>0</v>
      </c>
    </row>
    <row r="138" spans="1:6" x14ac:dyDescent="0.25">
      <c r="A138" s="31" t="str">
        <f t="shared" si="2"/>
        <v>A</v>
      </c>
      <c r="B138" s="48" t="s">
        <v>258</v>
      </c>
      <c r="C138" s="49" t="s">
        <v>16</v>
      </c>
      <c r="D138" s="50">
        <v>9.1921900000000001</v>
      </c>
      <c r="E138" s="50">
        <v>9.1921900000000001</v>
      </c>
      <c r="F138" s="50">
        <v>0</v>
      </c>
    </row>
    <row r="139" spans="1:6" ht="36.75" thickBot="1" x14ac:dyDescent="0.3">
      <c r="A139" s="31" t="str">
        <f t="shared" si="2"/>
        <v>A</v>
      </c>
      <c r="B139" s="42" t="s">
        <v>296</v>
      </c>
      <c r="C139" s="43" t="s">
        <v>297</v>
      </c>
      <c r="D139" s="44">
        <v>299.64459000000005</v>
      </c>
      <c r="E139" s="44">
        <v>299.64459000000005</v>
      </c>
      <c r="F139" s="44">
        <v>0</v>
      </c>
    </row>
    <row r="140" spans="1:6" ht="15.75" thickTop="1" x14ac:dyDescent="0.25">
      <c r="A140" s="31" t="str">
        <f t="shared" si="2"/>
        <v>A</v>
      </c>
      <c r="B140" s="45" t="s">
        <v>258</v>
      </c>
      <c r="C140" s="46" t="s">
        <v>10</v>
      </c>
      <c r="D140" s="47">
        <v>299.64459000000005</v>
      </c>
      <c r="E140" s="47">
        <v>299.64459000000005</v>
      </c>
      <c r="F140" s="47">
        <v>0</v>
      </c>
    </row>
    <row r="141" spans="1:6" x14ac:dyDescent="0.25">
      <c r="A141" s="31" t="str">
        <f t="shared" si="2"/>
        <v>A</v>
      </c>
      <c r="B141" s="48" t="s">
        <v>258</v>
      </c>
      <c r="C141" s="49" t="s">
        <v>11</v>
      </c>
      <c r="D141" s="50">
        <v>219.01726000000002</v>
      </c>
      <c r="E141" s="50">
        <v>219.01726000000002</v>
      </c>
      <c r="F141" s="50">
        <v>0</v>
      </c>
    </row>
    <row r="142" spans="1:6" x14ac:dyDescent="0.25">
      <c r="A142" s="31" t="str">
        <f t="shared" si="2"/>
        <v>A</v>
      </c>
      <c r="B142" s="48" t="s">
        <v>258</v>
      </c>
      <c r="C142" s="49" t="s">
        <v>12</v>
      </c>
      <c r="D142" s="50">
        <v>79.711380000000005</v>
      </c>
      <c r="E142" s="50">
        <v>79.711380000000005</v>
      </c>
      <c r="F142" s="50">
        <v>0</v>
      </c>
    </row>
    <row r="143" spans="1:6" x14ac:dyDescent="0.25">
      <c r="A143" s="31" t="str">
        <f t="shared" si="2"/>
        <v>A</v>
      </c>
      <c r="B143" s="48" t="s">
        <v>258</v>
      </c>
      <c r="C143" s="49" t="s">
        <v>16</v>
      </c>
      <c r="D143" s="50">
        <v>0.91595000000000004</v>
      </c>
      <c r="E143" s="50">
        <v>0.91595000000000004</v>
      </c>
      <c r="F143" s="50">
        <v>0</v>
      </c>
    </row>
    <row r="144" spans="1:6" ht="18.75" thickBot="1" x14ac:dyDescent="0.3">
      <c r="A144" s="31" t="str">
        <f t="shared" si="2"/>
        <v>A</v>
      </c>
      <c r="B144" s="42" t="s">
        <v>298</v>
      </c>
      <c r="C144" s="43" t="s">
        <v>299</v>
      </c>
      <c r="D144" s="44">
        <v>3185.73531</v>
      </c>
      <c r="E144" s="44">
        <v>3185.73531</v>
      </c>
      <c r="F144" s="44">
        <v>0</v>
      </c>
    </row>
    <row r="145" spans="1:6" ht="15.75" thickTop="1" x14ac:dyDescent="0.25">
      <c r="A145" s="31" t="str">
        <f t="shared" si="2"/>
        <v>A</v>
      </c>
      <c r="B145" s="45" t="s">
        <v>258</v>
      </c>
      <c r="C145" s="46" t="s">
        <v>10</v>
      </c>
      <c r="D145" s="47">
        <v>3185.73531</v>
      </c>
      <c r="E145" s="47">
        <v>3185.73531</v>
      </c>
      <c r="F145" s="47">
        <v>0</v>
      </c>
    </row>
    <row r="146" spans="1:6" x14ac:dyDescent="0.25">
      <c r="A146" s="31" t="str">
        <f t="shared" si="2"/>
        <v>A</v>
      </c>
      <c r="B146" s="48" t="s">
        <v>258</v>
      </c>
      <c r="C146" s="49" t="s">
        <v>16</v>
      </c>
      <c r="D146" s="50">
        <v>3185.73531</v>
      </c>
      <c r="E146" s="50">
        <v>3185.73531</v>
      </c>
      <c r="F146" s="50">
        <v>0</v>
      </c>
    </row>
    <row r="147" spans="1:6" s="55" customFormat="1" ht="18.75" thickBot="1" x14ac:dyDescent="0.3">
      <c r="A147" s="51" t="str">
        <f t="shared" si="2"/>
        <v>A</v>
      </c>
      <c r="B147" s="52" t="s">
        <v>300</v>
      </c>
      <c r="C147" s="53" t="s">
        <v>299</v>
      </c>
      <c r="D147" s="54">
        <v>3185.73531</v>
      </c>
      <c r="E147" s="54">
        <v>3185.73531</v>
      </c>
      <c r="F147" s="54">
        <v>0</v>
      </c>
    </row>
    <row r="148" spans="1:6" s="55" customFormat="1" ht="15.75" thickTop="1" x14ac:dyDescent="0.25">
      <c r="A148" s="51" t="str">
        <f t="shared" si="2"/>
        <v>A</v>
      </c>
      <c r="B148" s="56" t="s">
        <v>258</v>
      </c>
      <c r="C148" s="57" t="s">
        <v>10</v>
      </c>
      <c r="D148" s="58">
        <v>3185.73531</v>
      </c>
      <c r="E148" s="58">
        <v>3185.73531</v>
      </c>
      <c r="F148" s="58">
        <v>0</v>
      </c>
    </row>
    <row r="149" spans="1:6" s="55" customFormat="1" x14ac:dyDescent="0.25">
      <c r="A149" s="51" t="str">
        <f t="shared" si="2"/>
        <v>A</v>
      </c>
      <c r="B149" s="59" t="s">
        <v>258</v>
      </c>
      <c r="C149" s="60" t="s">
        <v>16</v>
      </c>
      <c r="D149" s="61">
        <v>3185.73531</v>
      </c>
      <c r="E149" s="61">
        <v>3185.73531</v>
      </c>
      <c r="F149" s="61">
        <v>0</v>
      </c>
    </row>
    <row r="150" spans="1:6" ht="18.75" thickBot="1" x14ac:dyDescent="0.3">
      <c r="A150" s="31" t="str">
        <f t="shared" si="2"/>
        <v>A</v>
      </c>
      <c r="B150" s="42" t="s">
        <v>301</v>
      </c>
      <c r="C150" s="43" t="s">
        <v>302</v>
      </c>
      <c r="D150" s="44">
        <v>3054.1698200000001</v>
      </c>
      <c r="E150" s="44">
        <v>3054.1698200000001</v>
      </c>
      <c r="F150" s="44">
        <v>0</v>
      </c>
    </row>
    <row r="151" spans="1:6" ht="15.75" thickTop="1" x14ac:dyDescent="0.25">
      <c r="A151" s="31" t="str">
        <f t="shared" si="2"/>
        <v>A</v>
      </c>
      <c r="B151" s="45" t="s">
        <v>258</v>
      </c>
      <c r="C151" s="46" t="s">
        <v>10</v>
      </c>
      <c r="D151" s="47">
        <v>1949.3704100000002</v>
      </c>
      <c r="E151" s="47">
        <v>1949.3704100000002</v>
      </c>
      <c r="F151" s="47">
        <v>0</v>
      </c>
    </row>
    <row r="152" spans="1:6" x14ac:dyDescent="0.25">
      <c r="A152" s="31" t="str">
        <f t="shared" si="2"/>
        <v>A</v>
      </c>
      <c r="B152" s="48" t="s">
        <v>258</v>
      </c>
      <c r="C152" s="49" t="s">
        <v>11</v>
      </c>
      <c r="D152" s="50">
        <v>865.70313999999996</v>
      </c>
      <c r="E152" s="50">
        <v>865.70313999999996</v>
      </c>
      <c r="F152" s="50">
        <v>0</v>
      </c>
    </row>
    <row r="153" spans="1:6" x14ac:dyDescent="0.25">
      <c r="A153" s="31" t="str">
        <f t="shared" si="2"/>
        <v>A</v>
      </c>
      <c r="B153" s="48" t="s">
        <v>258</v>
      </c>
      <c r="C153" s="49" t="s">
        <v>12</v>
      </c>
      <c r="D153" s="50">
        <v>612.42227000000003</v>
      </c>
      <c r="E153" s="50">
        <v>612.42227000000003</v>
      </c>
      <c r="F153" s="50">
        <v>0</v>
      </c>
    </row>
    <row r="154" spans="1:6" x14ac:dyDescent="0.25">
      <c r="A154" s="31" t="str">
        <f t="shared" si="2"/>
        <v>A</v>
      </c>
      <c r="B154" s="48" t="s">
        <v>258</v>
      </c>
      <c r="C154" s="49" t="s">
        <v>16</v>
      </c>
      <c r="D154" s="50">
        <v>471.245</v>
      </c>
      <c r="E154" s="50">
        <v>471.245</v>
      </c>
      <c r="F154" s="50">
        <v>0</v>
      </c>
    </row>
    <row r="155" spans="1:6" x14ac:dyDescent="0.25">
      <c r="A155" s="31" t="str">
        <f t="shared" si="2"/>
        <v>A</v>
      </c>
      <c r="B155" s="45" t="s">
        <v>258</v>
      </c>
      <c r="C155" s="46" t="s">
        <v>17</v>
      </c>
      <c r="D155" s="47">
        <v>1104.7994099999999</v>
      </c>
      <c r="E155" s="47">
        <v>1104.7994099999999</v>
      </c>
      <c r="F155" s="47">
        <v>0</v>
      </c>
    </row>
    <row r="156" spans="1:6" s="55" customFormat="1" ht="18.75" thickBot="1" x14ac:dyDescent="0.3">
      <c r="A156" s="51" t="str">
        <f t="shared" si="2"/>
        <v>A</v>
      </c>
      <c r="B156" s="52" t="s">
        <v>303</v>
      </c>
      <c r="C156" s="53" t="s">
        <v>302</v>
      </c>
      <c r="D156" s="54">
        <v>2927.96387</v>
      </c>
      <c r="E156" s="54">
        <v>2927.96387</v>
      </c>
      <c r="F156" s="54">
        <v>0</v>
      </c>
    </row>
    <row r="157" spans="1:6" s="55" customFormat="1" ht="15.75" thickTop="1" x14ac:dyDescent="0.25">
      <c r="A157" s="51" t="str">
        <f t="shared" si="2"/>
        <v>A</v>
      </c>
      <c r="B157" s="56" t="s">
        <v>258</v>
      </c>
      <c r="C157" s="57" t="s">
        <v>10</v>
      </c>
      <c r="D157" s="58">
        <v>1823.1644600000002</v>
      </c>
      <c r="E157" s="58">
        <v>1823.1644600000002</v>
      </c>
      <c r="F157" s="58">
        <v>0</v>
      </c>
    </row>
    <row r="158" spans="1:6" s="55" customFormat="1" x14ac:dyDescent="0.25">
      <c r="A158" s="51" t="str">
        <f t="shared" si="2"/>
        <v>A</v>
      </c>
      <c r="B158" s="59" t="s">
        <v>258</v>
      </c>
      <c r="C158" s="60" t="s">
        <v>11</v>
      </c>
      <c r="D158" s="61">
        <v>766.11940000000004</v>
      </c>
      <c r="E158" s="61">
        <v>766.11940000000004</v>
      </c>
      <c r="F158" s="61">
        <v>0</v>
      </c>
    </row>
    <row r="159" spans="1:6" s="55" customFormat="1" x14ac:dyDescent="0.25">
      <c r="A159" s="51" t="str">
        <f t="shared" si="2"/>
        <v>A</v>
      </c>
      <c r="B159" s="59" t="s">
        <v>258</v>
      </c>
      <c r="C159" s="60" t="s">
        <v>12</v>
      </c>
      <c r="D159" s="61">
        <v>585.80006000000003</v>
      </c>
      <c r="E159" s="61">
        <v>585.80006000000003</v>
      </c>
      <c r="F159" s="61">
        <v>0</v>
      </c>
    </row>
    <row r="160" spans="1:6" s="55" customFormat="1" x14ac:dyDescent="0.25">
      <c r="A160" s="51" t="str">
        <f t="shared" si="2"/>
        <v>A</v>
      </c>
      <c r="B160" s="59" t="s">
        <v>258</v>
      </c>
      <c r="C160" s="60" t="s">
        <v>16</v>
      </c>
      <c r="D160" s="61">
        <v>471.245</v>
      </c>
      <c r="E160" s="61">
        <v>471.245</v>
      </c>
      <c r="F160" s="61">
        <v>0</v>
      </c>
    </row>
    <row r="161" spans="1:6" s="55" customFormat="1" x14ac:dyDescent="0.25">
      <c r="A161" s="51" t="str">
        <f t="shared" si="2"/>
        <v>A</v>
      </c>
      <c r="B161" s="56" t="s">
        <v>258</v>
      </c>
      <c r="C161" s="57" t="s">
        <v>17</v>
      </c>
      <c r="D161" s="58">
        <v>1104.7994099999999</v>
      </c>
      <c r="E161" s="58">
        <v>1104.7994099999999</v>
      </c>
      <c r="F161" s="58">
        <v>0</v>
      </c>
    </row>
    <row r="162" spans="1:6" s="55" customFormat="1" ht="18.75" thickBot="1" x14ac:dyDescent="0.3">
      <c r="A162" s="51" t="str">
        <f t="shared" si="2"/>
        <v>A</v>
      </c>
      <c r="B162" s="52" t="s">
        <v>304</v>
      </c>
      <c r="C162" s="53" t="s">
        <v>305</v>
      </c>
      <c r="D162" s="54">
        <v>126.20595000000002</v>
      </c>
      <c r="E162" s="54">
        <v>126.20595000000002</v>
      </c>
      <c r="F162" s="54">
        <v>0</v>
      </c>
    </row>
    <row r="163" spans="1:6" s="55" customFormat="1" ht="15.75" thickTop="1" x14ac:dyDescent="0.25">
      <c r="A163" s="51" t="str">
        <f t="shared" si="2"/>
        <v>A</v>
      </c>
      <c r="B163" s="56" t="s">
        <v>258</v>
      </c>
      <c r="C163" s="57" t="s">
        <v>10</v>
      </c>
      <c r="D163" s="58">
        <v>126.20595000000002</v>
      </c>
      <c r="E163" s="58">
        <v>126.20595000000002</v>
      </c>
      <c r="F163" s="58">
        <v>0</v>
      </c>
    </row>
    <row r="164" spans="1:6" s="55" customFormat="1" x14ac:dyDescent="0.25">
      <c r="A164" s="51" t="str">
        <f t="shared" si="2"/>
        <v>A</v>
      </c>
      <c r="B164" s="59" t="s">
        <v>258</v>
      </c>
      <c r="C164" s="60" t="s">
        <v>11</v>
      </c>
      <c r="D164" s="61">
        <v>99.583740000000006</v>
      </c>
      <c r="E164" s="61">
        <v>99.583740000000006</v>
      </c>
      <c r="F164" s="61">
        <v>0</v>
      </c>
    </row>
    <row r="165" spans="1:6" s="55" customFormat="1" x14ac:dyDescent="0.25">
      <c r="A165" s="51" t="str">
        <f t="shared" si="2"/>
        <v>A</v>
      </c>
      <c r="B165" s="59" t="s">
        <v>258</v>
      </c>
      <c r="C165" s="60" t="s">
        <v>12</v>
      </c>
      <c r="D165" s="61">
        <v>26.622209999999999</v>
      </c>
      <c r="E165" s="61">
        <v>26.622209999999999</v>
      </c>
      <c r="F165" s="61">
        <v>0</v>
      </c>
    </row>
    <row r="166" spans="1:6" ht="18.75" thickBot="1" x14ac:dyDescent="0.3">
      <c r="A166" s="31" t="str">
        <f t="shared" si="2"/>
        <v>A</v>
      </c>
      <c r="B166" s="42" t="s">
        <v>306</v>
      </c>
      <c r="C166" s="43" t="s">
        <v>307</v>
      </c>
      <c r="D166" s="44">
        <v>1135.3554099999999</v>
      </c>
      <c r="E166" s="44">
        <v>1135.3554099999999</v>
      </c>
      <c r="F166" s="44">
        <v>0</v>
      </c>
    </row>
    <row r="167" spans="1:6" ht="15.75" thickTop="1" x14ac:dyDescent="0.25">
      <c r="A167" s="31" t="str">
        <f t="shared" si="2"/>
        <v>A</v>
      </c>
      <c r="B167" s="45" t="s">
        <v>258</v>
      </c>
      <c r="C167" s="46" t="s">
        <v>10</v>
      </c>
      <c r="D167" s="47">
        <v>1135.3554099999999</v>
      </c>
      <c r="E167" s="47">
        <v>1135.3554099999999</v>
      </c>
      <c r="F167" s="47">
        <v>0</v>
      </c>
    </row>
    <row r="168" spans="1:6" x14ac:dyDescent="0.25">
      <c r="A168" s="31" t="str">
        <f t="shared" si="2"/>
        <v>A</v>
      </c>
      <c r="B168" s="48" t="s">
        <v>258</v>
      </c>
      <c r="C168" s="49" t="s">
        <v>11</v>
      </c>
      <c r="D168" s="50">
        <v>869.44431999999995</v>
      </c>
      <c r="E168" s="50">
        <v>869.44431999999995</v>
      </c>
      <c r="F168" s="50">
        <v>0</v>
      </c>
    </row>
    <row r="169" spans="1:6" x14ac:dyDescent="0.25">
      <c r="A169" s="31" t="str">
        <f t="shared" si="2"/>
        <v>A</v>
      </c>
      <c r="B169" s="48" t="s">
        <v>258</v>
      </c>
      <c r="C169" s="49" t="s">
        <v>12</v>
      </c>
      <c r="D169" s="50">
        <v>242.13565</v>
      </c>
      <c r="E169" s="50">
        <v>242.13565</v>
      </c>
      <c r="F169" s="50">
        <v>0</v>
      </c>
    </row>
    <row r="170" spans="1:6" x14ac:dyDescent="0.25">
      <c r="A170" s="31" t="str">
        <f t="shared" si="2"/>
        <v>A</v>
      </c>
      <c r="B170" s="48" t="s">
        <v>258</v>
      </c>
      <c r="C170" s="49" t="s">
        <v>15</v>
      </c>
      <c r="D170" s="50">
        <v>0.92189999999999994</v>
      </c>
      <c r="E170" s="50">
        <v>0.92189999999999994</v>
      </c>
      <c r="F170" s="50">
        <v>0</v>
      </c>
    </row>
    <row r="171" spans="1:6" x14ac:dyDescent="0.25">
      <c r="A171" s="31" t="str">
        <f t="shared" si="2"/>
        <v>A</v>
      </c>
      <c r="B171" s="48" t="s">
        <v>258</v>
      </c>
      <c r="C171" s="49" t="s">
        <v>16</v>
      </c>
      <c r="D171" s="50">
        <v>22.853540000000002</v>
      </c>
      <c r="E171" s="50">
        <v>22.853540000000002</v>
      </c>
      <c r="F171" s="50">
        <v>0</v>
      </c>
    </row>
    <row r="172" spans="1:6" ht="18.75" thickBot="1" x14ac:dyDescent="0.3">
      <c r="A172" s="31" t="str">
        <f t="shared" si="2"/>
        <v>A</v>
      </c>
      <c r="B172" s="42" t="s">
        <v>308</v>
      </c>
      <c r="C172" s="43" t="s">
        <v>309</v>
      </c>
      <c r="D172" s="44">
        <v>3648.1215300000003</v>
      </c>
      <c r="E172" s="44">
        <v>3648.1215300000003</v>
      </c>
      <c r="F172" s="44">
        <v>0</v>
      </c>
    </row>
    <row r="173" spans="1:6" ht="15.75" thickTop="1" x14ac:dyDescent="0.25">
      <c r="A173" s="31" t="str">
        <f t="shared" si="2"/>
        <v>A</v>
      </c>
      <c r="B173" s="45" t="s">
        <v>258</v>
      </c>
      <c r="C173" s="46" t="s">
        <v>10</v>
      </c>
      <c r="D173" s="47">
        <v>3648.1215300000003</v>
      </c>
      <c r="E173" s="47">
        <v>3648.1215300000003</v>
      </c>
      <c r="F173" s="47">
        <v>0</v>
      </c>
    </row>
    <row r="174" spans="1:6" x14ac:dyDescent="0.25">
      <c r="A174" s="31" t="str">
        <f t="shared" si="2"/>
        <v>A</v>
      </c>
      <c r="B174" s="48" t="s">
        <v>258</v>
      </c>
      <c r="C174" s="49" t="s">
        <v>11</v>
      </c>
      <c r="D174" s="50">
        <v>2807.16239</v>
      </c>
      <c r="E174" s="50">
        <v>2807.16239</v>
      </c>
      <c r="F174" s="50">
        <v>0</v>
      </c>
    </row>
    <row r="175" spans="1:6" x14ac:dyDescent="0.25">
      <c r="A175" s="31" t="str">
        <f t="shared" si="2"/>
        <v>A</v>
      </c>
      <c r="B175" s="48" t="s">
        <v>258</v>
      </c>
      <c r="C175" s="49" t="s">
        <v>12</v>
      </c>
      <c r="D175" s="50">
        <v>768.47072000000003</v>
      </c>
      <c r="E175" s="50">
        <v>768.47072000000003</v>
      </c>
      <c r="F175" s="50">
        <v>0</v>
      </c>
    </row>
    <row r="176" spans="1:6" x14ac:dyDescent="0.25">
      <c r="A176" s="31" t="str">
        <f t="shared" si="2"/>
        <v>A</v>
      </c>
      <c r="B176" s="48" t="s">
        <v>258</v>
      </c>
      <c r="C176" s="49" t="s">
        <v>15</v>
      </c>
      <c r="D176" s="50">
        <v>47.67933</v>
      </c>
      <c r="E176" s="50">
        <v>47.67933</v>
      </c>
      <c r="F176" s="50">
        <v>0</v>
      </c>
    </row>
    <row r="177" spans="1:6" x14ac:dyDescent="0.25">
      <c r="A177" s="31" t="str">
        <f t="shared" si="2"/>
        <v>A</v>
      </c>
      <c r="B177" s="48" t="s">
        <v>258</v>
      </c>
      <c r="C177" s="49" t="s">
        <v>16</v>
      </c>
      <c r="D177" s="50">
        <v>24.809090000000001</v>
      </c>
      <c r="E177" s="50">
        <v>24.809090000000001</v>
      </c>
      <c r="F177" s="50">
        <v>0</v>
      </c>
    </row>
    <row r="178" spans="1:6" ht="18.75" thickBot="1" x14ac:dyDescent="0.3">
      <c r="A178" s="31" t="str">
        <f t="shared" si="2"/>
        <v>A</v>
      </c>
      <c r="B178" s="42" t="s">
        <v>310</v>
      </c>
      <c r="C178" s="43" t="s">
        <v>311</v>
      </c>
      <c r="D178" s="44">
        <v>22154.240250000003</v>
      </c>
      <c r="E178" s="44">
        <v>22039.242060000004</v>
      </c>
      <c r="F178" s="44">
        <v>114.99819000000001</v>
      </c>
    </row>
    <row r="179" spans="1:6" ht="15.75" thickTop="1" x14ac:dyDescent="0.25">
      <c r="A179" s="31" t="str">
        <f t="shared" si="2"/>
        <v>A</v>
      </c>
      <c r="B179" s="45" t="s">
        <v>258</v>
      </c>
      <c r="C179" s="46" t="s">
        <v>10</v>
      </c>
      <c r="D179" s="47">
        <v>22088.453079999999</v>
      </c>
      <c r="E179" s="47">
        <v>21978.480889999999</v>
      </c>
      <c r="F179" s="47">
        <v>109.97219</v>
      </c>
    </row>
    <row r="180" spans="1:6" x14ac:dyDescent="0.25">
      <c r="A180" s="31" t="str">
        <f t="shared" si="2"/>
        <v>A</v>
      </c>
      <c r="B180" s="48" t="s">
        <v>258</v>
      </c>
      <c r="C180" s="49" t="s">
        <v>11</v>
      </c>
      <c r="D180" s="50">
        <v>16996.360109999998</v>
      </c>
      <c r="E180" s="50">
        <v>16996.360109999998</v>
      </c>
      <c r="F180" s="50">
        <v>0</v>
      </c>
    </row>
    <row r="181" spans="1:6" x14ac:dyDescent="0.25">
      <c r="A181" s="31" t="str">
        <f t="shared" si="2"/>
        <v>A</v>
      </c>
      <c r="B181" s="48" t="s">
        <v>258</v>
      </c>
      <c r="C181" s="49" t="s">
        <v>12</v>
      </c>
      <c r="D181" s="50">
        <v>4610.4805699999997</v>
      </c>
      <c r="E181" s="50">
        <v>4506.9533799999999</v>
      </c>
      <c r="F181" s="50">
        <v>103.52719</v>
      </c>
    </row>
    <row r="182" spans="1:6" x14ac:dyDescent="0.25">
      <c r="A182" s="31" t="str">
        <f t="shared" si="2"/>
        <v>A</v>
      </c>
      <c r="B182" s="48" t="s">
        <v>258</v>
      </c>
      <c r="C182" s="49" t="s">
        <v>15</v>
      </c>
      <c r="D182" s="50">
        <v>320.07591000000002</v>
      </c>
      <c r="E182" s="50">
        <v>320.07591000000002</v>
      </c>
      <c r="F182" s="50">
        <v>0</v>
      </c>
    </row>
    <row r="183" spans="1:6" x14ac:dyDescent="0.25">
      <c r="A183" s="31" t="str">
        <f t="shared" si="2"/>
        <v>A</v>
      </c>
      <c r="B183" s="48" t="s">
        <v>258</v>
      </c>
      <c r="C183" s="49" t="s">
        <v>16</v>
      </c>
      <c r="D183" s="50">
        <v>161.53648999999999</v>
      </c>
      <c r="E183" s="50">
        <v>155.09148999999999</v>
      </c>
      <c r="F183" s="50">
        <v>6.4450000000000003</v>
      </c>
    </row>
    <row r="184" spans="1:6" x14ac:dyDescent="0.25">
      <c r="A184" s="31" t="str">
        <f t="shared" si="2"/>
        <v>A</v>
      </c>
      <c r="B184" s="45" t="s">
        <v>258</v>
      </c>
      <c r="C184" s="46" t="s">
        <v>17</v>
      </c>
      <c r="D184" s="47">
        <v>65.787170000000003</v>
      </c>
      <c r="E184" s="47">
        <v>60.76117</v>
      </c>
      <c r="F184" s="47">
        <v>5.0259999999999998</v>
      </c>
    </row>
    <row r="185" spans="1:6" ht="36.75" thickBot="1" x14ac:dyDescent="0.3">
      <c r="A185" s="31" t="str">
        <f t="shared" si="2"/>
        <v>A</v>
      </c>
      <c r="B185" s="42" t="s">
        <v>312</v>
      </c>
      <c r="C185" s="43" t="s">
        <v>313</v>
      </c>
      <c r="D185" s="44">
        <v>21813.563630000001</v>
      </c>
      <c r="E185" s="44">
        <v>21698.565440000002</v>
      </c>
      <c r="F185" s="44">
        <v>114.99819000000001</v>
      </c>
    </row>
    <row r="186" spans="1:6" ht="15.75" thickTop="1" x14ac:dyDescent="0.25">
      <c r="A186" s="31" t="str">
        <f t="shared" si="2"/>
        <v>A</v>
      </c>
      <c r="B186" s="45" t="s">
        <v>258</v>
      </c>
      <c r="C186" s="46" t="s">
        <v>10</v>
      </c>
      <c r="D186" s="47">
        <v>21747.776460000001</v>
      </c>
      <c r="E186" s="47">
        <v>21637.804270000001</v>
      </c>
      <c r="F186" s="47">
        <v>109.97219</v>
      </c>
    </row>
    <row r="187" spans="1:6" x14ac:dyDescent="0.25">
      <c r="A187" s="31" t="str">
        <f t="shared" si="2"/>
        <v>A</v>
      </c>
      <c r="B187" s="48" t="s">
        <v>258</v>
      </c>
      <c r="C187" s="49" t="s">
        <v>11</v>
      </c>
      <c r="D187" s="50">
        <v>16754.875819999997</v>
      </c>
      <c r="E187" s="50">
        <v>16754.875819999997</v>
      </c>
      <c r="F187" s="50">
        <v>0</v>
      </c>
    </row>
    <row r="188" spans="1:6" x14ac:dyDescent="0.25">
      <c r="A188" s="31" t="str">
        <f t="shared" si="2"/>
        <v>A</v>
      </c>
      <c r="B188" s="48" t="s">
        <v>258</v>
      </c>
      <c r="C188" s="49" t="s">
        <v>12</v>
      </c>
      <c r="D188" s="50">
        <v>4516.0738000000001</v>
      </c>
      <c r="E188" s="50">
        <v>4412.5466100000003</v>
      </c>
      <c r="F188" s="50">
        <v>103.52719</v>
      </c>
    </row>
    <row r="189" spans="1:6" x14ac:dyDescent="0.25">
      <c r="A189" s="31" t="str">
        <f t="shared" si="2"/>
        <v>A</v>
      </c>
      <c r="B189" s="48" t="s">
        <v>258</v>
      </c>
      <c r="C189" s="49" t="s">
        <v>15</v>
      </c>
      <c r="D189" s="50">
        <v>317.42071000000004</v>
      </c>
      <c r="E189" s="50">
        <v>317.42071000000004</v>
      </c>
      <c r="F189" s="50">
        <v>0</v>
      </c>
    </row>
    <row r="190" spans="1:6" x14ac:dyDescent="0.25">
      <c r="A190" s="31" t="str">
        <f t="shared" si="2"/>
        <v>A</v>
      </c>
      <c r="B190" s="48" t="s">
        <v>258</v>
      </c>
      <c r="C190" s="49" t="s">
        <v>16</v>
      </c>
      <c r="D190" s="50">
        <v>159.40612999999999</v>
      </c>
      <c r="E190" s="50">
        <v>152.96113</v>
      </c>
      <c r="F190" s="50">
        <v>6.4450000000000003</v>
      </c>
    </row>
    <row r="191" spans="1:6" x14ac:dyDescent="0.25">
      <c r="A191" s="31" t="str">
        <f t="shared" si="2"/>
        <v>A</v>
      </c>
      <c r="B191" s="45" t="s">
        <v>258</v>
      </c>
      <c r="C191" s="46" t="s">
        <v>17</v>
      </c>
      <c r="D191" s="47">
        <v>65.787170000000003</v>
      </c>
      <c r="E191" s="47">
        <v>60.76117</v>
      </c>
      <c r="F191" s="47">
        <v>5.0259999999999998</v>
      </c>
    </row>
    <row r="192" spans="1:6" s="55" customFormat="1" ht="54.75" thickBot="1" x14ac:dyDescent="0.3">
      <c r="A192" s="51" t="str">
        <f t="shared" si="2"/>
        <v>A</v>
      </c>
      <c r="B192" s="52" t="s">
        <v>314</v>
      </c>
      <c r="C192" s="53" t="s">
        <v>36</v>
      </c>
      <c r="D192" s="54">
        <v>1006.7374500000001</v>
      </c>
      <c r="E192" s="54">
        <v>891.73926000000006</v>
      </c>
      <c r="F192" s="54">
        <v>114.99819000000001</v>
      </c>
    </row>
    <row r="193" spans="1:6" s="55" customFormat="1" ht="15.75" thickTop="1" x14ac:dyDescent="0.25">
      <c r="A193" s="51" t="str">
        <f t="shared" si="2"/>
        <v>A</v>
      </c>
      <c r="B193" s="56" t="s">
        <v>258</v>
      </c>
      <c r="C193" s="57" t="s">
        <v>10</v>
      </c>
      <c r="D193" s="58">
        <v>1001.71145</v>
      </c>
      <c r="E193" s="58">
        <v>891.73926000000006</v>
      </c>
      <c r="F193" s="58">
        <v>109.97219</v>
      </c>
    </row>
    <row r="194" spans="1:6" s="55" customFormat="1" x14ac:dyDescent="0.25">
      <c r="A194" s="51" t="str">
        <f t="shared" si="2"/>
        <v>A</v>
      </c>
      <c r="B194" s="59" t="s">
        <v>258</v>
      </c>
      <c r="C194" s="60" t="s">
        <v>11</v>
      </c>
      <c r="D194" s="61">
        <v>563.29128000000003</v>
      </c>
      <c r="E194" s="61">
        <v>563.29128000000003</v>
      </c>
      <c r="F194" s="61">
        <v>0</v>
      </c>
    </row>
    <row r="195" spans="1:6" s="55" customFormat="1" x14ac:dyDescent="0.25">
      <c r="A195" s="51" t="str">
        <f t="shared" si="2"/>
        <v>A</v>
      </c>
      <c r="B195" s="59" t="s">
        <v>258</v>
      </c>
      <c r="C195" s="60" t="s">
        <v>12</v>
      </c>
      <c r="D195" s="61">
        <v>423.52091000000001</v>
      </c>
      <c r="E195" s="61">
        <v>319.99372</v>
      </c>
      <c r="F195" s="61">
        <v>103.52719</v>
      </c>
    </row>
    <row r="196" spans="1:6" s="55" customFormat="1" x14ac:dyDescent="0.25">
      <c r="A196" s="51" t="str">
        <f t="shared" ref="A196:A259" si="3">IF(OR(D196&lt;&gt;0,),"A","B")</f>
        <v>A</v>
      </c>
      <c r="B196" s="59" t="s">
        <v>258</v>
      </c>
      <c r="C196" s="60" t="s">
        <v>15</v>
      </c>
      <c r="D196" s="61">
        <v>6.2491300000000001</v>
      </c>
      <c r="E196" s="61">
        <v>6.2491300000000001</v>
      </c>
      <c r="F196" s="61">
        <v>0</v>
      </c>
    </row>
    <row r="197" spans="1:6" s="55" customFormat="1" x14ac:dyDescent="0.25">
      <c r="A197" s="51" t="str">
        <f t="shared" si="3"/>
        <v>A</v>
      </c>
      <c r="B197" s="59" t="s">
        <v>258</v>
      </c>
      <c r="C197" s="60" t="s">
        <v>16</v>
      </c>
      <c r="D197" s="61">
        <v>8.6501300000000008</v>
      </c>
      <c r="E197" s="61">
        <v>2.20513</v>
      </c>
      <c r="F197" s="61">
        <v>6.4450000000000003</v>
      </c>
    </row>
    <row r="198" spans="1:6" s="55" customFormat="1" x14ac:dyDescent="0.25">
      <c r="A198" s="51" t="str">
        <f t="shared" si="3"/>
        <v>A</v>
      </c>
      <c r="B198" s="56" t="s">
        <v>258</v>
      </c>
      <c r="C198" s="57" t="s">
        <v>17</v>
      </c>
      <c r="D198" s="58">
        <v>5.0259999999999998</v>
      </c>
      <c r="E198" s="58">
        <v>0</v>
      </c>
      <c r="F198" s="58">
        <v>5.0259999999999998</v>
      </c>
    </row>
    <row r="199" spans="1:6" s="55" customFormat="1" ht="18.75" thickBot="1" x14ac:dyDescent="0.3">
      <c r="A199" s="51" t="str">
        <f t="shared" si="3"/>
        <v>A</v>
      </c>
      <c r="B199" s="52" t="s">
        <v>315</v>
      </c>
      <c r="C199" s="53" t="s">
        <v>311</v>
      </c>
      <c r="D199" s="54">
        <v>20806.82618</v>
      </c>
      <c r="E199" s="54">
        <v>20806.82618</v>
      </c>
      <c r="F199" s="54">
        <v>0</v>
      </c>
    </row>
    <row r="200" spans="1:6" s="55" customFormat="1" ht="15.75" thickTop="1" x14ac:dyDescent="0.25">
      <c r="A200" s="51" t="str">
        <f t="shared" si="3"/>
        <v>A</v>
      </c>
      <c r="B200" s="56" t="s">
        <v>258</v>
      </c>
      <c r="C200" s="57" t="s">
        <v>10</v>
      </c>
      <c r="D200" s="58">
        <v>20746.065009999998</v>
      </c>
      <c r="E200" s="58">
        <v>20746.065009999998</v>
      </c>
      <c r="F200" s="58">
        <v>0</v>
      </c>
    </row>
    <row r="201" spans="1:6" s="55" customFormat="1" x14ac:dyDescent="0.25">
      <c r="A201" s="51" t="str">
        <f t="shared" si="3"/>
        <v>A</v>
      </c>
      <c r="B201" s="59" t="s">
        <v>258</v>
      </c>
      <c r="C201" s="60" t="s">
        <v>11</v>
      </c>
      <c r="D201" s="61">
        <v>16191.58454</v>
      </c>
      <c r="E201" s="61">
        <v>16191.58454</v>
      </c>
      <c r="F201" s="61">
        <v>0</v>
      </c>
    </row>
    <row r="202" spans="1:6" s="55" customFormat="1" x14ac:dyDescent="0.25">
      <c r="A202" s="51" t="str">
        <f t="shared" si="3"/>
        <v>A</v>
      </c>
      <c r="B202" s="59" t="s">
        <v>258</v>
      </c>
      <c r="C202" s="60" t="s">
        <v>12</v>
      </c>
      <c r="D202" s="61">
        <v>4092.5528899999999</v>
      </c>
      <c r="E202" s="61">
        <v>4092.5528899999999</v>
      </c>
      <c r="F202" s="61">
        <v>0</v>
      </c>
    </row>
    <row r="203" spans="1:6" s="55" customFormat="1" x14ac:dyDescent="0.25">
      <c r="A203" s="51" t="str">
        <f t="shared" si="3"/>
        <v>A</v>
      </c>
      <c r="B203" s="59" t="s">
        <v>258</v>
      </c>
      <c r="C203" s="60" t="s">
        <v>15</v>
      </c>
      <c r="D203" s="61">
        <v>311.17158000000001</v>
      </c>
      <c r="E203" s="61">
        <v>311.17158000000001</v>
      </c>
      <c r="F203" s="61">
        <v>0</v>
      </c>
    </row>
    <row r="204" spans="1:6" s="55" customFormat="1" x14ac:dyDescent="0.25">
      <c r="A204" s="51" t="str">
        <f t="shared" si="3"/>
        <v>A</v>
      </c>
      <c r="B204" s="59" t="s">
        <v>258</v>
      </c>
      <c r="C204" s="60" t="s">
        <v>16</v>
      </c>
      <c r="D204" s="61">
        <v>150.756</v>
      </c>
      <c r="E204" s="61">
        <v>150.756</v>
      </c>
      <c r="F204" s="61">
        <v>0</v>
      </c>
    </row>
    <row r="205" spans="1:6" s="55" customFormat="1" x14ac:dyDescent="0.25">
      <c r="A205" s="51" t="str">
        <f t="shared" si="3"/>
        <v>A</v>
      </c>
      <c r="B205" s="56" t="s">
        <v>258</v>
      </c>
      <c r="C205" s="57" t="s">
        <v>17</v>
      </c>
      <c r="D205" s="58">
        <v>60.76117</v>
      </c>
      <c r="E205" s="58">
        <v>60.76117</v>
      </c>
      <c r="F205" s="58">
        <v>0</v>
      </c>
    </row>
    <row r="206" spans="1:6" ht="36.75" thickBot="1" x14ac:dyDescent="0.3">
      <c r="A206" s="31" t="str">
        <f t="shared" si="3"/>
        <v>A</v>
      </c>
      <c r="B206" s="42" t="s">
        <v>316</v>
      </c>
      <c r="C206" s="43" t="s">
        <v>317</v>
      </c>
      <c r="D206" s="44">
        <v>340.67662000000001</v>
      </c>
      <c r="E206" s="44">
        <v>340.67662000000001</v>
      </c>
      <c r="F206" s="44">
        <v>0</v>
      </c>
    </row>
    <row r="207" spans="1:6" ht="15.75" thickTop="1" x14ac:dyDescent="0.25">
      <c r="A207" s="31" t="str">
        <f t="shared" si="3"/>
        <v>A</v>
      </c>
      <c r="B207" s="45" t="s">
        <v>258</v>
      </c>
      <c r="C207" s="46" t="s">
        <v>10</v>
      </c>
      <c r="D207" s="47">
        <v>340.67662000000001</v>
      </c>
      <c r="E207" s="47">
        <v>340.67662000000001</v>
      </c>
      <c r="F207" s="47">
        <v>0</v>
      </c>
    </row>
    <row r="208" spans="1:6" x14ac:dyDescent="0.25">
      <c r="A208" s="31" t="str">
        <f t="shared" si="3"/>
        <v>A</v>
      </c>
      <c r="B208" s="48" t="s">
        <v>258</v>
      </c>
      <c r="C208" s="49" t="s">
        <v>11</v>
      </c>
      <c r="D208" s="50">
        <v>241.48429000000002</v>
      </c>
      <c r="E208" s="50">
        <v>241.48429000000002</v>
      </c>
      <c r="F208" s="50">
        <v>0</v>
      </c>
    </row>
    <row r="209" spans="1:6" x14ac:dyDescent="0.25">
      <c r="A209" s="31" t="str">
        <f t="shared" si="3"/>
        <v>A</v>
      </c>
      <c r="B209" s="48" t="s">
        <v>258</v>
      </c>
      <c r="C209" s="49" t="s">
        <v>12</v>
      </c>
      <c r="D209" s="50">
        <v>94.406770000000009</v>
      </c>
      <c r="E209" s="50">
        <v>94.406770000000009</v>
      </c>
      <c r="F209" s="50">
        <v>0</v>
      </c>
    </row>
    <row r="210" spans="1:6" x14ac:dyDescent="0.25">
      <c r="A210" s="31" t="str">
        <f t="shared" si="3"/>
        <v>A</v>
      </c>
      <c r="B210" s="48" t="s">
        <v>258</v>
      </c>
      <c r="C210" s="49" t="s">
        <v>15</v>
      </c>
      <c r="D210" s="50">
        <v>2.6551999999999998</v>
      </c>
      <c r="E210" s="50">
        <v>2.6551999999999998</v>
      </c>
      <c r="F210" s="50">
        <v>0</v>
      </c>
    </row>
    <row r="211" spans="1:6" x14ac:dyDescent="0.25">
      <c r="A211" s="31" t="str">
        <f t="shared" si="3"/>
        <v>A</v>
      </c>
      <c r="B211" s="48" t="s">
        <v>258</v>
      </c>
      <c r="C211" s="49" t="s">
        <v>16</v>
      </c>
      <c r="D211" s="50">
        <v>2.13036</v>
      </c>
      <c r="E211" s="50">
        <v>2.13036</v>
      </c>
      <c r="F211" s="50">
        <v>0</v>
      </c>
    </row>
    <row r="212" spans="1:6" ht="18.75" thickBot="1" x14ac:dyDescent="0.3">
      <c r="A212" s="31" t="str">
        <f t="shared" si="3"/>
        <v>A</v>
      </c>
      <c r="B212" s="42" t="s">
        <v>318</v>
      </c>
      <c r="C212" s="43" t="s">
        <v>319</v>
      </c>
      <c r="D212" s="44">
        <v>1219.7719399999999</v>
      </c>
      <c r="E212" s="44">
        <v>1219.7719399999999</v>
      </c>
      <c r="F212" s="44">
        <v>0</v>
      </c>
    </row>
    <row r="213" spans="1:6" ht="15.75" thickTop="1" x14ac:dyDescent="0.25">
      <c r="A213" s="31" t="str">
        <f t="shared" si="3"/>
        <v>A</v>
      </c>
      <c r="B213" s="45" t="s">
        <v>258</v>
      </c>
      <c r="C213" s="46" t="s">
        <v>10</v>
      </c>
      <c r="D213" s="47">
        <v>1219.7719399999999</v>
      </c>
      <c r="E213" s="47">
        <v>1219.7719399999999</v>
      </c>
      <c r="F213" s="47">
        <v>0</v>
      </c>
    </row>
    <row r="214" spans="1:6" x14ac:dyDescent="0.25">
      <c r="A214" s="31" t="str">
        <f t="shared" si="3"/>
        <v>A</v>
      </c>
      <c r="B214" s="48" t="s">
        <v>258</v>
      </c>
      <c r="C214" s="49" t="s">
        <v>11</v>
      </c>
      <c r="D214" s="50">
        <v>597.35794999999996</v>
      </c>
      <c r="E214" s="50">
        <v>597.35794999999996</v>
      </c>
      <c r="F214" s="50">
        <v>0</v>
      </c>
    </row>
    <row r="215" spans="1:6" x14ac:dyDescent="0.25">
      <c r="A215" s="31" t="str">
        <f t="shared" si="3"/>
        <v>A</v>
      </c>
      <c r="B215" s="48" t="s">
        <v>258</v>
      </c>
      <c r="C215" s="49" t="s">
        <v>12</v>
      </c>
      <c r="D215" s="50">
        <v>614.99874999999997</v>
      </c>
      <c r="E215" s="50">
        <v>614.99874999999997</v>
      </c>
      <c r="F215" s="50">
        <v>0</v>
      </c>
    </row>
    <row r="216" spans="1:6" x14ac:dyDescent="0.25">
      <c r="A216" s="31" t="str">
        <f t="shared" si="3"/>
        <v>A</v>
      </c>
      <c r="B216" s="48" t="s">
        <v>258</v>
      </c>
      <c r="C216" s="49" t="s">
        <v>15</v>
      </c>
      <c r="D216" s="50">
        <v>4.7142200000000001</v>
      </c>
      <c r="E216" s="50">
        <v>4.7142200000000001</v>
      </c>
      <c r="F216" s="50">
        <v>0</v>
      </c>
    </row>
    <row r="217" spans="1:6" x14ac:dyDescent="0.25">
      <c r="A217" s="31" t="str">
        <f t="shared" si="3"/>
        <v>A</v>
      </c>
      <c r="B217" s="48" t="s">
        <v>258</v>
      </c>
      <c r="C217" s="49" t="s">
        <v>16</v>
      </c>
      <c r="D217" s="50">
        <v>2.7010200000000002</v>
      </c>
      <c r="E217" s="50">
        <v>2.7010200000000002</v>
      </c>
      <c r="F217" s="50">
        <v>0</v>
      </c>
    </row>
    <row r="218" spans="1:6" ht="72.75" thickBot="1" x14ac:dyDescent="0.3">
      <c r="A218" s="31" t="str">
        <f t="shared" si="3"/>
        <v>A</v>
      </c>
      <c r="B218" s="42" t="s">
        <v>320</v>
      </c>
      <c r="C218" s="43" t="s">
        <v>321</v>
      </c>
      <c r="D218" s="44">
        <v>327.23778999999996</v>
      </c>
      <c r="E218" s="44">
        <v>327.23778999999996</v>
      </c>
      <c r="F218" s="44">
        <v>0</v>
      </c>
    </row>
    <row r="219" spans="1:6" ht="15.75" thickTop="1" x14ac:dyDescent="0.25">
      <c r="A219" s="31" t="str">
        <f t="shared" si="3"/>
        <v>A</v>
      </c>
      <c r="B219" s="45" t="s">
        <v>258</v>
      </c>
      <c r="C219" s="46" t="s">
        <v>10</v>
      </c>
      <c r="D219" s="47">
        <v>243.19278999999997</v>
      </c>
      <c r="E219" s="47">
        <v>243.19278999999997</v>
      </c>
      <c r="F219" s="47">
        <v>0</v>
      </c>
    </row>
    <row r="220" spans="1:6" x14ac:dyDescent="0.25">
      <c r="A220" s="31" t="str">
        <f t="shared" si="3"/>
        <v>A</v>
      </c>
      <c r="B220" s="48" t="s">
        <v>258</v>
      </c>
      <c r="C220" s="49" t="s">
        <v>11</v>
      </c>
      <c r="D220" s="50">
        <v>169.73262</v>
      </c>
      <c r="E220" s="50">
        <v>169.73262</v>
      </c>
      <c r="F220" s="50">
        <v>0</v>
      </c>
    </row>
    <row r="221" spans="1:6" x14ac:dyDescent="0.25">
      <c r="A221" s="31" t="str">
        <f t="shared" si="3"/>
        <v>A</v>
      </c>
      <c r="B221" s="48" t="s">
        <v>258</v>
      </c>
      <c r="C221" s="49" t="s">
        <v>12</v>
      </c>
      <c r="D221" s="50">
        <v>72.316240000000008</v>
      </c>
      <c r="E221" s="50">
        <v>72.316240000000008</v>
      </c>
      <c r="F221" s="50">
        <v>0</v>
      </c>
    </row>
    <row r="222" spans="1:6" x14ac:dyDescent="0.25">
      <c r="A222" s="31" t="str">
        <f t="shared" si="3"/>
        <v>A</v>
      </c>
      <c r="B222" s="48" t="s">
        <v>258</v>
      </c>
      <c r="C222" s="49" t="s">
        <v>15</v>
      </c>
      <c r="D222" s="50">
        <v>0.24487999999999999</v>
      </c>
      <c r="E222" s="50">
        <v>0.24487999999999999</v>
      </c>
      <c r="F222" s="50">
        <v>0</v>
      </c>
    </row>
    <row r="223" spans="1:6" x14ac:dyDescent="0.25">
      <c r="A223" s="31" t="str">
        <f t="shared" si="3"/>
        <v>A</v>
      </c>
      <c r="B223" s="48" t="s">
        <v>258</v>
      </c>
      <c r="C223" s="49" t="s">
        <v>16</v>
      </c>
      <c r="D223" s="50">
        <v>0.8990499999999999</v>
      </c>
      <c r="E223" s="50">
        <v>0.8990499999999999</v>
      </c>
      <c r="F223" s="50">
        <v>0</v>
      </c>
    </row>
    <row r="224" spans="1:6" x14ac:dyDescent="0.25">
      <c r="A224" s="31" t="str">
        <f t="shared" si="3"/>
        <v>A</v>
      </c>
      <c r="B224" s="45" t="s">
        <v>258</v>
      </c>
      <c r="C224" s="46" t="s">
        <v>17</v>
      </c>
      <c r="D224" s="47">
        <v>84.045000000000002</v>
      </c>
      <c r="E224" s="47">
        <v>84.045000000000002</v>
      </c>
      <c r="F224" s="47">
        <v>0</v>
      </c>
    </row>
    <row r="225" spans="1:6" ht="36.75" thickBot="1" x14ac:dyDescent="0.3">
      <c r="A225" s="31" t="str">
        <f t="shared" si="3"/>
        <v>A</v>
      </c>
      <c r="B225" s="42" t="s">
        <v>322</v>
      </c>
      <c r="C225" s="43" t="s">
        <v>323</v>
      </c>
      <c r="D225" s="44">
        <v>243.77692999999999</v>
      </c>
      <c r="E225" s="44">
        <v>243.77692999999999</v>
      </c>
      <c r="F225" s="44">
        <v>0</v>
      </c>
    </row>
    <row r="226" spans="1:6" ht="15.75" thickTop="1" x14ac:dyDescent="0.25">
      <c r="A226" s="31" t="str">
        <f t="shared" si="3"/>
        <v>A</v>
      </c>
      <c r="B226" s="45" t="s">
        <v>258</v>
      </c>
      <c r="C226" s="46" t="s">
        <v>10</v>
      </c>
      <c r="D226" s="47">
        <v>189.82492999999999</v>
      </c>
      <c r="E226" s="47">
        <v>189.82492999999999</v>
      </c>
      <c r="F226" s="47">
        <v>0</v>
      </c>
    </row>
    <row r="227" spans="1:6" x14ac:dyDescent="0.25">
      <c r="A227" s="31" t="str">
        <f t="shared" si="3"/>
        <v>A</v>
      </c>
      <c r="B227" s="48" t="s">
        <v>258</v>
      </c>
      <c r="C227" s="49" t="s">
        <v>11</v>
      </c>
      <c r="D227" s="50">
        <v>146.44843</v>
      </c>
      <c r="E227" s="50">
        <v>146.44843</v>
      </c>
      <c r="F227" s="50">
        <v>0</v>
      </c>
    </row>
    <row r="228" spans="1:6" x14ac:dyDescent="0.25">
      <c r="A228" s="31" t="str">
        <f t="shared" si="3"/>
        <v>A</v>
      </c>
      <c r="B228" s="48" t="s">
        <v>258</v>
      </c>
      <c r="C228" s="49" t="s">
        <v>12</v>
      </c>
      <c r="D228" s="50">
        <v>42.034649999999999</v>
      </c>
      <c r="E228" s="50">
        <v>42.034649999999999</v>
      </c>
      <c r="F228" s="50">
        <v>0</v>
      </c>
    </row>
    <row r="229" spans="1:6" x14ac:dyDescent="0.25">
      <c r="A229" s="31" t="str">
        <f t="shared" si="3"/>
        <v>A</v>
      </c>
      <c r="B229" s="48" t="s">
        <v>258</v>
      </c>
      <c r="C229" s="49" t="s">
        <v>15</v>
      </c>
      <c r="D229" s="50">
        <v>1.34185</v>
      </c>
      <c r="E229" s="50">
        <v>1.34185</v>
      </c>
      <c r="F229" s="50">
        <v>0</v>
      </c>
    </row>
    <row r="230" spans="1:6" x14ac:dyDescent="0.25">
      <c r="A230" s="31" t="str">
        <f t="shared" si="3"/>
        <v>A</v>
      </c>
      <c r="B230" s="45" t="s">
        <v>258</v>
      </c>
      <c r="C230" s="46" t="s">
        <v>17</v>
      </c>
      <c r="D230" s="47">
        <v>53.951999999999998</v>
      </c>
      <c r="E230" s="47">
        <v>53.951999999999998</v>
      </c>
      <c r="F230" s="47">
        <v>0</v>
      </c>
    </row>
    <row r="231" spans="1:6" ht="90.75" thickBot="1" x14ac:dyDescent="0.3">
      <c r="A231" s="31" t="str">
        <f t="shared" si="3"/>
        <v>A</v>
      </c>
      <c r="B231" s="42" t="s">
        <v>324</v>
      </c>
      <c r="C231" s="43" t="s">
        <v>325</v>
      </c>
      <c r="D231" s="44">
        <v>342.89110999999997</v>
      </c>
      <c r="E231" s="44">
        <v>342.89110999999997</v>
      </c>
      <c r="F231" s="44">
        <v>0</v>
      </c>
    </row>
    <row r="232" spans="1:6" ht="15.75" thickTop="1" x14ac:dyDescent="0.25">
      <c r="A232" s="31" t="str">
        <f t="shared" si="3"/>
        <v>A</v>
      </c>
      <c r="B232" s="45" t="s">
        <v>258</v>
      </c>
      <c r="C232" s="46" t="s">
        <v>10</v>
      </c>
      <c r="D232" s="47">
        <v>289.51911000000001</v>
      </c>
      <c r="E232" s="47">
        <v>289.51911000000001</v>
      </c>
      <c r="F232" s="47">
        <v>0</v>
      </c>
    </row>
    <row r="233" spans="1:6" x14ac:dyDescent="0.25">
      <c r="A233" s="31" t="str">
        <f t="shared" si="3"/>
        <v>A</v>
      </c>
      <c r="B233" s="48" t="s">
        <v>258</v>
      </c>
      <c r="C233" s="49" t="s">
        <v>11</v>
      </c>
      <c r="D233" s="50">
        <v>179.8665</v>
      </c>
      <c r="E233" s="50">
        <v>179.8665</v>
      </c>
      <c r="F233" s="50">
        <v>0</v>
      </c>
    </row>
    <row r="234" spans="1:6" x14ac:dyDescent="0.25">
      <c r="A234" s="31" t="str">
        <f t="shared" si="3"/>
        <v>A</v>
      </c>
      <c r="B234" s="48" t="s">
        <v>258</v>
      </c>
      <c r="C234" s="49" t="s">
        <v>12</v>
      </c>
      <c r="D234" s="50">
        <v>100.79759</v>
      </c>
      <c r="E234" s="50">
        <v>100.79759</v>
      </c>
      <c r="F234" s="50">
        <v>0</v>
      </c>
    </row>
    <row r="235" spans="1:6" x14ac:dyDescent="0.25">
      <c r="A235" s="31" t="str">
        <f t="shared" si="3"/>
        <v>A</v>
      </c>
      <c r="B235" s="48" t="s">
        <v>258</v>
      </c>
      <c r="C235" s="49" t="s">
        <v>15</v>
      </c>
      <c r="D235" s="50">
        <v>8.6488700000000005</v>
      </c>
      <c r="E235" s="50">
        <v>8.6488700000000005</v>
      </c>
      <c r="F235" s="50">
        <v>0</v>
      </c>
    </row>
    <row r="236" spans="1:6" x14ac:dyDescent="0.25">
      <c r="A236" s="31" t="str">
        <f t="shared" si="3"/>
        <v>A</v>
      </c>
      <c r="B236" s="48" t="s">
        <v>258</v>
      </c>
      <c r="C236" s="49" t="s">
        <v>16</v>
      </c>
      <c r="D236" s="50">
        <v>0.20615</v>
      </c>
      <c r="E236" s="50">
        <v>0.20615</v>
      </c>
      <c r="F236" s="50">
        <v>0</v>
      </c>
    </row>
    <row r="237" spans="1:6" x14ac:dyDescent="0.25">
      <c r="A237" s="31" t="str">
        <f t="shared" si="3"/>
        <v>A</v>
      </c>
      <c r="B237" s="45" t="s">
        <v>258</v>
      </c>
      <c r="C237" s="46" t="s">
        <v>17</v>
      </c>
      <c r="D237" s="47">
        <v>53.372</v>
      </c>
      <c r="E237" s="47">
        <v>53.372</v>
      </c>
      <c r="F237" s="47">
        <v>0</v>
      </c>
    </row>
    <row r="238" spans="1:6" ht="72.75" thickBot="1" x14ac:dyDescent="0.3">
      <c r="A238" s="31" t="str">
        <f t="shared" si="3"/>
        <v>A</v>
      </c>
      <c r="B238" s="42" t="s">
        <v>326</v>
      </c>
      <c r="C238" s="43" t="s">
        <v>327</v>
      </c>
      <c r="D238" s="44">
        <v>309.64600000000002</v>
      </c>
      <c r="E238" s="44">
        <v>309.64600000000002</v>
      </c>
      <c r="F238" s="44">
        <v>0</v>
      </c>
    </row>
    <row r="239" spans="1:6" ht="15.75" thickTop="1" x14ac:dyDescent="0.25">
      <c r="A239" s="31" t="str">
        <f t="shared" si="3"/>
        <v>A</v>
      </c>
      <c r="B239" s="45" t="s">
        <v>258</v>
      </c>
      <c r="C239" s="46" t="s">
        <v>10</v>
      </c>
      <c r="D239" s="47">
        <v>244.83699999999999</v>
      </c>
      <c r="E239" s="47">
        <v>244.83699999999999</v>
      </c>
      <c r="F239" s="47">
        <v>0</v>
      </c>
    </row>
    <row r="240" spans="1:6" x14ac:dyDescent="0.25">
      <c r="A240" s="31" t="str">
        <f t="shared" si="3"/>
        <v>A</v>
      </c>
      <c r="B240" s="48" t="s">
        <v>258</v>
      </c>
      <c r="C240" s="49" t="s">
        <v>11</v>
      </c>
      <c r="D240" s="50">
        <v>157.32464999999999</v>
      </c>
      <c r="E240" s="50">
        <v>157.32464999999999</v>
      </c>
      <c r="F240" s="50">
        <v>0</v>
      </c>
    </row>
    <row r="241" spans="1:6" x14ac:dyDescent="0.25">
      <c r="A241" s="31" t="str">
        <f t="shared" si="3"/>
        <v>A</v>
      </c>
      <c r="B241" s="48" t="s">
        <v>258</v>
      </c>
      <c r="C241" s="49" t="s">
        <v>12</v>
      </c>
      <c r="D241" s="50">
        <v>77.791690000000003</v>
      </c>
      <c r="E241" s="50">
        <v>77.791690000000003</v>
      </c>
      <c r="F241" s="50">
        <v>0</v>
      </c>
    </row>
    <row r="242" spans="1:6" x14ac:dyDescent="0.25">
      <c r="A242" s="31" t="str">
        <f t="shared" si="3"/>
        <v>A</v>
      </c>
      <c r="B242" s="48" t="s">
        <v>258</v>
      </c>
      <c r="C242" s="49" t="s">
        <v>15</v>
      </c>
      <c r="D242" s="50">
        <v>9.4862400000000004</v>
      </c>
      <c r="E242" s="50">
        <v>9.4862400000000004</v>
      </c>
      <c r="F242" s="50">
        <v>0</v>
      </c>
    </row>
    <row r="243" spans="1:6" x14ac:dyDescent="0.25">
      <c r="A243" s="31" t="str">
        <f t="shared" si="3"/>
        <v>A</v>
      </c>
      <c r="B243" s="48" t="s">
        <v>258</v>
      </c>
      <c r="C243" s="49" t="s">
        <v>16</v>
      </c>
      <c r="D243" s="50">
        <v>0.23441999999999999</v>
      </c>
      <c r="E243" s="50">
        <v>0.23441999999999999</v>
      </c>
      <c r="F243" s="50">
        <v>0</v>
      </c>
    </row>
    <row r="244" spans="1:6" x14ac:dyDescent="0.25">
      <c r="A244" s="31" t="str">
        <f t="shared" si="3"/>
        <v>A</v>
      </c>
      <c r="B244" s="45" t="s">
        <v>258</v>
      </c>
      <c r="C244" s="46" t="s">
        <v>17</v>
      </c>
      <c r="D244" s="47">
        <v>64.808999999999997</v>
      </c>
      <c r="E244" s="47">
        <v>64.808999999999997</v>
      </c>
      <c r="F244" s="47">
        <v>0</v>
      </c>
    </row>
    <row r="245" spans="1:6" ht="36.75" thickBot="1" x14ac:dyDescent="0.3">
      <c r="A245" s="31" t="str">
        <f t="shared" si="3"/>
        <v>A</v>
      </c>
      <c r="B245" s="42" t="s">
        <v>328</v>
      </c>
      <c r="C245" s="43" t="s">
        <v>329</v>
      </c>
      <c r="D245" s="44">
        <v>230.77448999999999</v>
      </c>
      <c r="E245" s="44">
        <v>230.77448999999999</v>
      </c>
      <c r="F245" s="44">
        <v>0</v>
      </c>
    </row>
    <row r="246" spans="1:6" ht="15.75" thickTop="1" x14ac:dyDescent="0.25">
      <c r="A246" s="31" t="str">
        <f t="shared" si="3"/>
        <v>A</v>
      </c>
      <c r="B246" s="45" t="s">
        <v>258</v>
      </c>
      <c r="C246" s="46" t="s">
        <v>10</v>
      </c>
      <c r="D246" s="47">
        <v>192.10449</v>
      </c>
      <c r="E246" s="47">
        <v>192.10449</v>
      </c>
      <c r="F246" s="47">
        <v>0</v>
      </c>
    </row>
    <row r="247" spans="1:6" x14ac:dyDescent="0.25">
      <c r="A247" s="31" t="str">
        <f t="shared" si="3"/>
        <v>A</v>
      </c>
      <c r="B247" s="48" t="s">
        <v>258</v>
      </c>
      <c r="C247" s="49" t="s">
        <v>11</v>
      </c>
      <c r="D247" s="50">
        <v>137.72814000000002</v>
      </c>
      <c r="E247" s="50">
        <v>137.72814000000002</v>
      </c>
      <c r="F247" s="50">
        <v>0</v>
      </c>
    </row>
    <row r="248" spans="1:6" x14ac:dyDescent="0.25">
      <c r="A248" s="31" t="str">
        <f t="shared" si="3"/>
        <v>A</v>
      </c>
      <c r="B248" s="48" t="s">
        <v>258</v>
      </c>
      <c r="C248" s="49" t="s">
        <v>12</v>
      </c>
      <c r="D248" s="50">
        <v>51.879669999999997</v>
      </c>
      <c r="E248" s="50">
        <v>51.879669999999997</v>
      </c>
      <c r="F248" s="50">
        <v>0</v>
      </c>
    </row>
    <row r="249" spans="1:6" x14ac:dyDescent="0.25">
      <c r="A249" s="31" t="str">
        <f t="shared" si="3"/>
        <v>A</v>
      </c>
      <c r="B249" s="48" t="s">
        <v>258</v>
      </c>
      <c r="C249" s="49" t="s">
        <v>15</v>
      </c>
      <c r="D249" s="50">
        <v>2.33832</v>
      </c>
      <c r="E249" s="50">
        <v>2.33832</v>
      </c>
      <c r="F249" s="50">
        <v>0</v>
      </c>
    </row>
    <row r="250" spans="1:6" x14ac:dyDescent="0.25">
      <c r="A250" s="31" t="str">
        <f t="shared" si="3"/>
        <v>A</v>
      </c>
      <c r="B250" s="48" t="s">
        <v>258</v>
      </c>
      <c r="C250" s="49" t="s">
        <v>16</v>
      </c>
      <c r="D250" s="50">
        <v>0.15836</v>
      </c>
      <c r="E250" s="50">
        <v>0.15836</v>
      </c>
      <c r="F250" s="50">
        <v>0</v>
      </c>
    </row>
    <row r="251" spans="1:6" x14ac:dyDescent="0.25">
      <c r="A251" s="31" t="str">
        <f t="shared" si="3"/>
        <v>A</v>
      </c>
      <c r="B251" s="45" t="s">
        <v>258</v>
      </c>
      <c r="C251" s="46" t="s">
        <v>17</v>
      </c>
      <c r="D251" s="47">
        <v>38.67</v>
      </c>
      <c r="E251" s="47">
        <v>38.67</v>
      </c>
      <c r="F251" s="47">
        <v>0</v>
      </c>
    </row>
    <row r="252" spans="1:6" ht="54.75" thickBot="1" x14ac:dyDescent="0.3">
      <c r="A252" s="31" t="str">
        <f t="shared" si="3"/>
        <v>A</v>
      </c>
      <c r="B252" s="42" t="s">
        <v>330</v>
      </c>
      <c r="C252" s="43" t="s">
        <v>331</v>
      </c>
      <c r="D252" s="44">
        <v>244.57333000000003</v>
      </c>
      <c r="E252" s="44">
        <v>244.57333000000003</v>
      </c>
      <c r="F252" s="44">
        <v>0</v>
      </c>
    </row>
    <row r="253" spans="1:6" ht="15.75" thickTop="1" x14ac:dyDescent="0.25">
      <c r="A253" s="31" t="str">
        <f t="shared" si="3"/>
        <v>A</v>
      </c>
      <c r="B253" s="45" t="s">
        <v>258</v>
      </c>
      <c r="C253" s="46" t="s">
        <v>10</v>
      </c>
      <c r="D253" s="47">
        <v>208.79033000000001</v>
      </c>
      <c r="E253" s="47">
        <v>208.79033000000001</v>
      </c>
      <c r="F253" s="47">
        <v>0</v>
      </c>
    </row>
    <row r="254" spans="1:6" x14ac:dyDescent="0.25">
      <c r="A254" s="31" t="str">
        <f t="shared" si="3"/>
        <v>A</v>
      </c>
      <c r="B254" s="48" t="s">
        <v>258</v>
      </c>
      <c r="C254" s="49" t="s">
        <v>11</v>
      </c>
      <c r="D254" s="50">
        <v>150.54301999999998</v>
      </c>
      <c r="E254" s="50">
        <v>150.54301999999998</v>
      </c>
      <c r="F254" s="50">
        <v>0</v>
      </c>
    </row>
    <row r="255" spans="1:6" x14ac:dyDescent="0.25">
      <c r="A255" s="31" t="str">
        <f t="shared" si="3"/>
        <v>A</v>
      </c>
      <c r="B255" s="48" t="s">
        <v>258</v>
      </c>
      <c r="C255" s="49" t="s">
        <v>12</v>
      </c>
      <c r="D255" s="50">
        <v>55.658480000000004</v>
      </c>
      <c r="E255" s="50">
        <v>55.658480000000004</v>
      </c>
      <c r="F255" s="50">
        <v>0</v>
      </c>
    </row>
    <row r="256" spans="1:6" x14ac:dyDescent="0.25">
      <c r="A256" s="31" t="str">
        <f t="shared" si="3"/>
        <v>A</v>
      </c>
      <c r="B256" s="48" t="s">
        <v>258</v>
      </c>
      <c r="C256" s="49" t="s">
        <v>15</v>
      </c>
      <c r="D256" s="50">
        <v>1.8717900000000001</v>
      </c>
      <c r="E256" s="50">
        <v>1.8717900000000001</v>
      </c>
      <c r="F256" s="50">
        <v>0</v>
      </c>
    </row>
    <row r="257" spans="1:6" x14ac:dyDescent="0.25">
      <c r="A257" s="31" t="str">
        <f t="shared" si="3"/>
        <v>A</v>
      </c>
      <c r="B257" s="48" t="s">
        <v>258</v>
      </c>
      <c r="C257" s="49" t="s">
        <v>16</v>
      </c>
      <c r="D257" s="50">
        <v>0.71704000000000001</v>
      </c>
      <c r="E257" s="50">
        <v>0.71704000000000001</v>
      </c>
      <c r="F257" s="50">
        <v>0</v>
      </c>
    </row>
    <row r="258" spans="1:6" x14ac:dyDescent="0.25">
      <c r="A258" s="31" t="str">
        <f t="shared" si="3"/>
        <v>A</v>
      </c>
      <c r="B258" s="45" t="s">
        <v>258</v>
      </c>
      <c r="C258" s="46" t="s">
        <v>17</v>
      </c>
      <c r="D258" s="47">
        <v>35.783000000000001</v>
      </c>
      <c r="E258" s="47">
        <v>35.783000000000001</v>
      </c>
      <c r="F258" s="47">
        <v>0</v>
      </c>
    </row>
    <row r="259" spans="1:6" ht="54.75" thickBot="1" x14ac:dyDescent="0.3">
      <c r="A259" s="31" t="str">
        <f t="shared" si="3"/>
        <v>A</v>
      </c>
      <c r="B259" s="42" t="s">
        <v>332</v>
      </c>
      <c r="C259" s="43" t="s">
        <v>333</v>
      </c>
      <c r="D259" s="44">
        <v>243.16027</v>
      </c>
      <c r="E259" s="44">
        <v>243.16027</v>
      </c>
      <c r="F259" s="44">
        <v>0</v>
      </c>
    </row>
    <row r="260" spans="1:6" ht="15.75" thickTop="1" x14ac:dyDescent="0.25">
      <c r="A260" s="31" t="str">
        <f t="shared" ref="A260:A323" si="4">IF(OR(D260&lt;&gt;0,),"A","B")</f>
        <v>A</v>
      </c>
      <c r="B260" s="45" t="s">
        <v>258</v>
      </c>
      <c r="C260" s="46" t="s">
        <v>10</v>
      </c>
      <c r="D260" s="47">
        <v>209.02427</v>
      </c>
      <c r="E260" s="47">
        <v>209.02427</v>
      </c>
      <c r="F260" s="47">
        <v>0</v>
      </c>
    </row>
    <row r="261" spans="1:6" x14ac:dyDescent="0.25">
      <c r="A261" s="31" t="str">
        <f t="shared" si="4"/>
        <v>A</v>
      </c>
      <c r="B261" s="48" t="s">
        <v>258</v>
      </c>
      <c r="C261" s="49" t="s">
        <v>11</v>
      </c>
      <c r="D261" s="50">
        <v>148.84451999999999</v>
      </c>
      <c r="E261" s="50">
        <v>148.84451999999999</v>
      </c>
      <c r="F261" s="50">
        <v>0</v>
      </c>
    </row>
    <row r="262" spans="1:6" x14ac:dyDescent="0.25">
      <c r="A262" s="31" t="str">
        <f t="shared" si="4"/>
        <v>A</v>
      </c>
      <c r="B262" s="48" t="s">
        <v>258</v>
      </c>
      <c r="C262" s="49" t="s">
        <v>12</v>
      </c>
      <c r="D262" s="50">
        <v>53.688780000000001</v>
      </c>
      <c r="E262" s="50">
        <v>53.688780000000001</v>
      </c>
      <c r="F262" s="50">
        <v>0</v>
      </c>
    </row>
    <row r="263" spans="1:6" x14ac:dyDescent="0.25">
      <c r="A263" s="31" t="str">
        <f t="shared" si="4"/>
        <v>A</v>
      </c>
      <c r="B263" s="48" t="s">
        <v>258</v>
      </c>
      <c r="C263" s="49" t="s">
        <v>15</v>
      </c>
      <c r="D263" s="50">
        <v>5.6827700000000005</v>
      </c>
      <c r="E263" s="50">
        <v>5.6827700000000005</v>
      </c>
      <c r="F263" s="50">
        <v>0</v>
      </c>
    </row>
    <row r="264" spans="1:6" x14ac:dyDescent="0.25">
      <c r="A264" s="31" t="str">
        <f t="shared" si="4"/>
        <v>A</v>
      </c>
      <c r="B264" s="48" t="s">
        <v>258</v>
      </c>
      <c r="C264" s="49" t="s">
        <v>16</v>
      </c>
      <c r="D264" s="50">
        <v>0.80820000000000003</v>
      </c>
      <c r="E264" s="50">
        <v>0.80820000000000003</v>
      </c>
      <c r="F264" s="50">
        <v>0</v>
      </c>
    </row>
    <row r="265" spans="1:6" x14ac:dyDescent="0.25">
      <c r="A265" s="31" t="str">
        <f t="shared" si="4"/>
        <v>A</v>
      </c>
      <c r="B265" s="45" t="s">
        <v>258</v>
      </c>
      <c r="C265" s="46" t="s">
        <v>17</v>
      </c>
      <c r="D265" s="47">
        <v>34.136000000000003</v>
      </c>
      <c r="E265" s="47">
        <v>34.136000000000003</v>
      </c>
      <c r="F265" s="47">
        <v>0</v>
      </c>
    </row>
    <row r="266" spans="1:6" ht="72.75" thickBot="1" x14ac:dyDescent="0.3">
      <c r="A266" s="31" t="str">
        <f t="shared" si="4"/>
        <v>A</v>
      </c>
      <c r="B266" s="42" t="s">
        <v>334</v>
      </c>
      <c r="C266" s="43" t="s">
        <v>335</v>
      </c>
      <c r="D266" s="44">
        <v>320.83067</v>
      </c>
      <c r="E266" s="44">
        <v>320.83067</v>
      </c>
      <c r="F266" s="44">
        <v>0</v>
      </c>
    </row>
    <row r="267" spans="1:6" ht="15.75" thickTop="1" x14ac:dyDescent="0.25">
      <c r="A267" s="31" t="str">
        <f t="shared" si="4"/>
        <v>A</v>
      </c>
      <c r="B267" s="45" t="s">
        <v>258</v>
      </c>
      <c r="C267" s="46" t="s">
        <v>10</v>
      </c>
      <c r="D267" s="47">
        <v>286.12466999999998</v>
      </c>
      <c r="E267" s="47">
        <v>286.12466999999998</v>
      </c>
      <c r="F267" s="47">
        <v>0</v>
      </c>
    </row>
    <row r="268" spans="1:6" x14ac:dyDescent="0.25">
      <c r="A268" s="31" t="str">
        <f t="shared" si="4"/>
        <v>A</v>
      </c>
      <c r="B268" s="48" t="s">
        <v>258</v>
      </c>
      <c r="C268" s="49" t="s">
        <v>11</v>
      </c>
      <c r="D268" s="50">
        <v>184.4263</v>
      </c>
      <c r="E268" s="50">
        <v>184.4263</v>
      </c>
      <c r="F268" s="50">
        <v>0</v>
      </c>
    </row>
    <row r="269" spans="1:6" x14ac:dyDescent="0.25">
      <c r="A269" s="31" t="str">
        <f t="shared" si="4"/>
        <v>A</v>
      </c>
      <c r="B269" s="48" t="s">
        <v>258</v>
      </c>
      <c r="C269" s="49" t="s">
        <v>12</v>
      </c>
      <c r="D269" s="50">
        <v>95.827280000000002</v>
      </c>
      <c r="E269" s="50">
        <v>95.827280000000002</v>
      </c>
      <c r="F269" s="50">
        <v>0</v>
      </c>
    </row>
    <row r="270" spans="1:6" x14ac:dyDescent="0.25">
      <c r="A270" s="31" t="str">
        <f t="shared" si="4"/>
        <v>A</v>
      </c>
      <c r="B270" s="48" t="s">
        <v>258</v>
      </c>
      <c r="C270" s="49" t="s">
        <v>15</v>
      </c>
      <c r="D270" s="50">
        <v>5.4450000000000003</v>
      </c>
      <c r="E270" s="50">
        <v>5.4450000000000003</v>
      </c>
      <c r="F270" s="50">
        <v>0</v>
      </c>
    </row>
    <row r="271" spans="1:6" x14ac:dyDescent="0.25">
      <c r="A271" s="31" t="str">
        <f t="shared" si="4"/>
        <v>A</v>
      </c>
      <c r="B271" s="48" t="s">
        <v>258</v>
      </c>
      <c r="C271" s="49" t="s">
        <v>16</v>
      </c>
      <c r="D271" s="50">
        <v>0.42608999999999997</v>
      </c>
      <c r="E271" s="50">
        <v>0.42608999999999997</v>
      </c>
      <c r="F271" s="50">
        <v>0</v>
      </c>
    </row>
    <row r="272" spans="1:6" x14ac:dyDescent="0.25">
      <c r="A272" s="31" t="str">
        <f t="shared" si="4"/>
        <v>A</v>
      </c>
      <c r="B272" s="45" t="s">
        <v>258</v>
      </c>
      <c r="C272" s="46" t="s">
        <v>17</v>
      </c>
      <c r="D272" s="47">
        <v>34.706000000000003</v>
      </c>
      <c r="E272" s="47">
        <v>34.706000000000003</v>
      </c>
      <c r="F272" s="47">
        <v>0</v>
      </c>
    </row>
    <row r="273" spans="1:6" ht="36.75" thickBot="1" x14ac:dyDescent="0.3">
      <c r="A273" s="31" t="str">
        <f t="shared" si="4"/>
        <v>A</v>
      </c>
      <c r="B273" s="42" t="s">
        <v>336</v>
      </c>
      <c r="C273" s="43" t="s">
        <v>337</v>
      </c>
      <c r="D273" s="44">
        <v>252.77882</v>
      </c>
      <c r="E273" s="44">
        <v>252.77882</v>
      </c>
      <c r="F273" s="44">
        <v>0</v>
      </c>
    </row>
    <row r="274" spans="1:6" ht="15.75" thickTop="1" x14ac:dyDescent="0.25">
      <c r="A274" s="31" t="str">
        <f t="shared" si="4"/>
        <v>A</v>
      </c>
      <c r="B274" s="45" t="s">
        <v>258</v>
      </c>
      <c r="C274" s="46" t="s">
        <v>10</v>
      </c>
      <c r="D274" s="47">
        <v>199.40682000000001</v>
      </c>
      <c r="E274" s="47">
        <v>199.40682000000001</v>
      </c>
      <c r="F274" s="47">
        <v>0</v>
      </c>
    </row>
    <row r="275" spans="1:6" x14ac:dyDescent="0.25">
      <c r="A275" s="31" t="str">
        <f t="shared" si="4"/>
        <v>A</v>
      </c>
      <c r="B275" s="48" t="s">
        <v>258</v>
      </c>
      <c r="C275" s="49" t="s">
        <v>11</v>
      </c>
      <c r="D275" s="50">
        <v>150.48812000000001</v>
      </c>
      <c r="E275" s="50">
        <v>150.48812000000001</v>
      </c>
      <c r="F275" s="50">
        <v>0</v>
      </c>
    </row>
    <row r="276" spans="1:6" x14ac:dyDescent="0.25">
      <c r="A276" s="31" t="str">
        <f t="shared" si="4"/>
        <v>A</v>
      </c>
      <c r="B276" s="48" t="s">
        <v>258</v>
      </c>
      <c r="C276" s="49" t="s">
        <v>12</v>
      </c>
      <c r="D276" s="50">
        <v>47.804070000000003</v>
      </c>
      <c r="E276" s="50">
        <v>47.804070000000003</v>
      </c>
      <c r="F276" s="50">
        <v>0</v>
      </c>
    </row>
    <row r="277" spans="1:6" x14ac:dyDescent="0.25">
      <c r="A277" s="31" t="str">
        <f t="shared" si="4"/>
        <v>A</v>
      </c>
      <c r="B277" s="48" t="s">
        <v>258</v>
      </c>
      <c r="C277" s="49" t="s">
        <v>16</v>
      </c>
      <c r="D277" s="50">
        <v>1.11463</v>
      </c>
      <c r="E277" s="50">
        <v>1.11463</v>
      </c>
      <c r="F277" s="50">
        <v>0</v>
      </c>
    </row>
    <row r="278" spans="1:6" x14ac:dyDescent="0.25">
      <c r="A278" s="31" t="str">
        <f t="shared" si="4"/>
        <v>A</v>
      </c>
      <c r="B278" s="45" t="s">
        <v>258</v>
      </c>
      <c r="C278" s="46" t="s">
        <v>17</v>
      </c>
      <c r="D278" s="47">
        <v>53.372</v>
      </c>
      <c r="E278" s="47">
        <v>53.372</v>
      </c>
      <c r="F278" s="47">
        <v>0</v>
      </c>
    </row>
    <row r="279" spans="1:6" ht="18.75" thickBot="1" x14ac:dyDescent="0.3">
      <c r="A279" s="31" t="str">
        <f t="shared" si="4"/>
        <v>A</v>
      </c>
      <c r="B279" s="42" t="s">
        <v>338</v>
      </c>
      <c r="C279" s="43" t="s">
        <v>339</v>
      </c>
      <c r="D279" s="44">
        <v>41424.024789999989</v>
      </c>
      <c r="E279" s="44">
        <v>40095.31489999999</v>
      </c>
      <c r="F279" s="44">
        <v>1328.7098900000001</v>
      </c>
    </row>
    <row r="280" spans="1:6" ht="15.75" thickTop="1" x14ac:dyDescent="0.25">
      <c r="A280" s="31" t="str">
        <f t="shared" si="4"/>
        <v>A</v>
      </c>
      <c r="B280" s="45" t="s">
        <v>258</v>
      </c>
      <c r="C280" s="46" t="s">
        <v>10</v>
      </c>
      <c r="D280" s="47">
        <v>39285.50628999999</v>
      </c>
      <c r="E280" s="47">
        <v>37956.796399999992</v>
      </c>
      <c r="F280" s="47">
        <v>1328.7098900000001</v>
      </c>
    </row>
    <row r="281" spans="1:6" x14ac:dyDescent="0.25">
      <c r="A281" s="31" t="str">
        <f t="shared" si="4"/>
        <v>A</v>
      </c>
      <c r="B281" s="48" t="s">
        <v>258</v>
      </c>
      <c r="C281" s="49" t="s">
        <v>11</v>
      </c>
      <c r="D281" s="50">
        <v>26856.848290000002</v>
      </c>
      <c r="E281" s="50">
        <v>26856.848290000002</v>
      </c>
      <c r="F281" s="50">
        <v>0</v>
      </c>
    </row>
    <row r="282" spans="1:6" x14ac:dyDescent="0.25">
      <c r="A282" s="31" t="str">
        <f t="shared" si="4"/>
        <v>A</v>
      </c>
      <c r="B282" s="48" t="s">
        <v>258</v>
      </c>
      <c r="C282" s="49" t="s">
        <v>12</v>
      </c>
      <c r="D282" s="50">
        <v>11260.903890000001</v>
      </c>
      <c r="E282" s="50">
        <v>10236.348890000001</v>
      </c>
      <c r="F282" s="50">
        <v>1024.5550000000001</v>
      </c>
    </row>
    <row r="283" spans="1:6" x14ac:dyDescent="0.25">
      <c r="A283" s="31" t="str">
        <f t="shared" si="4"/>
        <v>A</v>
      </c>
      <c r="B283" s="48" t="s">
        <v>258</v>
      </c>
      <c r="C283" s="49" t="s">
        <v>15</v>
      </c>
      <c r="D283" s="50">
        <v>114.14608</v>
      </c>
      <c r="E283" s="50">
        <v>114.14608</v>
      </c>
      <c r="F283" s="50">
        <v>0</v>
      </c>
    </row>
    <row r="284" spans="1:6" x14ac:dyDescent="0.25">
      <c r="A284" s="31" t="str">
        <f t="shared" si="4"/>
        <v>A</v>
      </c>
      <c r="B284" s="48" t="s">
        <v>258</v>
      </c>
      <c r="C284" s="49" t="s">
        <v>16</v>
      </c>
      <c r="D284" s="50">
        <v>1053.6080299999999</v>
      </c>
      <c r="E284" s="50">
        <v>749.45313999999996</v>
      </c>
      <c r="F284" s="50">
        <v>304.15489000000002</v>
      </c>
    </row>
    <row r="285" spans="1:6" x14ac:dyDescent="0.25">
      <c r="A285" s="31" t="str">
        <f t="shared" si="4"/>
        <v>A</v>
      </c>
      <c r="B285" s="45" t="s">
        <v>258</v>
      </c>
      <c r="C285" s="46" t="s">
        <v>17</v>
      </c>
      <c r="D285" s="47">
        <v>2138.5185000000001</v>
      </c>
      <c r="E285" s="47">
        <v>2138.5185000000001</v>
      </c>
      <c r="F285" s="47">
        <v>0</v>
      </c>
    </row>
    <row r="286" spans="1:6" ht="18.75" thickBot="1" x14ac:dyDescent="0.3">
      <c r="A286" s="31" t="str">
        <f t="shared" si="4"/>
        <v>A</v>
      </c>
      <c r="B286" s="42" t="s">
        <v>340</v>
      </c>
      <c r="C286" s="43" t="s">
        <v>341</v>
      </c>
      <c r="D286" s="44">
        <v>32000.787509999998</v>
      </c>
      <c r="E286" s="44">
        <v>32000.787509999998</v>
      </c>
      <c r="F286" s="44">
        <v>0</v>
      </c>
    </row>
    <row r="287" spans="1:6" ht="15.75" thickTop="1" x14ac:dyDescent="0.25">
      <c r="A287" s="31" t="str">
        <f t="shared" si="4"/>
        <v>A</v>
      </c>
      <c r="B287" s="45" t="s">
        <v>258</v>
      </c>
      <c r="C287" s="46" t="s">
        <v>10</v>
      </c>
      <c r="D287" s="47">
        <v>31668.143509999998</v>
      </c>
      <c r="E287" s="47">
        <v>31668.143509999998</v>
      </c>
      <c r="F287" s="47">
        <v>0</v>
      </c>
    </row>
    <row r="288" spans="1:6" x14ac:dyDescent="0.25">
      <c r="A288" s="31" t="str">
        <f t="shared" si="4"/>
        <v>A</v>
      </c>
      <c r="B288" s="48" t="s">
        <v>258</v>
      </c>
      <c r="C288" s="49" t="s">
        <v>11</v>
      </c>
      <c r="D288" s="50">
        <v>23252.320050000002</v>
      </c>
      <c r="E288" s="50">
        <v>23252.320050000002</v>
      </c>
      <c r="F288" s="50">
        <v>0</v>
      </c>
    </row>
    <row r="289" spans="1:6" x14ac:dyDescent="0.25">
      <c r="A289" s="31" t="str">
        <f t="shared" si="4"/>
        <v>A</v>
      </c>
      <c r="B289" s="48" t="s">
        <v>258</v>
      </c>
      <c r="C289" s="49" t="s">
        <v>12</v>
      </c>
      <c r="D289" s="50">
        <v>7702.23495</v>
      </c>
      <c r="E289" s="50">
        <v>7702.23495</v>
      </c>
      <c r="F289" s="50">
        <v>0</v>
      </c>
    </row>
    <row r="290" spans="1:6" x14ac:dyDescent="0.25">
      <c r="A290" s="31" t="str">
        <f t="shared" si="4"/>
        <v>A</v>
      </c>
      <c r="B290" s="48" t="s">
        <v>258</v>
      </c>
      <c r="C290" s="49" t="s">
        <v>15</v>
      </c>
      <c r="D290" s="50">
        <v>80.975859999999997</v>
      </c>
      <c r="E290" s="50">
        <v>80.975859999999997</v>
      </c>
      <c r="F290" s="50">
        <v>0</v>
      </c>
    </row>
    <row r="291" spans="1:6" x14ac:dyDescent="0.25">
      <c r="A291" s="31" t="str">
        <f t="shared" si="4"/>
        <v>A</v>
      </c>
      <c r="B291" s="48" t="s">
        <v>258</v>
      </c>
      <c r="C291" s="49" t="s">
        <v>16</v>
      </c>
      <c r="D291" s="50">
        <v>632.61265000000003</v>
      </c>
      <c r="E291" s="50">
        <v>632.61265000000003</v>
      </c>
      <c r="F291" s="50">
        <v>0</v>
      </c>
    </row>
    <row r="292" spans="1:6" x14ac:dyDescent="0.25">
      <c r="A292" s="31" t="str">
        <f t="shared" si="4"/>
        <v>A</v>
      </c>
      <c r="B292" s="45" t="s">
        <v>258</v>
      </c>
      <c r="C292" s="46" t="s">
        <v>17</v>
      </c>
      <c r="D292" s="47">
        <v>332.64400000000001</v>
      </c>
      <c r="E292" s="47">
        <v>332.64400000000001</v>
      </c>
      <c r="F292" s="47">
        <v>0</v>
      </c>
    </row>
    <row r="293" spans="1:6" ht="18.75" thickBot="1" x14ac:dyDescent="0.3">
      <c r="A293" s="31" t="str">
        <f t="shared" si="4"/>
        <v>A</v>
      </c>
      <c r="B293" s="42" t="s">
        <v>342</v>
      </c>
      <c r="C293" s="43" t="s">
        <v>343</v>
      </c>
      <c r="D293" s="44">
        <v>8908.0647300000001</v>
      </c>
      <c r="E293" s="44">
        <v>7579.35484</v>
      </c>
      <c r="F293" s="44">
        <v>1328.7098900000001</v>
      </c>
    </row>
    <row r="294" spans="1:6" ht="15.75" thickTop="1" x14ac:dyDescent="0.25">
      <c r="A294" s="31" t="str">
        <f t="shared" si="4"/>
        <v>A</v>
      </c>
      <c r="B294" s="45" t="s">
        <v>258</v>
      </c>
      <c r="C294" s="46" t="s">
        <v>10</v>
      </c>
      <c r="D294" s="47">
        <v>7134.6552300000003</v>
      </c>
      <c r="E294" s="47">
        <v>5805.9453400000002</v>
      </c>
      <c r="F294" s="47">
        <v>1328.7098900000001</v>
      </c>
    </row>
    <row r="295" spans="1:6" x14ac:dyDescent="0.25">
      <c r="A295" s="31" t="str">
        <f t="shared" si="4"/>
        <v>A</v>
      </c>
      <c r="B295" s="48" t="s">
        <v>258</v>
      </c>
      <c r="C295" s="49" t="s">
        <v>11</v>
      </c>
      <c r="D295" s="50">
        <v>3360.2013299999999</v>
      </c>
      <c r="E295" s="50">
        <v>3360.2013299999999</v>
      </c>
      <c r="F295" s="50">
        <v>0</v>
      </c>
    </row>
    <row r="296" spans="1:6" x14ac:dyDescent="0.25">
      <c r="A296" s="31" t="str">
        <f t="shared" si="4"/>
        <v>A</v>
      </c>
      <c r="B296" s="48" t="s">
        <v>258</v>
      </c>
      <c r="C296" s="49" t="s">
        <v>12</v>
      </c>
      <c r="D296" s="50">
        <v>3329.2999900000004</v>
      </c>
      <c r="E296" s="50">
        <v>2304.7449900000001</v>
      </c>
      <c r="F296" s="50">
        <v>1024.5550000000001</v>
      </c>
    </row>
    <row r="297" spans="1:6" x14ac:dyDescent="0.25">
      <c r="A297" s="31" t="str">
        <f t="shared" si="4"/>
        <v>A</v>
      </c>
      <c r="B297" s="48" t="s">
        <v>258</v>
      </c>
      <c r="C297" s="49" t="s">
        <v>15</v>
      </c>
      <c r="D297" s="50">
        <v>31.92022</v>
      </c>
      <c r="E297" s="50">
        <v>31.92022</v>
      </c>
      <c r="F297" s="50">
        <v>0</v>
      </c>
    </row>
    <row r="298" spans="1:6" x14ac:dyDescent="0.25">
      <c r="A298" s="31" t="str">
        <f t="shared" si="4"/>
        <v>A</v>
      </c>
      <c r="B298" s="48" t="s">
        <v>258</v>
      </c>
      <c r="C298" s="49" t="s">
        <v>16</v>
      </c>
      <c r="D298" s="50">
        <v>413.23369000000002</v>
      </c>
      <c r="E298" s="50">
        <v>109.0788</v>
      </c>
      <c r="F298" s="50">
        <v>304.15489000000002</v>
      </c>
    </row>
    <row r="299" spans="1:6" x14ac:dyDescent="0.25">
      <c r="A299" s="31" t="str">
        <f t="shared" si="4"/>
        <v>A</v>
      </c>
      <c r="B299" s="45" t="s">
        <v>258</v>
      </c>
      <c r="C299" s="46" t="s">
        <v>17</v>
      </c>
      <c r="D299" s="47">
        <v>1773.4095</v>
      </c>
      <c r="E299" s="47">
        <v>1773.4095</v>
      </c>
      <c r="F299" s="47">
        <v>0</v>
      </c>
    </row>
    <row r="300" spans="1:6" ht="36.75" thickBot="1" x14ac:dyDescent="0.3">
      <c r="A300" s="31" t="str">
        <f t="shared" si="4"/>
        <v>A</v>
      </c>
      <c r="B300" s="42" t="s">
        <v>344</v>
      </c>
      <c r="C300" s="43" t="s">
        <v>345</v>
      </c>
      <c r="D300" s="44">
        <v>515.17255</v>
      </c>
      <c r="E300" s="44">
        <v>515.17255</v>
      </c>
      <c r="F300" s="44">
        <v>0</v>
      </c>
    </row>
    <row r="301" spans="1:6" ht="15.75" thickTop="1" x14ac:dyDescent="0.25">
      <c r="A301" s="31" t="str">
        <f t="shared" si="4"/>
        <v>A</v>
      </c>
      <c r="B301" s="45" t="s">
        <v>258</v>
      </c>
      <c r="C301" s="46" t="s">
        <v>10</v>
      </c>
      <c r="D301" s="47">
        <v>482.70754999999997</v>
      </c>
      <c r="E301" s="47">
        <v>482.70754999999997</v>
      </c>
      <c r="F301" s="47">
        <v>0</v>
      </c>
    </row>
    <row r="302" spans="1:6" x14ac:dyDescent="0.25">
      <c r="A302" s="31" t="str">
        <f t="shared" si="4"/>
        <v>A</v>
      </c>
      <c r="B302" s="48" t="s">
        <v>258</v>
      </c>
      <c r="C302" s="49" t="s">
        <v>11</v>
      </c>
      <c r="D302" s="50">
        <v>244.32691</v>
      </c>
      <c r="E302" s="50">
        <v>244.32691</v>
      </c>
      <c r="F302" s="50">
        <v>0</v>
      </c>
    </row>
    <row r="303" spans="1:6" x14ac:dyDescent="0.25">
      <c r="A303" s="31" t="str">
        <f t="shared" si="4"/>
        <v>A</v>
      </c>
      <c r="B303" s="48" t="s">
        <v>258</v>
      </c>
      <c r="C303" s="49" t="s">
        <v>12</v>
      </c>
      <c r="D303" s="50">
        <v>229.36895000000001</v>
      </c>
      <c r="E303" s="50">
        <v>229.36895000000001</v>
      </c>
      <c r="F303" s="50">
        <v>0</v>
      </c>
    </row>
    <row r="304" spans="1:6" x14ac:dyDescent="0.25">
      <c r="A304" s="31" t="str">
        <f t="shared" si="4"/>
        <v>A</v>
      </c>
      <c r="B304" s="48" t="s">
        <v>258</v>
      </c>
      <c r="C304" s="49" t="s">
        <v>15</v>
      </c>
      <c r="D304" s="50">
        <v>1.25</v>
      </c>
      <c r="E304" s="50">
        <v>1.25</v>
      </c>
      <c r="F304" s="50">
        <v>0</v>
      </c>
    </row>
    <row r="305" spans="1:6" x14ac:dyDescent="0.25">
      <c r="A305" s="31" t="str">
        <f t="shared" si="4"/>
        <v>A</v>
      </c>
      <c r="B305" s="48" t="s">
        <v>258</v>
      </c>
      <c r="C305" s="49" t="s">
        <v>16</v>
      </c>
      <c r="D305" s="50">
        <v>7.7616899999999998</v>
      </c>
      <c r="E305" s="50">
        <v>7.7616899999999998</v>
      </c>
      <c r="F305" s="50">
        <v>0</v>
      </c>
    </row>
    <row r="306" spans="1:6" x14ac:dyDescent="0.25">
      <c r="A306" s="31" t="str">
        <f t="shared" si="4"/>
        <v>A</v>
      </c>
      <c r="B306" s="45" t="s">
        <v>258</v>
      </c>
      <c r="C306" s="46" t="s">
        <v>17</v>
      </c>
      <c r="D306" s="47">
        <v>32.465000000000003</v>
      </c>
      <c r="E306" s="47">
        <v>32.465000000000003</v>
      </c>
      <c r="F306" s="47">
        <v>0</v>
      </c>
    </row>
    <row r="307" spans="1:6" ht="18.75" thickBot="1" x14ac:dyDescent="0.3">
      <c r="A307" s="31" t="str">
        <f t="shared" si="4"/>
        <v>A</v>
      </c>
      <c r="B307" s="42" t="s">
        <v>346</v>
      </c>
      <c r="C307" s="43" t="s">
        <v>347</v>
      </c>
      <c r="D307" s="44">
        <v>11611.691559999999</v>
      </c>
      <c r="E307" s="44">
        <v>11611.691559999999</v>
      </c>
      <c r="F307" s="44">
        <v>0</v>
      </c>
    </row>
    <row r="308" spans="1:6" ht="15.75" thickTop="1" x14ac:dyDescent="0.25">
      <c r="A308" s="31" t="str">
        <f t="shared" si="4"/>
        <v>A</v>
      </c>
      <c r="B308" s="45" t="s">
        <v>258</v>
      </c>
      <c r="C308" s="46" t="s">
        <v>10</v>
      </c>
      <c r="D308" s="47">
        <v>11591.113039999998</v>
      </c>
      <c r="E308" s="47">
        <v>11591.113039999998</v>
      </c>
      <c r="F308" s="47">
        <v>0</v>
      </c>
    </row>
    <row r="309" spans="1:6" x14ac:dyDescent="0.25">
      <c r="A309" s="31" t="str">
        <f t="shared" si="4"/>
        <v>A</v>
      </c>
      <c r="B309" s="48" t="s">
        <v>258</v>
      </c>
      <c r="C309" s="49" t="s">
        <v>11</v>
      </c>
      <c r="D309" s="50">
        <v>8684.6270600000007</v>
      </c>
      <c r="E309" s="50">
        <v>8684.6270600000007</v>
      </c>
      <c r="F309" s="50">
        <v>0</v>
      </c>
    </row>
    <row r="310" spans="1:6" x14ac:dyDescent="0.25">
      <c r="A310" s="31" t="str">
        <f t="shared" si="4"/>
        <v>A</v>
      </c>
      <c r="B310" s="48" t="s">
        <v>258</v>
      </c>
      <c r="C310" s="49" t="s">
        <v>12</v>
      </c>
      <c r="D310" s="50">
        <v>2564.5285199999998</v>
      </c>
      <c r="E310" s="50">
        <v>2564.5285199999998</v>
      </c>
      <c r="F310" s="50">
        <v>0</v>
      </c>
    </row>
    <row r="311" spans="1:6" x14ac:dyDescent="0.25">
      <c r="A311" s="31" t="str">
        <f t="shared" si="4"/>
        <v>A</v>
      </c>
      <c r="B311" s="48" t="s">
        <v>258</v>
      </c>
      <c r="C311" s="49" t="s">
        <v>2</v>
      </c>
      <c r="D311" s="50">
        <v>5.7778</v>
      </c>
      <c r="E311" s="50">
        <v>5.7778</v>
      </c>
      <c r="F311" s="50">
        <v>0</v>
      </c>
    </row>
    <row r="312" spans="1:6" x14ac:dyDescent="0.25">
      <c r="A312" s="31" t="str">
        <f t="shared" si="4"/>
        <v>A</v>
      </c>
      <c r="B312" s="48" t="s">
        <v>258</v>
      </c>
      <c r="C312" s="49" t="s">
        <v>15</v>
      </c>
      <c r="D312" s="50">
        <v>118.40471999999998</v>
      </c>
      <c r="E312" s="50">
        <v>118.40471999999998</v>
      </c>
      <c r="F312" s="50">
        <v>0</v>
      </c>
    </row>
    <row r="313" spans="1:6" x14ac:dyDescent="0.25">
      <c r="A313" s="31" t="str">
        <f t="shared" si="4"/>
        <v>A</v>
      </c>
      <c r="B313" s="48" t="s">
        <v>258</v>
      </c>
      <c r="C313" s="49" t="s">
        <v>16</v>
      </c>
      <c r="D313" s="50">
        <v>217.77494000000002</v>
      </c>
      <c r="E313" s="50">
        <v>217.77494000000002</v>
      </c>
      <c r="F313" s="50">
        <v>0</v>
      </c>
    </row>
    <row r="314" spans="1:6" x14ac:dyDescent="0.25">
      <c r="A314" s="31" t="str">
        <f t="shared" si="4"/>
        <v>A</v>
      </c>
      <c r="B314" s="45" t="s">
        <v>258</v>
      </c>
      <c r="C314" s="46" t="s">
        <v>17</v>
      </c>
      <c r="D314" s="47">
        <v>20.578520000000001</v>
      </c>
      <c r="E314" s="47">
        <v>20.578520000000001</v>
      </c>
      <c r="F314" s="47">
        <v>0</v>
      </c>
    </row>
    <row r="315" spans="1:6" s="55" customFormat="1" ht="18.75" thickBot="1" x14ac:dyDescent="0.3">
      <c r="A315" s="51" t="str">
        <f t="shared" si="4"/>
        <v>A</v>
      </c>
      <c r="B315" s="52" t="s">
        <v>348</v>
      </c>
      <c r="C315" s="53" t="s">
        <v>349</v>
      </c>
      <c r="D315" s="54">
        <v>11094.137699999999</v>
      </c>
      <c r="E315" s="54">
        <v>11094.137699999999</v>
      </c>
      <c r="F315" s="54">
        <v>0</v>
      </c>
    </row>
    <row r="316" spans="1:6" s="55" customFormat="1" ht="15.75" thickTop="1" x14ac:dyDescent="0.25">
      <c r="A316" s="51" t="str">
        <f t="shared" si="4"/>
        <v>A</v>
      </c>
      <c r="B316" s="56" t="s">
        <v>258</v>
      </c>
      <c r="C316" s="57" t="s">
        <v>10</v>
      </c>
      <c r="D316" s="58">
        <v>11078.554179999999</v>
      </c>
      <c r="E316" s="58">
        <v>11078.554179999999</v>
      </c>
      <c r="F316" s="58">
        <v>0</v>
      </c>
    </row>
    <row r="317" spans="1:6" s="55" customFormat="1" x14ac:dyDescent="0.25">
      <c r="A317" s="51" t="str">
        <f t="shared" si="4"/>
        <v>A</v>
      </c>
      <c r="B317" s="59" t="s">
        <v>258</v>
      </c>
      <c r="C317" s="60" t="s">
        <v>11</v>
      </c>
      <c r="D317" s="61">
        <v>8242.2950999999994</v>
      </c>
      <c r="E317" s="61">
        <v>8242.2950999999994</v>
      </c>
      <c r="F317" s="61">
        <v>0</v>
      </c>
    </row>
    <row r="318" spans="1:6" s="55" customFormat="1" x14ac:dyDescent="0.25">
      <c r="A318" s="51" t="str">
        <f t="shared" si="4"/>
        <v>A</v>
      </c>
      <c r="B318" s="59" t="s">
        <v>258</v>
      </c>
      <c r="C318" s="60" t="s">
        <v>12</v>
      </c>
      <c r="D318" s="61">
        <v>2497.3620000000001</v>
      </c>
      <c r="E318" s="61">
        <v>2497.3620000000001</v>
      </c>
      <c r="F318" s="61">
        <v>0</v>
      </c>
    </row>
    <row r="319" spans="1:6" s="55" customFormat="1" x14ac:dyDescent="0.25">
      <c r="A319" s="51" t="str">
        <f t="shared" si="4"/>
        <v>A</v>
      </c>
      <c r="B319" s="59" t="s">
        <v>258</v>
      </c>
      <c r="C319" s="60" t="s">
        <v>2</v>
      </c>
      <c r="D319" s="61">
        <v>5.7778</v>
      </c>
      <c r="E319" s="61">
        <v>5.7778</v>
      </c>
      <c r="F319" s="61">
        <v>0</v>
      </c>
    </row>
    <row r="320" spans="1:6" s="55" customFormat="1" x14ac:dyDescent="0.25">
      <c r="A320" s="51" t="str">
        <f t="shared" si="4"/>
        <v>A</v>
      </c>
      <c r="B320" s="59" t="s">
        <v>258</v>
      </c>
      <c r="C320" s="60" t="s">
        <v>15</v>
      </c>
      <c r="D320" s="61">
        <v>115.46467999999999</v>
      </c>
      <c r="E320" s="61">
        <v>115.46467999999999</v>
      </c>
      <c r="F320" s="61">
        <v>0</v>
      </c>
    </row>
    <row r="321" spans="1:6" s="55" customFormat="1" x14ac:dyDescent="0.25">
      <c r="A321" s="51" t="str">
        <f t="shared" si="4"/>
        <v>A</v>
      </c>
      <c r="B321" s="59" t="s">
        <v>258</v>
      </c>
      <c r="C321" s="60" t="s">
        <v>16</v>
      </c>
      <c r="D321" s="61">
        <v>217.65460000000002</v>
      </c>
      <c r="E321" s="61">
        <v>217.65460000000002</v>
      </c>
      <c r="F321" s="61">
        <v>0</v>
      </c>
    </row>
    <row r="322" spans="1:6" s="55" customFormat="1" x14ac:dyDescent="0.25">
      <c r="A322" s="51" t="str">
        <f t="shared" si="4"/>
        <v>A</v>
      </c>
      <c r="B322" s="56" t="s">
        <v>258</v>
      </c>
      <c r="C322" s="57" t="s">
        <v>17</v>
      </c>
      <c r="D322" s="58">
        <v>15.58352</v>
      </c>
      <c r="E322" s="58">
        <v>15.58352</v>
      </c>
      <c r="F322" s="58">
        <v>0</v>
      </c>
    </row>
    <row r="323" spans="1:6" s="55" customFormat="1" ht="18.75" thickBot="1" x14ac:dyDescent="0.3">
      <c r="A323" s="51" t="str">
        <f t="shared" si="4"/>
        <v>A</v>
      </c>
      <c r="B323" s="52" t="s">
        <v>350</v>
      </c>
      <c r="C323" s="53" t="s">
        <v>351</v>
      </c>
      <c r="D323" s="54">
        <v>517.5538600000001</v>
      </c>
      <c r="E323" s="54">
        <v>517.5538600000001</v>
      </c>
      <c r="F323" s="54">
        <v>0</v>
      </c>
    </row>
    <row r="324" spans="1:6" s="55" customFormat="1" ht="15.75" thickTop="1" x14ac:dyDescent="0.25">
      <c r="A324" s="51" t="str">
        <f t="shared" ref="A324:A387" si="5">IF(OR(D324&lt;&gt;0,),"A","B")</f>
        <v>A</v>
      </c>
      <c r="B324" s="56" t="s">
        <v>258</v>
      </c>
      <c r="C324" s="57" t="s">
        <v>10</v>
      </c>
      <c r="D324" s="58">
        <v>512.5588600000001</v>
      </c>
      <c r="E324" s="58">
        <v>512.5588600000001</v>
      </c>
      <c r="F324" s="58">
        <v>0</v>
      </c>
    </row>
    <row r="325" spans="1:6" s="55" customFormat="1" x14ac:dyDescent="0.25">
      <c r="A325" s="51" t="str">
        <f t="shared" si="5"/>
        <v>A</v>
      </c>
      <c r="B325" s="59" t="s">
        <v>258</v>
      </c>
      <c r="C325" s="60" t="s">
        <v>11</v>
      </c>
      <c r="D325" s="61">
        <v>442.33196000000004</v>
      </c>
      <c r="E325" s="61">
        <v>442.33196000000004</v>
      </c>
      <c r="F325" s="61">
        <v>0</v>
      </c>
    </row>
    <row r="326" spans="1:6" s="55" customFormat="1" x14ac:dyDescent="0.25">
      <c r="A326" s="51" t="str">
        <f t="shared" si="5"/>
        <v>A</v>
      </c>
      <c r="B326" s="59" t="s">
        <v>258</v>
      </c>
      <c r="C326" s="60" t="s">
        <v>12</v>
      </c>
      <c r="D326" s="61">
        <v>67.166520000000006</v>
      </c>
      <c r="E326" s="61">
        <v>67.166520000000006</v>
      </c>
      <c r="F326" s="61">
        <v>0</v>
      </c>
    </row>
    <row r="327" spans="1:6" s="55" customFormat="1" x14ac:dyDescent="0.25">
      <c r="A327" s="51" t="str">
        <f t="shared" si="5"/>
        <v>A</v>
      </c>
      <c r="B327" s="59" t="s">
        <v>258</v>
      </c>
      <c r="C327" s="60" t="s">
        <v>15</v>
      </c>
      <c r="D327" s="61">
        <v>2.9400399999999998</v>
      </c>
      <c r="E327" s="61">
        <v>2.9400399999999998</v>
      </c>
      <c r="F327" s="61">
        <v>0</v>
      </c>
    </row>
    <row r="328" spans="1:6" s="55" customFormat="1" x14ac:dyDescent="0.25">
      <c r="A328" s="51" t="str">
        <f t="shared" si="5"/>
        <v>A</v>
      </c>
      <c r="B328" s="59" t="s">
        <v>258</v>
      </c>
      <c r="C328" s="60" t="s">
        <v>16</v>
      </c>
      <c r="D328" s="61">
        <v>0.12034</v>
      </c>
      <c r="E328" s="61">
        <v>0.12034</v>
      </c>
      <c r="F328" s="61">
        <v>0</v>
      </c>
    </row>
    <row r="329" spans="1:6" s="55" customFormat="1" x14ac:dyDescent="0.25">
      <c r="A329" s="51" t="str">
        <f t="shared" si="5"/>
        <v>A</v>
      </c>
      <c r="B329" s="56" t="s">
        <v>258</v>
      </c>
      <c r="C329" s="57" t="s">
        <v>17</v>
      </c>
      <c r="D329" s="58">
        <v>4.9950000000000001</v>
      </c>
      <c r="E329" s="58">
        <v>4.9950000000000001</v>
      </c>
      <c r="F329" s="58">
        <v>0</v>
      </c>
    </row>
    <row r="330" spans="1:6" ht="36.75" thickBot="1" x14ac:dyDescent="0.3">
      <c r="A330" s="31" t="str">
        <f t="shared" si="5"/>
        <v>A</v>
      </c>
      <c r="B330" s="42" t="s">
        <v>352</v>
      </c>
      <c r="C330" s="43" t="s">
        <v>353</v>
      </c>
      <c r="D330" s="44">
        <v>567.27062000000012</v>
      </c>
      <c r="E330" s="44">
        <v>567.27062000000012</v>
      </c>
      <c r="F330" s="44">
        <v>0</v>
      </c>
    </row>
    <row r="331" spans="1:6" ht="15.75" thickTop="1" x14ac:dyDescent="0.25">
      <c r="A331" s="31" t="str">
        <f t="shared" si="5"/>
        <v>A</v>
      </c>
      <c r="B331" s="45" t="s">
        <v>258</v>
      </c>
      <c r="C331" s="46" t="s">
        <v>10</v>
      </c>
      <c r="D331" s="47">
        <v>566.32162000000017</v>
      </c>
      <c r="E331" s="47">
        <v>566.32162000000017</v>
      </c>
      <c r="F331" s="47">
        <v>0</v>
      </c>
    </row>
    <row r="332" spans="1:6" x14ac:dyDescent="0.25">
      <c r="A332" s="31" t="str">
        <f t="shared" si="5"/>
        <v>A</v>
      </c>
      <c r="B332" s="48" t="s">
        <v>258</v>
      </c>
      <c r="C332" s="49" t="s">
        <v>11</v>
      </c>
      <c r="D332" s="50">
        <v>381.52550000000002</v>
      </c>
      <c r="E332" s="50">
        <v>381.52550000000002</v>
      </c>
      <c r="F332" s="50">
        <v>0</v>
      </c>
    </row>
    <row r="333" spans="1:6" x14ac:dyDescent="0.25">
      <c r="A333" s="31" t="str">
        <f t="shared" si="5"/>
        <v>A</v>
      </c>
      <c r="B333" s="48" t="s">
        <v>258</v>
      </c>
      <c r="C333" s="49" t="s">
        <v>12</v>
      </c>
      <c r="D333" s="50">
        <v>173.53503000000001</v>
      </c>
      <c r="E333" s="50">
        <v>173.53503000000001</v>
      </c>
      <c r="F333" s="50">
        <v>0</v>
      </c>
    </row>
    <row r="334" spans="1:6" x14ac:dyDescent="0.25">
      <c r="A334" s="31" t="str">
        <f t="shared" si="5"/>
        <v>A</v>
      </c>
      <c r="B334" s="48" t="s">
        <v>258</v>
      </c>
      <c r="C334" s="49" t="s">
        <v>15</v>
      </c>
      <c r="D334" s="50">
        <v>9.6066699999999994</v>
      </c>
      <c r="E334" s="50">
        <v>9.6066699999999994</v>
      </c>
      <c r="F334" s="50">
        <v>0</v>
      </c>
    </row>
    <row r="335" spans="1:6" x14ac:dyDescent="0.25">
      <c r="A335" s="31" t="str">
        <f t="shared" si="5"/>
        <v>A</v>
      </c>
      <c r="B335" s="48" t="s">
        <v>258</v>
      </c>
      <c r="C335" s="49" t="s">
        <v>16</v>
      </c>
      <c r="D335" s="50">
        <v>1.65442</v>
      </c>
      <c r="E335" s="50">
        <v>1.65442</v>
      </c>
      <c r="F335" s="50">
        <v>0</v>
      </c>
    </row>
    <row r="336" spans="1:6" x14ac:dyDescent="0.25">
      <c r="A336" s="31" t="str">
        <f t="shared" si="5"/>
        <v>A</v>
      </c>
      <c r="B336" s="45" t="s">
        <v>258</v>
      </c>
      <c r="C336" s="46" t="s">
        <v>17</v>
      </c>
      <c r="D336" s="47">
        <v>0.94899999999999995</v>
      </c>
      <c r="E336" s="47">
        <v>0.94899999999999995</v>
      </c>
      <c r="F336" s="47">
        <v>0</v>
      </c>
    </row>
    <row r="337" spans="1:6" s="55" customFormat="1" ht="36.75" thickBot="1" x14ac:dyDescent="0.3">
      <c r="A337" s="51" t="str">
        <f t="shared" si="5"/>
        <v>A</v>
      </c>
      <c r="B337" s="52" t="s">
        <v>354</v>
      </c>
      <c r="C337" s="53" t="s">
        <v>353</v>
      </c>
      <c r="D337" s="54">
        <v>567.27062000000012</v>
      </c>
      <c r="E337" s="54">
        <v>567.27062000000012</v>
      </c>
      <c r="F337" s="54">
        <v>0</v>
      </c>
    </row>
    <row r="338" spans="1:6" s="55" customFormat="1" ht="15.75" thickTop="1" x14ac:dyDescent="0.25">
      <c r="A338" s="51" t="str">
        <f t="shared" si="5"/>
        <v>A</v>
      </c>
      <c r="B338" s="56" t="s">
        <v>258</v>
      </c>
      <c r="C338" s="57" t="s">
        <v>10</v>
      </c>
      <c r="D338" s="58">
        <v>566.32162000000017</v>
      </c>
      <c r="E338" s="58">
        <v>566.32162000000017</v>
      </c>
      <c r="F338" s="58">
        <v>0</v>
      </c>
    </row>
    <row r="339" spans="1:6" s="55" customFormat="1" x14ac:dyDescent="0.25">
      <c r="A339" s="51" t="str">
        <f t="shared" si="5"/>
        <v>A</v>
      </c>
      <c r="B339" s="59" t="s">
        <v>258</v>
      </c>
      <c r="C339" s="60" t="s">
        <v>11</v>
      </c>
      <c r="D339" s="61">
        <v>381.52550000000002</v>
      </c>
      <c r="E339" s="61">
        <v>381.52550000000002</v>
      </c>
      <c r="F339" s="61">
        <v>0</v>
      </c>
    </row>
    <row r="340" spans="1:6" s="55" customFormat="1" x14ac:dyDescent="0.25">
      <c r="A340" s="51" t="str">
        <f t="shared" si="5"/>
        <v>A</v>
      </c>
      <c r="B340" s="59" t="s">
        <v>258</v>
      </c>
      <c r="C340" s="60" t="s">
        <v>12</v>
      </c>
      <c r="D340" s="61">
        <v>173.53503000000001</v>
      </c>
      <c r="E340" s="61">
        <v>173.53503000000001</v>
      </c>
      <c r="F340" s="61">
        <v>0</v>
      </c>
    </row>
    <row r="341" spans="1:6" s="55" customFormat="1" x14ac:dyDescent="0.25">
      <c r="A341" s="51" t="str">
        <f t="shared" si="5"/>
        <v>A</v>
      </c>
      <c r="B341" s="59" t="s">
        <v>258</v>
      </c>
      <c r="C341" s="60" t="s">
        <v>15</v>
      </c>
      <c r="D341" s="61">
        <v>9.6066699999999994</v>
      </c>
      <c r="E341" s="61">
        <v>9.6066699999999994</v>
      </c>
      <c r="F341" s="61">
        <v>0</v>
      </c>
    </row>
    <row r="342" spans="1:6" s="55" customFormat="1" x14ac:dyDescent="0.25">
      <c r="A342" s="51" t="str">
        <f t="shared" si="5"/>
        <v>A</v>
      </c>
      <c r="B342" s="59" t="s">
        <v>258</v>
      </c>
      <c r="C342" s="60" t="s">
        <v>16</v>
      </c>
      <c r="D342" s="61">
        <v>1.65442</v>
      </c>
      <c r="E342" s="61">
        <v>1.65442</v>
      </c>
      <c r="F342" s="61">
        <v>0</v>
      </c>
    </row>
    <row r="343" spans="1:6" s="55" customFormat="1" x14ac:dyDescent="0.25">
      <c r="A343" s="51" t="str">
        <f t="shared" si="5"/>
        <v>A</v>
      </c>
      <c r="B343" s="56" t="s">
        <v>258</v>
      </c>
      <c r="C343" s="57" t="s">
        <v>17</v>
      </c>
      <c r="D343" s="58">
        <v>0.94899999999999995</v>
      </c>
      <c r="E343" s="58">
        <v>0.94899999999999995</v>
      </c>
      <c r="F343" s="58">
        <v>0</v>
      </c>
    </row>
    <row r="344" spans="1:6" ht="18.75" thickBot="1" x14ac:dyDescent="0.3">
      <c r="A344" s="31" t="str">
        <f t="shared" si="5"/>
        <v>A</v>
      </c>
      <c r="B344" s="42" t="s">
        <v>355</v>
      </c>
      <c r="C344" s="43" t="s">
        <v>356</v>
      </c>
      <c r="D344" s="44">
        <v>69053.090499999991</v>
      </c>
      <c r="E344" s="44">
        <v>18161.579389999999</v>
      </c>
      <c r="F344" s="44">
        <v>50891.511109999992</v>
      </c>
    </row>
    <row r="345" spans="1:6" ht="15.75" thickTop="1" x14ac:dyDescent="0.25">
      <c r="A345" s="31" t="str">
        <f t="shared" si="5"/>
        <v>A</v>
      </c>
      <c r="B345" s="45" t="s">
        <v>258</v>
      </c>
      <c r="C345" s="46" t="s">
        <v>10</v>
      </c>
      <c r="D345" s="47">
        <v>60638.112809999991</v>
      </c>
      <c r="E345" s="47">
        <v>15103.380669999999</v>
      </c>
      <c r="F345" s="47">
        <v>45534.732139999993</v>
      </c>
    </row>
    <row r="346" spans="1:6" x14ac:dyDescent="0.25">
      <c r="A346" s="31" t="str">
        <f t="shared" si="5"/>
        <v>A</v>
      </c>
      <c r="B346" s="48" t="s">
        <v>258</v>
      </c>
      <c r="C346" s="49" t="s">
        <v>11</v>
      </c>
      <c r="D346" s="50">
        <v>37077.829469999997</v>
      </c>
      <c r="E346" s="50">
        <v>10193.285069999998</v>
      </c>
      <c r="F346" s="50">
        <v>26884.544399999999</v>
      </c>
    </row>
    <row r="347" spans="1:6" x14ac:dyDescent="0.25">
      <c r="A347" s="31" t="str">
        <f t="shared" si="5"/>
        <v>A</v>
      </c>
      <c r="B347" s="48" t="s">
        <v>258</v>
      </c>
      <c r="C347" s="49" t="s">
        <v>12</v>
      </c>
      <c r="D347" s="50">
        <v>16201.923770000001</v>
      </c>
      <c r="E347" s="50">
        <v>4530.6902099999998</v>
      </c>
      <c r="F347" s="50">
        <v>11671.233560000001</v>
      </c>
    </row>
    <row r="348" spans="1:6" x14ac:dyDescent="0.25">
      <c r="A348" s="31" t="str">
        <f t="shared" si="5"/>
        <v>A</v>
      </c>
      <c r="B348" s="48" t="s">
        <v>258</v>
      </c>
      <c r="C348" s="49" t="s">
        <v>2</v>
      </c>
      <c r="D348" s="50">
        <v>5355.8692600000004</v>
      </c>
      <c r="E348" s="50">
        <v>53.333760000000005</v>
      </c>
      <c r="F348" s="50">
        <v>5302.5355</v>
      </c>
    </row>
    <row r="349" spans="1:6" x14ac:dyDescent="0.25">
      <c r="A349" s="31" t="str">
        <f t="shared" si="5"/>
        <v>A</v>
      </c>
      <c r="B349" s="48" t="s">
        <v>258</v>
      </c>
      <c r="C349" s="49" t="s">
        <v>15</v>
      </c>
      <c r="D349" s="50">
        <v>978.58714000000009</v>
      </c>
      <c r="E349" s="50">
        <v>63.344359999999995</v>
      </c>
      <c r="F349" s="50">
        <v>915.24278000000004</v>
      </c>
    </row>
    <row r="350" spans="1:6" x14ac:dyDescent="0.25">
      <c r="A350" s="31" t="str">
        <f t="shared" si="5"/>
        <v>A</v>
      </c>
      <c r="B350" s="48" t="s">
        <v>258</v>
      </c>
      <c r="C350" s="49" t="s">
        <v>16</v>
      </c>
      <c r="D350" s="50">
        <v>1023.90317</v>
      </c>
      <c r="E350" s="50">
        <v>262.72726999999998</v>
      </c>
      <c r="F350" s="50">
        <v>761.17590000000007</v>
      </c>
    </row>
    <row r="351" spans="1:6" x14ac:dyDescent="0.25">
      <c r="A351" s="31" t="str">
        <f t="shared" si="5"/>
        <v>A</v>
      </c>
      <c r="B351" s="45" t="s">
        <v>258</v>
      </c>
      <c r="C351" s="46" t="s">
        <v>17</v>
      </c>
      <c r="D351" s="47">
        <v>8414.9776899999997</v>
      </c>
      <c r="E351" s="47">
        <v>3058.1987199999999</v>
      </c>
      <c r="F351" s="47">
        <v>5356.7789699999994</v>
      </c>
    </row>
    <row r="352" spans="1:6" ht="18.75" thickBot="1" x14ac:dyDescent="0.3">
      <c r="A352" s="31" t="str">
        <f t="shared" si="5"/>
        <v>A</v>
      </c>
      <c r="B352" s="42" t="s">
        <v>357</v>
      </c>
      <c r="C352" s="43" t="s">
        <v>358</v>
      </c>
      <c r="D352" s="44">
        <v>4581.1714499999989</v>
      </c>
      <c r="E352" s="44">
        <v>4581.1714499999989</v>
      </c>
      <c r="F352" s="44">
        <v>0</v>
      </c>
    </row>
    <row r="353" spans="1:6" ht="15.75" thickTop="1" x14ac:dyDescent="0.25">
      <c r="A353" s="31" t="str">
        <f t="shared" si="5"/>
        <v>A</v>
      </c>
      <c r="B353" s="45" t="s">
        <v>258</v>
      </c>
      <c r="C353" s="46" t="s">
        <v>10</v>
      </c>
      <c r="D353" s="47">
        <v>4394.4302200000002</v>
      </c>
      <c r="E353" s="47">
        <v>4394.4302200000002</v>
      </c>
      <c r="F353" s="47">
        <v>0</v>
      </c>
    </row>
    <row r="354" spans="1:6" x14ac:dyDescent="0.25">
      <c r="A354" s="31" t="str">
        <f t="shared" si="5"/>
        <v>A</v>
      </c>
      <c r="B354" s="48" t="s">
        <v>258</v>
      </c>
      <c r="C354" s="49" t="s">
        <v>11</v>
      </c>
      <c r="D354" s="50">
        <v>2464.0185699999997</v>
      </c>
      <c r="E354" s="50">
        <v>2464.0185699999997</v>
      </c>
      <c r="F354" s="50">
        <v>0</v>
      </c>
    </row>
    <row r="355" spans="1:6" x14ac:dyDescent="0.25">
      <c r="A355" s="31" t="str">
        <f t="shared" si="5"/>
        <v>A</v>
      </c>
      <c r="B355" s="48" t="s">
        <v>258</v>
      </c>
      <c r="C355" s="49" t="s">
        <v>12</v>
      </c>
      <c r="D355" s="50">
        <v>1825.75722</v>
      </c>
      <c r="E355" s="50">
        <v>1825.75722</v>
      </c>
      <c r="F355" s="50">
        <v>0</v>
      </c>
    </row>
    <row r="356" spans="1:6" x14ac:dyDescent="0.25">
      <c r="A356" s="31" t="str">
        <f t="shared" si="5"/>
        <v>A</v>
      </c>
      <c r="B356" s="48" t="s">
        <v>258</v>
      </c>
      <c r="C356" s="49" t="s">
        <v>2</v>
      </c>
      <c r="D356" s="50">
        <v>53.333760000000005</v>
      </c>
      <c r="E356" s="50">
        <v>53.333760000000005</v>
      </c>
      <c r="F356" s="50">
        <v>0</v>
      </c>
    </row>
    <row r="357" spans="1:6" x14ac:dyDescent="0.25">
      <c r="A357" s="31" t="str">
        <f t="shared" si="5"/>
        <v>A</v>
      </c>
      <c r="B357" s="48" t="s">
        <v>258</v>
      </c>
      <c r="C357" s="49" t="s">
        <v>15</v>
      </c>
      <c r="D357" s="50">
        <v>31.092029999999998</v>
      </c>
      <c r="E357" s="50">
        <v>31.092029999999998</v>
      </c>
      <c r="F357" s="50">
        <v>0</v>
      </c>
    </row>
    <row r="358" spans="1:6" x14ac:dyDescent="0.25">
      <c r="A358" s="31" t="str">
        <f t="shared" si="5"/>
        <v>A</v>
      </c>
      <c r="B358" s="48" t="s">
        <v>258</v>
      </c>
      <c r="C358" s="49" t="s">
        <v>16</v>
      </c>
      <c r="D358" s="50">
        <v>20.228639999999999</v>
      </c>
      <c r="E358" s="50">
        <v>20.228639999999999</v>
      </c>
      <c r="F358" s="50">
        <v>0</v>
      </c>
    </row>
    <row r="359" spans="1:6" x14ac:dyDescent="0.25">
      <c r="A359" s="31" t="str">
        <f t="shared" si="5"/>
        <v>A</v>
      </c>
      <c r="B359" s="45" t="s">
        <v>258</v>
      </c>
      <c r="C359" s="46" t="s">
        <v>17</v>
      </c>
      <c r="D359" s="47">
        <v>186.74123</v>
      </c>
      <c r="E359" s="47">
        <v>186.74123</v>
      </c>
      <c r="F359" s="47">
        <v>0</v>
      </c>
    </row>
    <row r="360" spans="1:6" s="55" customFormat="1" ht="18.75" thickBot="1" x14ac:dyDescent="0.3">
      <c r="A360" s="51" t="str">
        <f t="shared" si="5"/>
        <v>A</v>
      </c>
      <c r="B360" s="52" t="s">
        <v>359</v>
      </c>
      <c r="C360" s="53" t="s">
        <v>356</v>
      </c>
      <c r="D360" s="54">
        <v>3635.7125199999996</v>
      </c>
      <c r="E360" s="54">
        <v>3635.7125199999996</v>
      </c>
      <c r="F360" s="54">
        <v>0</v>
      </c>
    </row>
    <row r="361" spans="1:6" s="55" customFormat="1" ht="15.75" thickTop="1" x14ac:dyDescent="0.25">
      <c r="A361" s="51" t="str">
        <f t="shared" si="5"/>
        <v>A</v>
      </c>
      <c r="B361" s="56" t="s">
        <v>258</v>
      </c>
      <c r="C361" s="57" t="s">
        <v>10</v>
      </c>
      <c r="D361" s="58">
        <v>3448.9712899999995</v>
      </c>
      <c r="E361" s="58">
        <v>3448.9712899999995</v>
      </c>
      <c r="F361" s="58">
        <v>0</v>
      </c>
    </row>
    <row r="362" spans="1:6" s="55" customFormat="1" x14ac:dyDescent="0.25">
      <c r="A362" s="51" t="str">
        <f t="shared" si="5"/>
        <v>A</v>
      </c>
      <c r="B362" s="59" t="s">
        <v>258</v>
      </c>
      <c r="C362" s="60" t="s">
        <v>11</v>
      </c>
      <c r="D362" s="61">
        <v>1831.5636999999999</v>
      </c>
      <c r="E362" s="61">
        <v>1831.5636999999999</v>
      </c>
      <c r="F362" s="61">
        <v>0</v>
      </c>
    </row>
    <row r="363" spans="1:6" s="55" customFormat="1" x14ac:dyDescent="0.25">
      <c r="A363" s="51" t="str">
        <f t="shared" si="5"/>
        <v>A</v>
      </c>
      <c r="B363" s="59" t="s">
        <v>258</v>
      </c>
      <c r="C363" s="60" t="s">
        <v>12</v>
      </c>
      <c r="D363" s="61">
        <v>1520.97066</v>
      </c>
      <c r="E363" s="61">
        <v>1520.97066</v>
      </c>
      <c r="F363" s="61">
        <v>0</v>
      </c>
    </row>
    <row r="364" spans="1:6" s="55" customFormat="1" x14ac:dyDescent="0.25">
      <c r="A364" s="51" t="str">
        <f t="shared" si="5"/>
        <v>A</v>
      </c>
      <c r="B364" s="59" t="s">
        <v>258</v>
      </c>
      <c r="C364" s="60" t="s">
        <v>2</v>
      </c>
      <c r="D364" s="61">
        <v>53.333760000000005</v>
      </c>
      <c r="E364" s="61">
        <v>53.333760000000005</v>
      </c>
      <c r="F364" s="61">
        <v>0</v>
      </c>
    </row>
    <row r="365" spans="1:6" s="55" customFormat="1" x14ac:dyDescent="0.25">
      <c r="A365" s="51" t="str">
        <f t="shared" si="5"/>
        <v>A</v>
      </c>
      <c r="B365" s="59" t="s">
        <v>258</v>
      </c>
      <c r="C365" s="60" t="s">
        <v>15</v>
      </c>
      <c r="D365" s="61">
        <v>22.87453</v>
      </c>
      <c r="E365" s="61">
        <v>22.87453</v>
      </c>
      <c r="F365" s="61">
        <v>0</v>
      </c>
    </row>
    <row r="366" spans="1:6" s="55" customFormat="1" x14ac:dyDescent="0.25">
      <c r="A366" s="51" t="str">
        <f t="shared" si="5"/>
        <v>A</v>
      </c>
      <c r="B366" s="59" t="s">
        <v>258</v>
      </c>
      <c r="C366" s="60" t="s">
        <v>16</v>
      </c>
      <c r="D366" s="61">
        <v>20.228639999999999</v>
      </c>
      <c r="E366" s="61">
        <v>20.228639999999999</v>
      </c>
      <c r="F366" s="61">
        <v>0</v>
      </c>
    </row>
    <row r="367" spans="1:6" s="55" customFormat="1" x14ac:dyDescent="0.25">
      <c r="A367" s="51" t="str">
        <f t="shared" si="5"/>
        <v>A</v>
      </c>
      <c r="B367" s="56" t="s">
        <v>258</v>
      </c>
      <c r="C367" s="57" t="s">
        <v>17</v>
      </c>
      <c r="D367" s="58">
        <v>186.74123</v>
      </c>
      <c r="E367" s="58">
        <v>186.74123</v>
      </c>
      <c r="F367" s="58">
        <v>0</v>
      </c>
    </row>
    <row r="368" spans="1:6" s="55" customFormat="1" ht="18.75" thickBot="1" x14ac:dyDescent="0.3">
      <c r="A368" s="51" t="str">
        <f t="shared" si="5"/>
        <v>A</v>
      </c>
      <c r="B368" s="52" t="s">
        <v>360</v>
      </c>
      <c r="C368" s="53" t="s">
        <v>361</v>
      </c>
      <c r="D368" s="54">
        <v>275.09929</v>
      </c>
      <c r="E368" s="54">
        <v>275.09929</v>
      </c>
      <c r="F368" s="54">
        <v>0</v>
      </c>
    </row>
    <row r="369" spans="1:6" s="55" customFormat="1" ht="15.75" thickTop="1" x14ac:dyDescent="0.25">
      <c r="A369" s="51" t="str">
        <f t="shared" si="5"/>
        <v>A</v>
      </c>
      <c r="B369" s="56" t="s">
        <v>258</v>
      </c>
      <c r="C369" s="57" t="s">
        <v>10</v>
      </c>
      <c r="D369" s="58">
        <v>275.09929</v>
      </c>
      <c r="E369" s="58">
        <v>275.09929</v>
      </c>
      <c r="F369" s="58">
        <v>0</v>
      </c>
    </row>
    <row r="370" spans="1:6" s="55" customFormat="1" x14ac:dyDescent="0.25">
      <c r="A370" s="51" t="str">
        <f t="shared" si="5"/>
        <v>A</v>
      </c>
      <c r="B370" s="59" t="s">
        <v>258</v>
      </c>
      <c r="C370" s="60" t="s">
        <v>12</v>
      </c>
      <c r="D370" s="61">
        <v>275.09929</v>
      </c>
      <c r="E370" s="61">
        <v>275.09929</v>
      </c>
      <c r="F370" s="61">
        <v>0</v>
      </c>
    </row>
    <row r="371" spans="1:6" s="55" customFormat="1" ht="36.75" thickBot="1" x14ac:dyDescent="0.3">
      <c r="A371" s="51" t="str">
        <f t="shared" si="5"/>
        <v>A</v>
      </c>
      <c r="B371" s="52" t="s">
        <v>362</v>
      </c>
      <c r="C371" s="53" t="s">
        <v>363</v>
      </c>
      <c r="D371" s="54">
        <v>670.35964000000001</v>
      </c>
      <c r="E371" s="54">
        <v>670.35964000000001</v>
      </c>
      <c r="F371" s="54">
        <v>0</v>
      </c>
    </row>
    <row r="372" spans="1:6" s="55" customFormat="1" ht="15.75" thickTop="1" x14ac:dyDescent="0.25">
      <c r="A372" s="51" t="str">
        <f t="shared" si="5"/>
        <v>A</v>
      </c>
      <c r="B372" s="56" t="s">
        <v>258</v>
      </c>
      <c r="C372" s="57" t="s">
        <v>10</v>
      </c>
      <c r="D372" s="58">
        <v>670.35964000000001</v>
      </c>
      <c r="E372" s="58">
        <v>670.35964000000001</v>
      </c>
      <c r="F372" s="58">
        <v>0</v>
      </c>
    </row>
    <row r="373" spans="1:6" s="55" customFormat="1" x14ac:dyDescent="0.25">
      <c r="A373" s="51" t="str">
        <f t="shared" si="5"/>
        <v>A</v>
      </c>
      <c r="B373" s="59" t="s">
        <v>258</v>
      </c>
      <c r="C373" s="60" t="s">
        <v>11</v>
      </c>
      <c r="D373" s="61">
        <v>632.45487000000003</v>
      </c>
      <c r="E373" s="61">
        <v>632.45487000000003</v>
      </c>
      <c r="F373" s="61">
        <v>0</v>
      </c>
    </row>
    <row r="374" spans="1:6" s="55" customFormat="1" x14ac:dyDescent="0.25">
      <c r="A374" s="51" t="str">
        <f t="shared" si="5"/>
        <v>A</v>
      </c>
      <c r="B374" s="59" t="s">
        <v>258</v>
      </c>
      <c r="C374" s="60" t="s">
        <v>12</v>
      </c>
      <c r="D374" s="61">
        <v>29.687270000000002</v>
      </c>
      <c r="E374" s="61">
        <v>29.687270000000002</v>
      </c>
      <c r="F374" s="61">
        <v>0</v>
      </c>
    </row>
    <row r="375" spans="1:6" s="55" customFormat="1" x14ac:dyDescent="0.25">
      <c r="A375" s="51" t="str">
        <f t="shared" si="5"/>
        <v>A</v>
      </c>
      <c r="B375" s="59" t="s">
        <v>258</v>
      </c>
      <c r="C375" s="60" t="s">
        <v>15</v>
      </c>
      <c r="D375" s="61">
        <v>8.2174999999999994</v>
      </c>
      <c r="E375" s="61">
        <v>8.2174999999999994</v>
      </c>
      <c r="F375" s="61">
        <v>0</v>
      </c>
    </row>
    <row r="376" spans="1:6" ht="36.75" thickBot="1" x14ac:dyDescent="0.3">
      <c r="A376" s="31" t="str">
        <f t="shared" si="5"/>
        <v>A</v>
      </c>
      <c r="B376" s="42" t="s">
        <v>364</v>
      </c>
      <c r="C376" s="43" t="s">
        <v>365</v>
      </c>
      <c r="D376" s="44">
        <v>51157.989839999995</v>
      </c>
      <c r="E376" s="44">
        <v>561.38795999999991</v>
      </c>
      <c r="F376" s="44">
        <v>50596.601879999995</v>
      </c>
    </row>
    <row r="377" spans="1:6" ht="15.75" thickTop="1" x14ac:dyDescent="0.25">
      <c r="A377" s="31" t="str">
        <f t="shared" si="5"/>
        <v>A</v>
      </c>
      <c r="B377" s="45" t="s">
        <v>258</v>
      </c>
      <c r="C377" s="46" t="s">
        <v>10</v>
      </c>
      <c r="D377" s="47">
        <v>45361.468379999998</v>
      </c>
      <c r="E377" s="47">
        <v>119.26547000000001</v>
      </c>
      <c r="F377" s="47">
        <v>45242.20291</v>
      </c>
    </row>
    <row r="378" spans="1:6" x14ac:dyDescent="0.25">
      <c r="A378" s="31" t="str">
        <f t="shared" si="5"/>
        <v>A</v>
      </c>
      <c r="B378" s="48" t="s">
        <v>258</v>
      </c>
      <c r="C378" s="49" t="s">
        <v>11</v>
      </c>
      <c r="D378" s="50">
        <v>26879.7444</v>
      </c>
      <c r="E378" s="50">
        <v>0</v>
      </c>
      <c r="F378" s="50">
        <v>26879.7444</v>
      </c>
    </row>
    <row r="379" spans="1:6" x14ac:dyDescent="0.25">
      <c r="A379" s="31" t="str">
        <f t="shared" si="5"/>
        <v>A</v>
      </c>
      <c r="B379" s="48" t="s">
        <v>258</v>
      </c>
      <c r="C379" s="49" t="s">
        <v>12</v>
      </c>
      <c r="D379" s="50">
        <v>11735.59672</v>
      </c>
      <c r="E379" s="50">
        <v>119.26547000000001</v>
      </c>
      <c r="F379" s="50">
        <v>11616.331249999999</v>
      </c>
    </row>
    <row r="380" spans="1:6" x14ac:dyDescent="0.25">
      <c r="A380" s="31" t="str">
        <f t="shared" si="5"/>
        <v>A</v>
      </c>
      <c r="B380" s="48" t="s">
        <v>258</v>
      </c>
      <c r="C380" s="49" t="s">
        <v>2</v>
      </c>
      <c r="D380" s="50">
        <v>5214.1355000000003</v>
      </c>
      <c r="E380" s="50">
        <v>0</v>
      </c>
      <c r="F380" s="50">
        <v>5214.1355000000003</v>
      </c>
    </row>
    <row r="381" spans="1:6" x14ac:dyDescent="0.25">
      <c r="A381" s="31" t="str">
        <f t="shared" si="5"/>
        <v>A</v>
      </c>
      <c r="B381" s="48" t="s">
        <v>258</v>
      </c>
      <c r="C381" s="49" t="s">
        <v>15</v>
      </c>
      <c r="D381" s="50">
        <v>915.24278000000004</v>
      </c>
      <c r="E381" s="50">
        <v>0</v>
      </c>
      <c r="F381" s="50">
        <v>915.24278000000004</v>
      </c>
    </row>
    <row r="382" spans="1:6" x14ac:dyDescent="0.25">
      <c r="A382" s="31" t="str">
        <f t="shared" si="5"/>
        <v>A</v>
      </c>
      <c r="B382" s="48" t="s">
        <v>258</v>
      </c>
      <c r="C382" s="49" t="s">
        <v>16</v>
      </c>
      <c r="D382" s="50">
        <v>616.74897999999996</v>
      </c>
      <c r="E382" s="50">
        <v>0</v>
      </c>
      <c r="F382" s="50">
        <v>616.74897999999996</v>
      </c>
    </row>
    <row r="383" spans="1:6" x14ac:dyDescent="0.25">
      <c r="A383" s="31" t="str">
        <f t="shared" si="5"/>
        <v>A</v>
      </c>
      <c r="B383" s="45" t="s">
        <v>258</v>
      </c>
      <c r="C383" s="46" t="s">
        <v>17</v>
      </c>
      <c r="D383" s="47">
        <v>5796.5214599999999</v>
      </c>
      <c r="E383" s="47">
        <v>442.12248999999997</v>
      </c>
      <c r="F383" s="47">
        <v>5354.3989700000002</v>
      </c>
    </row>
    <row r="384" spans="1:6" ht="18.75" thickBot="1" x14ac:dyDescent="0.3">
      <c r="A384" s="31" t="str">
        <f t="shared" si="5"/>
        <v>A</v>
      </c>
      <c r="B384" s="42" t="s">
        <v>366</v>
      </c>
      <c r="C384" s="43" t="s">
        <v>367</v>
      </c>
      <c r="D384" s="44">
        <v>9923.7923699999992</v>
      </c>
      <c r="E384" s="44">
        <v>9923.7923699999992</v>
      </c>
      <c r="F384" s="44">
        <v>0</v>
      </c>
    </row>
    <row r="385" spans="1:6" ht="15.75" thickTop="1" x14ac:dyDescent="0.25">
      <c r="A385" s="31" t="str">
        <f t="shared" si="5"/>
        <v>A</v>
      </c>
      <c r="B385" s="45" t="s">
        <v>258</v>
      </c>
      <c r="C385" s="46" t="s">
        <v>10</v>
      </c>
      <c r="D385" s="47">
        <v>8123.072369999999</v>
      </c>
      <c r="E385" s="47">
        <v>8123.072369999999</v>
      </c>
      <c r="F385" s="47">
        <v>0</v>
      </c>
    </row>
    <row r="386" spans="1:6" x14ac:dyDescent="0.25">
      <c r="A386" s="31" t="str">
        <f t="shared" si="5"/>
        <v>A</v>
      </c>
      <c r="B386" s="48" t="s">
        <v>258</v>
      </c>
      <c r="C386" s="49" t="s">
        <v>11</v>
      </c>
      <c r="D386" s="50">
        <v>6075.4540299999999</v>
      </c>
      <c r="E386" s="50">
        <v>6075.4540299999999</v>
      </c>
      <c r="F386" s="50">
        <v>0</v>
      </c>
    </row>
    <row r="387" spans="1:6" x14ac:dyDescent="0.25">
      <c r="A387" s="31" t="str">
        <f t="shared" si="5"/>
        <v>A</v>
      </c>
      <c r="B387" s="48" t="s">
        <v>258</v>
      </c>
      <c r="C387" s="49" t="s">
        <v>12</v>
      </c>
      <c r="D387" s="50">
        <v>1781.3322599999999</v>
      </c>
      <c r="E387" s="50">
        <v>1781.3322599999999</v>
      </c>
      <c r="F387" s="50">
        <v>0</v>
      </c>
    </row>
    <row r="388" spans="1:6" x14ac:dyDescent="0.25">
      <c r="A388" s="31" t="str">
        <f t="shared" ref="A388:A451" si="6">IF(OR(D388&lt;&gt;0,),"A","B")</f>
        <v>A</v>
      </c>
      <c r="B388" s="48" t="s">
        <v>258</v>
      </c>
      <c r="C388" s="49" t="s">
        <v>15</v>
      </c>
      <c r="D388" s="50">
        <v>25.147560000000002</v>
      </c>
      <c r="E388" s="50">
        <v>25.147560000000002</v>
      </c>
      <c r="F388" s="50">
        <v>0</v>
      </c>
    </row>
    <row r="389" spans="1:6" x14ac:dyDescent="0.25">
      <c r="A389" s="31" t="str">
        <f t="shared" si="6"/>
        <v>A</v>
      </c>
      <c r="B389" s="48" t="s">
        <v>258</v>
      </c>
      <c r="C389" s="49" t="s">
        <v>16</v>
      </c>
      <c r="D389" s="50">
        <v>241.13852</v>
      </c>
      <c r="E389" s="50">
        <v>241.13852</v>
      </c>
      <c r="F389" s="50">
        <v>0</v>
      </c>
    </row>
    <row r="390" spans="1:6" x14ac:dyDescent="0.25">
      <c r="A390" s="31" t="str">
        <f t="shared" si="6"/>
        <v>A</v>
      </c>
      <c r="B390" s="45" t="s">
        <v>258</v>
      </c>
      <c r="C390" s="46" t="s">
        <v>17</v>
      </c>
      <c r="D390" s="47">
        <v>1800.72</v>
      </c>
      <c r="E390" s="47">
        <v>1800.72</v>
      </c>
      <c r="F390" s="47">
        <v>0</v>
      </c>
    </row>
    <row r="391" spans="1:6" ht="36.75" thickBot="1" x14ac:dyDescent="0.3">
      <c r="A391" s="31" t="str">
        <f t="shared" si="6"/>
        <v>A</v>
      </c>
      <c r="B391" s="42" t="s">
        <v>368</v>
      </c>
      <c r="C391" s="43" t="s">
        <v>369</v>
      </c>
      <c r="D391" s="44">
        <v>2647.6305700000003</v>
      </c>
      <c r="E391" s="44">
        <v>2414.2185700000005</v>
      </c>
      <c r="F391" s="44">
        <v>233.41200000000001</v>
      </c>
    </row>
    <row r="392" spans="1:6" ht="15.75" thickTop="1" x14ac:dyDescent="0.25">
      <c r="A392" s="31" t="str">
        <f t="shared" si="6"/>
        <v>A</v>
      </c>
      <c r="B392" s="45" t="s">
        <v>258</v>
      </c>
      <c r="C392" s="46" t="s">
        <v>10</v>
      </c>
      <c r="D392" s="47">
        <v>2019.3095700000001</v>
      </c>
      <c r="E392" s="47">
        <v>1785.8975700000001</v>
      </c>
      <c r="F392" s="47">
        <v>233.41200000000001</v>
      </c>
    </row>
    <row r="393" spans="1:6" x14ac:dyDescent="0.25">
      <c r="A393" s="31" t="str">
        <f t="shared" si="6"/>
        <v>A</v>
      </c>
      <c r="B393" s="48" t="s">
        <v>258</v>
      </c>
      <c r="C393" s="49" t="s">
        <v>11</v>
      </c>
      <c r="D393" s="50">
        <v>1170.5544499999999</v>
      </c>
      <c r="E393" s="50">
        <v>1170.5544499999999</v>
      </c>
      <c r="F393" s="50">
        <v>0</v>
      </c>
    </row>
    <row r="394" spans="1:6" x14ac:dyDescent="0.25">
      <c r="A394" s="31" t="str">
        <f t="shared" si="6"/>
        <v>A</v>
      </c>
      <c r="B394" s="48" t="s">
        <v>258</v>
      </c>
      <c r="C394" s="49" t="s">
        <v>12</v>
      </c>
      <c r="D394" s="50">
        <v>612.02766000000008</v>
      </c>
      <c r="E394" s="50">
        <v>611.20766000000003</v>
      </c>
      <c r="F394" s="50">
        <v>0.82</v>
      </c>
    </row>
    <row r="395" spans="1:6" x14ac:dyDescent="0.25">
      <c r="A395" s="31" t="str">
        <f t="shared" si="6"/>
        <v>A</v>
      </c>
      <c r="B395" s="48" t="s">
        <v>258</v>
      </c>
      <c r="C395" s="49" t="s">
        <v>2</v>
      </c>
      <c r="D395" s="50">
        <v>88.4</v>
      </c>
      <c r="E395" s="50">
        <v>0</v>
      </c>
      <c r="F395" s="50">
        <v>88.4</v>
      </c>
    </row>
    <row r="396" spans="1:6" x14ac:dyDescent="0.25">
      <c r="A396" s="31" t="str">
        <f t="shared" si="6"/>
        <v>A</v>
      </c>
      <c r="B396" s="48" t="s">
        <v>258</v>
      </c>
      <c r="C396" s="49" t="s">
        <v>15</v>
      </c>
      <c r="D396" s="50">
        <v>2.77535</v>
      </c>
      <c r="E396" s="50">
        <v>2.77535</v>
      </c>
      <c r="F396" s="50">
        <v>0</v>
      </c>
    </row>
    <row r="397" spans="1:6" x14ac:dyDescent="0.25">
      <c r="A397" s="31" t="str">
        <f t="shared" si="6"/>
        <v>A</v>
      </c>
      <c r="B397" s="48" t="s">
        <v>258</v>
      </c>
      <c r="C397" s="49" t="s">
        <v>16</v>
      </c>
      <c r="D397" s="50">
        <v>145.55211</v>
      </c>
      <c r="E397" s="50">
        <v>1.3601099999999999</v>
      </c>
      <c r="F397" s="50">
        <v>144.19200000000001</v>
      </c>
    </row>
    <row r="398" spans="1:6" x14ac:dyDescent="0.25">
      <c r="A398" s="31" t="str">
        <f t="shared" si="6"/>
        <v>A</v>
      </c>
      <c r="B398" s="45" t="s">
        <v>258</v>
      </c>
      <c r="C398" s="46" t="s">
        <v>17</v>
      </c>
      <c r="D398" s="47">
        <v>628.32100000000003</v>
      </c>
      <c r="E398" s="47">
        <v>628.32100000000003</v>
      </c>
      <c r="F398" s="47">
        <v>0</v>
      </c>
    </row>
    <row r="399" spans="1:6" ht="36.75" thickBot="1" x14ac:dyDescent="0.3">
      <c r="A399" s="31" t="str">
        <f t="shared" si="6"/>
        <v>A</v>
      </c>
      <c r="B399" s="42" t="s">
        <v>370</v>
      </c>
      <c r="C399" s="43" t="s">
        <v>371</v>
      </c>
      <c r="D399" s="44">
        <v>354.97985</v>
      </c>
      <c r="E399" s="44">
        <v>293.48262</v>
      </c>
      <c r="F399" s="44">
        <v>61.497229999999995</v>
      </c>
    </row>
    <row r="400" spans="1:6" ht="15.75" thickTop="1" x14ac:dyDescent="0.25">
      <c r="A400" s="31" t="str">
        <f t="shared" si="6"/>
        <v>A</v>
      </c>
      <c r="B400" s="45" t="s">
        <v>258</v>
      </c>
      <c r="C400" s="46" t="s">
        <v>10</v>
      </c>
      <c r="D400" s="47">
        <v>352.30585000000002</v>
      </c>
      <c r="E400" s="47">
        <v>293.18862000000001</v>
      </c>
      <c r="F400" s="47">
        <v>59.117229999999999</v>
      </c>
    </row>
    <row r="401" spans="1:6" x14ac:dyDescent="0.25">
      <c r="A401" s="31" t="str">
        <f t="shared" si="6"/>
        <v>A</v>
      </c>
      <c r="B401" s="48" t="s">
        <v>258</v>
      </c>
      <c r="C401" s="49" t="s">
        <v>11</v>
      </c>
      <c r="D401" s="50">
        <v>181.68415000000002</v>
      </c>
      <c r="E401" s="50">
        <v>176.88415000000001</v>
      </c>
      <c r="F401" s="50">
        <v>4.8</v>
      </c>
    </row>
    <row r="402" spans="1:6" x14ac:dyDescent="0.25">
      <c r="A402" s="31" t="str">
        <f t="shared" si="6"/>
        <v>A</v>
      </c>
      <c r="B402" s="48" t="s">
        <v>258</v>
      </c>
      <c r="C402" s="49" t="s">
        <v>12</v>
      </c>
      <c r="D402" s="50">
        <v>167.63403</v>
      </c>
      <c r="E402" s="50">
        <v>113.55172</v>
      </c>
      <c r="F402" s="50">
        <v>54.08231</v>
      </c>
    </row>
    <row r="403" spans="1:6" x14ac:dyDescent="0.25">
      <c r="A403" s="31" t="str">
        <f t="shared" si="6"/>
        <v>A</v>
      </c>
      <c r="B403" s="48" t="s">
        <v>258</v>
      </c>
      <c r="C403" s="49" t="s">
        <v>15</v>
      </c>
      <c r="D403" s="50">
        <v>2.7527499999999998</v>
      </c>
      <c r="E403" s="50">
        <v>2.7527499999999998</v>
      </c>
      <c r="F403" s="50">
        <v>0</v>
      </c>
    </row>
    <row r="404" spans="1:6" x14ac:dyDescent="0.25">
      <c r="A404" s="31" t="str">
        <f t="shared" si="6"/>
        <v>A</v>
      </c>
      <c r="B404" s="48" t="s">
        <v>258</v>
      </c>
      <c r="C404" s="49" t="s">
        <v>16</v>
      </c>
      <c r="D404" s="50">
        <v>0.23491999999999999</v>
      </c>
      <c r="E404" s="50">
        <v>0</v>
      </c>
      <c r="F404" s="50">
        <v>0.23491999999999999</v>
      </c>
    </row>
    <row r="405" spans="1:6" x14ac:dyDescent="0.25">
      <c r="A405" s="31" t="str">
        <f t="shared" si="6"/>
        <v>A</v>
      </c>
      <c r="B405" s="45" t="s">
        <v>258</v>
      </c>
      <c r="C405" s="46" t="s">
        <v>17</v>
      </c>
      <c r="D405" s="47">
        <v>2.6739999999999999</v>
      </c>
      <c r="E405" s="47">
        <v>0.29399999999999998</v>
      </c>
      <c r="F405" s="47">
        <v>2.38</v>
      </c>
    </row>
    <row r="406" spans="1:6" ht="36.75" thickBot="1" x14ac:dyDescent="0.3">
      <c r="A406" s="31" t="str">
        <f t="shared" si="6"/>
        <v>A</v>
      </c>
      <c r="B406" s="42" t="s">
        <v>372</v>
      </c>
      <c r="C406" s="43" t="s">
        <v>373</v>
      </c>
      <c r="D406" s="44">
        <v>387.52641999999997</v>
      </c>
      <c r="E406" s="44">
        <v>387.52641999999997</v>
      </c>
      <c r="F406" s="44">
        <v>0</v>
      </c>
    </row>
    <row r="407" spans="1:6" ht="15.75" thickTop="1" x14ac:dyDescent="0.25">
      <c r="A407" s="31" t="str">
        <f t="shared" si="6"/>
        <v>A</v>
      </c>
      <c r="B407" s="45" t="s">
        <v>258</v>
      </c>
      <c r="C407" s="46" t="s">
        <v>10</v>
      </c>
      <c r="D407" s="47">
        <v>387.52641999999997</v>
      </c>
      <c r="E407" s="47">
        <v>387.52641999999997</v>
      </c>
      <c r="F407" s="47">
        <v>0</v>
      </c>
    </row>
    <row r="408" spans="1:6" x14ac:dyDescent="0.25">
      <c r="A408" s="31" t="str">
        <f t="shared" si="6"/>
        <v>A</v>
      </c>
      <c r="B408" s="48" t="s">
        <v>258</v>
      </c>
      <c r="C408" s="49" t="s">
        <v>11</v>
      </c>
      <c r="D408" s="50">
        <v>306.37387000000001</v>
      </c>
      <c r="E408" s="50">
        <v>306.37387000000001</v>
      </c>
      <c r="F408" s="50">
        <v>0</v>
      </c>
    </row>
    <row r="409" spans="1:6" x14ac:dyDescent="0.25">
      <c r="A409" s="31" t="str">
        <f t="shared" si="6"/>
        <v>A</v>
      </c>
      <c r="B409" s="48" t="s">
        <v>258</v>
      </c>
      <c r="C409" s="49" t="s">
        <v>12</v>
      </c>
      <c r="D409" s="50">
        <v>79.575879999999998</v>
      </c>
      <c r="E409" s="50">
        <v>79.575879999999998</v>
      </c>
      <c r="F409" s="50">
        <v>0</v>
      </c>
    </row>
    <row r="410" spans="1:6" x14ac:dyDescent="0.25">
      <c r="A410" s="31" t="str">
        <f t="shared" si="6"/>
        <v>A</v>
      </c>
      <c r="B410" s="48" t="s">
        <v>258</v>
      </c>
      <c r="C410" s="49" t="s">
        <v>15</v>
      </c>
      <c r="D410" s="50">
        <v>1.57667</v>
      </c>
      <c r="E410" s="50">
        <v>1.57667</v>
      </c>
      <c r="F410" s="50">
        <v>0</v>
      </c>
    </row>
    <row r="411" spans="1:6" ht="36.75" thickBot="1" x14ac:dyDescent="0.3">
      <c r="A411" s="31" t="str">
        <f t="shared" si="6"/>
        <v>A</v>
      </c>
      <c r="B411" s="42" t="s">
        <v>374</v>
      </c>
      <c r="C411" s="43" t="s">
        <v>375</v>
      </c>
      <c r="D411" s="44">
        <v>112751.40861999997</v>
      </c>
      <c r="E411" s="44">
        <v>93665.882769999982</v>
      </c>
      <c r="F411" s="44">
        <v>19085.525849999998</v>
      </c>
    </row>
    <row r="412" spans="1:6" ht="15.75" thickTop="1" x14ac:dyDescent="0.25">
      <c r="A412" s="31" t="str">
        <f t="shared" si="6"/>
        <v>A</v>
      </c>
      <c r="B412" s="45" t="s">
        <v>258</v>
      </c>
      <c r="C412" s="46" t="s">
        <v>10</v>
      </c>
      <c r="D412" s="47">
        <v>92981.518939999994</v>
      </c>
      <c r="E412" s="47">
        <v>75214.101939999993</v>
      </c>
      <c r="F412" s="47">
        <v>17767.417000000001</v>
      </c>
    </row>
    <row r="413" spans="1:6" x14ac:dyDescent="0.25">
      <c r="A413" s="31" t="str">
        <f t="shared" si="6"/>
        <v>A</v>
      </c>
      <c r="B413" s="48" t="s">
        <v>258</v>
      </c>
      <c r="C413" s="49" t="s">
        <v>11</v>
      </c>
      <c r="D413" s="50">
        <v>11325.531610000002</v>
      </c>
      <c r="E413" s="50">
        <v>4052.2498300000007</v>
      </c>
      <c r="F413" s="50">
        <v>7273.2817800000012</v>
      </c>
    </row>
    <row r="414" spans="1:6" x14ac:dyDescent="0.25">
      <c r="A414" s="31" t="str">
        <f t="shared" si="6"/>
        <v>A</v>
      </c>
      <c r="B414" s="48" t="s">
        <v>258</v>
      </c>
      <c r="C414" s="49" t="s">
        <v>12</v>
      </c>
      <c r="D414" s="50">
        <v>31584.662120000005</v>
      </c>
      <c r="E414" s="50">
        <v>26186.068130000003</v>
      </c>
      <c r="F414" s="50">
        <v>5398.5939900000003</v>
      </c>
    </row>
    <row r="415" spans="1:6" x14ac:dyDescent="0.25">
      <c r="A415" s="31" t="str">
        <f t="shared" si="6"/>
        <v>A</v>
      </c>
      <c r="B415" s="48" t="s">
        <v>258</v>
      </c>
      <c r="C415" s="49" t="s">
        <v>14</v>
      </c>
      <c r="D415" s="50">
        <v>38812.161160000003</v>
      </c>
      <c r="E415" s="50">
        <v>38502.847570000005</v>
      </c>
      <c r="F415" s="50">
        <v>309.31359000000003</v>
      </c>
    </row>
    <row r="416" spans="1:6" x14ac:dyDescent="0.25">
      <c r="A416" s="31" t="str">
        <f t="shared" si="6"/>
        <v>A</v>
      </c>
      <c r="B416" s="48" t="s">
        <v>258</v>
      </c>
      <c r="C416" s="49" t="s">
        <v>2</v>
      </c>
      <c r="D416" s="50">
        <v>4565.3395799999998</v>
      </c>
      <c r="E416" s="50">
        <v>222.11507</v>
      </c>
      <c r="F416" s="50">
        <v>4343.22451</v>
      </c>
    </row>
    <row r="417" spans="1:6" x14ac:dyDescent="0.25">
      <c r="A417" s="31" t="str">
        <f t="shared" si="6"/>
        <v>A</v>
      </c>
      <c r="B417" s="48" t="s">
        <v>258</v>
      </c>
      <c r="C417" s="49" t="s">
        <v>15</v>
      </c>
      <c r="D417" s="50">
        <v>208.39781000000002</v>
      </c>
      <c r="E417" s="50">
        <v>94.981920000000017</v>
      </c>
      <c r="F417" s="50">
        <v>113.41589</v>
      </c>
    </row>
    <row r="418" spans="1:6" x14ac:dyDescent="0.25">
      <c r="A418" s="31" t="str">
        <f t="shared" si="6"/>
        <v>A</v>
      </c>
      <c r="B418" s="48" t="s">
        <v>258</v>
      </c>
      <c r="C418" s="49" t="s">
        <v>16</v>
      </c>
      <c r="D418" s="50">
        <v>6485.4266600000001</v>
      </c>
      <c r="E418" s="50">
        <v>6155.8394200000002</v>
      </c>
      <c r="F418" s="50">
        <v>329.58724000000001</v>
      </c>
    </row>
    <row r="419" spans="1:6" x14ac:dyDescent="0.25">
      <c r="A419" s="31" t="str">
        <f t="shared" si="6"/>
        <v>A</v>
      </c>
      <c r="B419" s="45" t="s">
        <v>258</v>
      </c>
      <c r="C419" s="46" t="s">
        <v>17</v>
      </c>
      <c r="D419" s="47">
        <v>6402.4270299999989</v>
      </c>
      <c r="E419" s="47">
        <v>5084.3181799999993</v>
      </c>
      <c r="F419" s="47">
        <v>1318.1088499999998</v>
      </c>
    </row>
    <row r="420" spans="1:6" x14ac:dyDescent="0.25">
      <c r="A420" s="31" t="str">
        <f t="shared" si="6"/>
        <v>A</v>
      </c>
      <c r="B420" s="45" t="s">
        <v>258</v>
      </c>
      <c r="C420" s="46" t="s">
        <v>18</v>
      </c>
      <c r="D420" s="47">
        <v>13367.462649999998</v>
      </c>
      <c r="E420" s="47">
        <v>13367.462649999998</v>
      </c>
      <c r="F420" s="47">
        <v>0</v>
      </c>
    </row>
    <row r="421" spans="1:6" ht="36.75" thickBot="1" x14ac:dyDescent="0.3">
      <c r="A421" s="31" t="str">
        <f t="shared" si="6"/>
        <v>A</v>
      </c>
      <c r="B421" s="42" t="s">
        <v>376</v>
      </c>
      <c r="C421" s="43" t="s">
        <v>377</v>
      </c>
      <c r="D421" s="44">
        <v>2997.3751900000002</v>
      </c>
      <c r="E421" s="44">
        <v>2997.3751900000002</v>
      </c>
      <c r="F421" s="44">
        <v>0</v>
      </c>
    </row>
    <row r="422" spans="1:6" ht="15.75" thickTop="1" x14ac:dyDescent="0.25">
      <c r="A422" s="31" t="str">
        <f t="shared" si="6"/>
        <v>A</v>
      </c>
      <c r="B422" s="45" t="s">
        <v>258</v>
      </c>
      <c r="C422" s="46" t="s">
        <v>10</v>
      </c>
      <c r="D422" s="47">
        <v>2990.5999900000002</v>
      </c>
      <c r="E422" s="47">
        <v>2990.5999900000002</v>
      </c>
      <c r="F422" s="47">
        <v>0</v>
      </c>
    </row>
    <row r="423" spans="1:6" x14ac:dyDescent="0.25">
      <c r="A423" s="31" t="str">
        <f t="shared" si="6"/>
        <v>A</v>
      </c>
      <c r="B423" s="48" t="s">
        <v>258</v>
      </c>
      <c r="C423" s="49" t="s">
        <v>11</v>
      </c>
      <c r="D423" s="50">
        <v>1700.2837099999999</v>
      </c>
      <c r="E423" s="50">
        <v>1700.2837099999999</v>
      </c>
      <c r="F423" s="50">
        <v>0</v>
      </c>
    </row>
    <row r="424" spans="1:6" x14ac:dyDescent="0.25">
      <c r="A424" s="31" t="str">
        <f t="shared" si="6"/>
        <v>A</v>
      </c>
      <c r="B424" s="48" t="s">
        <v>258</v>
      </c>
      <c r="C424" s="49" t="s">
        <v>12</v>
      </c>
      <c r="D424" s="50">
        <v>1047.4596799999999</v>
      </c>
      <c r="E424" s="50">
        <v>1047.4596799999999</v>
      </c>
      <c r="F424" s="50">
        <v>0</v>
      </c>
    </row>
    <row r="425" spans="1:6" x14ac:dyDescent="0.25">
      <c r="A425" s="31" t="str">
        <f t="shared" si="6"/>
        <v>A</v>
      </c>
      <c r="B425" s="48" t="s">
        <v>258</v>
      </c>
      <c r="C425" s="49" t="s">
        <v>2</v>
      </c>
      <c r="D425" s="50">
        <v>211.12757000000002</v>
      </c>
      <c r="E425" s="50">
        <v>211.12757000000002</v>
      </c>
      <c r="F425" s="50">
        <v>0</v>
      </c>
    </row>
    <row r="426" spans="1:6" x14ac:dyDescent="0.25">
      <c r="A426" s="31" t="str">
        <f t="shared" si="6"/>
        <v>A</v>
      </c>
      <c r="B426" s="48" t="s">
        <v>258</v>
      </c>
      <c r="C426" s="49" t="s">
        <v>15</v>
      </c>
      <c r="D426" s="50">
        <v>25.159310000000001</v>
      </c>
      <c r="E426" s="50">
        <v>25.159310000000001</v>
      </c>
      <c r="F426" s="50">
        <v>0</v>
      </c>
    </row>
    <row r="427" spans="1:6" x14ac:dyDescent="0.25">
      <c r="A427" s="31" t="str">
        <f t="shared" si="6"/>
        <v>A</v>
      </c>
      <c r="B427" s="48" t="s">
        <v>258</v>
      </c>
      <c r="C427" s="49" t="s">
        <v>16</v>
      </c>
      <c r="D427" s="50">
        <v>6.5697200000000002</v>
      </c>
      <c r="E427" s="50">
        <v>6.5697200000000002</v>
      </c>
      <c r="F427" s="50">
        <v>0</v>
      </c>
    </row>
    <row r="428" spans="1:6" x14ac:dyDescent="0.25">
      <c r="A428" s="31" t="str">
        <f t="shared" si="6"/>
        <v>A</v>
      </c>
      <c r="B428" s="45" t="s">
        <v>258</v>
      </c>
      <c r="C428" s="46" t="s">
        <v>17</v>
      </c>
      <c r="D428" s="47">
        <v>6.7751999999999999</v>
      </c>
      <c r="E428" s="47">
        <v>6.7751999999999999</v>
      </c>
      <c r="F428" s="47">
        <v>0</v>
      </c>
    </row>
    <row r="429" spans="1:6" s="55" customFormat="1" ht="36.75" thickBot="1" x14ac:dyDescent="0.3">
      <c r="A429" s="51" t="str">
        <f t="shared" si="6"/>
        <v>A</v>
      </c>
      <c r="B429" s="52" t="s">
        <v>378</v>
      </c>
      <c r="C429" s="53" t="s">
        <v>375</v>
      </c>
      <c r="D429" s="54">
        <v>2957.1708900000003</v>
      </c>
      <c r="E429" s="54">
        <v>2957.1708900000003</v>
      </c>
      <c r="F429" s="54">
        <v>0</v>
      </c>
    </row>
    <row r="430" spans="1:6" s="55" customFormat="1" ht="15.75" thickTop="1" x14ac:dyDescent="0.25">
      <c r="A430" s="51" t="str">
        <f t="shared" si="6"/>
        <v>A</v>
      </c>
      <c r="B430" s="56" t="s">
        <v>258</v>
      </c>
      <c r="C430" s="57" t="s">
        <v>10</v>
      </c>
      <c r="D430" s="58">
        <v>2950.3956899999998</v>
      </c>
      <c r="E430" s="58">
        <v>2950.3956899999998</v>
      </c>
      <c r="F430" s="58">
        <v>0</v>
      </c>
    </row>
    <row r="431" spans="1:6" s="55" customFormat="1" x14ac:dyDescent="0.25">
      <c r="A431" s="51" t="str">
        <f t="shared" si="6"/>
        <v>A</v>
      </c>
      <c r="B431" s="59" t="s">
        <v>258</v>
      </c>
      <c r="C431" s="60" t="s">
        <v>11</v>
      </c>
      <c r="D431" s="61">
        <v>1700.2837099999999</v>
      </c>
      <c r="E431" s="61">
        <v>1700.2837099999999</v>
      </c>
      <c r="F431" s="61">
        <v>0</v>
      </c>
    </row>
    <row r="432" spans="1:6" s="55" customFormat="1" x14ac:dyDescent="0.25">
      <c r="A432" s="51" t="str">
        <f t="shared" si="6"/>
        <v>A</v>
      </c>
      <c r="B432" s="59" t="s">
        <v>258</v>
      </c>
      <c r="C432" s="60" t="s">
        <v>12</v>
      </c>
      <c r="D432" s="61">
        <v>1007.2553800000001</v>
      </c>
      <c r="E432" s="61">
        <v>1007.2553800000001</v>
      </c>
      <c r="F432" s="61">
        <v>0</v>
      </c>
    </row>
    <row r="433" spans="1:6" s="55" customFormat="1" x14ac:dyDescent="0.25">
      <c r="A433" s="51" t="str">
        <f t="shared" si="6"/>
        <v>A</v>
      </c>
      <c r="B433" s="59" t="s">
        <v>258</v>
      </c>
      <c r="C433" s="60" t="s">
        <v>2</v>
      </c>
      <c r="D433" s="61">
        <v>211.12757000000002</v>
      </c>
      <c r="E433" s="61">
        <v>211.12757000000002</v>
      </c>
      <c r="F433" s="61">
        <v>0</v>
      </c>
    </row>
    <row r="434" spans="1:6" s="55" customFormat="1" x14ac:dyDescent="0.25">
      <c r="A434" s="51" t="str">
        <f t="shared" si="6"/>
        <v>A</v>
      </c>
      <c r="B434" s="59" t="s">
        <v>258</v>
      </c>
      <c r="C434" s="60" t="s">
        <v>15</v>
      </c>
      <c r="D434" s="61">
        <v>25.159310000000001</v>
      </c>
      <c r="E434" s="61">
        <v>25.159310000000001</v>
      </c>
      <c r="F434" s="61">
        <v>0</v>
      </c>
    </row>
    <row r="435" spans="1:6" s="55" customFormat="1" x14ac:dyDescent="0.25">
      <c r="A435" s="51" t="str">
        <f t="shared" si="6"/>
        <v>A</v>
      </c>
      <c r="B435" s="59" t="s">
        <v>258</v>
      </c>
      <c r="C435" s="60" t="s">
        <v>16</v>
      </c>
      <c r="D435" s="61">
        <v>6.5697200000000002</v>
      </c>
      <c r="E435" s="61">
        <v>6.5697200000000002</v>
      </c>
      <c r="F435" s="61">
        <v>0</v>
      </c>
    </row>
    <row r="436" spans="1:6" s="55" customFormat="1" x14ac:dyDescent="0.25">
      <c r="A436" s="51" t="str">
        <f t="shared" si="6"/>
        <v>A</v>
      </c>
      <c r="B436" s="56" t="s">
        <v>258</v>
      </c>
      <c r="C436" s="57" t="s">
        <v>17</v>
      </c>
      <c r="D436" s="58">
        <v>6.7751999999999999</v>
      </c>
      <c r="E436" s="58">
        <v>6.7751999999999999</v>
      </c>
      <c r="F436" s="58">
        <v>0</v>
      </c>
    </row>
    <row r="437" spans="1:6" s="55" customFormat="1" ht="18.75" thickBot="1" x14ac:dyDescent="0.3">
      <c r="A437" s="51" t="str">
        <f t="shared" si="6"/>
        <v>A</v>
      </c>
      <c r="B437" s="52" t="s">
        <v>379</v>
      </c>
      <c r="C437" s="53" t="s">
        <v>380</v>
      </c>
      <c r="D437" s="54">
        <v>18.746599999999997</v>
      </c>
      <c r="E437" s="54">
        <v>18.746599999999997</v>
      </c>
      <c r="F437" s="54">
        <v>0</v>
      </c>
    </row>
    <row r="438" spans="1:6" s="55" customFormat="1" ht="15.75" thickTop="1" x14ac:dyDescent="0.25">
      <c r="A438" s="51" t="str">
        <f t="shared" si="6"/>
        <v>A</v>
      </c>
      <c r="B438" s="56" t="s">
        <v>258</v>
      </c>
      <c r="C438" s="57" t="s">
        <v>10</v>
      </c>
      <c r="D438" s="58">
        <v>18.746599999999997</v>
      </c>
      <c r="E438" s="58">
        <v>18.746599999999997</v>
      </c>
      <c r="F438" s="58">
        <v>0</v>
      </c>
    </row>
    <row r="439" spans="1:6" s="55" customFormat="1" x14ac:dyDescent="0.25">
      <c r="A439" s="51" t="str">
        <f t="shared" si="6"/>
        <v>A</v>
      </c>
      <c r="B439" s="59" t="s">
        <v>258</v>
      </c>
      <c r="C439" s="60" t="s">
        <v>12</v>
      </c>
      <c r="D439" s="61">
        <v>18.746599999999997</v>
      </c>
      <c r="E439" s="61">
        <v>18.746599999999997</v>
      </c>
      <c r="F439" s="61">
        <v>0</v>
      </c>
    </row>
    <row r="440" spans="1:6" s="55" customFormat="1" ht="36.75" thickBot="1" x14ac:dyDescent="0.3">
      <c r="A440" s="51" t="str">
        <f t="shared" si="6"/>
        <v>A</v>
      </c>
      <c r="B440" s="52" t="s">
        <v>381</v>
      </c>
      <c r="C440" s="53" t="s">
        <v>382</v>
      </c>
      <c r="D440" s="54">
        <v>17.015000000000001</v>
      </c>
      <c r="E440" s="54">
        <v>17.015000000000001</v>
      </c>
      <c r="F440" s="54">
        <v>0</v>
      </c>
    </row>
    <row r="441" spans="1:6" s="55" customFormat="1" ht="15.75" thickTop="1" x14ac:dyDescent="0.25">
      <c r="A441" s="51" t="str">
        <f t="shared" si="6"/>
        <v>A</v>
      </c>
      <c r="B441" s="56" t="s">
        <v>258</v>
      </c>
      <c r="C441" s="57" t="s">
        <v>10</v>
      </c>
      <c r="D441" s="58">
        <v>17.015000000000001</v>
      </c>
      <c r="E441" s="58">
        <v>17.015000000000001</v>
      </c>
      <c r="F441" s="58">
        <v>0</v>
      </c>
    </row>
    <row r="442" spans="1:6" s="55" customFormat="1" x14ac:dyDescent="0.25">
      <c r="A442" s="51" t="str">
        <f t="shared" si="6"/>
        <v>A</v>
      </c>
      <c r="B442" s="59" t="s">
        <v>258</v>
      </c>
      <c r="C442" s="60" t="s">
        <v>12</v>
      </c>
      <c r="D442" s="61">
        <v>17.015000000000001</v>
      </c>
      <c r="E442" s="61">
        <v>17.015000000000001</v>
      </c>
      <c r="F442" s="61">
        <v>0</v>
      </c>
    </row>
    <row r="443" spans="1:6" s="55" customFormat="1" ht="18.75" thickBot="1" x14ac:dyDescent="0.3">
      <c r="A443" s="51" t="str">
        <f t="shared" si="6"/>
        <v>A</v>
      </c>
      <c r="B443" s="52" t="s">
        <v>383</v>
      </c>
      <c r="C443" s="53" t="s">
        <v>384</v>
      </c>
      <c r="D443" s="54">
        <v>4.4426999999999994</v>
      </c>
      <c r="E443" s="54">
        <v>4.4426999999999994</v>
      </c>
      <c r="F443" s="54">
        <v>0</v>
      </c>
    </row>
    <row r="444" spans="1:6" s="55" customFormat="1" ht="15.75" thickTop="1" x14ac:dyDescent="0.25">
      <c r="A444" s="51" t="str">
        <f t="shared" si="6"/>
        <v>A</v>
      </c>
      <c r="B444" s="56" t="s">
        <v>258</v>
      </c>
      <c r="C444" s="57" t="s">
        <v>10</v>
      </c>
      <c r="D444" s="58">
        <v>4.4426999999999994</v>
      </c>
      <c r="E444" s="58">
        <v>4.4426999999999994</v>
      </c>
      <c r="F444" s="58">
        <v>0</v>
      </c>
    </row>
    <row r="445" spans="1:6" s="55" customFormat="1" x14ac:dyDescent="0.25">
      <c r="A445" s="51" t="str">
        <f t="shared" si="6"/>
        <v>A</v>
      </c>
      <c r="B445" s="59" t="s">
        <v>258</v>
      </c>
      <c r="C445" s="60" t="s">
        <v>12</v>
      </c>
      <c r="D445" s="61">
        <v>4.4426999999999994</v>
      </c>
      <c r="E445" s="61">
        <v>4.4426999999999994</v>
      </c>
      <c r="F445" s="61">
        <v>0</v>
      </c>
    </row>
    <row r="446" spans="1:6" ht="18.75" thickBot="1" x14ac:dyDescent="0.3">
      <c r="A446" s="31" t="str">
        <f t="shared" si="6"/>
        <v>A</v>
      </c>
      <c r="B446" s="42" t="s">
        <v>385</v>
      </c>
      <c r="C446" s="43" t="s">
        <v>386</v>
      </c>
      <c r="D446" s="44">
        <v>432.04930000000002</v>
      </c>
      <c r="E446" s="44">
        <v>432.04930000000002</v>
      </c>
      <c r="F446" s="44">
        <v>0</v>
      </c>
    </row>
    <row r="447" spans="1:6" ht="15.75" thickTop="1" x14ac:dyDescent="0.25">
      <c r="A447" s="31" t="str">
        <f t="shared" si="6"/>
        <v>A</v>
      </c>
      <c r="B447" s="45" t="s">
        <v>258</v>
      </c>
      <c r="C447" s="46" t="s">
        <v>10</v>
      </c>
      <c r="D447" s="47">
        <v>432.04930000000002</v>
      </c>
      <c r="E447" s="47">
        <v>432.04930000000002</v>
      </c>
      <c r="F447" s="47">
        <v>0</v>
      </c>
    </row>
    <row r="448" spans="1:6" x14ac:dyDescent="0.25">
      <c r="A448" s="31" t="str">
        <f t="shared" si="6"/>
        <v>A</v>
      </c>
      <c r="B448" s="48" t="s">
        <v>258</v>
      </c>
      <c r="C448" s="49" t="s">
        <v>11</v>
      </c>
      <c r="D448" s="50">
        <v>302.40671999999995</v>
      </c>
      <c r="E448" s="50">
        <v>302.40671999999995</v>
      </c>
      <c r="F448" s="50">
        <v>0</v>
      </c>
    </row>
    <row r="449" spans="1:6" x14ac:dyDescent="0.25">
      <c r="A449" s="31" t="str">
        <f t="shared" si="6"/>
        <v>A</v>
      </c>
      <c r="B449" s="48" t="s">
        <v>258</v>
      </c>
      <c r="C449" s="49" t="s">
        <v>12</v>
      </c>
      <c r="D449" s="50">
        <v>125.76164999999999</v>
      </c>
      <c r="E449" s="50">
        <v>125.76164999999999</v>
      </c>
      <c r="F449" s="50">
        <v>0</v>
      </c>
    </row>
    <row r="450" spans="1:6" x14ac:dyDescent="0.25">
      <c r="A450" s="31" t="str">
        <f t="shared" si="6"/>
        <v>A</v>
      </c>
      <c r="B450" s="48" t="s">
        <v>258</v>
      </c>
      <c r="C450" s="49" t="s">
        <v>15</v>
      </c>
      <c r="D450" s="50">
        <v>3.5251399999999999</v>
      </c>
      <c r="E450" s="50">
        <v>3.5251399999999999</v>
      </c>
      <c r="F450" s="50">
        <v>0</v>
      </c>
    </row>
    <row r="451" spans="1:6" x14ac:dyDescent="0.25">
      <c r="A451" s="31" t="str">
        <f t="shared" si="6"/>
        <v>A</v>
      </c>
      <c r="B451" s="48" t="s">
        <v>258</v>
      </c>
      <c r="C451" s="49" t="s">
        <v>16</v>
      </c>
      <c r="D451" s="50">
        <v>0.35579</v>
      </c>
      <c r="E451" s="50">
        <v>0.35579</v>
      </c>
      <c r="F451" s="50">
        <v>0</v>
      </c>
    </row>
    <row r="452" spans="1:6" ht="36.75" thickBot="1" x14ac:dyDescent="0.3">
      <c r="A452" s="31" t="str">
        <f t="shared" ref="A452:A515" si="7">IF(OR(D452&lt;&gt;0,),"A","B")</f>
        <v>A</v>
      </c>
      <c r="B452" s="42" t="s">
        <v>387</v>
      </c>
      <c r="C452" s="43" t="s">
        <v>388</v>
      </c>
      <c r="D452" s="44">
        <v>518.43217000000004</v>
      </c>
      <c r="E452" s="44">
        <v>376.69173999999998</v>
      </c>
      <c r="F452" s="44">
        <v>141.74043</v>
      </c>
    </row>
    <row r="453" spans="1:6" ht="15.75" thickTop="1" x14ac:dyDescent="0.25">
      <c r="A453" s="31" t="str">
        <f t="shared" si="7"/>
        <v>A</v>
      </c>
      <c r="B453" s="45" t="s">
        <v>258</v>
      </c>
      <c r="C453" s="46" t="s">
        <v>10</v>
      </c>
      <c r="D453" s="47">
        <v>517.01838999999995</v>
      </c>
      <c r="E453" s="47">
        <v>375.27795999999995</v>
      </c>
      <c r="F453" s="47">
        <v>141.74043</v>
      </c>
    </row>
    <row r="454" spans="1:6" x14ac:dyDescent="0.25">
      <c r="A454" s="31" t="str">
        <f t="shared" si="7"/>
        <v>A</v>
      </c>
      <c r="B454" s="48" t="s">
        <v>258</v>
      </c>
      <c r="C454" s="49" t="s">
        <v>11</v>
      </c>
      <c r="D454" s="50">
        <v>335.36629999999997</v>
      </c>
      <c r="E454" s="50">
        <v>335.36629999999997</v>
      </c>
      <c r="F454" s="50">
        <v>0</v>
      </c>
    </row>
    <row r="455" spans="1:6" x14ac:dyDescent="0.25">
      <c r="A455" s="31" t="str">
        <f t="shared" si="7"/>
        <v>A</v>
      </c>
      <c r="B455" s="48" t="s">
        <v>258</v>
      </c>
      <c r="C455" s="49" t="s">
        <v>12</v>
      </c>
      <c r="D455" s="50">
        <v>129.20836</v>
      </c>
      <c r="E455" s="50">
        <v>13.56406</v>
      </c>
      <c r="F455" s="50">
        <v>115.6443</v>
      </c>
    </row>
    <row r="456" spans="1:6" x14ac:dyDescent="0.25">
      <c r="A456" s="31" t="str">
        <f t="shared" si="7"/>
        <v>A</v>
      </c>
      <c r="B456" s="48" t="s">
        <v>258</v>
      </c>
      <c r="C456" s="49" t="s">
        <v>2</v>
      </c>
      <c r="D456" s="50">
        <v>23.7</v>
      </c>
      <c r="E456" s="50">
        <v>0</v>
      </c>
      <c r="F456" s="50">
        <v>23.7</v>
      </c>
    </row>
    <row r="457" spans="1:6" x14ac:dyDescent="0.25">
      <c r="A457" s="31" t="str">
        <f t="shared" si="7"/>
        <v>A</v>
      </c>
      <c r="B457" s="48" t="s">
        <v>258</v>
      </c>
      <c r="C457" s="49" t="s">
        <v>15</v>
      </c>
      <c r="D457" s="50">
        <v>6.3476000000000008</v>
      </c>
      <c r="E457" s="50">
        <v>6.3476000000000008</v>
      </c>
      <c r="F457" s="50">
        <v>0</v>
      </c>
    </row>
    <row r="458" spans="1:6" x14ac:dyDescent="0.25">
      <c r="A458" s="31" t="str">
        <f t="shared" si="7"/>
        <v>A</v>
      </c>
      <c r="B458" s="48" t="s">
        <v>258</v>
      </c>
      <c r="C458" s="49" t="s">
        <v>16</v>
      </c>
      <c r="D458" s="50">
        <v>22.396129999999999</v>
      </c>
      <c r="E458" s="50">
        <v>20</v>
      </c>
      <c r="F458" s="50">
        <v>2.3961300000000003</v>
      </c>
    </row>
    <row r="459" spans="1:6" x14ac:dyDescent="0.25">
      <c r="A459" s="31" t="str">
        <f t="shared" si="7"/>
        <v>A</v>
      </c>
      <c r="B459" s="45" t="s">
        <v>258</v>
      </c>
      <c r="C459" s="46" t="s">
        <v>17</v>
      </c>
      <c r="D459" s="47">
        <v>1.41378</v>
      </c>
      <c r="E459" s="47">
        <v>1.41378</v>
      </c>
      <c r="F459" s="47">
        <v>0</v>
      </c>
    </row>
    <row r="460" spans="1:6" ht="36.75" thickBot="1" x14ac:dyDescent="0.3">
      <c r="A460" s="31" t="str">
        <f t="shared" si="7"/>
        <v>A</v>
      </c>
      <c r="B460" s="42" t="s">
        <v>389</v>
      </c>
      <c r="C460" s="43" t="s">
        <v>390</v>
      </c>
      <c r="D460" s="44">
        <v>249.23793000000001</v>
      </c>
      <c r="E460" s="44">
        <v>249.23793000000001</v>
      </c>
      <c r="F460" s="44">
        <v>0</v>
      </c>
    </row>
    <row r="461" spans="1:6" ht="15.75" thickTop="1" x14ac:dyDescent="0.25">
      <c r="A461" s="31" t="str">
        <f t="shared" si="7"/>
        <v>A</v>
      </c>
      <c r="B461" s="45" t="s">
        <v>258</v>
      </c>
      <c r="C461" s="46" t="s">
        <v>10</v>
      </c>
      <c r="D461" s="47">
        <v>249.23793000000001</v>
      </c>
      <c r="E461" s="47">
        <v>249.23793000000001</v>
      </c>
      <c r="F461" s="47">
        <v>0</v>
      </c>
    </row>
    <row r="462" spans="1:6" x14ac:dyDescent="0.25">
      <c r="A462" s="31" t="str">
        <f t="shared" si="7"/>
        <v>A</v>
      </c>
      <c r="B462" s="48" t="s">
        <v>258</v>
      </c>
      <c r="C462" s="49" t="s">
        <v>11</v>
      </c>
      <c r="D462" s="50">
        <v>178.44910000000002</v>
      </c>
      <c r="E462" s="50">
        <v>178.44910000000002</v>
      </c>
      <c r="F462" s="50">
        <v>0</v>
      </c>
    </row>
    <row r="463" spans="1:6" x14ac:dyDescent="0.25">
      <c r="A463" s="31" t="str">
        <f t="shared" si="7"/>
        <v>A</v>
      </c>
      <c r="B463" s="48" t="s">
        <v>258</v>
      </c>
      <c r="C463" s="49" t="s">
        <v>12</v>
      </c>
      <c r="D463" s="50">
        <v>70.20689999999999</v>
      </c>
      <c r="E463" s="50">
        <v>70.20689999999999</v>
      </c>
      <c r="F463" s="50">
        <v>0</v>
      </c>
    </row>
    <row r="464" spans="1:6" x14ac:dyDescent="0.25">
      <c r="A464" s="31" t="str">
        <f t="shared" si="7"/>
        <v>A</v>
      </c>
      <c r="B464" s="48" t="s">
        <v>258</v>
      </c>
      <c r="C464" s="49" t="s">
        <v>16</v>
      </c>
      <c r="D464" s="50">
        <v>0.58192999999999995</v>
      </c>
      <c r="E464" s="50">
        <v>0.58192999999999995</v>
      </c>
      <c r="F464" s="50">
        <v>0</v>
      </c>
    </row>
    <row r="465" spans="1:6" ht="18.75" thickBot="1" x14ac:dyDescent="0.3">
      <c r="A465" s="31" t="str">
        <f t="shared" si="7"/>
        <v>A</v>
      </c>
      <c r="B465" s="42" t="s">
        <v>391</v>
      </c>
      <c r="C465" s="43" t="s">
        <v>392</v>
      </c>
      <c r="D465" s="44">
        <v>17950.501720000004</v>
      </c>
      <c r="E465" s="44">
        <v>17950.501720000004</v>
      </c>
      <c r="F465" s="44">
        <v>0</v>
      </c>
    </row>
    <row r="466" spans="1:6" ht="15.75" thickTop="1" x14ac:dyDescent="0.25">
      <c r="A466" s="31" t="str">
        <f t="shared" si="7"/>
        <v>A</v>
      </c>
      <c r="B466" s="45" t="s">
        <v>258</v>
      </c>
      <c r="C466" s="46" t="s">
        <v>10</v>
      </c>
      <c r="D466" s="47">
        <v>17874.63178</v>
      </c>
      <c r="E466" s="47">
        <v>17874.63178</v>
      </c>
      <c r="F466" s="47">
        <v>0</v>
      </c>
    </row>
    <row r="467" spans="1:6" x14ac:dyDescent="0.25">
      <c r="A467" s="31" t="str">
        <f t="shared" si="7"/>
        <v>A</v>
      </c>
      <c r="B467" s="48" t="s">
        <v>258</v>
      </c>
      <c r="C467" s="49" t="s">
        <v>11</v>
      </c>
      <c r="D467" s="50">
        <v>438.33647999999999</v>
      </c>
      <c r="E467" s="50">
        <v>438.33647999999999</v>
      </c>
      <c r="F467" s="50">
        <v>0</v>
      </c>
    </row>
    <row r="468" spans="1:6" x14ac:dyDescent="0.25">
      <c r="A468" s="31" t="str">
        <f t="shared" si="7"/>
        <v>A</v>
      </c>
      <c r="B468" s="48" t="s">
        <v>258</v>
      </c>
      <c r="C468" s="49" t="s">
        <v>12</v>
      </c>
      <c r="D468" s="50">
        <v>17388.924589999999</v>
      </c>
      <c r="E468" s="50">
        <v>17388.924589999999</v>
      </c>
      <c r="F468" s="50">
        <v>0</v>
      </c>
    </row>
    <row r="469" spans="1:6" x14ac:dyDescent="0.25">
      <c r="A469" s="31" t="str">
        <f t="shared" si="7"/>
        <v>A</v>
      </c>
      <c r="B469" s="48" t="s">
        <v>258</v>
      </c>
      <c r="C469" s="49" t="s">
        <v>15</v>
      </c>
      <c r="D469" s="50">
        <v>44.581710000000001</v>
      </c>
      <c r="E469" s="50">
        <v>44.581710000000001</v>
      </c>
      <c r="F469" s="50">
        <v>0</v>
      </c>
    </row>
    <row r="470" spans="1:6" x14ac:dyDescent="0.25">
      <c r="A470" s="31" t="str">
        <f t="shared" si="7"/>
        <v>A</v>
      </c>
      <c r="B470" s="48" t="s">
        <v>258</v>
      </c>
      <c r="C470" s="49" t="s">
        <v>16</v>
      </c>
      <c r="D470" s="50">
        <v>2.7890000000000001</v>
      </c>
      <c r="E470" s="50">
        <v>2.7890000000000001</v>
      </c>
      <c r="F470" s="50">
        <v>0</v>
      </c>
    </row>
    <row r="471" spans="1:6" x14ac:dyDescent="0.25">
      <c r="A471" s="31" t="str">
        <f t="shared" si="7"/>
        <v>A</v>
      </c>
      <c r="B471" s="45" t="s">
        <v>258</v>
      </c>
      <c r="C471" s="46" t="s">
        <v>17</v>
      </c>
      <c r="D471" s="47">
        <v>75.86994</v>
      </c>
      <c r="E471" s="47">
        <v>75.86994</v>
      </c>
      <c r="F471" s="47">
        <v>0</v>
      </c>
    </row>
    <row r="472" spans="1:6" s="55" customFormat="1" ht="18.75" thickBot="1" x14ac:dyDescent="0.3">
      <c r="A472" s="51" t="str">
        <f t="shared" si="7"/>
        <v>A</v>
      </c>
      <c r="B472" s="52" t="s">
        <v>393</v>
      </c>
      <c r="C472" s="53" t="s">
        <v>394</v>
      </c>
      <c r="D472" s="54">
        <v>765.77324999999996</v>
      </c>
      <c r="E472" s="54">
        <v>765.77324999999996</v>
      </c>
      <c r="F472" s="54">
        <v>0</v>
      </c>
    </row>
    <row r="473" spans="1:6" s="55" customFormat="1" ht="15.75" thickTop="1" x14ac:dyDescent="0.25">
      <c r="A473" s="51" t="str">
        <f t="shared" si="7"/>
        <v>A</v>
      </c>
      <c r="B473" s="56" t="s">
        <v>258</v>
      </c>
      <c r="C473" s="57" t="s">
        <v>10</v>
      </c>
      <c r="D473" s="58">
        <v>765.77324999999996</v>
      </c>
      <c r="E473" s="58">
        <v>765.77324999999996</v>
      </c>
      <c r="F473" s="58">
        <v>0</v>
      </c>
    </row>
    <row r="474" spans="1:6" s="55" customFormat="1" x14ac:dyDescent="0.25">
      <c r="A474" s="51" t="str">
        <f t="shared" si="7"/>
        <v>A</v>
      </c>
      <c r="B474" s="59" t="s">
        <v>258</v>
      </c>
      <c r="C474" s="60" t="s">
        <v>11</v>
      </c>
      <c r="D474" s="61">
        <v>427.06682000000001</v>
      </c>
      <c r="E474" s="61">
        <v>427.06682000000001</v>
      </c>
      <c r="F474" s="61">
        <v>0</v>
      </c>
    </row>
    <row r="475" spans="1:6" s="55" customFormat="1" x14ac:dyDescent="0.25">
      <c r="A475" s="51" t="str">
        <f t="shared" si="7"/>
        <v>A</v>
      </c>
      <c r="B475" s="59" t="s">
        <v>258</v>
      </c>
      <c r="C475" s="60" t="s">
        <v>12</v>
      </c>
      <c r="D475" s="61">
        <v>291.33571999999998</v>
      </c>
      <c r="E475" s="61">
        <v>291.33571999999998</v>
      </c>
      <c r="F475" s="61">
        <v>0</v>
      </c>
    </row>
    <row r="476" spans="1:6" s="55" customFormat="1" x14ac:dyDescent="0.25">
      <c r="A476" s="51" t="str">
        <f t="shared" si="7"/>
        <v>A</v>
      </c>
      <c r="B476" s="59" t="s">
        <v>258</v>
      </c>
      <c r="C476" s="60" t="s">
        <v>15</v>
      </c>
      <c r="D476" s="61">
        <v>44.581710000000001</v>
      </c>
      <c r="E476" s="61">
        <v>44.581710000000001</v>
      </c>
      <c r="F476" s="61">
        <v>0</v>
      </c>
    </row>
    <row r="477" spans="1:6" s="55" customFormat="1" x14ac:dyDescent="0.25">
      <c r="A477" s="51" t="str">
        <f t="shared" si="7"/>
        <v>A</v>
      </c>
      <c r="B477" s="59" t="s">
        <v>258</v>
      </c>
      <c r="C477" s="60" t="s">
        <v>16</v>
      </c>
      <c r="D477" s="61">
        <v>2.7890000000000001</v>
      </c>
      <c r="E477" s="61">
        <v>2.7890000000000001</v>
      </c>
      <c r="F477" s="61">
        <v>0</v>
      </c>
    </row>
    <row r="478" spans="1:6" s="55" customFormat="1" ht="36.75" thickBot="1" x14ac:dyDescent="0.3">
      <c r="A478" s="51" t="str">
        <f t="shared" si="7"/>
        <v>A</v>
      </c>
      <c r="B478" s="52" t="s">
        <v>395</v>
      </c>
      <c r="C478" s="53" t="s">
        <v>396</v>
      </c>
      <c r="D478" s="54">
        <v>17184.728470000002</v>
      </c>
      <c r="E478" s="54">
        <v>17184.728470000002</v>
      </c>
      <c r="F478" s="54">
        <v>0</v>
      </c>
    </row>
    <row r="479" spans="1:6" s="55" customFormat="1" ht="15.75" thickTop="1" x14ac:dyDescent="0.25">
      <c r="A479" s="51" t="str">
        <f t="shared" si="7"/>
        <v>A</v>
      </c>
      <c r="B479" s="56" t="s">
        <v>258</v>
      </c>
      <c r="C479" s="57" t="s">
        <v>10</v>
      </c>
      <c r="D479" s="58">
        <v>17108.858530000001</v>
      </c>
      <c r="E479" s="58">
        <v>17108.858530000001</v>
      </c>
      <c r="F479" s="58">
        <v>0</v>
      </c>
    </row>
    <row r="480" spans="1:6" s="55" customFormat="1" x14ac:dyDescent="0.25">
      <c r="A480" s="51" t="str">
        <f t="shared" si="7"/>
        <v>A</v>
      </c>
      <c r="B480" s="59" t="s">
        <v>258</v>
      </c>
      <c r="C480" s="60" t="s">
        <v>11</v>
      </c>
      <c r="D480" s="61">
        <v>11.26966</v>
      </c>
      <c r="E480" s="61">
        <v>11.26966</v>
      </c>
      <c r="F480" s="61">
        <v>0</v>
      </c>
    </row>
    <row r="481" spans="1:6" s="55" customFormat="1" x14ac:dyDescent="0.25">
      <c r="A481" s="51" t="str">
        <f t="shared" si="7"/>
        <v>A</v>
      </c>
      <c r="B481" s="59" t="s">
        <v>258</v>
      </c>
      <c r="C481" s="60" t="s">
        <v>12</v>
      </c>
      <c r="D481" s="61">
        <v>17097.58887</v>
      </c>
      <c r="E481" s="61">
        <v>17097.58887</v>
      </c>
      <c r="F481" s="61">
        <v>0</v>
      </c>
    </row>
    <row r="482" spans="1:6" s="55" customFormat="1" x14ac:dyDescent="0.25">
      <c r="A482" s="51" t="str">
        <f t="shared" si="7"/>
        <v>A</v>
      </c>
      <c r="B482" s="56" t="s">
        <v>258</v>
      </c>
      <c r="C482" s="57" t="s">
        <v>17</v>
      </c>
      <c r="D482" s="58">
        <v>75.86994</v>
      </c>
      <c r="E482" s="58">
        <v>75.86994</v>
      </c>
      <c r="F482" s="58">
        <v>0</v>
      </c>
    </row>
    <row r="483" spans="1:6" ht="18.75" thickBot="1" x14ac:dyDescent="0.3">
      <c r="A483" s="31" t="str">
        <f t="shared" si="7"/>
        <v>A</v>
      </c>
      <c r="B483" s="42" t="s">
        <v>397</v>
      </c>
      <c r="C483" s="43" t="s">
        <v>398</v>
      </c>
      <c r="D483" s="44">
        <v>6927.9126900000001</v>
      </c>
      <c r="E483" s="44">
        <v>1282.2826499999999</v>
      </c>
      <c r="F483" s="44">
        <v>5645.63004</v>
      </c>
    </row>
    <row r="484" spans="1:6" ht="15.75" thickTop="1" x14ac:dyDescent="0.25">
      <c r="A484" s="31" t="str">
        <f t="shared" si="7"/>
        <v>A</v>
      </c>
      <c r="B484" s="45" t="s">
        <v>258</v>
      </c>
      <c r="C484" s="46" t="s">
        <v>10</v>
      </c>
      <c r="D484" s="47">
        <v>6137.2347399999999</v>
      </c>
      <c r="E484" s="47">
        <v>1282.2826499999999</v>
      </c>
      <c r="F484" s="47">
        <v>4854.9520899999998</v>
      </c>
    </row>
    <row r="485" spans="1:6" x14ac:dyDescent="0.25">
      <c r="A485" s="31" t="str">
        <f t="shared" si="7"/>
        <v>A</v>
      </c>
      <c r="B485" s="48" t="s">
        <v>258</v>
      </c>
      <c r="C485" s="49" t="s">
        <v>11</v>
      </c>
      <c r="D485" s="50">
        <v>2131.8272200000001</v>
      </c>
      <c r="E485" s="50">
        <v>0</v>
      </c>
      <c r="F485" s="50">
        <v>2131.8272200000001</v>
      </c>
    </row>
    <row r="486" spans="1:6" x14ac:dyDescent="0.25">
      <c r="A486" s="31" t="str">
        <f t="shared" si="7"/>
        <v>A</v>
      </c>
      <c r="B486" s="48" t="s">
        <v>258</v>
      </c>
      <c r="C486" s="49" t="s">
        <v>12</v>
      </c>
      <c r="D486" s="50">
        <v>3155.17166</v>
      </c>
      <c r="E486" s="50">
        <v>1282.2826499999999</v>
      </c>
      <c r="F486" s="50">
        <v>1872.8890100000001</v>
      </c>
    </row>
    <row r="487" spans="1:6" x14ac:dyDescent="0.25">
      <c r="A487" s="31" t="str">
        <f t="shared" si="7"/>
        <v>A</v>
      </c>
      <c r="B487" s="48" t="s">
        <v>258</v>
      </c>
      <c r="C487" s="49" t="s">
        <v>2</v>
      </c>
      <c r="D487" s="50">
        <v>620</v>
      </c>
      <c r="E487" s="50">
        <v>0</v>
      </c>
      <c r="F487" s="50">
        <v>620</v>
      </c>
    </row>
    <row r="488" spans="1:6" x14ac:dyDescent="0.25">
      <c r="A488" s="31" t="str">
        <f t="shared" si="7"/>
        <v>A</v>
      </c>
      <c r="B488" s="48" t="s">
        <v>258</v>
      </c>
      <c r="C488" s="49" t="s">
        <v>15</v>
      </c>
      <c r="D488" s="50">
        <v>73.626259999999988</v>
      </c>
      <c r="E488" s="50">
        <v>0</v>
      </c>
      <c r="F488" s="50">
        <v>73.626259999999988</v>
      </c>
    </row>
    <row r="489" spans="1:6" x14ac:dyDescent="0.25">
      <c r="A489" s="31" t="str">
        <f t="shared" si="7"/>
        <v>A</v>
      </c>
      <c r="B489" s="48" t="s">
        <v>258</v>
      </c>
      <c r="C489" s="49" t="s">
        <v>16</v>
      </c>
      <c r="D489" s="50">
        <v>156.6096</v>
      </c>
      <c r="E489" s="50">
        <v>0</v>
      </c>
      <c r="F489" s="50">
        <v>156.6096</v>
      </c>
    </row>
    <row r="490" spans="1:6" x14ac:dyDescent="0.25">
      <c r="A490" s="31" t="str">
        <f t="shared" si="7"/>
        <v>A</v>
      </c>
      <c r="B490" s="45" t="s">
        <v>258</v>
      </c>
      <c r="C490" s="46" t="s">
        <v>17</v>
      </c>
      <c r="D490" s="47">
        <v>790.67795000000001</v>
      </c>
      <c r="E490" s="47">
        <v>0</v>
      </c>
      <c r="F490" s="47">
        <v>790.67795000000001</v>
      </c>
    </row>
    <row r="491" spans="1:6" s="55" customFormat="1" ht="36.75" thickBot="1" x14ac:dyDescent="0.3">
      <c r="A491" s="51" t="str">
        <f t="shared" si="7"/>
        <v>A</v>
      </c>
      <c r="B491" s="52" t="s">
        <v>399</v>
      </c>
      <c r="C491" s="53" t="s">
        <v>400</v>
      </c>
      <c r="D491" s="54">
        <v>49.9315</v>
      </c>
      <c r="E491" s="54">
        <v>49.9315</v>
      </c>
      <c r="F491" s="54">
        <v>0</v>
      </c>
    </row>
    <row r="492" spans="1:6" s="55" customFormat="1" ht="15.75" thickTop="1" x14ac:dyDescent="0.25">
      <c r="A492" s="51" t="str">
        <f t="shared" si="7"/>
        <v>A</v>
      </c>
      <c r="B492" s="56" t="s">
        <v>258</v>
      </c>
      <c r="C492" s="57" t="s">
        <v>10</v>
      </c>
      <c r="D492" s="58">
        <v>49.9315</v>
      </c>
      <c r="E492" s="58">
        <v>49.9315</v>
      </c>
      <c r="F492" s="58">
        <v>0</v>
      </c>
    </row>
    <row r="493" spans="1:6" s="55" customFormat="1" x14ac:dyDescent="0.25">
      <c r="A493" s="51" t="str">
        <f t="shared" si="7"/>
        <v>A</v>
      </c>
      <c r="B493" s="59" t="s">
        <v>258</v>
      </c>
      <c r="C493" s="60" t="s">
        <v>12</v>
      </c>
      <c r="D493" s="61">
        <v>49.9315</v>
      </c>
      <c r="E493" s="61">
        <v>49.9315</v>
      </c>
      <c r="F493" s="61">
        <v>0</v>
      </c>
    </row>
    <row r="494" spans="1:6" s="55" customFormat="1" ht="36.75" thickBot="1" x14ac:dyDescent="0.3">
      <c r="A494" s="51" t="str">
        <f t="shared" si="7"/>
        <v>A</v>
      </c>
      <c r="B494" s="52" t="s">
        <v>401</v>
      </c>
      <c r="C494" s="53" t="s">
        <v>402</v>
      </c>
      <c r="D494" s="54">
        <v>1210.6844900000001</v>
      </c>
      <c r="E494" s="54">
        <v>1210.6844900000001</v>
      </c>
      <c r="F494" s="54">
        <v>0</v>
      </c>
    </row>
    <row r="495" spans="1:6" s="55" customFormat="1" ht="15.75" thickTop="1" x14ac:dyDescent="0.25">
      <c r="A495" s="51" t="str">
        <f t="shared" si="7"/>
        <v>A</v>
      </c>
      <c r="B495" s="56" t="s">
        <v>258</v>
      </c>
      <c r="C495" s="57" t="s">
        <v>10</v>
      </c>
      <c r="D495" s="58">
        <v>1210.6844900000001</v>
      </c>
      <c r="E495" s="58">
        <v>1210.6844900000001</v>
      </c>
      <c r="F495" s="58">
        <v>0</v>
      </c>
    </row>
    <row r="496" spans="1:6" s="55" customFormat="1" x14ac:dyDescent="0.25">
      <c r="A496" s="51" t="str">
        <f t="shared" si="7"/>
        <v>A</v>
      </c>
      <c r="B496" s="59" t="s">
        <v>258</v>
      </c>
      <c r="C496" s="60" t="s">
        <v>12</v>
      </c>
      <c r="D496" s="61">
        <v>1210.6844900000001</v>
      </c>
      <c r="E496" s="61">
        <v>1210.6844900000001</v>
      </c>
      <c r="F496" s="61">
        <v>0</v>
      </c>
    </row>
    <row r="497" spans="1:6" s="55" customFormat="1" ht="18.75" thickBot="1" x14ac:dyDescent="0.3">
      <c r="A497" s="51" t="str">
        <f t="shared" si="7"/>
        <v>A</v>
      </c>
      <c r="B497" s="52" t="s">
        <v>403</v>
      </c>
      <c r="C497" s="53" t="s">
        <v>404</v>
      </c>
      <c r="D497" s="54">
        <v>21.66666</v>
      </c>
      <c r="E497" s="54">
        <v>21.66666</v>
      </c>
      <c r="F497" s="54">
        <v>0</v>
      </c>
    </row>
    <row r="498" spans="1:6" s="55" customFormat="1" ht="15.75" thickTop="1" x14ac:dyDescent="0.25">
      <c r="A498" s="51" t="str">
        <f t="shared" si="7"/>
        <v>A</v>
      </c>
      <c r="B498" s="56" t="s">
        <v>258</v>
      </c>
      <c r="C498" s="57" t="s">
        <v>10</v>
      </c>
      <c r="D498" s="58">
        <v>21.66666</v>
      </c>
      <c r="E498" s="58">
        <v>21.66666</v>
      </c>
      <c r="F498" s="58">
        <v>0</v>
      </c>
    </row>
    <row r="499" spans="1:6" s="55" customFormat="1" x14ac:dyDescent="0.25">
      <c r="A499" s="51" t="str">
        <f t="shared" si="7"/>
        <v>A</v>
      </c>
      <c r="B499" s="59" t="s">
        <v>258</v>
      </c>
      <c r="C499" s="60" t="s">
        <v>12</v>
      </c>
      <c r="D499" s="61">
        <v>21.66666</v>
      </c>
      <c r="E499" s="61">
        <v>21.66666</v>
      </c>
      <c r="F499" s="61">
        <v>0</v>
      </c>
    </row>
    <row r="500" spans="1:6" s="55" customFormat="1" ht="18.75" thickBot="1" x14ac:dyDescent="0.3">
      <c r="A500" s="51" t="str">
        <f t="shared" si="7"/>
        <v>A</v>
      </c>
      <c r="B500" s="52" t="s">
        <v>405</v>
      </c>
      <c r="C500" s="53" t="s">
        <v>406</v>
      </c>
      <c r="D500" s="54">
        <v>5645.63004</v>
      </c>
      <c r="E500" s="54">
        <v>0</v>
      </c>
      <c r="F500" s="54">
        <v>5645.63004</v>
      </c>
    </row>
    <row r="501" spans="1:6" s="55" customFormat="1" ht="15.75" thickTop="1" x14ac:dyDescent="0.25">
      <c r="A501" s="51" t="str">
        <f t="shared" si="7"/>
        <v>A</v>
      </c>
      <c r="B501" s="56" t="s">
        <v>258</v>
      </c>
      <c r="C501" s="57" t="s">
        <v>10</v>
      </c>
      <c r="D501" s="58">
        <v>4854.9520899999998</v>
      </c>
      <c r="E501" s="58">
        <v>0</v>
      </c>
      <c r="F501" s="58">
        <v>4854.9520899999998</v>
      </c>
    </row>
    <row r="502" spans="1:6" s="55" customFormat="1" x14ac:dyDescent="0.25">
      <c r="A502" s="51" t="str">
        <f t="shared" si="7"/>
        <v>A</v>
      </c>
      <c r="B502" s="59" t="s">
        <v>258</v>
      </c>
      <c r="C502" s="60" t="s">
        <v>11</v>
      </c>
      <c r="D502" s="61">
        <v>2131.8272200000001</v>
      </c>
      <c r="E502" s="61">
        <v>0</v>
      </c>
      <c r="F502" s="61">
        <v>2131.8272200000001</v>
      </c>
    </row>
    <row r="503" spans="1:6" s="55" customFormat="1" x14ac:dyDescent="0.25">
      <c r="A503" s="51" t="str">
        <f t="shared" si="7"/>
        <v>A</v>
      </c>
      <c r="B503" s="59" t="s">
        <v>258</v>
      </c>
      <c r="C503" s="60" t="s">
        <v>12</v>
      </c>
      <c r="D503" s="61">
        <v>1872.8890100000001</v>
      </c>
      <c r="E503" s="61">
        <v>0</v>
      </c>
      <c r="F503" s="61">
        <v>1872.8890100000001</v>
      </c>
    </row>
    <row r="504" spans="1:6" s="55" customFormat="1" x14ac:dyDescent="0.25">
      <c r="A504" s="51" t="str">
        <f t="shared" si="7"/>
        <v>A</v>
      </c>
      <c r="B504" s="59" t="s">
        <v>258</v>
      </c>
      <c r="C504" s="60" t="s">
        <v>2</v>
      </c>
      <c r="D504" s="61">
        <v>620</v>
      </c>
      <c r="E504" s="61">
        <v>0</v>
      </c>
      <c r="F504" s="61">
        <v>620</v>
      </c>
    </row>
    <row r="505" spans="1:6" s="55" customFormat="1" x14ac:dyDescent="0.25">
      <c r="A505" s="51" t="str">
        <f t="shared" si="7"/>
        <v>A</v>
      </c>
      <c r="B505" s="59" t="s">
        <v>258</v>
      </c>
      <c r="C505" s="60" t="s">
        <v>15</v>
      </c>
      <c r="D505" s="61">
        <v>73.626259999999988</v>
      </c>
      <c r="E505" s="61">
        <v>0</v>
      </c>
      <c r="F505" s="61">
        <v>73.626259999999988</v>
      </c>
    </row>
    <row r="506" spans="1:6" s="55" customFormat="1" x14ac:dyDescent="0.25">
      <c r="A506" s="51" t="str">
        <f t="shared" si="7"/>
        <v>A</v>
      </c>
      <c r="B506" s="59" t="s">
        <v>258</v>
      </c>
      <c r="C506" s="60" t="s">
        <v>16</v>
      </c>
      <c r="D506" s="61">
        <v>156.6096</v>
      </c>
      <c r="E506" s="61">
        <v>0</v>
      </c>
      <c r="F506" s="61">
        <v>156.6096</v>
      </c>
    </row>
    <row r="507" spans="1:6" s="55" customFormat="1" x14ac:dyDescent="0.25">
      <c r="A507" s="51" t="str">
        <f t="shared" si="7"/>
        <v>A</v>
      </c>
      <c r="B507" s="56" t="s">
        <v>258</v>
      </c>
      <c r="C507" s="57" t="s">
        <v>17</v>
      </c>
      <c r="D507" s="58">
        <v>790.67795000000001</v>
      </c>
      <c r="E507" s="58">
        <v>0</v>
      </c>
      <c r="F507" s="58">
        <v>790.67795000000001</v>
      </c>
    </row>
    <row r="508" spans="1:6" ht="18.75" thickBot="1" x14ac:dyDescent="0.3">
      <c r="A508" s="31" t="str">
        <f t="shared" si="7"/>
        <v>A</v>
      </c>
      <c r="B508" s="42" t="s">
        <v>407</v>
      </c>
      <c r="C508" s="43" t="s">
        <v>408</v>
      </c>
      <c r="D508" s="44">
        <v>41015.636339999997</v>
      </c>
      <c r="E508" s="44">
        <v>40706.322749999999</v>
      </c>
      <c r="F508" s="44">
        <v>309.31359000000003</v>
      </c>
    </row>
    <row r="509" spans="1:6" ht="15.75" thickTop="1" x14ac:dyDescent="0.25">
      <c r="A509" s="31" t="str">
        <f t="shared" si="7"/>
        <v>A</v>
      </c>
      <c r="B509" s="45" t="s">
        <v>258</v>
      </c>
      <c r="C509" s="46" t="s">
        <v>10</v>
      </c>
      <c r="D509" s="47">
        <v>40839.283339999994</v>
      </c>
      <c r="E509" s="47">
        <v>40529.969749999997</v>
      </c>
      <c r="F509" s="47">
        <v>309.31359000000003</v>
      </c>
    </row>
    <row r="510" spans="1:6" x14ac:dyDescent="0.25">
      <c r="A510" s="31" t="str">
        <f t="shared" si="7"/>
        <v>A</v>
      </c>
      <c r="B510" s="48" t="s">
        <v>258</v>
      </c>
      <c r="C510" s="49" t="s">
        <v>11</v>
      </c>
      <c r="D510" s="50">
        <v>413.23059999999998</v>
      </c>
      <c r="E510" s="50">
        <v>413.23059999999998</v>
      </c>
      <c r="F510" s="50">
        <v>0</v>
      </c>
    </row>
    <row r="511" spans="1:6" x14ac:dyDescent="0.25">
      <c r="A511" s="31" t="str">
        <f t="shared" si="7"/>
        <v>A</v>
      </c>
      <c r="B511" s="48" t="s">
        <v>258</v>
      </c>
      <c r="C511" s="49" t="s">
        <v>12</v>
      </c>
      <c r="D511" s="50">
        <v>3319.7248500000001</v>
      </c>
      <c r="E511" s="50">
        <v>3319.7248500000001</v>
      </c>
      <c r="F511" s="50">
        <v>0</v>
      </c>
    </row>
    <row r="512" spans="1:6" x14ac:dyDescent="0.25">
      <c r="A512" s="31" t="str">
        <f t="shared" si="7"/>
        <v>A</v>
      </c>
      <c r="B512" s="48" t="s">
        <v>258</v>
      </c>
      <c r="C512" s="49" t="s">
        <v>14</v>
      </c>
      <c r="D512" s="50">
        <v>37089.553800000002</v>
      </c>
      <c r="E512" s="50">
        <v>36780.240210000004</v>
      </c>
      <c r="F512" s="50">
        <v>309.31359000000003</v>
      </c>
    </row>
    <row r="513" spans="1:6" x14ac:dyDescent="0.25">
      <c r="A513" s="31" t="str">
        <f t="shared" si="7"/>
        <v>A</v>
      </c>
      <c r="B513" s="48" t="s">
        <v>258</v>
      </c>
      <c r="C513" s="49" t="s">
        <v>2</v>
      </c>
      <c r="D513" s="50">
        <v>10.987500000000001</v>
      </c>
      <c r="E513" s="50">
        <v>10.987500000000001</v>
      </c>
      <c r="F513" s="50">
        <v>0</v>
      </c>
    </row>
    <row r="514" spans="1:6" x14ac:dyDescent="0.25">
      <c r="A514" s="31" t="str">
        <f t="shared" si="7"/>
        <v>A</v>
      </c>
      <c r="B514" s="48" t="s">
        <v>258</v>
      </c>
      <c r="C514" s="49" t="s">
        <v>15</v>
      </c>
      <c r="D514" s="50">
        <v>4.6726400000000003</v>
      </c>
      <c r="E514" s="50">
        <v>4.6726400000000003</v>
      </c>
      <c r="F514" s="50">
        <v>0</v>
      </c>
    </row>
    <row r="515" spans="1:6" x14ac:dyDescent="0.25">
      <c r="A515" s="31" t="str">
        <f t="shared" si="7"/>
        <v>A</v>
      </c>
      <c r="B515" s="48" t="s">
        <v>258</v>
      </c>
      <c r="C515" s="49" t="s">
        <v>16</v>
      </c>
      <c r="D515" s="50">
        <v>1.11395</v>
      </c>
      <c r="E515" s="50">
        <v>1.11395</v>
      </c>
      <c r="F515" s="50">
        <v>0</v>
      </c>
    </row>
    <row r="516" spans="1:6" x14ac:dyDescent="0.25">
      <c r="A516" s="31" t="str">
        <f t="shared" ref="A516:A579" si="8">IF(OR(D516&lt;&gt;0,),"A","B")</f>
        <v>A</v>
      </c>
      <c r="B516" s="45" t="s">
        <v>258</v>
      </c>
      <c r="C516" s="46" t="s">
        <v>17</v>
      </c>
      <c r="D516" s="47">
        <v>176.35300000000001</v>
      </c>
      <c r="E516" s="47">
        <v>176.35300000000001</v>
      </c>
      <c r="F516" s="47">
        <v>0</v>
      </c>
    </row>
    <row r="517" spans="1:6" ht="18.75" thickBot="1" x14ac:dyDescent="0.3">
      <c r="A517" s="31" t="str">
        <f t="shared" si="8"/>
        <v>A</v>
      </c>
      <c r="B517" s="42" t="s">
        <v>409</v>
      </c>
      <c r="C517" s="43" t="s">
        <v>410</v>
      </c>
      <c r="D517" s="44">
        <v>1094.0315800000001</v>
      </c>
      <c r="E517" s="44">
        <v>1094.0315800000001</v>
      </c>
      <c r="F517" s="44">
        <v>0</v>
      </c>
    </row>
    <row r="518" spans="1:6" ht="15.75" thickTop="1" x14ac:dyDescent="0.25">
      <c r="A518" s="31" t="str">
        <f t="shared" si="8"/>
        <v>A</v>
      </c>
      <c r="B518" s="45" t="s">
        <v>258</v>
      </c>
      <c r="C518" s="46" t="s">
        <v>10</v>
      </c>
      <c r="D518" s="47">
        <v>917.67858000000001</v>
      </c>
      <c r="E518" s="47">
        <v>917.67858000000001</v>
      </c>
      <c r="F518" s="47">
        <v>0</v>
      </c>
    </row>
    <row r="519" spans="1:6" x14ac:dyDescent="0.25">
      <c r="A519" s="31" t="str">
        <f t="shared" si="8"/>
        <v>A</v>
      </c>
      <c r="B519" s="48" t="s">
        <v>258</v>
      </c>
      <c r="C519" s="49" t="s">
        <v>11</v>
      </c>
      <c r="D519" s="50">
        <v>413.23059999999998</v>
      </c>
      <c r="E519" s="50">
        <v>413.23059999999998</v>
      </c>
      <c r="F519" s="50">
        <v>0</v>
      </c>
    </row>
    <row r="520" spans="1:6" x14ac:dyDescent="0.25">
      <c r="A520" s="31" t="str">
        <f t="shared" si="8"/>
        <v>A</v>
      </c>
      <c r="B520" s="48" t="s">
        <v>258</v>
      </c>
      <c r="C520" s="49" t="s">
        <v>12</v>
      </c>
      <c r="D520" s="50">
        <v>498.66139000000004</v>
      </c>
      <c r="E520" s="50">
        <v>498.66139000000004</v>
      </c>
      <c r="F520" s="50">
        <v>0</v>
      </c>
    </row>
    <row r="521" spans="1:6" x14ac:dyDescent="0.25">
      <c r="A521" s="31" t="str">
        <f t="shared" si="8"/>
        <v>A</v>
      </c>
      <c r="B521" s="48" t="s">
        <v>258</v>
      </c>
      <c r="C521" s="49" t="s">
        <v>15</v>
      </c>
      <c r="D521" s="50">
        <v>4.6726400000000003</v>
      </c>
      <c r="E521" s="50">
        <v>4.6726400000000003</v>
      </c>
      <c r="F521" s="50">
        <v>0</v>
      </c>
    </row>
    <row r="522" spans="1:6" x14ac:dyDescent="0.25">
      <c r="A522" s="31" t="str">
        <f t="shared" si="8"/>
        <v>A</v>
      </c>
      <c r="B522" s="48" t="s">
        <v>258</v>
      </c>
      <c r="C522" s="49" t="s">
        <v>16</v>
      </c>
      <c r="D522" s="50">
        <v>1.11395</v>
      </c>
      <c r="E522" s="50">
        <v>1.11395</v>
      </c>
      <c r="F522" s="50">
        <v>0</v>
      </c>
    </row>
    <row r="523" spans="1:6" x14ac:dyDescent="0.25">
      <c r="A523" s="31" t="str">
        <f t="shared" si="8"/>
        <v>A</v>
      </c>
      <c r="B523" s="45" t="s">
        <v>258</v>
      </c>
      <c r="C523" s="46" t="s">
        <v>17</v>
      </c>
      <c r="D523" s="47">
        <v>176.35300000000001</v>
      </c>
      <c r="E523" s="47">
        <v>176.35300000000001</v>
      </c>
      <c r="F523" s="47">
        <v>0</v>
      </c>
    </row>
    <row r="524" spans="1:6" ht="18.75" thickBot="1" x14ac:dyDescent="0.3">
      <c r="A524" s="31" t="str">
        <f t="shared" si="8"/>
        <v>A</v>
      </c>
      <c r="B524" s="42" t="s">
        <v>411</v>
      </c>
      <c r="C524" s="43" t="s">
        <v>412</v>
      </c>
      <c r="D524" s="44">
        <v>39921.604760000002</v>
      </c>
      <c r="E524" s="44">
        <v>39612.291170000004</v>
      </c>
      <c r="F524" s="44">
        <v>309.31359000000003</v>
      </c>
    </row>
    <row r="525" spans="1:6" ht="15.75" thickTop="1" x14ac:dyDescent="0.25">
      <c r="A525" s="31" t="str">
        <f t="shared" si="8"/>
        <v>A</v>
      </c>
      <c r="B525" s="45" t="s">
        <v>258</v>
      </c>
      <c r="C525" s="46" t="s">
        <v>10</v>
      </c>
      <c r="D525" s="47">
        <v>39921.604760000002</v>
      </c>
      <c r="E525" s="47">
        <v>39612.291170000004</v>
      </c>
      <c r="F525" s="47">
        <v>309.31359000000003</v>
      </c>
    </row>
    <row r="526" spans="1:6" x14ac:dyDescent="0.25">
      <c r="A526" s="31" t="str">
        <f t="shared" si="8"/>
        <v>A</v>
      </c>
      <c r="B526" s="48" t="s">
        <v>258</v>
      </c>
      <c r="C526" s="49" t="s">
        <v>12</v>
      </c>
      <c r="D526" s="50">
        <v>2821.0634599999998</v>
      </c>
      <c r="E526" s="50">
        <v>2821.0634599999998</v>
      </c>
      <c r="F526" s="50">
        <v>0</v>
      </c>
    </row>
    <row r="527" spans="1:6" x14ac:dyDescent="0.25">
      <c r="A527" s="31" t="str">
        <f t="shared" si="8"/>
        <v>A</v>
      </c>
      <c r="B527" s="48" t="s">
        <v>258</v>
      </c>
      <c r="C527" s="49" t="s">
        <v>14</v>
      </c>
      <c r="D527" s="50">
        <v>37089.553800000002</v>
      </c>
      <c r="E527" s="50">
        <v>36780.240210000004</v>
      </c>
      <c r="F527" s="50">
        <v>309.31359000000003</v>
      </c>
    </row>
    <row r="528" spans="1:6" x14ac:dyDescent="0.25">
      <c r="A528" s="31" t="str">
        <f t="shared" si="8"/>
        <v>A</v>
      </c>
      <c r="B528" s="48" t="s">
        <v>258</v>
      </c>
      <c r="C528" s="49" t="s">
        <v>2</v>
      </c>
      <c r="D528" s="50">
        <v>10.987500000000001</v>
      </c>
      <c r="E528" s="50">
        <v>10.987500000000001</v>
      </c>
      <c r="F528" s="50">
        <v>0</v>
      </c>
    </row>
    <row r="529" spans="1:6" s="55" customFormat="1" ht="18.75" thickBot="1" x14ac:dyDescent="0.3">
      <c r="A529" s="51" t="str">
        <f t="shared" si="8"/>
        <v>A</v>
      </c>
      <c r="B529" s="52" t="s">
        <v>413</v>
      </c>
      <c r="C529" s="53" t="s">
        <v>414</v>
      </c>
      <c r="D529" s="54">
        <v>39454.83412</v>
      </c>
      <c r="E529" s="54">
        <v>39145.520530000002</v>
      </c>
      <c r="F529" s="54">
        <v>309.31359000000003</v>
      </c>
    </row>
    <row r="530" spans="1:6" s="55" customFormat="1" ht="15.75" thickTop="1" x14ac:dyDescent="0.25">
      <c r="A530" s="51" t="str">
        <f t="shared" si="8"/>
        <v>A</v>
      </c>
      <c r="B530" s="56" t="s">
        <v>258</v>
      </c>
      <c r="C530" s="57" t="s">
        <v>10</v>
      </c>
      <c r="D530" s="58">
        <v>39454.83412</v>
      </c>
      <c r="E530" s="58">
        <v>39145.520530000002</v>
      </c>
      <c r="F530" s="58">
        <v>309.31359000000003</v>
      </c>
    </row>
    <row r="531" spans="1:6" s="55" customFormat="1" x14ac:dyDescent="0.25">
      <c r="A531" s="51" t="str">
        <f t="shared" si="8"/>
        <v>A</v>
      </c>
      <c r="B531" s="59" t="s">
        <v>258</v>
      </c>
      <c r="C531" s="60" t="s">
        <v>12</v>
      </c>
      <c r="D531" s="61">
        <v>2479.5414599999999</v>
      </c>
      <c r="E531" s="61">
        <v>2479.5414599999999</v>
      </c>
      <c r="F531" s="61">
        <v>0</v>
      </c>
    </row>
    <row r="532" spans="1:6" s="55" customFormat="1" x14ac:dyDescent="0.25">
      <c r="A532" s="51" t="str">
        <f t="shared" si="8"/>
        <v>A</v>
      </c>
      <c r="B532" s="59" t="s">
        <v>258</v>
      </c>
      <c r="C532" s="60" t="s">
        <v>14</v>
      </c>
      <c r="D532" s="61">
        <v>36975.292659999999</v>
      </c>
      <c r="E532" s="61">
        <v>36665.979070000001</v>
      </c>
      <c r="F532" s="61">
        <v>309.31359000000003</v>
      </c>
    </row>
    <row r="533" spans="1:6" s="55" customFormat="1" ht="36.75" thickBot="1" x14ac:dyDescent="0.3">
      <c r="A533" s="51" t="str">
        <f t="shared" si="8"/>
        <v>A</v>
      </c>
      <c r="B533" s="52" t="s">
        <v>415</v>
      </c>
      <c r="C533" s="53" t="s">
        <v>416</v>
      </c>
      <c r="D533" s="54">
        <v>39145.520530000002</v>
      </c>
      <c r="E533" s="54">
        <v>39145.520530000002</v>
      </c>
      <c r="F533" s="54">
        <v>0</v>
      </c>
    </row>
    <row r="534" spans="1:6" s="55" customFormat="1" ht="15.75" thickTop="1" x14ac:dyDescent="0.25">
      <c r="A534" s="51" t="str">
        <f t="shared" si="8"/>
        <v>A</v>
      </c>
      <c r="B534" s="56" t="s">
        <v>258</v>
      </c>
      <c r="C534" s="57" t="s">
        <v>10</v>
      </c>
      <c r="D534" s="58">
        <v>39145.520530000002</v>
      </c>
      <c r="E534" s="58">
        <v>39145.520530000002</v>
      </c>
      <c r="F534" s="58">
        <v>0</v>
      </c>
    </row>
    <row r="535" spans="1:6" s="55" customFormat="1" x14ac:dyDescent="0.25">
      <c r="A535" s="51" t="str">
        <f t="shared" si="8"/>
        <v>A</v>
      </c>
      <c r="B535" s="59" t="s">
        <v>258</v>
      </c>
      <c r="C535" s="60" t="s">
        <v>12</v>
      </c>
      <c r="D535" s="61">
        <v>2479.5414599999999</v>
      </c>
      <c r="E535" s="61">
        <v>2479.5414599999999</v>
      </c>
      <c r="F535" s="61">
        <v>0</v>
      </c>
    </row>
    <row r="536" spans="1:6" s="55" customFormat="1" x14ac:dyDescent="0.25">
      <c r="A536" s="51" t="str">
        <f t="shared" si="8"/>
        <v>A</v>
      </c>
      <c r="B536" s="59" t="s">
        <v>258</v>
      </c>
      <c r="C536" s="60" t="s">
        <v>14</v>
      </c>
      <c r="D536" s="61">
        <v>36665.979070000001</v>
      </c>
      <c r="E536" s="61">
        <v>36665.979070000001</v>
      </c>
      <c r="F536" s="61">
        <v>0</v>
      </c>
    </row>
    <row r="537" spans="1:6" s="55" customFormat="1" ht="36.75" thickBot="1" x14ac:dyDescent="0.3">
      <c r="A537" s="51" t="str">
        <f t="shared" si="8"/>
        <v>A</v>
      </c>
      <c r="B537" s="52" t="s">
        <v>417</v>
      </c>
      <c r="C537" s="53" t="s">
        <v>418</v>
      </c>
      <c r="D537" s="54">
        <v>309.31359000000003</v>
      </c>
      <c r="E537" s="54">
        <v>0</v>
      </c>
      <c r="F537" s="54">
        <v>309.31359000000003</v>
      </c>
    </row>
    <row r="538" spans="1:6" s="55" customFormat="1" ht="15.75" thickTop="1" x14ac:dyDescent="0.25">
      <c r="A538" s="51" t="str">
        <f t="shared" si="8"/>
        <v>A</v>
      </c>
      <c r="B538" s="56" t="s">
        <v>258</v>
      </c>
      <c r="C538" s="57" t="s">
        <v>10</v>
      </c>
      <c r="D538" s="58">
        <v>309.31359000000003</v>
      </c>
      <c r="E538" s="58">
        <v>0</v>
      </c>
      <c r="F538" s="58">
        <v>309.31359000000003</v>
      </c>
    </row>
    <row r="539" spans="1:6" s="55" customFormat="1" x14ac:dyDescent="0.25">
      <c r="A539" s="51" t="str">
        <f t="shared" si="8"/>
        <v>A</v>
      </c>
      <c r="B539" s="59" t="s">
        <v>258</v>
      </c>
      <c r="C539" s="60" t="s">
        <v>14</v>
      </c>
      <c r="D539" s="61">
        <v>309.31359000000003</v>
      </c>
      <c r="E539" s="61">
        <v>0</v>
      </c>
      <c r="F539" s="61">
        <v>309.31359000000003</v>
      </c>
    </row>
    <row r="540" spans="1:6" s="55" customFormat="1" ht="36.75" thickBot="1" x14ac:dyDescent="0.3">
      <c r="A540" s="51" t="str">
        <f t="shared" si="8"/>
        <v>A</v>
      </c>
      <c r="B540" s="52" t="s">
        <v>419</v>
      </c>
      <c r="C540" s="53" t="s">
        <v>420</v>
      </c>
      <c r="D540" s="54">
        <v>309.31359000000003</v>
      </c>
      <c r="E540" s="54">
        <v>0</v>
      </c>
      <c r="F540" s="54">
        <v>309.31359000000003</v>
      </c>
    </row>
    <row r="541" spans="1:6" s="55" customFormat="1" ht="15.75" thickTop="1" x14ac:dyDescent="0.25">
      <c r="A541" s="51" t="str">
        <f t="shared" si="8"/>
        <v>A</v>
      </c>
      <c r="B541" s="56" t="s">
        <v>258</v>
      </c>
      <c r="C541" s="57" t="s">
        <v>10</v>
      </c>
      <c r="D541" s="58">
        <v>309.31359000000003</v>
      </c>
      <c r="E541" s="58">
        <v>0</v>
      </c>
      <c r="F541" s="58">
        <v>309.31359000000003</v>
      </c>
    </row>
    <row r="542" spans="1:6" s="55" customFormat="1" x14ac:dyDescent="0.25">
      <c r="A542" s="51" t="str">
        <f t="shared" si="8"/>
        <v>A</v>
      </c>
      <c r="B542" s="59" t="s">
        <v>258</v>
      </c>
      <c r="C542" s="60" t="s">
        <v>14</v>
      </c>
      <c r="D542" s="61">
        <v>309.31359000000003</v>
      </c>
      <c r="E542" s="61">
        <v>0</v>
      </c>
      <c r="F542" s="61">
        <v>309.31359000000003</v>
      </c>
    </row>
    <row r="543" spans="1:6" s="55" customFormat="1" ht="36.75" thickBot="1" x14ac:dyDescent="0.3">
      <c r="A543" s="51" t="str">
        <f t="shared" si="8"/>
        <v>A</v>
      </c>
      <c r="B543" s="52" t="s">
        <v>421</v>
      </c>
      <c r="C543" s="53" t="s">
        <v>422</v>
      </c>
      <c r="D543" s="54">
        <v>466.77064000000001</v>
      </c>
      <c r="E543" s="54">
        <v>466.77064000000001</v>
      </c>
      <c r="F543" s="54">
        <v>0</v>
      </c>
    </row>
    <row r="544" spans="1:6" s="55" customFormat="1" ht="15.75" thickTop="1" x14ac:dyDescent="0.25">
      <c r="A544" s="51" t="str">
        <f t="shared" si="8"/>
        <v>A</v>
      </c>
      <c r="B544" s="56" t="s">
        <v>258</v>
      </c>
      <c r="C544" s="57" t="s">
        <v>10</v>
      </c>
      <c r="D544" s="58">
        <v>466.77064000000001</v>
      </c>
      <c r="E544" s="58">
        <v>466.77064000000001</v>
      </c>
      <c r="F544" s="58">
        <v>0</v>
      </c>
    </row>
    <row r="545" spans="1:6" s="55" customFormat="1" x14ac:dyDescent="0.25">
      <c r="A545" s="51" t="str">
        <f t="shared" si="8"/>
        <v>A</v>
      </c>
      <c r="B545" s="59" t="s">
        <v>258</v>
      </c>
      <c r="C545" s="60" t="s">
        <v>12</v>
      </c>
      <c r="D545" s="61">
        <v>341.52199999999999</v>
      </c>
      <c r="E545" s="61">
        <v>341.52199999999999</v>
      </c>
      <c r="F545" s="61">
        <v>0</v>
      </c>
    </row>
    <row r="546" spans="1:6" s="55" customFormat="1" x14ac:dyDescent="0.25">
      <c r="A546" s="51" t="str">
        <f t="shared" si="8"/>
        <v>A</v>
      </c>
      <c r="B546" s="59" t="s">
        <v>258</v>
      </c>
      <c r="C546" s="60" t="s">
        <v>14</v>
      </c>
      <c r="D546" s="61">
        <v>114.26114</v>
      </c>
      <c r="E546" s="61">
        <v>114.26114</v>
      </c>
      <c r="F546" s="61">
        <v>0</v>
      </c>
    </row>
    <row r="547" spans="1:6" s="55" customFormat="1" x14ac:dyDescent="0.25">
      <c r="A547" s="51" t="str">
        <f t="shared" si="8"/>
        <v>A</v>
      </c>
      <c r="B547" s="59" t="s">
        <v>258</v>
      </c>
      <c r="C547" s="60" t="s">
        <v>2</v>
      </c>
      <c r="D547" s="61">
        <v>10.987500000000001</v>
      </c>
      <c r="E547" s="61">
        <v>10.987500000000001</v>
      </c>
      <c r="F547" s="61">
        <v>0</v>
      </c>
    </row>
    <row r="548" spans="1:6" s="55" customFormat="1" ht="36.75" thickBot="1" x14ac:dyDescent="0.3">
      <c r="A548" s="51" t="str">
        <f t="shared" si="8"/>
        <v>A</v>
      </c>
      <c r="B548" s="52" t="s">
        <v>423</v>
      </c>
      <c r="C548" s="53" t="s">
        <v>424</v>
      </c>
      <c r="D548" s="54">
        <v>466.77064000000001</v>
      </c>
      <c r="E548" s="54">
        <v>466.77064000000001</v>
      </c>
      <c r="F548" s="54">
        <v>0</v>
      </c>
    </row>
    <row r="549" spans="1:6" s="55" customFormat="1" ht="15.75" thickTop="1" x14ac:dyDescent="0.25">
      <c r="A549" s="51" t="str">
        <f t="shared" si="8"/>
        <v>A</v>
      </c>
      <c r="B549" s="56" t="s">
        <v>258</v>
      </c>
      <c r="C549" s="57" t="s">
        <v>10</v>
      </c>
      <c r="D549" s="58">
        <v>466.77064000000001</v>
      </c>
      <c r="E549" s="58">
        <v>466.77064000000001</v>
      </c>
      <c r="F549" s="58">
        <v>0</v>
      </c>
    </row>
    <row r="550" spans="1:6" s="55" customFormat="1" x14ac:dyDescent="0.25">
      <c r="A550" s="51" t="str">
        <f t="shared" si="8"/>
        <v>A</v>
      </c>
      <c r="B550" s="59" t="s">
        <v>258</v>
      </c>
      <c r="C550" s="60" t="s">
        <v>12</v>
      </c>
      <c r="D550" s="61">
        <v>341.52199999999999</v>
      </c>
      <c r="E550" s="61">
        <v>341.52199999999999</v>
      </c>
      <c r="F550" s="61">
        <v>0</v>
      </c>
    </row>
    <row r="551" spans="1:6" s="55" customFormat="1" x14ac:dyDescent="0.25">
      <c r="A551" s="51" t="str">
        <f t="shared" si="8"/>
        <v>A</v>
      </c>
      <c r="B551" s="59" t="s">
        <v>258</v>
      </c>
      <c r="C551" s="60" t="s">
        <v>14</v>
      </c>
      <c r="D551" s="61">
        <v>114.26114</v>
      </c>
      <c r="E551" s="61">
        <v>114.26114</v>
      </c>
      <c r="F551" s="61">
        <v>0</v>
      </c>
    </row>
    <row r="552" spans="1:6" s="55" customFormat="1" x14ac:dyDescent="0.25">
      <c r="A552" s="51" t="str">
        <f t="shared" si="8"/>
        <v>A</v>
      </c>
      <c r="B552" s="59" t="s">
        <v>258</v>
      </c>
      <c r="C552" s="60" t="s">
        <v>2</v>
      </c>
      <c r="D552" s="61">
        <v>10.987500000000001</v>
      </c>
      <c r="E552" s="61">
        <v>10.987500000000001</v>
      </c>
      <c r="F552" s="61">
        <v>0</v>
      </c>
    </row>
    <row r="553" spans="1:6" ht="36.75" thickBot="1" x14ac:dyDescent="0.3">
      <c r="A553" s="31" t="str">
        <f t="shared" si="8"/>
        <v>A</v>
      </c>
      <c r="B553" s="42" t="s">
        <v>425</v>
      </c>
      <c r="C553" s="43" t="s">
        <v>426</v>
      </c>
      <c r="D553" s="44">
        <v>7135.1123299999999</v>
      </c>
      <c r="E553" s="44">
        <v>6634.4823399999996</v>
      </c>
      <c r="F553" s="44">
        <v>500.62998999999991</v>
      </c>
    </row>
    <row r="554" spans="1:6" ht="15.75" thickTop="1" x14ac:dyDescent="0.25">
      <c r="A554" s="31" t="str">
        <f t="shared" si="8"/>
        <v>A</v>
      </c>
      <c r="B554" s="45" t="s">
        <v>258</v>
      </c>
      <c r="C554" s="46" t="s">
        <v>10</v>
      </c>
      <c r="D554" s="47">
        <v>2376.9370699999999</v>
      </c>
      <c r="E554" s="47">
        <v>1880.5810800000002</v>
      </c>
      <c r="F554" s="47">
        <v>496.35598999999991</v>
      </c>
    </row>
    <row r="555" spans="1:6" x14ac:dyDescent="0.25">
      <c r="A555" s="31" t="str">
        <f t="shared" si="8"/>
        <v>A</v>
      </c>
      <c r="B555" s="48" t="s">
        <v>258</v>
      </c>
      <c r="C555" s="49" t="s">
        <v>11</v>
      </c>
      <c r="D555" s="50">
        <v>324.18799999999999</v>
      </c>
      <c r="E555" s="50">
        <v>86.622</v>
      </c>
      <c r="F555" s="50">
        <v>237.566</v>
      </c>
    </row>
    <row r="556" spans="1:6" x14ac:dyDescent="0.25">
      <c r="A556" s="31" t="str">
        <f t="shared" si="8"/>
        <v>A</v>
      </c>
      <c r="B556" s="48" t="s">
        <v>258</v>
      </c>
      <c r="C556" s="49" t="s">
        <v>12</v>
      </c>
      <c r="D556" s="50">
        <v>1435.1729399999999</v>
      </c>
      <c r="E556" s="50">
        <v>1309.1051</v>
      </c>
      <c r="F556" s="50">
        <v>126.06783999999999</v>
      </c>
    </row>
    <row r="557" spans="1:6" x14ac:dyDescent="0.25">
      <c r="A557" s="31" t="str">
        <f t="shared" si="8"/>
        <v>A</v>
      </c>
      <c r="B557" s="48" t="s">
        <v>258</v>
      </c>
      <c r="C557" s="49" t="s">
        <v>14</v>
      </c>
      <c r="D557" s="50">
        <v>474.88279000000006</v>
      </c>
      <c r="E557" s="50">
        <v>474.88279000000006</v>
      </c>
      <c r="F557" s="50">
        <v>0</v>
      </c>
    </row>
    <row r="558" spans="1:6" x14ac:dyDescent="0.25">
      <c r="A558" s="31" t="str">
        <f t="shared" si="8"/>
        <v>A</v>
      </c>
      <c r="B558" s="48" t="s">
        <v>258</v>
      </c>
      <c r="C558" s="49" t="s">
        <v>2</v>
      </c>
      <c r="D558" s="50">
        <v>128.61858999999998</v>
      </c>
      <c r="E558" s="50">
        <v>0</v>
      </c>
      <c r="F558" s="50">
        <v>128.61858999999998</v>
      </c>
    </row>
    <row r="559" spans="1:6" x14ac:dyDescent="0.25">
      <c r="A559" s="31" t="str">
        <f t="shared" si="8"/>
        <v>A</v>
      </c>
      <c r="B559" s="48" t="s">
        <v>258</v>
      </c>
      <c r="C559" s="49" t="s">
        <v>15</v>
      </c>
      <c r="D559" s="50">
        <v>6.8049999999999997</v>
      </c>
      <c r="E559" s="50">
        <v>5.93</v>
      </c>
      <c r="F559" s="50">
        <v>0.875</v>
      </c>
    </row>
    <row r="560" spans="1:6" x14ac:dyDescent="0.25">
      <c r="A560" s="31" t="str">
        <f t="shared" si="8"/>
        <v>A</v>
      </c>
      <c r="B560" s="48" t="s">
        <v>258</v>
      </c>
      <c r="C560" s="49" t="s">
        <v>16</v>
      </c>
      <c r="D560" s="50">
        <v>7.2697500000000002</v>
      </c>
      <c r="E560" s="50">
        <v>4.0411900000000003</v>
      </c>
      <c r="F560" s="50">
        <v>3.2285599999999999</v>
      </c>
    </row>
    <row r="561" spans="1:6" x14ac:dyDescent="0.25">
      <c r="A561" s="31" t="str">
        <f t="shared" si="8"/>
        <v>A</v>
      </c>
      <c r="B561" s="45" t="s">
        <v>258</v>
      </c>
      <c r="C561" s="46" t="s">
        <v>17</v>
      </c>
      <c r="D561" s="47">
        <v>4758.17526</v>
      </c>
      <c r="E561" s="47">
        <v>4753.9012599999996</v>
      </c>
      <c r="F561" s="47">
        <v>4.274</v>
      </c>
    </row>
    <row r="562" spans="1:6" s="55" customFormat="1" ht="36.75" thickBot="1" x14ac:dyDescent="0.3">
      <c r="A562" s="51" t="str">
        <f t="shared" si="8"/>
        <v>A</v>
      </c>
      <c r="B562" s="52" t="s">
        <v>427</v>
      </c>
      <c r="C562" s="53" t="s">
        <v>53</v>
      </c>
      <c r="D562" s="54">
        <v>399.94402000000002</v>
      </c>
      <c r="E562" s="54">
        <v>399.94402000000002</v>
      </c>
      <c r="F562" s="54">
        <v>0</v>
      </c>
    </row>
    <row r="563" spans="1:6" s="55" customFormat="1" ht="15.75" thickTop="1" x14ac:dyDescent="0.25">
      <c r="A563" s="51" t="str">
        <f t="shared" si="8"/>
        <v>A</v>
      </c>
      <c r="B563" s="56" t="s">
        <v>258</v>
      </c>
      <c r="C563" s="57" t="s">
        <v>10</v>
      </c>
      <c r="D563" s="58">
        <v>399.94402000000002</v>
      </c>
      <c r="E563" s="58">
        <v>399.94402000000002</v>
      </c>
      <c r="F563" s="58">
        <v>0</v>
      </c>
    </row>
    <row r="564" spans="1:6" s="55" customFormat="1" x14ac:dyDescent="0.25">
      <c r="A564" s="51" t="str">
        <f t="shared" si="8"/>
        <v>A</v>
      </c>
      <c r="B564" s="59" t="s">
        <v>258</v>
      </c>
      <c r="C564" s="60" t="s">
        <v>11</v>
      </c>
      <c r="D564" s="61">
        <v>86.622</v>
      </c>
      <c r="E564" s="61">
        <v>86.622</v>
      </c>
      <c r="F564" s="61">
        <v>0</v>
      </c>
    </row>
    <row r="565" spans="1:6" s="55" customFormat="1" x14ac:dyDescent="0.25">
      <c r="A565" s="51" t="str">
        <f t="shared" si="8"/>
        <v>A</v>
      </c>
      <c r="B565" s="59" t="s">
        <v>258</v>
      </c>
      <c r="C565" s="60" t="s">
        <v>12</v>
      </c>
      <c r="D565" s="61">
        <v>307.30013000000002</v>
      </c>
      <c r="E565" s="61">
        <v>307.30013000000002</v>
      </c>
      <c r="F565" s="61">
        <v>0</v>
      </c>
    </row>
    <row r="566" spans="1:6" s="55" customFormat="1" x14ac:dyDescent="0.25">
      <c r="A566" s="51" t="str">
        <f t="shared" si="8"/>
        <v>A</v>
      </c>
      <c r="B566" s="59" t="s">
        <v>258</v>
      </c>
      <c r="C566" s="60" t="s">
        <v>15</v>
      </c>
      <c r="D566" s="61">
        <v>5.93</v>
      </c>
      <c r="E566" s="61">
        <v>5.93</v>
      </c>
      <c r="F566" s="61">
        <v>0</v>
      </c>
    </row>
    <row r="567" spans="1:6" s="55" customFormat="1" x14ac:dyDescent="0.25">
      <c r="A567" s="51" t="str">
        <f t="shared" si="8"/>
        <v>A</v>
      </c>
      <c r="B567" s="59" t="s">
        <v>258</v>
      </c>
      <c r="C567" s="60" t="s">
        <v>16</v>
      </c>
      <c r="D567" s="61">
        <v>9.1889999999999999E-2</v>
      </c>
      <c r="E567" s="61">
        <v>9.1889999999999999E-2</v>
      </c>
      <c r="F567" s="61">
        <v>0</v>
      </c>
    </row>
    <row r="568" spans="1:6" s="55" customFormat="1" ht="36.75" thickBot="1" x14ac:dyDescent="0.3">
      <c r="A568" s="51" t="str">
        <f t="shared" si="8"/>
        <v>A</v>
      </c>
      <c r="B568" s="52" t="s">
        <v>428</v>
      </c>
      <c r="C568" s="53" t="s">
        <v>429</v>
      </c>
      <c r="D568" s="54">
        <v>1327.0248200000001</v>
      </c>
      <c r="E568" s="54">
        <v>1311.1078400000001</v>
      </c>
      <c r="F568" s="54">
        <v>15.916979999999999</v>
      </c>
    </row>
    <row r="569" spans="1:6" s="55" customFormat="1" ht="15.75" thickTop="1" x14ac:dyDescent="0.25">
      <c r="A569" s="51" t="str">
        <f t="shared" si="8"/>
        <v>A</v>
      </c>
      <c r="B569" s="56" t="s">
        <v>258</v>
      </c>
      <c r="C569" s="57" t="s">
        <v>10</v>
      </c>
      <c r="D569" s="58">
        <v>1322.7508200000002</v>
      </c>
      <c r="E569" s="58">
        <v>1311.1078400000001</v>
      </c>
      <c r="F569" s="58">
        <v>11.64298</v>
      </c>
    </row>
    <row r="570" spans="1:6" s="55" customFormat="1" x14ac:dyDescent="0.25">
      <c r="A570" s="51" t="str">
        <f t="shared" si="8"/>
        <v>A</v>
      </c>
      <c r="B570" s="59" t="s">
        <v>258</v>
      </c>
      <c r="C570" s="60" t="s">
        <v>12</v>
      </c>
      <c r="D570" s="61">
        <v>1010.44795</v>
      </c>
      <c r="E570" s="61">
        <v>1001.80497</v>
      </c>
      <c r="F570" s="61">
        <v>8.6429799999999997</v>
      </c>
    </row>
    <row r="571" spans="1:6" s="55" customFormat="1" x14ac:dyDescent="0.25">
      <c r="A571" s="51" t="str">
        <f t="shared" si="8"/>
        <v>A</v>
      </c>
      <c r="B571" s="59" t="s">
        <v>258</v>
      </c>
      <c r="C571" s="60" t="s">
        <v>14</v>
      </c>
      <c r="D571" s="61">
        <v>305.35356999999999</v>
      </c>
      <c r="E571" s="61">
        <v>305.35356999999999</v>
      </c>
      <c r="F571" s="61">
        <v>0</v>
      </c>
    </row>
    <row r="572" spans="1:6" s="55" customFormat="1" x14ac:dyDescent="0.25">
      <c r="A572" s="51" t="str">
        <f t="shared" si="8"/>
        <v>A</v>
      </c>
      <c r="B572" s="59" t="s">
        <v>258</v>
      </c>
      <c r="C572" s="60" t="s">
        <v>16</v>
      </c>
      <c r="D572" s="61">
        <v>6.9493</v>
      </c>
      <c r="E572" s="61">
        <v>3.9493</v>
      </c>
      <c r="F572" s="61">
        <v>3</v>
      </c>
    </row>
    <row r="573" spans="1:6" s="55" customFormat="1" x14ac:dyDescent="0.25">
      <c r="A573" s="51" t="str">
        <f t="shared" si="8"/>
        <v>A</v>
      </c>
      <c r="B573" s="56" t="s">
        <v>258</v>
      </c>
      <c r="C573" s="57" t="s">
        <v>17</v>
      </c>
      <c r="D573" s="58">
        <v>4.274</v>
      </c>
      <c r="E573" s="58">
        <v>0</v>
      </c>
      <c r="F573" s="58">
        <v>4.274</v>
      </c>
    </row>
    <row r="574" spans="1:6" s="55" customFormat="1" ht="18.75" thickBot="1" x14ac:dyDescent="0.3">
      <c r="A574" s="51" t="str">
        <f t="shared" si="8"/>
        <v>A</v>
      </c>
      <c r="B574" s="52" t="s">
        <v>430</v>
      </c>
      <c r="C574" s="53" t="s">
        <v>431</v>
      </c>
      <c r="D574" s="54">
        <v>4923.4304799999991</v>
      </c>
      <c r="E574" s="54">
        <v>4923.4304799999991</v>
      </c>
      <c r="F574" s="54">
        <v>0</v>
      </c>
    </row>
    <row r="575" spans="1:6" s="55" customFormat="1" ht="15.75" thickTop="1" x14ac:dyDescent="0.25">
      <c r="A575" s="51" t="str">
        <f t="shared" si="8"/>
        <v>A</v>
      </c>
      <c r="B575" s="56" t="s">
        <v>258</v>
      </c>
      <c r="C575" s="57" t="s">
        <v>10</v>
      </c>
      <c r="D575" s="58">
        <v>169.52922000000001</v>
      </c>
      <c r="E575" s="58">
        <v>169.52922000000001</v>
      </c>
      <c r="F575" s="58">
        <v>0</v>
      </c>
    </row>
    <row r="576" spans="1:6" s="55" customFormat="1" x14ac:dyDescent="0.25">
      <c r="A576" s="51" t="str">
        <f t="shared" si="8"/>
        <v>A</v>
      </c>
      <c r="B576" s="59" t="s">
        <v>258</v>
      </c>
      <c r="C576" s="60" t="s">
        <v>14</v>
      </c>
      <c r="D576" s="61">
        <v>169.52922000000001</v>
      </c>
      <c r="E576" s="61">
        <v>169.52922000000001</v>
      </c>
      <c r="F576" s="61">
        <v>0</v>
      </c>
    </row>
    <row r="577" spans="1:6" s="55" customFormat="1" x14ac:dyDescent="0.25">
      <c r="A577" s="51" t="str">
        <f t="shared" si="8"/>
        <v>A</v>
      </c>
      <c r="B577" s="56" t="s">
        <v>258</v>
      </c>
      <c r="C577" s="57" t="s">
        <v>17</v>
      </c>
      <c r="D577" s="58">
        <v>4753.9012599999996</v>
      </c>
      <c r="E577" s="58">
        <v>4753.9012599999996</v>
      </c>
      <c r="F577" s="58">
        <v>0</v>
      </c>
    </row>
    <row r="578" spans="1:6" s="55" customFormat="1" ht="18.75" thickBot="1" x14ac:dyDescent="0.3">
      <c r="A578" s="51" t="str">
        <f t="shared" si="8"/>
        <v>A</v>
      </c>
      <c r="B578" s="52" t="s">
        <v>432</v>
      </c>
      <c r="C578" s="53" t="s">
        <v>433</v>
      </c>
      <c r="D578" s="54">
        <v>4923.4304799999991</v>
      </c>
      <c r="E578" s="54">
        <v>4923.4304799999991</v>
      </c>
      <c r="F578" s="54">
        <v>0</v>
      </c>
    </row>
    <row r="579" spans="1:6" s="55" customFormat="1" ht="15.75" thickTop="1" x14ac:dyDescent="0.25">
      <c r="A579" s="51" t="str">
        <f t="shared" si="8"/>
        <v>A</v>
      </c>
      <c r="B579" s="56" t="s">
        <v>258</v>
      </c>
      <c r="C579" s="57" t="s">
        <v>10</v>
      </c>
      <c r="D579" s="58">
        <v>169.52922000000001</v>
      </c>
      <c r="E579" s="58">
        <v>169.52922000000001</v>
      </c>
      <c r="F579" s="58">
        <v>0</v>
      </c>
    </row>
    <row r="580" spans="1:6" s="55" customFormat="1" x14ac:dyDescent="0.25">
      <c r="A580" s="51" t="str">
        <f t="shared" ref="A580:A643" si="9">IF(OR(D580&lt;&gt;0,),"A","B")</f>
        <v>A</v>
      </c>
      <c r="B580" s="59" t="s">
        <v>258</v>
      </c>
      <c r="C580" s="60" t="s">
        <v>14</v>
      </c>
      <c r="D580" s="61">
        <v>169.52922000000001</v>
      </c>
      <c r="E580" s="61">
        <v>169.52922000000001</v>
      </c>
      <c r="F580" s="61">
        <v>0</v>
      </c>
    </row>
    <row r="581" spans="1:6" s="55" customFormat="1" x14ac:dyDescent="0.25">
      <c r="A581" s="51" t="str">
        <f t="shared" si="9"/>
        <v>A</v>
      </c>
      <c r="B581" s="56" t="s">
        <v>258</v>
      </c>
      <c r="C581" s="57" t="s">
        <v>17</v>
      </c>
      <c r="D581" s="58">
        <v>4753.9012599999996</v>
      </c>
      <c r="E581" s="58">
        <v>4753.9012599999996</v>
      </c>
      <c r="F581" s="58">
        <v>0</v>
      </c>
    </row>
    <row r="582" spans="1:6" s="55" customFormat="1" ht="36.75" thickBot="1" x14ac:dyDescent="0.3">
      <c r="A582" s="51" t="str">
        <f t="shared" si="9"/>
        <v>A</v>
      </c>
      <c r="B582" s="52" t="s">
        <v>434</v>
      </c>
      <c r="C582" s="53" t="s">
        <v>435</v>
      </c>
      <c r="D582" s="54">
        <v>484.71300999999994</v>
      </c>
      <c r="E582" s="54">
        <v>0</v>
      </c>
      <c r="F582" s="54">
        <v>484.71300999999994</v>
      </c>
    </row>
    <row r="583" spans="1:6" s="55" customFormat="1" ht="15.75" thickTop="1" x14ac:dyDescent="0.25">
      <c r="A583" s="51" t="str">
        <f t="shared" si="9"/>
        <v>A</v>
      </c>
      <c r="B583" s="56" t="s">
        <v>258</v>
      </c>
      <c r="C583" s="57" t="s">
        <v>10</v>
      </c>
      <c r="D583" s="58">
        <v>484.71300999999994</v>
      </c>
      <c r="E583" s="58">
        <v>0</v>
      </c>
      <c r="F583" s="58">
        <v>484.71300999999994</v>
      </c>
    </row>
    <row r="584" spans="1:6" s="55" customFormat="1" x14ac:dyDescent="0.25">
      <c r="A584" s="51" t="str">
        <f t="shared" si="9"/>
        <v>A</v>
      </c>
      <c r="B584" s="59" t="s">
        <v>258</v>
      </c>
      <c r="C584" s="60" t="s">
        <v>11</v>
      </c>
      <c r="D584" s="61">
        <v>237.566</v>
      </c>
      <c r="E584" s="61">
        <v>0</v>
      </c>
      <c r="F584" s="61">
        <v>237.566</v>
      </c>
    </row>
    <row r="585" spans="1:6" s="55" customFormat="1" x14ac:dyDescent="0.25">
      <c r="A585" s="51" t="str">
        <f t="shared" si="9"/>
        <v>A</v>
      </c>
      <c r="B585" s="59" t="s">
        <v>258</v>
      </c>
      <c r="C585" s="60" t="s">
        <v>12</v>
      </c>
      <c r="D585" s="61">
        <v>117.42486</v>
      </c>
      <c r="E585" s="61">
        <v>0</v>
      </c>
      <c r="F585" s="61">
        <v>117.42486</v>
      </c>
    </row>
    <row r="586" spans="1:6" s="55" customFormat="1" x14ac:dyDescent="0.25">
      <c r="A586" s="51" t="str">
        <f t="shared" si="9"/>
        <v>A</v>
      </c>
      <c r="B586" s="59" t="s">
        <v>258</v>
      </c>
      <c r="C586" s="60" t="s">
        <v>2</v>
      </c>
      <c r="D586" s="61">
        <v>128.61858999999998</v>
      </c>
      <c r="E586" s="61">
        <v>0</v>
      </c>
      <c r="F586" s="61">
        <v>128.61858999999998</v>
      </c>
    </row>
    <row r="587" spans="1:6" s="55" customFormat="1" x14ac:dyDescent="0.25">
      <c r="A587" s="51" t="str">
        <f t="shared" si="9"/>
        <v>A</v>
      </c>
      <c r="B587" s="59" t="s">
        <v>258</v>
      </c>
      <c r="C587" s="60" t="s">
        <v>15</v>
      </c>
      <c r="D587" s="61">
        <v>0.875</v>
      </c>
      <c r="E587" s="61">
        <v>0</v>
      </c>
      <c r="F587" s="61">
        <v>0.875</v>
      </c>
    </row>
    <row r="588" spans="1:6" s="55" customFormat="1" x14ac:dyDescent="0.25">
      <c r="A588" s="51" t="str">
        <f t="shared" si="9"/>
        <v>A</v>
      </c>
      <c r="B588" s="59" t="s">
        <v>258</v>
      </c>
      <c r="C588" s="60" t="s">
        <v>16</v>
      </c>
      <c r="D588" s="61">
        <v>0.22856000000000001</v>
      </c>
      <c r="E588" s="61">
        <v>0</v>
      </c>
      <c r="F588" s="61">
        <v>0.22856000000000001</v>
      </c>
    </row>
    <row r="589" spans="1:6" ht="18.75" thickBot="1" x14ac:dyDescent="0.3">
      <c r="A589" s="31" t="str">
        <f t="shared" si="9"/>
        <v>A</v>
      </c>
      <c r="B589" s="42" t="s">
        <v>436</v>
      </c>
      <c r="C589" s="43" t="s">
        <v>437</v>
      </c>
      <c r="D589" s="44">
        <v>375.40897000000001</v>
      </c>
      <c r="E589" s="44">
        <v>246.53412</v>
      </c>
      <c r="F589" s="44">
        <v>128.87485000000001</v>
      </c>
    </row>
    <row r="590" spans="1:6" ht="15.75" thickTop="1" x14ac:dyDescent="0.25">
      <c r="A590" s="31" t="str">
        <f t="shared" si="9"/>
        <v>A</v>
      </c>
      <c r="B590" s="45" t="s">
        <v>258</v>
      </c>
      <c r="C590" s="46" t="s">
        <v>10</v>
      </c>
      <c r="D590" s="47">
        <v>370.90996999999999</v>
      </c>
      <c r="E590" s="47">
        <v>246.53412</v>
      </c>
      <c r="F590" s="47">
        <v>124.37585</v>
      </c>
    </row>
    <row r="591" spans="1:6" x14ac:dyDescent="0.25">
      <c r="A591" s="31" t="str">
        <f t="shared" si="9"/>
        <v>A</v>
      </c>
      <c r="B591" s="48" t="s">
        <v>258</v>
      </c>
      <c r="C591" s="49" t="s">
        <v>11</v>
      </c>
      <c r="D591" s="50">
        <v>229.78320000000002</v>
      </c>
      <c r="E591" s="50">
        <v>229.78320000000002</v>
      </c>
      <c r="F591" s="50">
        <v>0</v>
      </c>
    </row>
    <row r="592" spans="1:6" x14ac:dyDescent="0.25">
      <c r="A592" s="31" t="str">
        <f t="shared" si="9"/>
        <v>A</v>
      </c>
      <c r="B592" s="48" t="s">
        <v>258</v>
      </c>
      <c r="C592" s="49" t="s">
        <v>12</v>
      </c>
      <c r="D592" s="50">
        <v>140.77417</v>
      </c>
      <c r="E592" s="50">
        <v>16.750919999999997</v>
      </c>
      <c r="F592" s="50">
        <v>124.02325</v>
      </c>
    </row>
    <row r="593" spans="1:6" x14ac:dyDescent="0.25">
      <c r="A593" s="31" t="str">
        <f t="shared" si="9"/>
        <v>A</v>
      </c>
      <c r="B593" s="48" t="s">
        <v>258</v>
      </c>
      <c r="C593" s="49" t="s">
        <v>16</v>
      </c>
      <c r="D593" s="50">
        <v>0.35260000000000002</v>
      </c>
      <c r="E593" s="50">
        <v>0</v>
      </c>
      <c r="F593" s="50">
        <v>0.35260000000000002</v>
      </c>
    </row>
    <row r="594" spans="1:6" x14ac:dyDescent="0.25">
      <c r="A594" s="31" t="str">
        <f t="shared" si="9"/>
        <v>A</v>
      </c>
      <c r="B594" s="45" t="s">
        <v>258</v>
      </c>
      <c r="C594" s="46" t="s">
        <v>17</v>
      </c>
      <c r="D594" s="47">
        <v>4.4989999999999997</v>
      </c>
      <c r="E594" s="47">
        <v>0</v>
      </c>
      <c r="F594" s="47">
        <v>4.4989999999999997</v>
      </c>
    </row>
    <row r="595" spans="1:6" ht="54.75" thickBot="1" x14ac:dyDescent="0.3">
      <c r="A595" s="31" t="str">
        <f t="shared" si="9"/>
        <v>A</v>
      </c>
      <c r="B595" s="42" t="s">
        <v>438</v>
      </c>
      <c r="C595" s="43" t="s">
        <v>439</v>
      </c>
      <c r="D595" s="44">
        <v>685.63553000000002</v>
      </c>
      <c r="E595" s="44">
        <v>685.63553000000002</v>
      </c>
      <c r="F595" s="44">
        <v>0</v>
      </c>
    </row>
    <row r="596" spans="1:6" ht="15.75" thickTop="1" x14ac:dyDescent="0.25">
      <c r="A596" s="31" t="str">
        <f t="shared" si="9"/>
        <v>A</v>
      </c>
      <c r="B596" s="45" t="s">
        <v>258</v>
      </c>
      <c r="C596" s="46" t="s">
        <v>10</v>
      </c>
      <c r="D596" s="47">
        <v>685.63553000000002</v>
      </c>
      <c r="E596" s="47">
        <v>685.63553000000002</v>
      </c>
      <c r="F596" s="47">
        <v>0</v>
      </c>
    </row>
    <row r="597" spans="1:6" x14ac:dyDescent="0.25">
      <c r="A597" s="31" t="str">
        <f t="shared" si="9"/>
        <v>A</v>
      </c>
      <c r="B597" s="48" t="s">
        <v>258</v>
      </c>
      <c r="C597" s="49" t="s">
        <v>14</v>
      </c>
      <c r="D597" s="50">
        <v>597.01217000000008</v>
      </c>
      <c r="E597" s="50">
        <v>597.01217000000008</v>
      </c>
      <c r="F597" s="50">
        <v>0</v>
      </c>
    </row>
    <row r="598" spans="1:6" x14ac:dyDescent="0.25">
      <c r="A598" s="31" t="str">
        <f t="shared" si="9"/>
        <v>A</v>
      </c>
      <c r="B598" s="48" t="s">
        <v>258</v>
      </c>
      <c r="C598" s="49" t="s">
        <v>16</v>
      </c>
      <c r="D598" s="50">
        <v>88.623360000000005</v>
      </c>
      <c r="E598" s="50">
        <v>88.623360000000005</v>
      </c>
      <c r="F598" s="50">
        <v>0</v>
      </c>
    </row>
    <row r="599" spans="1:6" ht="72.75" thickBot="1" x14ac:dyDescent="0.3">
      <c r="A599" s="31" t="str">
        <f t="shared" si="9"/>
        <v>A</v>
      </c>
      <c r="B599" s="42" t="s">
        <v>440</v>
      </c>
      <c r="C599" s="43" t="s">
        <v>441</v>
      </c>
      <c r="D599" s="44">
        <v>5520</v>
      </c>
      <c r="E599" s="44">
        <v>5520</v>
      </c>
      <c r="F599" s="44">
        <v>0</v>
      </c>
    </row>
    <row r="600" spans="1:6" ht="15.75" thickTop="1" x14ac:dyDescent="0.25">
      <c r="A600" s="31" t="str">
        <f t="shared" si="9"/>
        <v>A</v>
      </c>
      <c r="B600" s="45" t="s">
        <v>258</v>
      </c>
      <c r="C600" s="46" t="s">
        <v>10</v>
      </c>
      <c r="D600" s="47">
        <v>5520</v>
      </c>
      <c r="E600" s="47">
        <v>5520</v>
      </c>
      <c r="F600" s="47">
        <v>0</v>
      </c>
    </row>
    <row r="601" spans="1:6" x14ac:dyDescent="0.25">
      <c r="A601" s="31" t="str">
        <f t="shared" si="9"/>
        <v>A</v>
      </c>
      <c r="B601" s="48" t="s">
        <v>258</v>
      </c>
      <c r="C601" s="49" t="s">
        <v>16</v>
      </c>
      <c r="D601" s="50">
        <v>5520</v>
      </c>
      <c r="E601" s="50">
        <v>5520</v>
      </c>
      <c r="F601" s="50">
        <v>0</v>
      </c>
    </row>
    <row r="602" spans="1:6" ht="36.75" thickBot="1" x14ac:dyDescent="0.3">
      <c r="A602" s="31" t="str">
        <f t="shared" si="9"/>
        <v>A</v>
      </c>
      <c r="B602" s="42" t="s">
        <v>442</v>
      </c>
      <c r="C602" s="43" t="s">
        <v>443</v>
      </c>
      <c r="D602" s="44">
        <v>650.7124</v>
      </c>
      <c r="E602" s="44">
        <v>650.7124</v>
      </c>
      <c r="F602" s="44">
        <v>0</v>
      </c>
    </row>
    <row r="603" spans="1:6" ht="15.75" thickTop="1" x14ac:dyDescent="0.25">
      <c r="A603" s="31" t="str">
        <f t="shared" si="9"/>
        <v>A</v>
      </c>
      <c r="B603" s="45" t="s">
        <v>258</v>
      </c>
      <c r="C603" s="46" t="s">
        <v>10</v>
      </c>
      <c r="D603" s="47">
        <v>650.7124</v>
      </c>
      <c r="E603" s="47">
        <v>650.7124</v>
      </c>
      <c r="F603" s="47">
        <v>0</v>
      </c>
    </row>
    <row r="604" spans="1:6" x14ac:dyDescent="0.25">
      <c r="A604" s="31" t="str">
        <f t="shared" si="9"/>
        <v>A</v>
      </c>
      <c r="B604" s="48" t="s">
        <v>258</v>
      </c>
      <c r="C604" s="49" t="s">
        <v>14</v>
      </c>
      <c r="D604" s="50">
        <v>650.7124</v>
      </c>
      <c r="E604" s="50">
        <v>650.7124</v>
      </c>
      <c r="F604" s="50">
        <v>0</v>
      </c>
    </row>
    <row r="605" spans="1:6" ht="36.75" thickBot="1" x14ac:dyDescent="0.3">
      <c r="A605" s="31" t="str">
        <f t="shared" si="9"/>
        <v>A</v>
      </c>
      <c r="B605" s="42" t="s">
        <v>444</v>
      </c>
      <c r="C605" s="43" t="s">
        <v>445</v>
      </c>
      <c r="D605" s="44">
        <v>13316.12052</v>
      </c>
      <c r="E605" s="44">
        <v>13316.12052</v>
      </c>
      <c r="F605" s="44">
        <v>0</v>
      </c>
    </row>
    <row r="606" spans="1:6" ht="15.75" thickTop="1" x14ac:dyDescent="0.25">
      <c r="A606" s="31" t="str">
        <f t="shared" si="9"/>
        <v>A</v>
      </c>
      <c r="B606" s="45" t="s">
        <v>258</v>
      </c>
      <c r="C606" s="46" t="s">
        <v>10</v>
      </c>
      <c r="D606" s="47">
        <v>269.56988999999999</v>
      </c>
      <c r="E606" s="47">
        <v>269.56988999999999</v>
      </c>
      <c r="F606" s="47">
        <v>0</v>
      </c>
    </row>
    <row r="607" spans="1:6" x14ac:dyDescent="0.25">
      <c r="A607" s="31" t="str">
        <f t="shared" si="9"/>
        <v>A</v>
      </c>
      <c r="B607" s="48" t="s">
        <v>258</v>
      </c>
      <c r="C607" s="49" t="s">
        <v>16</v>
      </c>
      <c r="D607" s="50">
        <v>269.56988999999999</v>
      </c>
      <c r="E607" s="50">
        <v>269.56988999999999</v>
      </c>
      <c r="F607" s="50">
        <v>0</v>
      </c>
    </row>
    <row r="608" spans="1:6" x14ac:dyDescent="0.25">
      <c r="A608" s="31" t="str">
        <f t="shared" si="9"/>
        <v>A</v>
      </c>
      <c r="B608" s="45" t="s">
        <v>258</v>
      </c>
      <c r="C608" s="46" t="s">
        <v>18</v>
      </c>
      <c r="D608" s="47">
        <v>13046.55063</v>
      </c>
      <c r="E608" s="47">
        <v>13046.55063</v>
      </c>
      <c r="F608" s="47">
        <v>0</v>
      </c>
    </row>
    <row r="609" spans="1:6" ht="36.75" thickBot="1" x14ac:dyDescent="0.3">
      <c r="A609" s="31" t="str">
        <f t="shared" si="9"/>
        <v>A</v>
      </c>
      <c r="B609" s="42" t="s">
        <v>446</v>
      </c>
      <c r="C609" s="43" t="s">
        <v>447</v>
      </c>
      <c r="D609" s="44">
        <v>13209.050519999999</v>
      </c>
      <c r="E609" s="44">
        <v>13209.050519999999</v>
      </c>
      <c r="F609" s="44">
        <v>0</v>
      </c>
    </row>
    <row r="610" spans="1:6" ht="15.75" thickTop="1" x14ac:dyDescent="0.25">
      <c r="A610" s="31" t="str">
        <f t="shared" si="9"/>
        <v>A</v>
      </c>
      <c r="B610" s="45" t="s">
        <v>258</v>
      </c>
      <c r="C610" s="46" t="s">
        <v>10</v>
      </c>
      <c r="D610" s="47">
        <v>269.56988999999999</v>
      </c>
      <c r="E610" s="47">
        <v>269.56988999999999</v>
      </c>
      <c r="F610" s="47">
        <v>0</v>
      </c>
    </row>
    <row r="611" spans="1:6" x14ac:dyDescent="0.25">
      <c r="A611" s="31" t="str">
        <f t="shared" si="9"/>
        <v>A</v>
      </c>
      <c r="B611" s="48" t="s">
        <v>258</v>
      </c>
      <c r="C611" s="49" t="s">
        <v>16</v>
      </c>
      <c r="D611" s="50">
        <v>269.56988999999999</v>
      </c>
      <c r="E611" s="50">
        <v>269.56988999999999</v>
      </c>
      <c r="F611" s="50">
        <v>0</v>
      </c>
    </row>
    <row r="612" spans="1:6" x14ac:dyDescent="0.25">
      <c r="A612" s="31" t="str">
        <f t="shared" si="9"/>
        <v>A</v>
      </c>
      <c r="B612" s="45" t="s">
        <v>258</v>
      </c>
      <c r="C612" s="46" t="s">
        <v>18</v>
      </c>
      <c r="D612" s="47">
        <v>12939.480629999998</v>
      </c>
      <c r="E612" s="47">
        <v>12939.480629999998</v>
      </c>
      <c r="F612" s="47">
        <v>0</v>
      </c>
    </row>
    <row r="613" spans="1:6" ht="36.75" thickBot="1" x14ac:dyDescent="0.3">
      <c r="A613" s="31" t="str">
        <f t="shared" si="9"/>
        <v>A</v>
      </c>
      <c r="B613" s="42" t="s">
        <v>448</v>
      </c>
      <c r="C613" s="43" t="s">
        <v>449</v>
      </c>
      <c r="D613" s="44">
        <v>9136.0102899999983</v>
      </c>
      <c r="E613" s="44">
        <v>9136.0102899999983</v>
      </c>
      <c r="F613" s="44">
        <v>0</v>
      </c>
    </row>
    <row r="614" spans="1:6" ht="15.75" thickTop="1" x14ac:dyDescent="0.25">
      <c r="A614" s="31" t="str">
        <f t="shared" si="9"/>
        <v>A</v>
      </c>
      <c r="B614" s="45" t="s">
        <v>258</v>
      </c>
      <c r="C614" s="46" t="s">
        <v>10</v>
      </c>
      <c r="D614" s="47">
        <v>182.20459</v>
      </c>
      <c r="E614" s="47">
        <v>182.20459</v>
      </c>
      <c r="F614" s="47">
        <v>0</v>
      </c>
    </row>
    <row r="615" spans="1:6" x14ac:dyDescent="0.25">
      <c r="A615" s="31" t="str">
        <f t="shared" si="9"/>
        <v>A</v>
      </c>
      <c r="B615" s="48" t="s">
        <v>258</v>
      </c>
      <c r="C615" s="49" t="s">
        <v>16</v>
      </c>
      <c r="D615" s="50">
        <v>182.20459</v>
      </c>
      <c r="E615" s="50">
        <v>182.20459</v>
      </c>
      <c r="F615" s="50">
        <v>0</v>
      </c>
    </row>
    <row r="616" spans="1:6" x14ac:dyDescent="0.25">
      <c r="A616" s="31" t="str">
        <f t="shared" si="9"/>
        <v>A</v>
      </c>
      <c r="B616" s="45" t="s">
        <v>258</v>
      </c>
      <c r="C616" s="46" t="s">
        <v>18</v>
      </c>
      <c r="D616" s="47">
        <v>8953.805699999999</v>
      </c>
      <c r="E616" s="47">
        <v>8953.805699999999</v>
      </c>
      <c r="F616" s="47">
        <v>0</v>
      </c>
    </row>
    <row r="617" spans="1:6" ht="18.75" thickBot="1" x14ac:dyDescent="0.3">
      <c r="A617" s="31" t="str">
        <f t="shared" si="9"/>
        <v>A</v>
      </c>
      <c r="B617" s="42" t="s">
        <v>450</v>
      </c>
      <c r="C617" s="43" t="s">
        <v>451</v>
      </c>
      <c r="D617" s="44">
        <v>3985.6749300000001</v>
      </c>
      <c r="E617" s="44">
        <v>3985.6749300000001</v>
      </c>
      <c r="F617" s="44">
        <v>0</v>
      </c>
    </row>
    <row r="618" spans="1:6" ht="15.75" thickTop="1" x14ac:dyDescent="0.25">
      <c r="A618" s="31" t="str">
        <f t="shared" si="9"/>
        <v>A</v>
      </c>
      <c r="B618" s="45" t="s">
        <v>258</v>
      </c>
      <c r="C618" s="46" t="s">
        <v>18</v>
      </c>
      <c r="D618" s="47">
        <v>3985.6749300000001</v>
      </c>
      <c r="E618" s="47">
        <v>3985.6749300000001</v>
      </c>
      <c r="F618" s="47">
        <v>0</v>
      </c>
    </row>
    <row r="619" spans="1:6" ht="18.75" thickBot="1" x14ac:dyDescent="0.3">
      <c r="A619" s="31" t="str">
        <f t="shared" si="9"/>
        <v>A</v>
      </c>
      <c r="B619" s="42" t="s">
        <v>452</v>
      </c>
      <c r="C619" s="43" t="s">
        <v>453</v>
      </c>
      <c r="D619" s="44">
        <v>87.365300000000005</v>
      </c>
      <c r="E619" s="44">
        <v>87.365300000000005</v>
      </c>
      <c r="F619" s="44">
        <v>0</v>
      </c>
    </row>
    <row r="620" spans="1:6" ht="15.75" thickTop="1" x14ac:dyDescent="0.25">
      <c r="A620" s="31" t="str">
        <f t="shared" si="9"/>
        <v>A</v>
      </c>
      <c r="B620" s="45" t="s">
        <v>258</v>
      </c>
      <c r="C620" s="46" t="s">
        <v>10</v>
      </c>
      <c r="D620" s="47">
        <v>87.365300000000005</v>
      </c>
      <c r="E620" s="47">
        <v>87.365300000000005</v>
      </c>
      <c r="F620" s="47">
        <v>0</v>
      </c>
    </row>
    <row r="621" spans="1:6" x14ac:dyDescent="0.25">
      <c r="A621" s="31" t="str">
        <f t="shared" si="9"/>
        <v>A</v>
      </c>
      <c r="B621" s="48" t="s">
        <v>258</v>
      </c>
      <c r="C621" s="49" t="s">
        <v>16</v>
      </c>
      <c r="D621" s="50">
        <v>87.365300000000005</v>
      </c>
      <c r="E621" s="50">
        <v>87.365300000000005</v>
      </c>
      <c r="F621" s="50">
        <v>0</v>
      </c>
    </row>
    <row r="622" spans="1:6" ht="36.75" thickBot="1" x14ac:dyDescent="0.3">
      <c r="A622" s="31" t="str">
        <f t="shared" si="9"/>
        <v>A</v>
      </c>
      <c r="B622" s="42" t="s">
        <v>454</v>
      </c>
      <c r="C622" s="43" t="s">
        <v>455</v>
      </c>
      <c r="D622" s="44">
        <v>107.07</v>
      </c>
      <c r="E622" s="44">
        <v>107.07</v>
      </c>
      <c r="F622" s="44">
        <v>0</v>
      </c>
    </row>
    <row r="623" spans="1:6" ht="15.75" thickTop="1" x14ac:dyDescent="0.25">
      <c r="A623" s="31" t="str">
        <f t="shared" si="9"/>
        <v>A</v>
      </c>
      <c r="B623" s="45" t="s">
        <v>258</v>
      </c>
      <c r="C623" s="46" t="s">
        <v>18</v>
      </c>
      <c r="D623" s="47">
        <v>107.07</v>
      </c>
      <c r="E623" s="47">
        <v>107.07</v>
      </c>
      <c r="F623" s="47">
        <v>0</v>
      </c>
    </row>
    <row r="624" spans="1:6" ht="36.75" thickBot="1" x14ac:dyDescent="0.3">
      <c r="A624" s="31" t="str">
        <f t="shared" si="9"/>
        <v>A</v>
      </c>
      <c r="B624" s="42" t="s">
        <v>456</v>
      </c>
      <c r="C624" s="43" t="s">
        <v>457</v>
      </c>
      <c r="D624" s="44">
        <v>107.07</v>
      </c>
      <c r="E624" s="44">
        <v>107.07</v>
      </c>
      <c r="F624" s="44">
        <v>0</v>
      </c>
    </row>
    <row r="625" spans="1:6" ht="15.75" thickTop="1" x14ac:dyDescent="0.25">
      <c r="A625" s="31" t="str">
        <f t="shared" si="9"/>
        <v>A</v>
      </c>
      <c r="B625" s="45" t="s">
        <v>258</v>
      </c>
      <c r="C625" s="46" t="s">
        <v>18</v>
      </c>
      <c r="D625" s="47">
        <v>107.07</v>
      </c>
      <c r="E625" s="47">
        <v>107.07</v>
      </c>
      <c r="F625" s="47">
        <v>0</v>
      </c>
    </row>
    <row r="626" spans="1:6" ht="36.75" thickBot="1" x14ac:dyDescent="0.3">
      <c r="A626" s="31" t="str">
        <f t="shared" si="9"/>
        <v>A</v>
      </c>
      <c r="B626" s="42" t="s">
        <v>458</v>
      </c>
      <c r="C626" s="43" t="s">
        <v>459</v>
      </c>
      <c r="D626" s="44">
        <v>241.44806</v>
      </c>
      <c r="E626" s="44">
        <v>241.44806</v>
      </c>
      <c r="F626" s="44">
        <v>0</v>
      </c>
    </row>
    <row r="627" spans="1:6" ht="15.75" thickTop="1" x14ac:dyDescent="0.25">
      <c r="A627" s="31" t="str">
        <f t="shared" si="9"/>
        <v>A</v>
      </c>
      <c r="B627" s="45" t="s">
        <v>258</v>
      </c>
      <c r="C627" s="46" t="s">
        <v>10</v>
      </c>
      <c r="D627" s="47">
        <v>241.44806</v>
      </c>
      <c r="E627" s="47">
        <v>241.44806</v>
      </c>
      <c r="F627" s="47">
        <v>0</v>
      </c>
    </row>
    <row r="628" spans="1:6" x14ac:dyDescent="0.25">
      <c r="A628" s="31" t="str">
        <f t="shared" si="9"/>
        <v>A</v>
      </c>
      <c r="B628" s="48" t="s">
        <v>258</v>
      </c>
      <c r="C628" s="49" t="s">
        <v>16</v>
      </c>
      <c r="D628" s="50">
        <v>241.44806</v>
      </c>
      <c r="E628" s="50">
        <v>241.44806</v>
      </c>
      <c r="F628" s="50">
        <v>0</v>
      </c>
    </row>
    <row r="629" spans="1:6" ht="18.75" thickBot="1" x14ac:dyDescent="0.3">
      <c r="A629" s="31" t="str">
        <f t="shared" si="9"/>
        <v>A</v>
      </c>
      <c r="B629" s="42" t="s">
        <v>460</v>
      </c>
      <c r="C629" s="43" t="s">
        <v>461</v>
      </c>
      <c r="D629" s="44">
        <v>2421.4360700000002</v>
      </c>
      <c r="E629" s="44">
        <v>349.94559999999996</v>
      </c>
      <c r="F629" s="44">
        <v>2071.4904700000002</v>
      </c>
    </row>
    <row r="630" spans="1:6" ht="15.75" thickTop="1" x14ac:dyDescent="0.25">
      <c r="A630" s="31" t="str">
        <f t="shared" si="9"/>
        <v>A</v>
      </c>
      <c r="B630" s="45" t="s">
        <v>258</v>
      </c>
      <c r="C630" s="46" t="s">
        <v>10</v>
      </c>
      <c r="D630" s="47">
        <v>2245.33844</v>
      </c>
      <c r="E630" s="47">
        <v>349.94559999999996</v>
      </c>
      <c r="F630" s="47">
        <v>1895.39284</v>
      </c>
    </row>
    <row r="631" spans="1:6" x14ac:dyDescent="0.25">
      <c r="A631" s="31" t="str">
        <f t="shared" si="9"/>
        <v>A</v>
      </c>
      <c r="B631" s="48" t="s">
        <v>258</v>
      </c>
      <c r="C631" s="49" t="s">
        <v>11</v>
      </c>
      <c r="D631" s="50">
        <v>1143.1939600000001</v>
      </c>
      <c r="E631" s="50">
        <v>0</v>
      </c>
      <c r="F631" s="50">
        <v>1143.1939600000001</v>
      </c>
    </row>
    <row r="632" spans="1:6" x14ac:dyDescent="0.25">
      <c r="A632" s="31" t="str">
        <f t="shared" si="9"/>
        <v>A</v>
      </c>
      <c r="B632" s="48" t="s">
        <v>258</v>
      </c>
      <c r="C632" s="49" t="s">
        <v>12</v>
      </c>
      <c r="D632" s="50">
        <v>1061.4964299999999</v>
      </c>
      <c r="E632" s="50">
        <v>349.94559999999996</v>
      </c>
      <c r="F632" s="50">
        <v>711.55082999999991</v>
      </c>
    </row>
    <row r="633" spans="1:6" x14ac:dyDescent="0.25">
      <c r="A633" s="31" t="str">
        <f t="shared" si="9"/>
        <v>A</v>
      </c>
      <c r="B633" s="48" t="s">
        <v>258</v>
      </c>
      <c r="C633" s="49" t="s">
        <v>16</v>
      </c>
      <c r="D633" s="50">
        <v>40.648050000000005</v>
      </c>
      <c r="E633" s="50">
        <v>0</v>
      </c>
      <c r="F633" s="50">
        <v>40.648050000000005</v>
      </c>
    </row>
    <row r="634" spans="1:6" x14ac:dyDescent="0.25">
      <c r="A634" s="31" t="str">
        <f t="shared" si="9"/>
        <v>A</v>
      </c>
      <c r="B634" s="45" t="s">
        <v>258</v>
      </c>
      <c r="C634" s="46" t="s">
        <v>17</v>
      </c>
      <c r="D634" s="47">
        <v>176.09763000000001</v>
      </c>
      <c r="E634" s="47">
        <v>0</v>
      </c>
      <c r="F634" s="47">
        <v>176.09763000000001</v>
      </c>
    </row>
    <row r="635" spans="1:6" ht="18.75" thickBot="1" x14ac:dyDescent="0.3">
      <c r="A635" s="31" t="str">
        <f t="shared" si="9"/>
        <v>A</v>
      </c>
      <c r="B635" s="42" t="s">
        <v>462</v>
      </c>
      <c r="C635" s="43" t="s">
        <v>463</v>
      </c>
      <c r="D635" s="44">
        <v>419.00665999999995</v>
      </c>
      <c r="E635" s="44">
        <v>419.00665999999995</v>
      </c>
      <c r="F635" s="44">
        <v>0</v>
      </c>
    </row>
    <row r="636" spans="1:6" ht="15.75" thickTop="1" x14ac:dyDescent="0.25">
      <c r="A636" s="31" t="str">
        <f t="shared" si="9"/>
        <v>A</v>
      </c>
      <c r="B636" s="45" t="s">
        <v>258</v>
      </c>
      <c r="C636" s="46" t="s">
        <v>10</v>
      </c>
      <c r="D636" s="47">
        <v>419.00665999999995</v>
      </c>
      <c r="E636" s="47">
        <v>419.00665999999995</v>
      </c>
      <c r="F636" s="47">
        <v>0</v>
      </c>
    </row>
    <row r="637" spans="1:6" x14ac:dyDescent="0.25">
      <c r="A637" s="31" t="str">
        <f t="shared" si="9"/>
        <v>A</v>
      </c>
      <c r="B637" s="48" t="s">
        <v>258</v>
      </c>
      <c r="C637" s="49" t="s">
        <v>11</v>
      </c>
      <c r="D637" s="50">
        <v>53.835000000000001</v>
      </c>
      <c r="E637" s="50">
        <v>53.835000000000001</v>
      </c>
      <c r="F637" s="50">
        <v>0</v>
      </c>
    </row>
    <row r="638" spans="1:6" x14ac:dyDescent="0.25">
      <c r="A638" s="31" t="str">
        <f t="shared" si="9"/>
        <v>A</v>
      </c>
      <c r="B638" s="48" t="s">
        <v>258</v>
      </c>
      <c r="C638" s="49" t="s">
        <v>12</v>
      </c>
      <c r="D638" s="50">
        <v>365.17165999999997</v>
      </c>
      <c r="E638" s="50">
        <v>365.17165999999997</v>
      </c>
      <c r="F638" s="50">
        <v>0</v>
      </c>
    </row>
    <row r="639" spans="1:6" ht="36.75" thickBot="1" x14ac:dyDescent="0.3">
      <c r="A639" s="31" t="str">
        <f t="shared" si="9"/>
        <v>A</v>
      </c>
      <c r="B639" s="42" t="s">
        <v>464</v>
      </c>
      <c r="C639" s="43" t="s">
        <v>465</v>
      </c>
      <c r="D639" s="44">
        <v>320.91202000000004</v>
      </c>
      <c r="E639" s="44">
        <v>320.91202000000004</v>
      </c>
      <c r="F639" s="44">
        <v>0</v>
      </c>
    </row>
    <row r="640" spans="1:6" ht="15.75" thickTop="1" x14ac:dyDescent="0.25">
      <c r="A640" s="31" t="str">
        <f t="shared" si="9"/>
        <v>A</v>
      </c>
      <c r="B640" s="45" t="s">
        <v>258</v>
      </c>
      <c r="C640" s="46" t="s">
        <v>18</v>
      </c>
      <c r="D640" s="47">
        <v>320.91202000000004</v>
      </c>
      <c r="E640" s="47">
        <v>320.91202000000004</v>
      </c>
      <c r="F640" s="47">
        <v>0</v>
      </c>
    </row>
    <row r="641" spans="1:6" ht="18.75" thickBot="1" x14ac:dyDescent="0.3">
      <c r="A641" s="31" t="str">
        <f t="shared" si="9"/>
        <v>A</v>
      </c>
      <c r="B641" s="42" t="s">
        <v>466</v>
      </c>
      <c r="C641" s="43" t="s">
        <v>467</v>
      </c>
      <c r="D641" s="44">
        <v>461.22251000000006</v>
      </c>
      <c r="E641" s="44">
        <v>336.64617000000004</v>
      </c>
      <c r="F641" s="44">
        <v>124.57634</v>
      </c>
    </row>
    <row r="642" spans="1:6" ht="15.75" thickTop="1" x14ac:dyDescent="0.25">
      <c r="A642" s="31" t="str">
        <f t="shared" si="9"/>
        <v>A</v>
      </c>
      <c r="B642" s="45" t="s">
        <v>258</v>
      </c>
      <c r="C642" s="46" t="s">
        <v>10</v>
      </c>
      <c r="D642" s="47">
        <v>333.65971000000002</v>
      </c>
      <c r="E642" s="47">
        <v>332.04117000000002</v>
      </c>
      <c r="F642" s="47">
        <v>1.6185399999999999</v>
      </c>
    </row>
    <row r="643" spans="1:6" x14ac:dyDescent="0.25">
      <c r="A643" s="31" t="str">
        <f t="shared" si="9"/>
        <v>A</v>
      </c>
      <c r="B643" s="48" t="s">
        <v>258</v>
      </c>
      <c r="C643" s="49" t="s">
        <v>11</v>
      </c>
      <c r="D643" s="50">
        <v>184.54791</v>
      </c>
      <c r="E643" s="50">
        <v>184.54791</v>
      </c>
      <c r="F643" s="50">
        <v>0</v>
      </c>
    </row>
    <row r="644" spans="1:6" x14ac:dyDescent="0.25">
      <c r="A644" s="31" t="str">
        <f t="shared" ref="A644:A707" si="10">IF(OR(D644&lt;&gt;0,),"A","B")</f>
        <v>A</v>
      </c>
      <c r="B644" s="48" t="s">
        <v>258</v>
      </c>
      <c r="C644" s="49" t="s">
        <v>12</v>
      </c>
      <c r="D644" s="50">
        <v>144.02067</v>
      </c>
      <c r="E644" s="50">
        <v>142.40213</v>
      </c>
      <c r="F644" s="50">
        <v>1.6185399999999999</v>
      </c>
    </row>
    <row r="645" spans="1:6" x14ac:dyDescent="0.25">
      <c r="A645" s="31" t="str">
        <f t="shared" si="10"/>
        <v>A</v>
      </c>
      <c r="B645" s="48" t="s">
        <v>258</v>
      </c>
      <c r="C645" s="49" t="s">
        <v>15</v>
      </c>
      <c r="D645" s="50">
        <v>4.7655200000000004</v>
      </c>
      <c r="E645" s="50">
        <v>4.7655200000000004</v>
      </c>
      <c r="F645" s="50">
        <v>0</v>
      </c>
    </row>
    <row r="646" spans="1:6" x14ac:dyDescent="0.25">
      <c r="A646" s="31" t="str">
        <f t="shared" si="10"/>
        <v>A</v>
      </c>
      <c r="B646" s="48" t="s">
        <v>258</v>
      </c>
      <c r="C646" s="49" t="s">
        <v>16</v>
      </c>
      <c r="D646" s="50">
        <v>0.32561000000000001</v>
      </c>
      <c r="E646" s="50">
        <v>0.32561000000000001</v>
      </c>
      <c r="F646" s="50">
        <v>0</v>
      </c>
    </row>
    <row r="647" spans="1:6" x14ac:dyDescent="0.25">
      <c r="A647" s="31" t="str">
        <f t="shared" si="10"/>
        <v>A</v>
      </c>
      <c r="B647" s="45" t="s">
        <v>258</v>
      </c>
      <c r="C647" s="46" t="s">
        <v>17</v>
      </c>
      <c r="D647" s="47">
        <v>127.56280000000001</v>
      </c>
      <c r="E647" s="47">
        <v>4.6050000000000004</v>
      </c>
      <c r="F647" s="47">
        <v>122.95780000000001</v>
      </c>
    </row>
    <row r="648" spans="1:6" ht="18.75" thickBot="1" x14ac:dyDescent="0.3">
      <c r="A648" s="31" t="str">
        <f t="shared" si="10"/>
        <v>A</v>
      </c>
      <c r="B648" s="42" t="s">
        <v>468</v>
      </c>
      <c r="C648" s="43" t="s">
        <v>469</v>
      </c>
      <c r="D648" s="44">
        <v>949.97807</v>
      </c>
      <c r="E648" s="44">
        <v>949.97807</v>
      </c>
      <c r="F648" s="44">
        <v>0</v>
      </c>
    </row>
    <row r="649" spans="1:6" ht="15.75" thickTop="1" x14ac:dyDescent="0.25">
      <c r="A649" s="31" t="str">
        <f t="shared" si="10"/>
        <v>A</v>
      </c>
      <c r="B649" s="45" t="s">
        <v>258</v>
      </c>
      <c r="C649" s="46" t="s">
        <v>10</v>
      </c>
      <c r="D649" s="47">
        <v>884.57806999999991</v>
      </c>
      <c r="E649" s="47">
        <v>884.57806999999991</v>
      </c>
      <c r="F649" s="47">
        <v>0</v>
      </c>
    </row>
    <row r="650" spans="1:6" x14ac:dyDescent="0.25">
      <c r="A650" s="31" t="str">
        <f t="shared" si="10"/>
        <v>A</v>
      </c>
      <c r="B650" s="48" t="s">
        <v>258</v>
      </c>
      <c r="C650" s="49" t="s">
        <v>11</v>
      </c>
      <c r="D650" s="50">
        <v>129.38881000000001</v>
      </c>
      <c r="E650" s="50">
        <v>129.38881000000001</v>
      </c>
      <c r="F650" s="50">
        <v>0</v>
      </c>
    </row>
    <row r="651" spans="1:6" x14ac:dyDescent="0.25">
      <c r="A651" s="31" t="str">
        <f t="shared" si="10"/>
        <v>A</v>
      </c>
      <c r="B651" s="48" t="s">
        <v>258</v>
      </c>
      <c r="C651" s="49" t="s">
        <v>12</v>
      </c>
      <c r="D651" s="50">
        <v>754.76833999999997</v>
      </c>
      <c r="E651" s="50">
        <v>754.76833999999997</v>
      </c>
      <c r="F651" s="50">
        <v>0</v>
      </c>
    </row>
    <row r="652" spans="1:6" x14ac:dyDescent="0.25">
      <c r="A652" s="31" t="str">
        <f t="shared" si="10"/>
        <v>A</v>
      </c>
      <c r="B652" s="48" t="s">
        <v>258</v>
      </c>
      <c r="C652" s="49" t="s">
        <v>16</v>
      </c>
      <c r="D652" s="50">
        <v>0.42092000000000002</v>
      </c>
      <c r="E652" s="50">
        <v>0.42092000000000002</v>
      </c>
      <c r="F652" s="50">
        <v>0</v>
      </c>
    </row>
    <row r="653" spans="1:6" x14ac:dyDescent="0.25">
      <c r="A653" s="31" t="str">
        <f t="shared" si="10"/>
        <v>A</v>
      </c>
      <c r="B653" s="45" t="s">
        <v>258</v>
      </c>
      <c r="C653" s="46" t="s">
        <v>17</v>
      </c>
      <c r="D653" s="47">
        <v>65.400000000000006</v>
      </c>
      <c r="E653" s="47">
        <v>65.400000000000006</v>
      </c>
      <c r="F653" s="47">
        <v>0</v>
      </c>
    </row>
    <row r="654" spans="1:6" ht="18.75" thickBot="1" x14ac:dyDescent="0.3">
      <c r="A654" s="31" t="str">
        <f t="shared" si="10"/>
        <v>A</v>
      </c>
      <c r="B654" s="42" t="s">
        <v>470</v>
      </c>
      <c r="C654" s="43" t="s">
        <v>471</v>
      </c>
      <c r="D654" s="44">
        <v>515.23267999999996</v>
      </c>
      <c r="E654" s="44">
        <v>0</v>
      </c>
      <c r="F654" s="44">
        <v>515.23267999999996</v>
      </c>
    </row>
    <row r="655" spans="1:6" ht="15.75" thickTop="1" x14ac:dyDescent="0.25">
      <c r="A655" s="31" t="str">
        <f t="shared" si="10"/>
        <v>A</v>
      </c>
      <c r="B655" s="45" t="s">
        <v>258</v>
      </c>
      <c r="C655" s="46" t="s">
        <v>10</v>
      </c>
      <c r="D655" s="47">
        <v>515.23267999999996</v>
      </c>
      <c r="E655" s="47">
        <v>0</v>
      </c>
      <c r="F655" s="47">
        <v>515.23267999999996</v>
      </c>
    </row>
    <row r="656" spans="1:6" x14ac:dyDescent="0.25">
      <c r="A656" s="31" t="str">
        <f t="shared" si="10"/>
        <v>A</v>
      </c>
      <c r="B656" s="48" t="s">
        <v>258</v>
      </c>
      <c r="C656" s="49" t="s">
        <v>11</v>
      </c>
      <c r="D656" s="50">
        <v>186.51157999999998</v>
      </c>
      <c r="E656" s="50">
        <v>0</v>
      </c>
      <c r="F656" s="50">
        <v>186.51157999999998</v>
      </c>
    </row>
    <row r="657" spans="1:6" x14ac:dyDescent="0.25">
      <c r="A657" s="31" t="str">
        <f t="shared" si="10"/>
        <v>A</v>
      </c>
      <c r="B657" s="48" t="s">
        <v>258</v>
      </c>
      <c r="C657" s="49" t="s">
        <v>12</v>
      </c>
      <c r="D657" s="50">
        <v>280.85471999999999</v>
      </c>
      <c r="E657" s="50">
        <v>0</v>
      </c>
      <c r="F657" s="50">
        <v>280.85471999999999</v>
      </c>
    </row>
    <row r="658" spans="1:6" x14ac:dyDescent="0.25">
      <c r="A658" s="31" t="str">
        <f t="shared" si="10"/>
        <v>A</v>
      </c>
      <c r="B658" s="48" t="s">
        <v>258</v>
      </c>
      <c r="C658" s="49" t="s">
        <v>2</v>
      </c>
      <c r="D658" s="50">
        <v>42</v>
      </c>
      <c r="E658" s="50">
        <v>0</v>
      </c>
      <c r="F658" s="50">
        <v>42</v>
      </c>
    </row>
    <row r="659" spans="1:6" x14ac:dyDescent="0.25">
      <c r="A659" s="31" t="str">
        <f t="shared" si="10"/>
        <v>A</v>
      </c>
      <c r="B659" s="48" t="s">
        <v>258</v>
      </c>
      <c r="C659" s="49" t="s">
        <v>15</v>
      </c>
      <c r="D659" s="50">
        <v>5.2667399999999995</v>
      </c>
      <c r="E659" s="50">
        <v>0</v>
      </c>
      <c r="F659" s="50">
        <v>5.2667399999999995</v>
      </c>
    </row>
    <row r="660" spans="1:6" x14ac:dyDescent="0.25">
      <c r="A660" s="31" t="str">
        <f t="shared" si="10"/>
        <v>A</v>
      </c>
      <c r="B660" s="48" t="s">
        <v>258</v>
      </c>
      <c r="C660" s="49" t="s">
        <v>16</v>
      </c>
      <c r="D660" s="50">
        <v>0.59963999999999995</v>
      </c>
      <c r="E660" s="50">
        <v>0</v>
      </c>
      <c r="F660" s="50">
        <v>0.59963999999999995</v>
      </c>
    </row>
    <row r="661" spans="1:6" ht="18.75" thickBot="1" x14ac:dyDescent="0.3">
      <c r="A661" s="31" t="str">
        <f t="shared" si="10"/>
        <v>A</v>
      </c>
      <c r="B661" s="42" t="s">
        <v>472</v>
      </c>
      <c r="C661" s="43" t="s">
        <v>473</v>
      </c>
      <c r="D661" s="44">
        <v>3423.2120499999996</v>
      </c>
      <c r="E661" s="44">
        <v>0</v>
      </c>
      <c r="F661" s="44">
        <v>3423.2120499999996</v>
      </c>
    </row>
    <row r="662" spans="1:6" ht="15.75" thickTop="1" x14ac:dyDescent="0.25">
      <c r="A662" s="31" t="str">
        <f t="shared" si="10"/>
        <v>A</v>
      </c>
      <c r="B662" s="45" t="s">
        <v>258</v>
      </c>
      <c r="C662" s="46" t="s">
        <v>10</v>
      </c>
      <c r="D662" s="47">
        <v>3415.43705</v>
      </c>
      <c r="E662" s="47">
        <v>0</v>
      </c>
      <c r="F662" s="47">
        <v>3415.43705</v>
      </c>
    </row>
    <row r="663" spans="1:6" x14ac:dyDescent="0.25">
      <c r="A663" s="31" t="str">
        <f t="shared" si="10"/>
        <v>A</v>
      </c>
      <c r="B663" s="48" t="s">
        <v>258</v>
      </c>
      <c r="C663" s="49" t="s">
        <v>11</v>
      </c>
      <c r="D663" s="50">
        <v>610.77890000000002</v>
      </c>
      <c r="E663" s="50">
        <v>0</v>
      </c>
      <c r="F663" s="50">
        <v>610.77890000000002</v>
      </c>
    </row>
    <row r="664" spans="1:6" x14ac:dyDescent="0.25">
      <c r="A664" s="31" t="str">
        <f t="shared" si="10"/>
        <v>A</v>
      </c>
      <c r="B664" s="48" t="s">
        <v>258</v>
      </c>
      <c r="C664" s="49" t="s">
        <v>12</v>
      </c>
      <c r="D664" s="50">
        <v>444.26675</v>
      </c>
      <c r="E664" s="50">
        <v>0</v>
      </c>
      <c r="F664" s="50">
        <v>444.26675</v>
      </c>
    </row>
    <row r="665" spans="1:6" x14ac:dyDescent="0.25">
      <c r="A665" s="31" t="str">
        <f t="shared" si="10"/>
        <v>A</v>
      </c>
      <c r="B665" s="48" t="s">
        <v>258</v>
      </c>
      <c r="C665" s="49" t="s">
        <v>2</v>
      </c>
      <c r="D665" s="50">
        <v>2330</v>
      </c>
      <c r="E665" s="50">
        <v>0</v>
      </c>
      <c r="F665" s="50">
        <v>2330</v>
      </c>
    </row>
    <row r="666" spans="1:6" x14ac:dyDescent="0.25">
      <c r="A666" s="31" t="str">
        <f t="shared" si="10"/>
        <v>A</v>
      </c>
      <c r="B666" s="48" t="s">
        <v>258</v>
      </c>
      <c r="C666" s="49" t="s">
        <v>15</v>
      </c>
      <c r="D666" s="50">
        <v>5.5339999999999998</v>
      </c>
      <c r="E666" s="50">
        <v>0</v>
      </c>
      <c r="F666" s="50">
        <v>5.5339999999999998</v>
      </c>
    </row>
    <row r="667" spans="1:6" x14ac:dyDescent="0.25">
      <c r="A667" s="31" t="str">
        <f t="shared" si="10"/>
        <v>A</v>
      </c>
      <c r="B667" s="48" t="s">
        <v>258</v>
      </c>
      <c r="C667" s="49" t="s">
        <v>16</v>
      </c>
      <c r="D667" s="50">
        <v>24.857400000000002</v>
      </c>
      <c r="E667" s="50">
        <v>0</v>
      </c>
      <c r="F667" s="50">
        <v>24.857400000000002</v>
      </c>
    </row>
    <row r="668" spans="1:6" x14ac:dyDescent="0.25">
      <c r="A668" s="31" t="str">
        <f t="shared" si="10"/>
        <v>A</v>
      </c>
      <c r="B668" s="45" t="s">
        <v>258</v>
      </c>
      <c r="C668" s="46" t="s">
        <v>17</v>
      </c>
      <c r="D668" s="47">
        <v>7.7750000000000004</v>
      </c>
      <c r="E668" s="47">
        <v>0</v>
      </c>
      <c r="F668" s="47">
        <v>7.7750000000000004</v>
      </c>
    </row>
    <row r="669" spans="1:6" ht="18.75" thickBot="1" x14ac:dyDescent="0.3">
      <c r="A669" s="31" t="str">
        <f t="shared" si="10"/>
        <v>A</v>
      </c>
      <c r="B669" s="42" t="s">
        <v>474</v>
      </c>
      <c r="C669" s="43" t="s">
        <v>475</v>
      </c>
      <c r="D669" s="44">
        <v>1422.8473899999999</v>
      </c>
      <c r="E669" s="44">
        <v>0</v>
      </c>
      <c r="F669" s="44">
        <v>1422.8473899999999</v>
      </c>
    </row>
    <row r="670" spans="1:6" ht="15.75" thickTop="1" x14ac:dyDescent="0.25">
      <c r="A670" s="31" t="str">
        <f t="shared" si="10"/>
        <v>A</v>
      </c>
      <c r="B670" s="45" t="s">
        <v>258</v>
      </c>
      <c r="C670" s="46" t="s">
        <v>10</v>
      </c>
      <c r="D670" s="47">
        <v>1382.9686399999998</v>
      </c>
      <c r="E670" s="47">
        <v>0</v>
      </c>
      <c r="F670" s="47">
        <v>1382.9686399999998</v>
      </c>
    </row>
    <row r="671" spans="1:6" x14ac:dyDescent="0.25">
      <c r="A671" s="31" t="str">
        <f t="shared" si="10"/>
        <v>A</v>
      </c>
      <c r="B671" s="48" t="s">
        <v>258</v>
      </c>
      <c r="C671" s="49" t="s">
        <v>11</v>
      </c>
      <c r="D671" s="50">
        <v>840.19647999999995</v>
      </c>
      <c r="E671" s="50">
        <v>0</v>
      </c>
      <c r="F671" s="50">
        <v>840.19647999999995</v>
      </c>
    </row>
    <row r="672" spans="1:6" x14ac:dyDescent="0.25">
      <c r="A672" s="31" t="str">
        <f t="shared" si="10"/>
        <v>A</v>
      </c>
      <c r="B672" s="48" t="s">
        <v>258</v>
      </c>
      <c r="C672" s="49" t="s">
        <v>12</v>
      </c>
      <c r="D672" s="50">
        <v>367.51540999999997</v>
      </c>
      <c r="E672" s="50">
        <v>0</v>
      </c>
      <c r="F672" s="50">
        <v>367.51540999999997</v>
      </c>
    </row>
    <row r="673" spans="1:6" x14ac:dyDescent="0.25">
      <c r="A673" s="31" t="str">
        <f t="shared" si="10"/>
        <v>A</v>
      </c>
      <c r="B673" s="48" t="s">
        <v>258</v>
      </c>
      <c r="C673" s="49" t="s">
        <v>2</v>
      </c>
      <c r="D673" s="50">
        <v>175</v>
      </c>
      <c r="E673" s="50">
        <v>0</v>
      </c>
      <c r="F673" s="50">
        <v>175</v>
      </c>
    </row>
    <row r="674" spans="1:6" x14ac:dyDescent="0.25">
      <c r="A674" s="31" t="str">
        <f t="shared" si="10"/>
        <v>A</v>
      </c>
      <c r="B674" s="48" t="s">
        <v>258</v>
      </c>
      <c r="C674" s="49" t="s">
        <v>16</v>
      </c>
      <c r="D674" s="50">
        <v>0.25674999999999998</v>
      </c>
      <c r="E674" s="50">
        <v>0</v>
      </c>
      <c r="F674" s="50">
        <v>0.25674999999999998</v>
      </c>
    </row>
    <row r="675" spans="1:6" x14ac:dyDescent="0.25">
      <c r="A675" s="31" t="str">
        <f t="shared" si="10"/>
        <v>A</v>
      </c>
      <c r="B675" s="45" t="s">
        <v>258</v>
      </c>
      <c r="C675" s="46" t="s">
        <v>17</v>
      </c>
      <c r="D675" s="47">
        <v>39.878749999999997</v>
      </c>
      <c r="E675" s="47">
        <v>0</v>
      </c>
      <c r="F675" s="47">
        <v>39.878749999999997</v>
      </c>
    </row>
    <row r="676" spans="1:6" ht="36.75" thickBot="1" x14ac:dyDescent="0.3">
      <c r="A676" s="31" t="str">
        <f t="shared" si="10"/>
        <v>A</v>
      </c>
      <c r="B676" s="42" t="s">
        <v>476</v>
      </c>
      <c r="C676" s="43" t="s">
        <v>477</v>
      </c>
      <c r="D676" s="44">
        <v>1946.9155899999998</v>
      </c>
      <c r="E676" s="44">
        <v>0</v>
      </c>
      <c r="F676" s="44">
        <v>1946.9155899999998</v>
      </c>
    </row>
    <row r="677" spans="1:6" ht="15.75" thickTop="1" x14ac:dyDescent="0.25">
      <c r="A677" s="31" t="str">
        <f t="shared" si="10"/>
        <v>A</v>
      </c>
      <c r="B677" s="45" t="s">
        <v>258</v>
      </c>
      <c r="C677" s="46" t="s">
        <v>10</v>
      </c>
      <c r="D677" s="47">
        <v>1807.0195899999999</v>
      </c>
      <c r="E677" s="47">
        <v>0</v>
      </c>
      <c r="F677" s="47">
        <v>1807.0195899999999</v>
      </c>
    </row>
    <row r="678" spans="1:6" x14ac:dyDescent="0.25">
      <c r="A678" s="31" t="str">
        <f t="shared" si="10"/>
        <v>A</v>
      </c>
      <c r="B678" s="48" t="s">
        <v>258</v>
      </c>
      <c r="C678" s="49" t="s">
        <v>11</v>
      </c>
      <c r="D678" s="50">
        <v>1032.6899799999999</v>
      </c>
      <c r="E678" s="50">
        <v>0</v>
      </c>
      <c r="F678" s="50">
        <v>1032.6899799999999</v>
      </c>
    </row>
    <row r="679" spans="1:6" x14ac:dyDescent="0.25">
      <c r="A679" s="31" t="str">
        <f t="shared" si="10"/>
        <v>A</v>
      </c>
      <c r="B679" s="48" t="s">
        <v>258</v>
      </c>
      <c r="C679" s="49" t="s">
        <v>12</v>
      </c>
      <c r="D679" s="50">
        <v>478.62127000000004</v>
      </c>
      <c r="E679" s="50">
        <v>0</v>
      </c>
      <c r="F679" s="50">
        <v>478.62127000000004</v>
      </c>
    </row>
    <row r="680" spans="1:6" x14ac:dyDescent="0.25">
      <c r="A680" s="31" t="str">
        <f t="shared" si="10"/>
        <v>A</v>
      </c>
      <c r="B680" s="48" t="s">
        <v>258</v>
      </c>
      <c r="C680" s="49" t="s">
        <v>2</v>
      </c>
      <c r="D680" s="50">
        <v>250.90592000000001</v>
      </c>
      <c r="E680" s="50">
        <v>0</v>
      </c>
      <c r="F680" s="50">
        <v>250.90592000000001</v>
      </c>
    </row>
    <row r="681" spans="1:6" x14ac:dyDescent="0.25">
      <c r="A681" s="31" t="str">
        <f t="shared" si="10"/>
        <v>A</v>
      </c>
      <c r="B681" s="48" t="s">
        <v>258</v>
      </c>
      <c r="C681" s="49" t="s">
        <v>15</v>
      </c>
      <c r="D681" s="50">
        <v>8.241200000000001</v>
      </c>
      <c r="E681" s="50">
        <v>0</v>
      </c>
      <c r="F681" s="50">
        <v>8.241200000000001</v>
      </c>
    </row>
    <row r="682" spans="1:6" x14ac:dyDescent="0.25">
      <c r="A682" s="31" t="str">
        <f t="shared" si="10"/>
        <v>A</v>
      </c>
      <c r="B682" s="48" t="s">
        <v>258</v>
      </c>
      <c r="C682" s="49" t="s">
        <v>16</v>
      </c>
      <c r="D682" s="50">
        <v>36.561219999999999</v>
      </c>
      <c r="E682" s="50">
        <v>0</v>
      </c>
      <c r="F682" s="50">
        <v>36.561219999999999</v>
      </c>
    </row>
    <row r="683" spans="1:6" x14ac:dyDescent="0.25">
      <c r="A683" s="31" t="str">
        <f t="shared" si="10"/>
        <v>A</v>
      </c>
      <c r="B683" s="45" t="s">
        <v>258</v>
      </c>
      <c r="C683" s="46" t="s">
        <v>17</v>
      </c>
      <c r="D683" s="47">
        <v>139.89599999999999</v>
      </c>
      <c r="E683" s="47">
        <v>0</v>
      </c>
      <c r="F683" s="47">
        <v>139.89599999999999</v>
      </c>
    </row>
    <row r="684" spans="1:6" ht="36.75" thickBot="1" x14ac:dyDescent="0.3">
      <c r="A684" s="31" t="str">
        <f t="shared" si="10"/>
        <v>A</v>
      </c>
      <c r="B684" s="42" t="s">
        <v>478</v>
      </c>
      <c r="C684" s="43" t="s">
        <v>479</v>
      </c>
      <c r="D684" s="44">
        <v>2128.0426100000004</v>
      </c>
      <c r="E684" s="44">
        <v>0</v>
      </c>
      <c r="F684" s="44">
        <v>2128.0426100000004</v>
      </c>
    </row>
    <row r="685" spans="1:6" ht="15.75" thickTop="1" x14ac:dyDescent="0.25">
      <c r="A685" s="31" t="str">
        <f t="shared" si="10"/>
        <v>A</v>
      </c>
      <c r="B685" s="45" t="s">
        <v>258</v>
      </c>
      <c r="C685" s="46" t="s">
        <v>10</v>
      </c>
      <c r="D685" s="47">
        <v>2108.8526100000004</v>
      </c>
      <c r="E685" s="47">
        <v>0</v>
      </c>
      <c r="F685" s="47">
        <v>2108.8526100000004</v>
      </c>
    </row>
    <row r="686" spans="1:6" x14ac:dyDescent="0.25">
      <c r="A686" s="31" t="str">
        <f t="shared" si="10"/>
        <v>A</v>
      </c>
      <c r="B686" s="48" t="s">
        <v>258</v>
      </c>
      <c r="C686" s="49" t="s">
        <v>11</v>
      </c>
      <c r="D686" s="50">
        <v>684.03300000000002</v>
      </c>
      <c r="E686" s="50">
        <v>0</v>
      </c>
      <c r="F686" s="50">
        <v>684.03300000000002</v>
      </c>
    </row>
    <row r="687" spans="1:6" x14ac:dyDescent="0.25">
      <c r="A687" s="31" t="str">
        <f t="shared" si="10"/>
        <v>A</v>
      </c>
      <c r="B687" s="48" t="s">
        <v>258</v>
      </c>
      <c r="C687" s="49" t="s">
        <v>12</v>
      </c>
      <c r="D687" s="50">
        <v>690.46511999999996</v>
      </c>
      <c r="E687" s="50">
        <v>0</v>
      </c>
      <c r="F687" s="50">
        <v>690.46511999999996</v>
      </c>
    </row>
    <row r="688" spans="1:6" x14ac:dyDescent="0.25">
      <c r="A688" s="31" t="str">
        <f t="shared" si="10"/>
        <v>A</v>
      </c>
      <c r="B688" s="48" t="s">
        <v>258</v>
      </c>
      <c r="C688" s="49" t="s">
        <v>2</v>
      </c>
      <c r="D688" s="50">
        <v>681</v>
      </c>
      <c r="E688" s="50">
        <v>0</v>
      </c>
      <c r="F688" s="50">
        <v>681</v>
      </c>
    </row>
    <row r="689" spans="1:6" x14ac:dyDescent="0.25">
      <c r="A689" s="31" t="str">
        <f t="shared" si="10"/>
        <v>A</v>
      </c>
      <c r="B689" s="48" t="s">
        <v>258</v>
      </c>
      <c r="C689" s="49" t="s">
        <v>15</v>
      </c>
      <c r="D689" s="50">
        <v>13.584</v>
      </c>
      <c r="E689" s="50">
        <v>0</v>
      </c>
      <c r="F689" s="50">
        <v>13.584</v>
      </c>
    </row>
    <row r="690" spans="1:6" x14ac:dyDescent="0.25">
      <c r="A690" s="31" t="str">
        <f t="shared" si="10"/>
        <v>A</v>
      </c>
      <c r="B690" s="48" t="s">
        <v>258</v>
      </c>
      <c r="C690" s="49" t="s">
        <v>16</v>
      </c>
      <c r="D690" s="50">
        <v>39.770489999999995</v>
      </c>
      <c r="E690" s="50">
        <v>0</v>
      </c>
      <c r="F690" s="50">
        <v>39.770489999999995</v>
      </c>
    </row>
    <row r="691" spans="1:6" x14ac:dyDescent="0.25">
      <c r="A691" s="31" t="str">
        <f t="shared" si="10"/>
        <v>A</v>
      </c>
      <c r="B691" s="45" t="s">
        <v>258</v>
      </c>
      <c r="C691" s="46" t="s">
        <v>17</v>
      </c>
      <c r="D691" s="47">
        <v>19.190000000000001</v>
      </c>
      <c r="E691" s="47">
        <v>0</v>
      </c>
      <c r="F691" s="47">
        <v>19.190000000000001</v>
      </c>
    </row>
    <row r="692" spans="1:6" ht="54.75" thickBot="1" x14ac:dyDescent="0.3">
      <c r="A692" s="31" t="str">
        <f t="shared" si="10"/>
        <v>A</v>
      </c>
      <c r="B692" s="42" t="s">
        <v>480</v>
      </c>
      <c r="C692" s="43" t="s">
        <v>481</v>
      </c>
      <c r="D692" s="44">
        <v>727.01981999999998</v>
      </c>
      <c r="E692" s="44">
        <v>0</v>
      </c>
      <c r="F692" s="44">
        <v>727.01981999999998</v>
      </c>
    </row>
    <row r="693" spans="1:6" ht="15.75" thickTop="1" x14ac:dyDescent="0.25">
      <c r="A693" s="31" t="str">
        <f t="shared" si="10"/>
        <v>A</v>
      </c>
      <c r="B693" s="45" t="s">
        <v>258</v>
      </c>
      <c r="C693" s="46" t="s">
        <v>10</v>
      </c>
      <c r="D693" s="47">
        <v>714.15710000000001</v>
      </c>
      <c r="E693" s="47">
        <v>0</v>
      </c>
      <c r="F693" s="47">
        <v>714.15710000000001</v>
      </c>
    </row>
    <row r="694" spans="1:6" x14ac:dyDescent="0.25">
      <c r="A694" s="31" t="str">
        <f t="shared" si="10"/>
        <v>A</v>
      </c>
      <c r="B694" s="48" t="s">
        <v>258</v>
      </c>
      <c r="C694" s="49" t="s">
        <v>11</v>
      </c>
      <c r="D694" s="50">
        <v>406.48465999999996</v>
      </c>
      <c r="E694" s="50">
        <v>0</v>
      </c>
      <c r="F694" s="50">
        <v>406.48465999999996</v>
      </c>
    </row>
    <row r="695" spans="1:6" x14ac:dyDescent="0.25">
      <c r="A695" s="31" t="str">
        <f t="shared" si="10"/>
        <v>A</v>
      </c>
      <c r="B695" s="48" t="s">
        <v>258</v>
      </c>
      <c r="C695" s="49" t="s">
        <v>12</v>
      </c>
      <c r="D695" s="50">
        <v>185.07695000000001</v>
      </c>
      <c r="E695" s="50">
        <v>0</v>
      </c>
      <c r="F695" s="50">
        <v>185.07695000000001</v>
      </c>
    </row>
    <row r="696" spans="1:6" x14ac:dyDescent="0.25">
      <c r="A696" s="31" t="str">
        <f t="shared" si="10"/>
        <v>A</v>
      </c>
      <c r="B696" s="48" t="s">
        <v>258</v>
      </c>
      <c r="C696" s="49" t="s">
        <v>2</v>
      </c>
      <c r="D696" s="50">
        <v>92</v>
      </c>
      <c r="E696" s="50">
        <v>0</v>
      </c>
      <c r="F696" s="50">
        <v>92</v>
      </c>
    </row>
    <row r="697" spans="1:6" x14ac:dyDescent="0.25">
      <c r="A697" s="31" t="str">
        <f t="shared" si="10"/>
        <v>A</v>
      </c>
      <c r="B697" s="48" t="s">
        <v>258</v>
      </c>
      <c r="C697" s="49" t="s">
        <v>15</v>
      </c>
      <c r="D697" s="50">
        <v>6.2886899999999999</v>
      </c>
      <c r="E697" s="50">
        <v>0</v>
      </c>
      <c r="F697" s="50">
        <v>6.2886899999999999</v>
      </c>
    </row>
    <row r="698" spans="1:6" x14ac:dyDescent="0.25">
      <c r="A698" s="31" t="str">
        <f t="shared" si="10"/>
        <v>A</v>
      </c>
      <c r="B698" s="48" t="s">
        <v>258</v>
      </c>
      <c r="C698" s="49" t="s">
        <v>16</v>
      </c>
      <c r="D698" s="50">
        <v>24.306799999999999</v>
      </c>
      <c r="E698" s="50">
        <v>0</v>
      </c>
      <c r="F698" s="50">
        <v>24.306799999999999</v>
      </c>
    </row>
    <row r="699" spans="1:6" x14ac:dyDescent="0.25">
      <c r="A699" s="31" t="str">
        <f t="shared" si="10"/>
        <v>A</v>
      </c>
      <c r="B699" s="45" t="s">
        <v>258</v>
      </c>
      <c r="C699" s="46" t="s">
        <v>17</v>
      </c>
      <c r="D699" s="47">
        <v>12.862719999999999</v>
      </c>
      <c r="E699" s="47">
        <v>0</v>
      </c>
      <c r="F699" s="47">
        <v>12.862719999999999</v>
      </c>
    </row>
    <row r="700" spans="1:6" ht="36.75" thickBot="1" x14ac:dyDescent="0.3">
      <c r="A700" s="31" t="str">
        <f t="shared" si="10"/>
        <v>A</v>
      </c>
      <c r="B700" s="42" t="s">
        <v>482</v>
      </c>
      <c r="C700" s="43" t="s">
        <v>483</v>
      </c>
      <c r="D700" s="44">
        <v>500480.17849999998</v>
      </c>
      <c r="E700" s="44">
        <v>478733.55771999998</v>
      </c>
      <c r="F700" s="44">
        <v>21746.620780000001</v>
      </c>
    </row>
    <row r="701" spans="1:6" ht="15.75" thickTop="1" x14ac:dyDescent="0.25">
      <c r="A701" s="31" t="str">
        <f t="shared" si="10"/>
        <v>A</v>
      </c>
      <c r="B701" s="45" t="s">
        <v>258</v>
      </c>
      <c r="C701" s="46" t="s">
        <v>10</v>
      </c>
      <c r="D701" s="47">
        <v>122951.93227999999</v>
      </c>
      <c r="E701" s="47">
        <v>115972.66691999999</v>
      </c>
      <c r="F701" s="47">
        <v>6979.2653600000003</v>
      </c>
    </row>
    <row r="702" spans="1:6" x14ac:dyDescent="0.25">
      <c r="A702" s="31" t="str">
        <f t="shared" si="10"/>
        <v>A</v>
      </c>
      <c r="B702" s="48" t="s">
        <v>258</v>
      </c>
      <c r="C702" s="49" t="s">
        <v>11</v>
      </c>
      <c r="D702" s="50">
        <v>3836.58286</v>
      </c>
      <c r="E702" s="50">
        <v>2806.35842</v>
      </c>
      <c r="F702" s="50">
        <v>1030.22444</v>
      </c>
    </row>
    <row r="703" spans="1:6" x14ac:dyDescent="0.25">
      <c r="A703" s="31" t="str">
        <f t="shared" si="10"/>
        <v>A</v>
      </c>
      <c r="B703" s="48" t="s">
        <v>258</v>
      </c>
      <c r="C703" s="49" t="s">
        <v>12</v>
      </c>
      <c r="D703" s="50">
        <v>31722.54175</v>
      </c>
      <c r="E703" s="50">
        <v>30446.389159999999</v>
      </c>
      <c r="F703" s="50">
        <v>1276.1525900000001</v>
      </c>
    </row>
    <row r="704" spans="1:6" x14ac:dyDescent="0.25">
      <c r="A704" s="31" t="str">
        <f t="shared" si="10"/>
        <v>A</v>
      </c>
      <c r="B704" s="48" t="s">
        <v>258</v>
      </c>
      <c r="C704" s="49" t="s">
        <v>13</v>
      </c>
      <c r="D704" s="50">
        <v>4079.0445399999999</v>
      </c>
      <c r="E704" s="50">
        <v>0</v>
      </c>
      <c r="F704" s="50">
        <v>4079.0445399999999</v>
      </c>
    </row>
    <row r="705" spans="1:6" x14ac:dyDescent="0.25">
      <c r="A705" s="31" t="str">
        <f t="shared" si="10"/>
        <v>A</v>
      </c>
      <c r="B705" s="48" t="s">
        <v>258</v>
      </c>
      <c r="C705" s="49" t="s">
        <v>14</v>
      </c>
      <c r="D705" s="50">
        <v>17998.946179999999</v>
      </c>
      <c r="E705" s="50">
        <v>17998.946179999999</v>
      </c>
      <c r="F705" s="50">
        <v>0</v>
      </c>
    </row>
    <row r="706" spans="1:6" x14ac:dyDescent="0.25">
      <c r="A706" s="31" t="str">
        <f t="shared" si="10"/>
        <v>A</v>
      </c>
      <c r="B706" s="48" t="s">
        <v>258</v>
      </c>
      <c r="C706" s="49" t="s">
        <v>2</v>
      </c>
      <c r="D706" s="50">
        <v>3150</v>
      </c>
      <c r="E706" s="50">
        <v>2670</v>
      </c>
      <c r="F706" s="50">
        <v>480</v>
      </c>
    </row>
    <row r="707" spans="1:6" x14ac:dyDescent="0.25">
      <c r="A707" s="31" t="str">
        <f t="shared" si="10"/>
        <v>A</v>
      </c>
      <c r="B707" s="48" t="s">
        <v>258</v>
      </c>
      <c r="C707" s="49" t="s">
        <v>15</v>
      </c>
      <c r="D707" s="50">
        <v>62.650839999999995</v>
      </c>
      <c r="E707" s="50">
        <v>53.226959999999998</v>
      </c>
      <c r="F707" s="50">
        <v>9.4238799999999987</v>
      </c>
    </row>
    <row r="708" spans="1:6" x14ac:dyDescent="0.25">
      <c r="A708" s="31" t="str">
        <f t="shared" ref="A708:A771" si="11">IF(OR(D708&lt;&gt;0,),"A","B")</f>
        <v>A</v>
      </c>
      <c r="B708" s="48" t="s">
        <v>258</v>
      </c>
      <c r="C708" s="49" t="s">
        <v>16</v>
      </c>
      <c r="D708" s="50">
        <v>62102.166109999991</v>
      </c>
      <c r="E708" s="50">
        <v>61997.746199999994</v>
      </c>
      <c r="F708" s="50">
        <v>104.41991</v>
      </c>
    </row>
    <row r="709" spans="1:6" x14ac:dyDescent="0.25">
      <c r="A709" s="31" t="str">
        <f t="shared" si="11"/>
        <v>A</v>
      </c>
      <c r="B709" s="45" t="s">
        <v>258</v>
      </c>
      <c r="C709" s="46" t="s">
        <v>17</v>
      </c>
      <c r="D709" s="47">
        <v>360322.86963999999</v>
      </c>
      <c r="E709" s="47">
        <v>350793.89707999997</v>
      </c>
      <c r="F709" s="47">
        <v>9528.9725600000002</v>
      </c>
    </row>
    <row r="710" spans="1:6" x14ac:dyDescent="0.25">
      <c r="A710" s="31" t="str">
        <f t="shared" si="11"/>
        <v>A</v>
      </c>
      <c r="B710" s="45" t="s">
        <v>258</v>
      </c>
      <c r="C710" s="46" t="s">
        <v>18</v>
      </c>
      <c r="D710" s="47">
        <v>11966.993720000002</v>
      </c>
      <c r="E710" s="47">
        <v>11966.993720000002</v>
      </c>
      <c r="F710" s="47">
        <v>0</v>
      </c>
    </row>
    <row r="711" spans="1:6" x14ac:dyDescent="0.25">
      <c r="A711" s="31" t="str">
        <f t="shared" si="11"/>
        <v>A</v>
      </c>
      <c r="B711" s="45" t="s">
        <v>258</v>
      </c>
      <c r="C711" s="46" t="s">
        <v>21</v>
      </c>
      <c r="D711" s="47">
        <v>5238.3828600000006</v>
      </c>
      <c r="E711" s="47">
        <v>0</v>
      </c>
      <c r="F711" s="47">
        <v>5238.3828600000006</v>
      </c>
    </row>
    <row r="712" spans="1:6" ht="36.75" thickBot="1" x14ac:dyDescent="0.3">
      <c r="A712" s="31" t="str">
        <f t="shared" si="11"/>
        <v>A</v>
      </c>
      <c r="B712" s="42" t="s">
        <v>484</v>
      </c>
      <c r="C712" s="43" t="s">
        <v>485</v>
      </c>
      <c r="D712" s="44">
        <v>1643.75324</v>
      </c>
      <c r="E712" s="44">
        <v>1643.75324</v>
      </c>
      <c r="F712" s="44">
        <v>0</v>
      </c>
    </row>
    <row r="713" spans="1:6" ht="15.75" thickTop="1" x14ac:dyDescent="0.25">
      <c r="A713" s="31" t="str">
        <f t="shared" si="11"/>
        <v>A</v>
      </c>
      <c r="B713" s="45" t="s">
        <v>258</v>
      </c>
      <c r="C713" s="46" t="s">
        <v>10</v>
      </c>
      <c r="D713" s="47">
        <v>1643.75324</v>
      </c>
      <c r="E713" s="47">
        <v>1643.75324</v>
      </c>
      <c r="F713" s="47">
        <v>0</v>
      </c>
    </row>
    <row r="714" spans="1:6" x14ac:dyDescent="0.25">
      <c r="A714" s="31" t="str">
        <f t="shared" si="11"/>
        <v>A</v>
      </c>
      <c r="B714" s="48" t="s">
        <v>258</v>
      </c>
      <c r="C714" s="49" t="s">
        <v>11</v>
      </c>
      <c r="D714" s="50">
        <v>1097.09303</v>
      </c>
      <c r="E714" s="50">
        <v>1097.09303</v>
      </c>
      <c r="F714" s="50">
        <v>0</v>
      </c>
    </row>
    <row r="715" spans="1:6" x14ac:dyDescent="0.25">
      <c r="A715" s="31" t="str">
        <f t="shared" si="11"/>
        <v>A</v>
      </c>
      <c r="B715" s="48" t="s">
        <v>258</v>
      </c>
      <c r="C715" s="49" t="s">
        <v>12</v>
      </c>
      <c r="D715" s="50">
        <v>523.90467999999998</v>
      </c>
      <c r="E715" s="50">
        <v>523.90467999999998</v>
      </c>
      <c r="F715" s="50">
        <v>0</v>
      </c>
    </row>
    <row r="716" spans="1:6" x14ac:dyDescent="0.25">
      <c r="A716" s="31" t="str">
        <f t="shared" si="11"/>
        <v>A</v>
      </c>
      <c r="B716" s="48" t="s">
        <v>258</v>
      </c>
      <c r="C716" s="49" t="s">
        <v>15</v>
      </c>
      <c r="D716" s="50">
        <v>17.058499999999999</v>
      </c>
      <c r="E716" s="50">
        <v>17.058499999999999</v>
      </c>
      <c r="F716" s="50">
        <v>0</v>
      </c>
    </row>
    <row r="717" spans="1:6" x14ac:dyDescent="0.25">
      <c r="A717" s="31" t="str">
        <f t="shared" si="11"/>
        <v>A</v>
      </c>
      <c r="B717" s="48" t="s">
        <v>258</v>
      </c>
      <c r="C717" s="49" t="s">
        <v>16</v>
      </c>
      <c r="D717" s="50">
        <v>5.6970299999999998</v>
      </c>
      <c r="E717" s="50">
        <v>5.6970299999999998</v>
      </c>
      <c r="F717" s="50">
        <v>0</v>
      </c>
    </row>
    <row r="718" spans="1:6" ht="36.75" thickBot="1" x14ac:dyDescent="0.3">
      <c r="A718" s="31" t="str">
        <f t="shared" si="11"/>
        <v>A</v>
      </c>
      <c r="B718" s="42" t="s">
        <v>486</v>
      </c>
      <c r="C718" s="43" t="s">
        <v>487</v>
      </c>
      <c r="D718" s="44">
        <v>314962.12857999996</v>
      </c>
      <c r="E718" s="44">
        <v>314962.12857999996</v>
      </c>
      <c r="F718" s="44">
        <v>0</v>
      </c>
    </row>
    <row r="719" spans="1:6" ht="15.75" thickTop="1" x14ac:dyDescent="0.25">
      <c r="A719" s="31" t="str">
        <f t="shared" si="11"/>
        <v>A</v>
      </c>
      <c r="B719" s="45" t="s">
        <v>258</v>
      </c>
      <c r="C719" s="46" t="s">
        <v>10</v>
      </c>
      <c r="D719" s="47">
        <v>44097.609059999995</v>
      </c>
      <c r="E719" s="47">
        <v>44097.609059999995</v>
      </c>
      <c r="F719" s="47">
        <v>0</v>
      </c>
    </row>
    <row r="720" spans="1:6" x14ac:dyDescent="0.25">
      <c r="A720" s="31" t="str">
        <f t="shared" si="11"/>
        <v>A</v>
      </c>
      <c r="B720" s="48" t="s">
        <v>258</v>
      </c>
      <c r="C720" s="49" t="s">
        <v>11</v>
      </c>
      <c r="D720" s="50">
        <v>1709.2653899999998</v>
      </c>
      <c r="E720" s="50">
        <v>1709.2653899999998</v>
      </c>
      <c r="F720" s="50">
        <v>0</v>
      </c>
    </row>
    <row r="721" spans="1:6" x14ac:dyDescent="0.25">
      <c r="A721" s="31" t="str">
        <f t="shared" si="11"/>
        <v>A</v>
      </c>
      <c r="B721" s="48" t="s">
        <v>258</v>
      </c>
      <c r="C721" s="49" t="s">
        <v>12</v>
      </c>
      <c r="D721" s="50">
        <v>29922.484479999999</v>
      </c>
      <c r="E721" s="50">
        <v>29922.484479999999</v>
      </c>
      <c r="F721" s="50">
        <v>0</v>
      </c>
    </row>
    <row r="722" spans="1:6" x14ac:dyDescent="0.25">
      <c r="A722" s="31" t="str">
        <f t="shared" si="11"/>
        <v>A</v>
      </c>
      <c r="B722" s="48" t="s">
        <v>258</v>
      </c>
      <c r="C722" s="49" t="s">
        <v>14</v>
      </c>
      <c r="D722" s="50">
        <v>12082.079609999997</v>
      </c>
      <c r="E722" s="50">
        <v>12082.079609999997</v>
      </c>
      <c r="F722" s="50">
        <v>0</v>
      </c>
    </row>
    <row r="723" spans="1:6" x14ac:dyDescent="0.25">
      <c r="A723" s="31" t="str">
        <f t="shared" si="11"/>
        <v>A</v>
      </c>
      <c r="B723" s="48" t="s">
        <v>258</v>
      </c>
      <c r="C723" s="49" t="s">
        <v>15</v>
      </c>
      <c r="D723" s="50">
        <v>36.168459999999996</v>
      </c>
      <c r="E723" s="50">
        <v>36.168459999999996</v>
      </c>
      <c r="F723" s="50">
        <v>0</v>
      </c>
    </row>
    <row r="724" spans="1:6" x14ac:dyDescent="0.25">
      <c r="A724" s="31" t="str">
        <f t="shared" si="11"/>
        <v>A</v>
      </c>
      <c r="B724" s="48" t="s">
        <v>258</v>
      </c>
      <c r="C724" s="49" t="s">
        <v>16</v>
      </c>
      <c r="D724" s="50">
        <v>347.61111999999997</v>
      </c>
      <c r="E724" s="50">
        <v>347.61111999999997</v>
      </c>
      <c r="F724" s="50">
        <v>0</v>
      </c>
    </row>
    <row r="725" spans="1:6" x14ac:dyDescent="0.25">
      <c r="A725" s="31" t="str">
        <f t="shared" si="11"/>
        <v>A</v>
      </c>
      <c r="B725" s="45" t="s">
        <v>258</v>
      </c>
      <c r="C725" s="46" t="s">
        <v>17</v>
      </c>
      <c r="D725" s="47">
        <v>270864.51951999997</v>
      </c>
      <c r="E725" s="47">
        <v>270864.51951999997</v>
      </c>
      <c r="F725" s="47">
        <v>0</v>
      </c>
    </row>
    <row r="726" spans="1:6" ht="18.75" thickBot="1" x14ac:dyDescent="0.3">
      <c r="A726" s="31" t="str">
        <f t="shared" si="11"/>
        <v>A</v>
      </c>
      <c r="B726" s="42" t="s">
        <v>488</v>
      </c>
      <c r="C726" s="43" t="s">
        <v>489</v>
      </c>
      <c r="D726" s="44">
        <v>2249.9279499999998</v>
      </c>
      <c r="E726" s="44">
        <v>2249.9279499999998</v>
      </c>
      <c r="F726" s="44">
        <v>0</v>
      </c>
    </row>
    <row r="727" spans="1:6" ht="15.75" thickTop="1" x14ac:dyDescent="0.25">
      <c r="A727" s="31" t="str">
        <f t="shared" si="11"/>
        <v>A</v>
      </c>
      <c r="B727" s="45" t="s">
        <v>258</v>
      </c>
      <c r="C727" s="46" t="s">
        <v>10</v>
      </c>
      <c r="D727" s="47">
        <v>2248.0379499999999</v>
      </c>
      <c r="E727" s="47">
        <v>2248.0379499999999</v>
      </c>
      <c r="F727" s="47">
        <v>0</v>
      </c>
    </row>
    <row r="728" spans="1:6" x14ac:dyDescent="0.25">
      <c r="A728" s="31" t="str">
        <f t="shared" si="11"/>
        <v>A</v>
      </c>
      <c r="B728" s="48" t="s">
        <v>258</v>
      </c>
      <c r="C728" s="49" t="s">
        <v>11</v>
      </c>
      <c r="D728" s="50">
        <v>1709.2653899999998</v>
      </c>
      <c r="E728" s="50">
        <v>1709.2653899999998</v>
      </c>
      <c r="F728" s="50">
        <v>0</v>
      </c>
    </row>
    <row r="729" spans="1:6" x14ac:dyDescent="0.25">
      <c r="A729" s="31" t="str">
        <f t="shared" si="11"/>
        <v>A</v>
      </c>
      <c r="B729" s="48" t="s">
        <v>258</v>
      </c>
      <c r="C729" s="49" t="s">
        <v>12</v>
      </c>
      <c r="D729" s="50">
        <v>489.35840999999999</v>
      </c>
      <c r="E729" s="50">
        <v>489.35840999999999</v>
      </c>
      <c r="F729" s="50">
        <v>0</v>
      </c>
    </row>
    <row r="730" spans="1:6" x14ac:dyDescent="0.25">
      <c r="A730" s="31" t="str">
        <f t="shared" si="11"/>
        <v>A</v>
      </c>
      <c r="B730" s="48" t="s">
        <v>258</v>
      </c>
      <c r="C730" s="49" t="s">
        <v>15</v>
      </c>
      <c r="D730" s="50">
        <v>36.168459999999996</v>
      </c>
      <c r="E730" s="50">
        <v>36.168459999999996</v>
      </c>
      <c r="F730" s="50">
        <v>0</v>
      </c>
    </row>
    <row r="731" spans="1:6" x14ac:dyDescent="0.25">
      <c r="A731" s="31" t="str">
        <f t="shared" si="11"/>
        <v>A</v>
      </c>
      <c r="B731" s="48" t="s">
        <v>258</v>
      </c>
      <c r="C731" s="49" t="s">
        <v>16</v>
      </c>
      <c r="D731" s="50">
        <v>13.24569</v>
      </c>
      <c r="E731" s="50">
        <v>13.24569</v>
      </c>
      <c r="F731" s="50">
        <v>0</v>
      </c>
    </row>
    <row r="732" spans="1:6" x14ac:dyDescent="0.25">
      <c r="A732" s="31" t="str">
        <f t="shared" si="11"/>
        <v>A</v>
      </c>
      <c r="B732" s="45" t="s">
        <v>258</v>
      </c>
      <c r="C732" s="46" t="s">
        <v>17</v>
      </c>
      <c r="D732" s="47">
        <v>1.89</v>
      </c>
      <c r="E732" s="47">
        <v>1.89</v>
      </c>
      <c r="F732" s="47">
        <v>0</v>
      </c>
    </row>
    <row r="733" spans="1:6" ht="18.75" thickBot="1" x14ac:dyDescent="0.3">
      <c r="A733" s="31" t="str">
        <f t="shared" si="11"/>
        <v>A</v>
      </c>
      <c r="B733" s="42" t="s">
        <v>490</v>
      </c>
      <c r="C733" s="43" t="s">
        <v>491</v>
      </c>
      <c r="D733" s="44">
        <v>101596.76089000001</v>
      </c>
      <c r="E733" s="44">
        <v>101596.76089000001</v>
      </c>
      <c r="F733" s="44">
        <v>0</v>
      </c>
    </row>
    <row r="734" spans="1:6" ht="15.75" thickTop="1" x14ac:dyDescent="0.25">
      <c r="A734" s="31" t="str">
        <f t="shared" si="11"/>
        <v>A</v>
      </c>
      <c r="B734" s="45" t="s">
        <v>258</v>
      </c>
      <c r="C734" s="46" t="s">
        <v>10</v>
      </c>
      <c r="D734" s="47">
        <v>29667.88725</v>
      </c>
      <c r="E734" s="47">
        <v>29667.88725</v>
      </c>
      <c r="F734" s="47">
        <v>0</v>
      </c>
    </row>
    <row r="735" spans="1:6" x14ac:dyDescent="0.25">
      <c r="A735" s="31" t="str">
        <f t="shared" si="11"/>
        <v>A</v>
      </c>
      <c r="B735" s="48" t="s">
        <v>258</v>
      </c>
      <c r="C735" s="49" t="s">
        <v>12</v>
      </c>
      <c r="D735" s="50">
        <v>29433.126070000002</v>
      </c>
      <c r="E735" s="50">
        <v>29433.126070000002</v>
      </c>
      <c r="F735" s="50">
        <v>0</v>
      </c>
    </row>
    <row r="736" spans="1:6" x14ac:dyDescent="0.25">
      <c r="A736" s="31" t="str">
        <f t="shared" si="11"/>
        <v>A</v>
      </c>
      <c r="B736" s="48" t="s">
        <v>258</v>
      </c>
      <c r="C736" s="49" t="s">
        <v>16</v>
      </c>
      <c r="D736" s="50">
        <v>234.76118</v>
      </c>
      <c r="E736" s="50">
        <v>234.76118</v>
      </c>
      <c r="F736" s="50">
        <v>0</v>
      </c>
    </row>
    <row r="737" spans="1:6" x14ac:dyDescent="0.25">
      <c r="A737" s="31" t="str">
        <f t="shared" si="11"/>
        <v>A</v>
      </c>
      <c r="B737" s="45" t="s">
        <v>258</v>
      </c>
      <c r="C737" s="46" t="s">
        <v>17</v>
      </c>
      <c r="D737" s="47">
        <v>71928.873640000005</v>
      </c>
      <c r="E737" s="47">
        <v>71928.873640000005</v>
      </c>
      <c r="F737" s="47">
        <v>0</v>
      </c>
    </row>
    <row r="738" spans="1:6" s="55" customFormat="1" ht="36.75" thickBot="1" x14ac:dyDescent="0.3">
      <c r="A738" s="51" t="str">
        <f t="shared" si="11"/>
        <v>A</v>
      </c>
      <c r="B738" s="52" t="s">
        <v>492</v>
      </c>
      <c r="C738" s="53" t="s">
        <v>493</v>
      </c>
      <c r="D738" s="54">
        <v>49575</v>
      </c>
      <c r="E738" s="54">
        <v>49575</v>
      </c>
      <c r="F738" s="54">
        <v>0</v>
      </c>
    </row>
    <row r="739" spans="1:6" s="55" customFormat="1" ht="15.75" thickTop="1" x14ac:dyDescent="0.25">
      <c r="A739" s="51" t="str">
        <f t="shared" si="11"/>
        <v>A</v>
      </c>
      <c r="B739" s="56" t="s">
        <v>258</v>
      </c>
      <c r="C739" s="57" t="s">
        <v>10</v>
      </c>
      <c r="D739" s="58">
        <v>100</v>
      </c>
      <c r="E739" s="58">
        <v>100</v>
      </c>
      <c r="F739" s="58">
        <v>0</v>
      </c>
    </row>
    <row r="740" spans="1:6" s="55" customFormat="1" x14ac:dyDescent="0.25">
      <c r="A740" s="51" t="str">
        <f t="shared" si="11"/>
        <v>A</v>
      </c>
      <c r="B740" s="59" t="s">
        <v>258</v>
      </c>
      <c r="C740" s="60" t="s">
        <v>16</v>
      </c>
      <c r="D740" s="61">
        <v>100</v>
      </c>
      <c r="E740" s="61">
        <v>100</v>
      </c>
      <c r="F740" s="61">
        <v>0</v>
      </c>
    </row>
    <row r="741" spans="1:6" s="55" customFormat="1" x14ac:dyDescent="0.25">
      <c r="A741" s="51" t="str">
        <f t="shared" si="11"/>
        <v>A</v>
      </c>
      <c r="B741" s="56" t="s">
        <v>258</v>
      </c>
      <c r="C741" s="57" t="s">
        <v>17</v>
      </c>
      <c r="D741" s="58">
        <v>49475</v>
      </c>
      <c r="E741" s="58">
        <v>49475</v>
      </c>
      <c r="F741" s="58">
        <v>0</v>
      </c>
    </row>
    <row r="742" spans="1:6" s="55" customFormat="1" ht="36.75" thickBot="1" x14ac:dyDescent="0.3">
      <c r="A742" s="51" t="str">
        <f t="shared" si="11"/>
        <v>A</v>
      </c>
      <c r="B742" s="52" t="s">
        <v>494</v>
      </c>
      <c r="C742" s="53" t="s">
        <v>495</v>
      </c>
      <c r="D742" s="54">
        <v>19900</v>
      </c>
      <c r="E742" s="54">
        <v>19900</v>
      </c>
      <c r="F742" s="54">
        <v>0</v>
      </c>
    </row>
    <row r="743" spans="1:6" s="55" customFormat="1" ht="15.75" thickTop="1" x14ac:dyDescent="0.25">
      <c r="A743" s="51" t="str">
        <f t="shared" si="11"/>
        <v>A</v>
      </c>
      <c r="B743" s="56" t="s">
        <v>258</v>
      </c>
      <c r="C743" s="57" t="s">
        <v>10</v>
      </c>
      <c r="D743" s="58">
        <v>19900</v>
      </c>
      <c r="E743" s="58">
        <v>19900</v>
      </c>
      <c r="F743" s="58">
        <v>0</v>
      </c>
    </row>
    <row r="744" spans="1:6" s="55" customFormat="1" x14ac:dyDescent="0.25">
      <c r="A744" s="51" t="str">
        <f t="shared" si="11"/>
        <v>A</v>
      </c>
      <c r="B744" s="59" t="s">
        <v>258</v>
      </c>
      <c r="C744" s="60" t="s">
        <v>12</v>
      </c>
      <c r="D744" s="61">
        <v>19900</v>
      </c>
      <c r="E744" s="61">
        <v>19900</v>
      </c>
      <c r="F744" s="61">
        <v>0</v>
      </c>
    </row>
    <row r="745" spans="1:6" s="55" customFormat="1" ht="18.75" thickBot="1" x14ac:dyDescent="0.3">
      <c r="A745" s="51" t="str">
        <f t="shared" si="11"/>
        <v>A</v>
      </c>
      <c r="B745" s="52" t="s">
        <v>496</v>
      </c>
      <c r="C745" s="53" t="s">
        <v>16</v>
      </c>
      <c r="D745" s="54">
        <v>1548.5026099999998</v>
      </c>
      <c r="E745" s="54">
        <v>1548.5026099999998</v>
      </c>
      <c r="F745" s="54">
        <v>0</v>
      </c>
    </row>
    <row r="746" spans="1:6" s="55" customFormat="1" ht="15.75" thickTop="1" x14ac:dyDescent="0.25">
      <c r="A746" s="51" t="str">
        <f t="shared" si="11"/>
        <v>A</v>
      </c>
      <c r="B746" s="56" t="s">
        <v>258</v>
      </c>
      <c r="C746" s="57" t="s">
        <v>10</v>
      </c>
      <c r="D746" s="58">
        <v>1548.5026099999998</v>
      </c>
      <c r="E746" s="58">
        <v>1548.5026099999998</v>
      </c>
      <c r="F746" s="58">
        <v>0</v>
      </c>
    </row>
    <row r="747" spans="1:6" s="55" customFormat="1" x14ac:dyDescent="0.25">
      <c r="A747" s="51" t="str">
        <f t="shared" si="11"/>
        <v>A</v>
      </c>
      <c r="B747" s="59" t="s">
        <v>258</v>
      </c>
      <c r="C747" s="60" t="s">
        <v>12</v>
      </c>
      <c r="D747" s="61">
        <v>1413.74143</v>
      </c>
      <c r="E747" s="61">
        <v>1413.74143</v>
      </c>
      <c r="F747" s="61">
        <v>0</v>
      </c>
    </row>
    <row r="748" spans="1:6" s="55" customFormat="1" x14ac:dyDescent="0.25">
      <c r="A748" s="51" t="str">
        <f t="shared" si="11"/>
        <v>A</v>
      </c>
      <c r="B748" s="59" t="s">
        <v>258</v>
      </c>
      <c r="C748" s="60" t="s">
        <v>16</v>
      </c>
      <c r="D748" s="61">
        <v>134.76118</v>
      </c>
      <c r="E748" s="61">
        <v>134.76118</v>
      </c>
      <c r="F748" s="61">
        <v>0</v>
      </c>
    </row>
    <row r="749" spans="1:6" s="55" customFormat="1" ht="36.75" thickBot="1" x14ac:dyDescent="0.3">
      <c r="A749" s="51" t="str">
        <f t="shared" si="11"/>
        <v>A</v>
      </c>
      <c r="B749" s="52" t="s">
        <v>497</v>
      </c>
      <c r="C749" s="53" t="s">
        <v>498</v>
      </c>
      <c r="D749" s="54">
        <v>15500</v>
      </c>
      <c r="E749" s="54">
        <v>15500</v>
      </c>
      <c r="F749" s="54">
        <v>0</v>
      </c>
    </row>
    <row r="750" spans="1:6" s="55" customFormat="1" ht="15.75" thickTop="1" x14ac:dyDescent="0.25">
      <c r="A750" s="51" t="str">
        <f t="shared" si="11"/>
        <v>A</v>
      </c>
      <c r="B750" s="56" t="s">
        <v>258</v>
      </c>
      <c r="C750" s="57" t="s">
        <v>10</v>
      </c>
      <c r="D750" s="58">
        <v>6000</v>
      </c>
      <c r="E750" s="58">
        <v>6000</v>
      </c>
      <c r="F750" s="58">
        <v>0</v>
      </c>
    </row>
    <row r="751" spans="1:6" s="55" customFormat="1" x14ac:dyDescent="0.25">
      <c r="A751" s="51" t="str">
        <f t="shared" si="11"/>
        <v>A</v>
      </c>
      <c r="B751" s="59" t="s">
        <v>258</v>
      </c>
      <c r="C751" s="60" t="s">
        <v>12</v>
      </c>
      <c r="D751" s="61">
        <v>6000</v>
      </c>
      <c r="E751" s="61">
        <v>6000</v>
      </c>
      <c r="F751" s="61">
        <v>0</v>
      </c>
    </row>
    <row r="752" spans="1:6" s="55" customFormat="1" x14ac:dyDescent="0.25">
      <c r="A752" s="51" t="str">
        <f t="shared" si="11"/>
        <v>A</v>
      </c>
      <c r="B752" s="56" t="s">
        <v>258</v>
      </c>
      <c r="C752" s="57" t="s">
        <v>17</v>
      </c>
      <c r="D752" s="58">
        <v>9500</v>
      </c>
      <c r="E752" s="58">
        <v>9500</v>
      </c>
      <c r="F752" s="58">
        <v>0</v>
      </c>
    </row>
    <row r="753" spans="1:6" s="55" customFormat="1" ht="36.75" thickBot="1" x14ac:dyDescent="0.3">
      <c r="A753" s="51" t="str">
        <f t="shared" si="11"/>
        <v>A</v>
      </c>
      <c r="B753" s="52" t="s">
        <v>499</v>
      </c>
      <c r="C753" s="53" t="s">
        <v>500</v>
      </c>
      <c r="D753" s="54">
        <v>2000</v>
      </c>
      <c r="E753" s="54">
        <v>2000</v>
      </c>
      <c r="F753" s="54">
        <v>0</v>
      </c>
    </row>
    <row r="754" spans="1:6" s="55" customFormat="1" ht="15.75" thickTop="1" x14ac:dyDescent="0.25">
      <c r="A754" s="51" t="str">
        <f t="shared" si="11"/>
        <v>A</v>
      </c>
      <c r="B754" s="56" t="s">
        <v>258</v>
      </c>
      <c r="C754" s="57" t="s">
        <v>10</v>
      </c>
      <c r="D754" s="58">
        <v>2000</v>
      </c>
      <c r="E754" s="58">
        <v>2000</v>
      </c>
      <c r="F754" s="58">
        <v>0</v>
      </c>
    </row>
    <row r="755" spans="1:6" s="55" customFormat="1" x14ac:dyDescent="0.25">
      <c r="A755" s="51" t="str">
        <f t="shared" si="11"/>
        <v>A</v>
      </c>
      <c r="B755" s="59" t="s">
        <v>258</v>
      </c>
      <c r="C755" s="60" t="s">
        <v>12</v>
      </c>
      <c r="D755" s="61">
        <v>2000</v>
      </c>
      <c r="E755" s="61">
        <v>2000</v>
      </c>
      <c r="F755" s="61">
        <v>0</v>
      </c>
    </row>
    <row r="756" spans="1:6" s="55" customFormat="1" ht="18.75" thickBot="1" x14ac:dyDescent="0.3">
      <c r="A756" s="51" t="str">
        <f t="shared" si="11"/>
        <v>A</v>
      </c>
      <c r="B756" s="52" t="s">
        <v>501</v>
      </c>
      <c r="C756" s="53" t="s">
        <v>502</v>
      </c>
      <c r="D756" s="54">
        <v>119.38464</v>
      </c>
      <c r="E756" s="54">
        <v>119.38464</v>
      </c>
      <c r="F756" s="54">
        <v>0</v>
      </c>
    </row>
    <row r="757" spans="1:6" s="55" customFormat="1" ht="15.75" thickTop="1" x14ac:dyDescent="0.25">
      <c r="A757" s="51" t="str">
        <f t="shared" si="11"/>
        <v>A</v>
      </c>
      <c r="B757" s="56" t="s">
        <v>258</v>
      </c>
      <c r="C757" s="57" t="s">
        <v>10</v>
      </c>
      <c r="D757" s="58">
        <v>119.38464</v>
      </c>
      <c r="E757" s="58">
        <v>119.38464</v>
      </c>
      <c r="F757" s="58">
        <v>0</v>
      </c>
    </row>
    <row r="758" spans="1:6" s="55" customFormat="1" x14ac:dyDescent="0.25">
      <c r="A758" s="51" t="str">
        <f t="shared" si="11"/>
        <v>A</v>
      </c>
      <c r="B758" s="59" t="s">
        <v>258</v>
      </c>
      <c r="C758" s="60" t="s">
        <v>12</v>
      </c>
      <c r="D758" s="61">
        <v>119.38464</v>
      </c>
      <c r="E758" s="61">
        <v>119.38464</v>
      </c>
      <c r="F758" s="61">
        <v>0</v>
      </c>
    </row>
    <row r="759" spans="1:6" s="55" customFormat="1" ht="18.75" thickBot="1" x14ac:dyDescent="0.3">
      <c r="A759" s="51" t="str">
        <f t="shared" si="11"/>
        <v>A</v>
      </c>
      <c r="B759" s="52" t="s">
        <v>503</v>
      </c>
      <c r="C759" s="53" t="s">
        <v>504</v>
      </c>
      <c r="D759" s="54">
        <v>4313.5095799999999</v>
      </c>
      <c r="E759" s="54">
        <v>4313.5095799999999</v>
      </c>
      <c r="F759" s="54">
        <v>0</v>
      </c>
    </row>
    <row r="760" spans="1:6" s="55" customFormat="1" ht="15.75" thickTop="1" x14ac:dyDescent="0.25">
      <c r="A760" s="51" t="str">
        <f t="shared" si="11"/>
        <v>A</v>
      </c>
      <c r="B760" s="56" t="s">
        <v>258</v>
      </c>
      <c r="C760" s="57" t="s">
        <v>17</v>
      </c>
      <c r="D760" s="58">
        <v>4313.5095799999999</v>
      </c>
      <c r="E760" s="58">
        <v>4313.5095799999999</v>
      </c>
      <c r="F760" s="58">
        <v>0</v>
      </c>
    </row>
    <row r="761" spans="1:6" s="55" customFormat="1" ht="36.75" thickBot="1" x14ac:dyDescent="0.3">
      <c r="A761" s="51" t="str">
        <f t="shared" si="11"/>
        <v>A</v>
      </c>
      <c r="B761" s="52" t="s">
        <v>505</v>
      </c>
      <c r="C761" s="53" t="s">
        <v>506</v>
      </c>
      <c r="D761" s="54">
        <v>3145</v>
      </c>
      <c r="E761" s="54">
        <v>3145</v>
      </c>
      <c r="F761" s="54">
        <v>0</v>
      </c>
    </row>
    <row r="762" spans="1:6" s="55" customFormat="1" ht="15.75" thickTop="1" x14ac:dyDescent="0.25">
      <c r="A762" s="51" t="str">
        <f t="shared" si="11"/>
        <v>A</v>
      </c>
      <c r="B762" s="56" t="s">
        <v>258</v>
      </c>
      <c r="C762" s="57" t="s">
        <v>17</v>
      </c>
      <c r="D762" s="58">
        <v>3145</v>
      </c>
      <c r="E762" s="58">
        <v>3145</v>
      </c>
      <c r="F762" s="58">
        <v>0</v>
      </c>
    </row>
    <row r="763" spans="1:6" s="55" customFormat="1" ht="36.75" thickBot="1" x14ac:dyDescent="0.3">
      <c r="A763" s="51" t="str">
        <f t="shared" si="11"/>
        <v>A</v>
      </c>
      <c r="B763" s="52" t="s">
        <v>507</v>
      </c>
      <c r="C763" s="53" t="s">
        <v>508</v>
      </c>
      <c r="D763" s="54">
        <v>1521.0655200000001</v>
      </c>
      <c r="E763" s="54">
        <v>1521.0655200000001</v>
      </c>
      <c r="F763" s="54">
        <v>0</v>
      </c>
    </row>
    <row r="764" spans="1:6" s="55" customFormat="1" ht="15.75" thickTop="1" x14ac:dyDescent="0.25">
      <c r="A764" s="51" t="str">
        <f t="shared" si="11"/>
        <v>A</v>
      </c>
      <c r="B764" s="56" t="s">
        <v>258</v>
      </c>
      <c r="C764" s="57" t="s">
        <v>17</v>
      </c>
      <c r="D764" s="58">
        <v>1521.0655200000001</v>
      </c>
      <c r="E764" s="58">
        <v>1521.0655200000001</v>
      </c>
      <c r="F764" s="58">
        <v>0</v>
      </c>
    </row>
    <row r="765" spans="1:6" s="55" customFormat="1" ht="54.75" thickBot="1" x14ac:dyDescent="0.3">
      <c r="A765" s="51" t="str">
        <f t="shared" si="11"/>
        <v>A</v>
      </c>
      <c r="B765" s="52" t="s">
        <v>509</v>
      </c>
      <c r="C765" s="53" t="s">
        <v>510</v>
      </c>
      <c r="D765" s="54">
        <v>978.80009999999993</v>
      </c>
      <c r="E765" s="54">
        <v>978.80009999999993</v>
      </c>
      <c r="F765" s="54">
        <v>0</v>
      </c>
    </row>
    <row r="766" spans="1:6" s="55" customFormat="1" ht="15.75" thickTop="1" x14ac:dyDescent="0.25">
      <c r="A766" s="51" t="str">
        <f t="shared" si="11"/>
        <v>A</v>
      </c>
      <c r="B766" s="56" t="s">
        <v>258</v>
      </c>
      <c r="C766" s="57" t="s">
        <v>17</v>
      </c>
      <c r="D766" s="58">
        <v>978.80009999999993</v>
      </c>
      <c r="E766" s="58">
        <v>978.80009999999993</v>
      </c>
      <c r="F766" s="58">
        <v>0</v>
      </c>
    </row>
    <row r="767" spans="1:6" s="55" customFormat="1" ht="72.75" thickBot="1" x14ac:dyDescent="0.3">
      <c r="A767" s="51" t="str">
        <f t="shared" si="11"/>
        <v>A</v>
      </c>
      <c r="B767" s="52" t="s">
        <v>511</v>
      </c>
      <c r="C767" s="53" t="s">
        <v>512</v>
      </c>
      <c r="D767" s="54">
        <v>2995.4984399999998</v>
      </c>
      <c r="E767" s="54">
        <v>2995.4984399999998</v>
      </c>
      <c r="F767" s="54">
        <v>0</v>
      </c>
    </row>
    <row r="768" spans="1:6" s="55" customFormat="1" ht="15.75" thickTop="1" x14ac:dyDescent="0.25">
      <c r="A768" s="51" t="str">
        <f t="shared" si="11"/>
        <v>A</v>
      </c>
      <c r="B768" s="56" t="s">
        <v>258</v>
      </c>
      <c r="C768" s="57" t="s">
        <v>17</v>
      </c>
      <c r="D768" s="58">
        <v>2995.4984399999998</v>
      </c>
      <c r="E768" s="58">
        <v>2995.4984399999998</v>
      </c>
      <c r="F768" s="58">
        <v>0</v>
      </c>
    </row>
    <row r="769" spans="1:6" ht="18.75" thickBot="1" x14ac:dyDescent="0.3">
      <c r="A769" s="31" t="str">
        <f t="shared" si="11"/>
        <v>A</v>
      </c>
      <c r="B769" s="42" t="s">
        <v>513</v>
      </c>
      <c r="C769" s="43" t="s">
        <v>514</v>
      </c>
      <c r="D769" s="44">
        <v>211115.43973999994</v>
      </c>
      <c r="E769" s="44">
        <v>211115.43973999994</v>
      </c>
      <c r="F769" s="44">
        <v>0</v>
      </c>
    </row>
    <row r="770" spans="1:6" ht="15.75" thickTop="1" x14ac:dyDescent="0.25">
      <c r="A770" s="31" t="str">
        <f t="shared" si="11"/>
        <v>A</v>
      </c>
      <c r="B770" s="45" t="s">
        <v>258</v>
      </c>
      <c r="C770" s="46" t="s">
        <v>10</v>
      </c>
      <c r="D770" s="47">
        <v>12181.683859999997</v>
      </c>
      <c r="E770" s="47">
        <v>12181.683859999997</v>
      </c>
      <c r="F770" s="47">
        <v>0</v>
      </c>
    </row>
    <row r="771" spans="1:6" x14ac:dyDescent="0.25">
      <c r="A771" s="31" t="str">
        <f t="shared" si="11"/>
        <v>A</v>
      </c>
      <c r="B771" s="48" t="s">
        <v>258</v>
      </c>
      <c r="C771" s="49" t="s">
        <v>14</v>
      </c>
      <c r="D771" s="50">
        <v>12082.079609999997</v>
      </c>
      <c r="E771" s="50">
        <v>12082.079609999997</v>
      </c>
      <c r="F771" s="50">
        <v>0</v>
      </c>
    </row>
    <row r="772" spans="1:6" x14ac:dyDescent="0.25">
      <c r="A772" s="31" t="str">
        <f t="shared" ref="A772:A835" si="12">IF(OR(D772&lt;&gt;0,),"A","B")</f>
        <v>A</v>
      </c>
      <c r="B772" s="48" t="s">
        <v>258</v>
      </c>
      <c r="C772" s="49" t="s">
        <v>16</v>
      </c>
      <c r="D772" s="50">
        <v>99.604249999999993</v>
      </c>
      <c r="E772" s="50">
        <v>99.604249999999993</v>
      </c>
      <c r="F772" s="50">
        <v>0</v>
      </c>
    </row>
    <row r="773" spans="1:6" x14ac:dyDescent="0.25">
      <c r="A773" s="31" t="str">
        <f t="shared" si="12"/>
        <v>A</v>
      </c>
      <c r="B773" s="45" t="s">
        <v>258</v>
      </c>
      <c r="C773" s="46" t="s">
        <v>17</v>
      </c>
      <c r="D773" s="47">
        <v>198933.75587999998</v>
      </c>
      <c r="E773" s="47">
        <v>198933.75587999998</v>
      </c>
      <c r="F773" s="47">
        <v>0</v>
      </c>
    </row>
    <row r="774" spans="1:6" s="55" customFormat="1" ht="54.75" thickBot="1" x14ac:dyDescent="0.3">
      <c r="A774" s="51" t="str">
        <f t="shared" si="12"/>
        <v>A</v>
      </c>
      <c r="B774" s="52" t="s">
        <v>515</v>
      </c>
      <c r="C774" s="53" t="s">
        <v>516</v>
      </c>
      <c r="D774" s="54">
        <v>3818.2168900000001</v>
      </c>
      <c r="E774" s="54">
        <v>3818.2168900000001</v>
      </c>
      <c r="F774" s="54">
        <v>0</v>
      </c>
    </row>
    <row r="775" spans="1:6" s="55" customFormat="1" ht="15.75" thickTop="1" x14ac:dyDescent="0.25">
      <c r="A775" s="51" t="str">
        <f t="shared" si="12"/>
        <v>A</v>
      </c>
      <c r="B775" s="56" t="s">
        <v>258</v>
      </c>
      <c r="C775" s="57" t="s">
        <v>10</v>
      </c>
      <c r="D775" s="58">
        <v>168.82779000000002</v>
      </c>
      <c r="E775" s="58">
        <v>168.82779000000002</v>
      </c>
      <c r="F775" s="58">
        <v>0</v>
      </c>
    </row>
    <row r="776" spans="1:6" s="55" customFormat="1" x14ac:dyDescent="0.25">
      <c r="A776" s="51" t="str">
        <f t="shared" si="12"/>
        <v>A</v>
      </c>
      <c r="B776" s="59" t="s">
        <v>258</v>
      </c>
      <c r="C776" s="60" t="s">
        <v>14</v>
      </c>
      <c r="D776" s="61">
        <v>168.82779000000002</v>
      </c>
      <c r="E776" s="61">
        <v>168.82779000000002</v>
      </c>
      <c r="F776" s="61">
        <v>0</v>
      </c>
    </row>
    <row r="777" spans="1:6" s="55" customFormat="1" x14ac:dyDescent="0.25">
      <c r="A777" s="51" t="str">
        <f t="shared" si="12"/>
        <v>A</v>
      </c>
      <c r="B777" s="56" t="s">
        <v>258</v>
      </c>
      <c r="C777" s="57" t="s">
        <v>17</v>
      </c>
      <c r="D777" s="58">
        <v>3649.3890999999999</v>
      </c>
      <c r="E777" s="58">
        <v>3649.3890999999999</v>
      </c>
      <c r="F777" s="58">
        <v>0</v>
      </c>
    </row>
    <row r="778" spans="1:6" s="55" customFormat="1" ht="18.75" thickBot="1" x14ac:dyDescent="0.3">
      <c r="A778" s="51" t="str">
        <f t="shared" si="12"/>
        <v>A</v>
      </c>
      <c r="B778" s="52" t="s">
        <v>517</v>
      </c>
      <c r="C778" s="53" t="s">
        <v>518</v>
      </c>
      <c r="D778" s="54">
        <v>6611.45471</v>
      </c>
      <c r="E778" s="54">
        <v>6611.45471</v>
      </c>
      <c r="F778" s="54">
        <v>0</v>
      </c>
    </row>
    <row r="779" spans="1:6" s="55" customFormat="1" ht="15.75" thickTop="1" x14ac:dyDescent="0.25">
      <c r="A779" s="51" t="str">
        <f t="shared" si="12"/>
        <v>A</v>
      </c>
      <c r="B779" s="56" t="s">
        <v>258</v>
      </c>
      <c r="C779" s="57" t="s">
        <v>10</v>
      </c>
      <c r="D779" s="58">
        <v>5320.1463099999992</v>
      </c>
      <c r="E779" s="58">
        <v>5320.1463099999992</v>
      </c>
      <c r="F779" s="58">
        <v>0</v>
      </c>
    </row>
    <row r="780" spans="1:6" s="55" customFormat="1" x14ac:dyDescent="0.25">
      <c r="A780" s="51" t="str">
        <f t="shared" si="12"/>
        <v>A</v>
      </c>
      <c r="B780" s="59" t="s">
        <v>258</v>
      </c>
      <c r="C780" s="60" t="s">
        <v>14</v>
      </c>
      <c r="D780" s="61">
        <v>5320.1463099999992</v>
      </c>
      <c r="E780" s="61">
        <v>5320.1463099999992</v>
      </c>
      <c r="F780" s="61">
        <v>0</v>
      </c>
    </row>
    <row r="781" spans="1:6" s="55" customFormat="1" x14ac:dyDescent="0.25">
      <c r="A781" s="51" t="str">
        <f t="shared" si="12"/>
        <v>A</v>
      </c>
      <c r="B781" s="56" t="s">
        <v>258</v>
      </c>
      <c r="C781" s="57" t="s">
        <v>17</v>
      </c>
      <c r="D781" s="58">
        <v>1291.3083999999999</v>
      </c>
      <c r="E781" s="58">
        <v>1291.3083999999999</v>
      </c>
      <c r="F781" s="58">
        <v>0</v>
      </c>
    </row>
    <row r="782" spans="1:6" s="55" customFormat="1" ht="36.75" thickBot="1" x14ac:dyDescent="0.3">
      <c r="A782" s="51" t="str">
        <f t="shared" si="12"/>
        <v>A</v>
      </c>
      <c r="B782" s="52" t="s">
        <v>519</v>
      </c>
      <c r="C782" s="53" t="s">
        <v>520</v>
      </c>
      <c r="D782" s="54">
        <v>16557.72478</v>
      </c>
      <c r="E782" s="54">
        <v>16557.72478</v>
      </c>
      <c r="F782" s="54">
        <v>0</v>
      </c>
    </row>
    <row r="783" spans="1:6" s="55" customFormat="1" ht="15.75" thickTop="1" x14ac:dyDescent="0.25">
      <c r="A783" s="51" t="str">
        <f t="shared" si="12"/>
        <v>A</v>
      </c>
      <c r="B783" s="56" t="s">
        <v>258</v>
      </c>
      <c r="C783" s="57" t="s">
        <v>10</v>
      </c>
      <c r="D783" s="58">
        <v>57.724779999999996</v>
      </c>
      <c r="E783" s="58">
        <v>57.724779999999996</v>
      </c>
      <c r="F783" s="58">
        <v>0</v>
      </c>
    </row>
    <row r="784" spans="1:6" s="55" customFormat="1" x14ac:dyDescent="0.25">
      <c r="A784" s="51" t="str">
        <f t="shared" si="12"/>
        <v>A</v>
      </c>
      <c r="B784" s="59" t="s">
        <v>258</v>
      </c>
      <c r="C784" s="60" t="s">
        <v>14</v>
      </c>
      <c r="D784" s="61">
        <v>57.724779999999996</v>
      </c>
      <c r="E784" s="61">
        <v>57.724779999999996</v>
      </c>
      <c r="F784" s="61">
        <v>0</v>
      </c>
    </row>
    <row r="785" spans="1:6" s="55" customFormat="1" x14ac:dyDescent="0.25">
      <c r="A785" s="51" t="str">
        <f t="shared" si="12"/>
        <v>A</v>
      </c>
      <c r="B785" s="56" t="s">
        <v>258</v>
      </c>
      <c r="C785" s="57" t="s">
        <v>17</v>
      </c>
      <c r="D785" s="58">
        <v>16500</v>
      </c>
      <c r="E785" s="58">
        <v>16500</v>
      </c>
      <c r="F785" s="58">
        <v>0</v>
      </c>
    </row>
    <row r="786" spans="1:6" s="55" customFormat="1" ht="54.75" thickBot="1" x14ac:dyDescent="0.3">
      <c r="A786" s="51" t="str">
        <f t="shared" si="12"/>
        <v>A</v>
      </c>
      <c r="B786" s="52" t="s">
        <v>521</v>
      </c>
      <c r="C786" s="53" t="s">
        <v>522</v>
      </c>
      <c r="D786" s="54">
        <v>4073.1772299999998</v>
      </c>
      <c r="E786" s="54">
        <v>4073.1772299999998</v>
      </c>
      <c r="F786" s="54">
        <v>0</v>
      </c>
    </row>
    <row r="787" spans="1:6" s="55" customFormat="1" ht="15.75" thickTop="1" x14ac:dyDescent="0.25">
      <c r="A787" s="51" t="str">
        <f t="shared" si="12"/>
        <v>A</v>
      </c>
      <c r="B787" s="56" t="s">
        <v>258</v>
      </c>
      <c r="C787" s="57" t="s">
        <v>10</v>
      </c>
      <c r="D787" s="58">
        <v>67.765799999999999</v>
      </c>
      <c r="E787" s="58">
        <v>67.765799999999999</v>
      </c>
      <c r="F787" s="58">
        <v>0</v>
      </c>
    </row>
    <row r="788" spans="1:6" s="55" customFormat="1" x14ac:dyDescent="0.25">
      <c r="A788" s="51" t="str">
        <f t="shared" si="12"/>
        <v>A</v>
      </c>
      <c r="B788" s="59" t="s">
        <v>258</v>
      </c>
      <c r="C788" s="60" t="s">
        <v>14</v>
      </c>
      <c r="D788" s="61">
        <v>67.765799999999999</v>
      </c>
      <c r="E788" s="61">
        <v>67.765799999999999</v>
      </c>
      <c r="F788" s="61">
        <v>0</v>
      </c>
    </row>
    <row r="789" spans="1:6" s="55" customFormat="1" x14ac:dyDescent="0.25">
      <c r="A789" s="51" t="str">
        <f t="shared" si="12"/>
        <v>A</v>
      </c>
      <c r="B789" s="56" t="s">
        <v>258</v>
      </c>
      <c r="C789" s="57" t="s">
        <v>17</v>
      </c>
      <c r="D789" s="58">
        <v>4005.4114300000001</v>
      </c>
      <c r="E789" s="58">
        <v>4005.4114300000001</v>
      </c>
      <c r="F789" s="58">
        <v>0</v>
      </c>
    </row>
    <row r="790" spans="1:6" s="55" customFormat="1" ht="36.75" thickBot="1" x14ac:dyDescent="0.3">
      <c r="A790" s="51" t="str">
        <f t="shared" si="12"/>
        <v>A</v>
      </c>
      <c r="B790" s="52" t="s">
        <v>523</v>
      </c>
      <c r="C790" s="53" t="s">
        <v>524</v>
      </c>
      <c r="D790" s="54">
        <v>33942.70622</v>
      </c>
      <c r="E790" s="54">
        <v>33942.70622</v>
      </c>
      <c r="F790" s="54">
        <v>0</v>
      </c>
    </row>
    <row r="791" spans="1:6" s="55" customFormat="1" ht="15.75" thickTop="1" x14ac:dyDescent="0.25">
      <c r="A791" s="51" t="str">
        <f t="shared" si="12"/>
        <v>A</v>
      </c>
      <c r="B791" s="56" t="s">
        <v>258</v>
      </c>
      <c r="C791" s="57" t="s">
        <v>10</v>
      </c>
      <c r="D791" s="58">
        <v>3629.6071500000003</v>
      </c>
      <c r="E791" s="58">
        <v>3629.6071500000003</v>
      </c>
      <c r="F791" s="58">
        <v>0</v>
      </c>
    </row>
    <row r="792" spans="1:6" s="55" customFormat="1" x14ac:dyDescent="0.25">
      <c r="A792" s="51" t="str">
        <f t="shared" si="12"/>
        <v>A</v>
      </c>
      <c r="B792" s="59" t="s">
        <v>258</v>
      </c>
      <c r="C792" s="60" t="s">
        <v>14</v>
      </c>
      <c r="D792" s="61">
        <v>3629.6071500000003</v>
      </c>
      <c r="E792" s="61">
        <v>3629.6071500000003</v>
      </c>
      <c r="F792" s="61">
        <v>0</v>
      </c>
    </row>
    <row r="793" spans="1:6" s="55" customFormat="1" x14ac:dyDescent="0.25">
      <c r="A793" s="51" t="str">
        <f t="shared" si="12"/>
        <v>A</v>
      </c>
      <c r="B793" s="56" t="s">
        <v>258</v>
      </c>
      <c r="C793" s="57" t="s">
        <v>17</v>
      </c>
      <c r="D793" s="58">
        <v>30313.09907</v>
      </c>
      <c r="E793" s="58">
        <v>30313.09907</v>
      </c>
      <c r="F793" s="58">
        <v>0</v>
      </c>
    </row>
    <row r="794" spans="1:6" s="55" customFormat="1" ht="54.75" thickBot="1" x14ac:dyDescent="0.3">
      <c r="A794" s="51" t="str">
        <f t="shared" si="12"/>
        <v>A</v>
      </c>
      <c r="B794" s="52" t="s">
        <v>525</v>
      </c>
      <c r="C794" s="53" t="s">
        <v>526</v>
      </c>
      <c r="D794" s="54">
        <v>87047.813769999993</v>
      </c>
      <c r="E794" s="54">
        <v>87047.813769999993</v>
      </c>
      <c r="F794" s="54">
        <v>0</v>
      </c>
    </row>
    <row r="795" spans="1:6" s="55" customFormat="1" ht="15.75" thickTop="1" x14ac:dyDescent="0.25">
      <c r="A795" s="51" t="str">
        <f t="shared" si="12"/>
        <v>A</v>
      </c>
      <c r="B795" s="56" t="s">
        <v>258</v>
      </c>
      <c r="C795" s="57" t="s">
        <v>10</v>
      </c>
      <c r="D795" s="58">
        <v>432.81377000000003</v>
      </c>
      <c r="E795" s="58">
        <v>432.81377000000003</v>
      </c>
      <c r="F795" s="58">
        <v>0</v>
      </c>
    </row>
    <row r="796" spans="1:6" s="55" customFormat="1" x14ac:dyDescent="0.25">
      <c r="A796" s="51" t="str">
        <f t="shared" si="12"/>
        <v>A</v>
      </c>
      <c r="B796" s="59" t="s">
        <v>258</v>
      </c>
      <c r="C796" s="60" t="s">
        <v>14</v>
      </c>
      <c r="D796" s="61">
        <v>432.81377000000003</v>
      </c>
      <c r="E796" s="61">
        <v>432.81377000000003</v>
      </c>
      <c r="F796" s="61">
        <v>0</v>
      </c>
    </row>
    <row r="797" spans="1:6" s="55" customFormat="1" x14ac:dyDescent="0.25">
      <c r="A797" s="51" t="str">
        <f t="shared" si="12"/>
        <v>A</v>
      </c>
      <c r="B797" s="56" t="s">
        <v>258</v>
      </c>
      <c r="C797" s="57" t="s">
        <v>17</v>
      </c>
      <c r="D797" s="58">
        <v>86615</v>
      </c>
      <c r="E797" s="58">
        <v>86615</v>
      </c>
      <c r="F797" s="58">
        <v>0</v>
      </c>
    </row>
    <row r="798" spans="1:6" s="55" customFormat="1" ht="54.75" thickBot="1" x14ac:dyDescent="0.3">
      <c r="A798" s="51" t="str">
        <f t="shared" si="12"/>
        <v>A</v>
      </c>
      <c r="B798" s="52" t="s">
        <v>527</v>
      </c>
      <c r="C798" s="53" t="s">
        <v>528</v>
      </c>
      <c r="D798" s="54">
        <v>13768.278699999999</v>
      </c>
      <c r="E798" s="54">
        <v>13768.278699999999</v>
      </c>
      <c r="F798" s="54">
        <v>0</v>
      </c>
    </row>
    <row r="799" spans="1:6" s="55" customFormat="1" ht="15.75" thickTop="1" x14ac:dyDescent="0.25">
      <c r="A799" s="51" t="str">
        <f t="shared" si="12"/>
        <v>A</v>
      </c>
      <c r="B799" s="56" t="s">
        <v>258</v>
      </c>
      <c r="C799" s="57" t="s">
        <v>10</v>
      </c>
      <c r="D799" s="58">
        <v>1985.83798</v>
      </c>
      <c r="E799" s="58">
        <v>1985.83798</v>
      </c>
      <c r="F799" s="58">
        <v>0</v>
      </c>
    </row>
    <row r="800" spans="1:6" s="55" customFormat="1" x14ac:dyDescent="0.25">
      <c r="A800" s="51" t="str">
        <f t="shared" si="12"/>
        <v>A</v>
      </c>
      <c r="B800" s="59" t="s">
        <v>258</v>
      </c>
      <c r="C800" s="60" t="s">
        <v>14</v>
      </c>
      <c r="D800" s="61">
        <v>1985.83798</v>
      </c>
      <c r="E800" s="61">
        <v>1985.83798</v>
      </c>
      <c r="F800" s="61">
        <v>0</v>
      </c>
    </row>
    <row r="801" spans="1:6" s="55" customFormat="1" x14ac:dyDescent="0.25">
      <c r="A801" s="51" t="str">
        <f t="shared" si="12"/>
        <v>A</v>
      </c>
      <c r="B801" s="56" t="s">
        <v>258</v>
      </c>
      <c r="C801" s="57" t="s">
        <v>17</v>
      </c>
      <c r="D801" s="58">
        <v>11782.440719999999</v>
      </c>
      <c r="E801" s="58">
        <v>11782.440719999999</v>
      </c>
      <c r="F801" s="58">
        <v>0</v>
      </c>
    </row>
    <row r="802" spans="1:6" s="55" customFormat="1" ht="36.75" thickBot="1" x14ac:dyDescent="0.3">
      <c r="A802" s="51" t="str">
        <f t="shared" si="12"/>
        <v>A</v>
      </c>
      <c r="B802" s="52" t="s">
        <v>529</v>
      </c>
      <c r="C802" s="53" t="s">
        <v>530</v>
      </c>
      <c r="D802" s="54">
        <v>3976.9771000000001</v>
      </c>
      <c r="E802" s="54">
        <v>3976.9771000000001</v>
      </c>
      <c r="F802" s="54">
        <v>0</v>
      </c>
    </row>
    <row r="803" spans="1:6" s="55" customFormat="1" ht="15.75" thickTop="1" x14ac:dyDescent="0.25">
      <c r="A803" s="51" t="str">
        <f t="shared" si="12"/>
        <v>A</v>
      </c>
      <c r="B803" s="56" t="s">
        <v>258</v>
      </c>
      <c r="C803" s="57" t="s">
        <v>10</v>
      </c>
      <c r="D803" s="58">
        <v>25.08</v>
      </c>
      <c r="E803" s="58">
        <v>25.08</v>
      </c>
      <c r="F803" s="58">
        <v>0</v>
      </c>
    </row>
    <row r="804" spans="1:6" s="55" customFormat="1" x14ac:dyDescent="0.25">
      <c r="A804" s="51" t="str">
        <f t="shared" si="12"/>
        <v>A</v>
      </c>
      <c r="B804" s="59" t="s">
        <v>258</v>
      </c>
      <c r="C804" s="60" t="s">
        <v>14</v>
      </c>
      <c r="D804" s="61">
        <v>25.08</v>
      </c>
      <c r="E804" s="61">
        <v>25.08</v>
      </c>
      <c r="F804" s="61">
        <v>0</v>
      </c>
    </row>
    <row r="805" spans="1:6" s="55" customFormat="1" x14ac:dyDescent="0.25">
      <c r="A805" s="51" t="str">
        <f t="shared" si="12"/>
        <v>A</v>
      </c>
      <c r="B805" s="56" t="s">
        <v>258</v>
      </c>
      <c r="C805" s="57" t="s">
        <v>17</v>
      </c>
      <c r="D805" s="58">
        <v>3951.8971000000001</v>
      </c>
      <c r="E805" s="58">
        <v>3951.8971000000001</v>
      </c>
      <c r="F805" s="58">
        <v>0</v>
      </c>
    </row>
    <row r="806" spans="1:6" s="55" customFormat="1" ht="54.75" thickBot="1" x14ac:dyDescent="0.3">
      <c r="A806" s="51" t="str">
        <f t="shared" si="12"/>
        <v>A</v>
      </c>
      <c r="B806" s="52" t="s">
        <v>531</v>
      </c>
      <c r="C806" s="53" t="s">
        <v>532</v>
      </c>
      <c r="D806" s="54">
        <v>16170.31079</v>
      </c>
      <c r="E806" s="54">
        <v>16170.31079</v>
      </c>
      <c r="F806" s="54">
        <v>0</v>
      </c>
    </row>
    <row r="807" spans="1:6" s="55" customFormat="1" ht="15.75" thickTop="1" x14ac:dyDescent="0.25">
      <c r="A807" s="51" t="str">
        <f t="shared" si="12"/>
        <v>A</v>
      </c>
      <c r="B807" s="56" t="s">
        <v>258</v>
      </c>
      <c r="C807" s="57" t="s">
        <v>10</v>
      </c>
      <c r="D807" s="58">
        <v>66.177179999999993</v>
      </c>
      <c r="E807" s="58">
        <v>66.177179999999993</v>
      </c>
      <c r="F807" s="58">
        <v>0</v>
      </c>
    </row>
    <row r="808" spans="1:6" s="55" customFormat="1" x14ac:dyDescent="0.25">
      <c r="A808" s="51" t="str">
        <f t="shared" si="12"/>
        <v>A</v>
      </c>
      <c r="B808" s="59" t="s">
        <v>258</v>
      </c>
      <c r="C808" s="60" t="s">
        <v>14</v>
      </c>
      <c r="D808" s="61">
        <v>66.177179999999993</v>
      </c>
      <c r="E808" s="61">
        <v>66.177179999999993</v>
      </c>
      <c r="F808" s="61">
        <v>0</v>
      </c>
    </row>
    <row r="809" spans="1:6" s="55" customFormat="1" x14ac:dyDescent="0.25">
      <c r="A809" s="51" t="str">
        <f t="shared" si="12"/>
        <v>A</v>
      </c>
      <c r="B809" s="56" t="s">
        <v>258</v>
      </c>
      <c r="C809" s="57" t="s">
        <v>17</v>
      </c>
      <c r="D809" s="58">
        <v>16104.133609999999</v>
      </c>
      <c r="E809" s="58">
        <v>16104.133609999999</v>
      </c>
      <c r="F809" s="58">
        <v>0</v>
      </c>
    </row>
    <row r="810" spans="1:6" s="55" customFormat="1" ht="36.75" thickBot="1" x14ac:dyDescent="0.3">
      <c r="A810" s="51" t="str">
        <f t="shared" si="12"/>
        <v>A</v>
      </c>
      <c r="B810" s="52" t="s">
        <v>533</v>
      </c>
      <c r="C810" s="53" t="s">
        <v>534</v>
      </c>
      <c r="D810" s="54">
        <v>5432.4923900000003</v>
      </c>
      <c r="E810" s="54">
        <v>5432.4923900000003</v>
      </c>
      <c r="F810" s="54">
        <v>0</v>
      </c>
    </row>
    <row r="811" spans="1:6" s="55" customFormat="1" ht="15.75" thickTop="1" x14ac:dyDescent="0.25">
      <c r="A811" s="51" t="str">
        <f t="shared" si="12"/>
        <v>A</v>
      </c>
      <c r="B811" s="56" t="s">
        <v>258</v>
      </c>
      <c r="C811" s="57" t="s">
        <v>10</v>
      </c>
      <c r="D811" s="58">
        <v>20.9223</v>
      </c>
      <c r="E811" s="58">
        <v>20.9223</v>
      </c>
      <c r="F811" s="58">
        <v>0</v>
      </c>
    </row>
    <row r="812" spans="1:6" s="55" customFormat="1" x14ac:dyDescent="0.25">
      <c r="A812" s="51" t="str">
        <f t="shared" si="12"/>
        <v>A</v>
      </c>
      <c r="B812" s="59" t="s">
        <v>258</v>
      </c>
      <c r="C812" s="60" t="s">
        <v>14</v>
      </c>
      <c r="D812" s="61">
        <v>20.9223</v>
      </c>
      <c r="E812" s="61">
        <v>20.9223</v>
      </c>
      <c r="F812" s="61">
        <v>0</v>
      </c>
    </row>
    <row r="813" spans="1:6" s="55" customFormat="1" x14ac:dyDescent="0.25">
      <c r="A813" s="51" t="str">
        <f t="shared" si="12"/>
        <v>A</v>
      </c>
      <c r="B813" s="56" t="s">
        <v>258</v>
      </c>
      <c r="C813" s="57" t="s">
        <v>17</v>
      </c>
      <c r="D813" s="58">
        <v>5411.5700900000002</v>
      </c>
      <c r="E813" s="58">
        <v>5411.5700900000002</v>
      </c>
      <c r="F813" s="58">
        <v>0</v>
      </c>
    </row>
    <row r="814" spans="1:6" s="55" customFormat="1" ht="18.75" thickBot="1" x14ac:dyDescent="0.3">
      <c r="A814" s="51" t="str">
        <f t="shared" si="12"/>
        <v>A</v>
      </c>
      <c r="B814" s="52" t="s">
        <v>535</v>
      </c>
      <c r="C814" s="53" t="s">
        <v>536</v>
      </c>
      <c r="D814" s="54">
        <v>191.42435999999998</v>
      </c>
      <c r="E814" s="54">
        <v>191.42435999999998</v>
      </c>
      <c r="F814" s="54">
        <v>0</v>
      </c>
    </row>
    <row r="815" spans="1:6" s="55" customFormat="1" ht="15.75" thickTop="1" x14ac:dyDescent="0.25">
      <c r="A815" s="51" t="str">
        <f t="shared" si="12"/>
        <v>A</v>
      </c>
      <c r="B815" s="56" t="s">
        <v>258</v>
      </c>
      <c r="C815" s="57" t="s">
        <v>17</v>
      </c>
      <c r="D815" s="58">
        <v>191.42435999999998</v>
      </c>
      <c r="E815" s="58">
        <v>191.42435999999998</v>
      </c>
      <c r="F815" s="58">
        <v>0</v>
      </c>
    </row>
    <row r="816" spans="1:6" s="55" customFormat="1" ht="36.75" thickBot="1" x14ac:dyDescent="0.3">
      <c r="A816" s="51" t="str">
        <f t="shared" si="12"/>
        <v>A</v>
      </c>
      <c r="B816" s="52" t="s">
        <v>537</v>
      </c>
      <c r="C816" s="53" t="s">
        <v>538</v>
      </c>
      <c r="D816" s="54">
        <v>17379.60425</v>
      </c>
      <c r="E816" s="54">
        <v>17379.60425</v>
      </c>
      <c r="F816" s="54">
        <v>0</v>
      </c>
    </row>
    <row r="817" spans="1:6" s="55" customFormat="1" ht="15.75" thickTop="1" x14ac:dyDescent="0.25">
      <c r="A817" s="51" t="str">
        <f t="shared" si="12"/>
        <v>A</v>
      </c>
      <c r="B817" s="56" t="s">
        <v>258</v>
      </c>
      <c r="C817" s="57" t="s">
        <v>10</v>
      </c>
      <c r="D817" s="58">
        <v>99.604249999999993</v>
      </c>
      <c r="E817" s="58">
        <v>99.604249999999993</v>
      </c>
      <c r="F817" s="58">
        <v>0</v>
      </c>
    </row>
    <row r="818" spans="1:6" s="55" customFormat="1" x14ac:dyDescent="0.25">
      <c r="A818" s="51" t="str">
        <f t="shared" si="12"/>
        <v>A</v>
      </c>
      <c r="B818" s="59" t="s">
        <v>258</v>
      </c>
      <c r="C818" s="60" t="s">
        <v>16</v>
      </c>
      <c r="D818" s="61">
        <v>99.604249999999993</v>
      </c>
      <c r="E818" s="61">
        <v>99.604249999999993</v>
      </c>
      <c r="F818" s="61">
        <v>0</v>
      </c>
    </row>
    <row r="819" spans="1:6" s="55" customFormat="1" x14ac:dyDescent="0.25">
      <c r="A819" s="51" t="str">
        <f t="shared" si="12"/>
        <v>A</v>
      </c>
      <c r="B819" s="56" t="s">
        <v>258</v>
      </c>
      <c r="C819" s="57" t="s">
        <v>17</v>
      </c>
      <c r="D819" s="58">
        <v>17280</v>
      </c>
      <c r="E819" s="58">
        <v>17280</v>
      </c>
      <c r="F819" s="58">
        <v>0</v>
      </c>
    </row>
    <row r="820" spans="1:6" s="55" customFormat="1" ht="36.75" thickBot="1" x14ac:dyDescent="0.3">
      <c r="A820" s="51" t="str">
        <f t="shared" si="12"/>
        <v>A</v>
      </c>
      <c r="B820" s="52" t="s">
        <v>539</v>
      </c>
      <c r="C820" s="53" t="s">
        <v>540</v>
      </c>
      <c r="D820" s="54">
        <v>684.31214</v>
      </c>
      <c r="E820" s="54">
        <v>684.31214</v>
      </c>
      <c r="F820" s="54">
        <v>0</v>
      </c>
    </row>
    <row r="821" spans="1:6" s="55" customFormat="1" ht="15.75" thickTop="1" x14ac:dyDescent="0.25">
      <c r="A821" s="51" t="str">
        <f t="shared" si="12"/>
        <v>A</v>
      </c>
      <c r="B821" s="56" t="s">
        <v>258</v>
      </c>
      <c r="C821" s="57" t="s">
        <v>10</v>
      </c>
      <c r="D821" s="58">
        <v>74.918139999999994</v>
      </c>
      <c r="E821" s="58">
        <v>74.918139999999994</v>
      </c>
      <c r="F821" s="58">
        <v>0</v>
      </c>
    </row>
    <row r="822" spans="1:6" s="55" customFormat="1" x14ac:dyDescent="0.25">
      <c r="A822" s="51" t="str">
        <f t="shared" si="12"/>
        <v>A</v>
      </c>
      <c r="B822" s="59" t="s">
        <v>258</v>
      </c>
      <c r="C822" s="60" t="s">
        <v>14</v>
      </c>
      <c r="D822" s="61">
        <v>74.918139999999994</v>
      </c>
      <c r="E822" s="61">
        <v>74.918139999999994</v>
      </c>
      <c r="F822" s="61">
        <v>0</v>
      </c>
    </row>
    <row r="823" spans="1:6" s="55" customFormat="1" x14ac:dyDescent="0.25">
      <c r="A823" s="51" t="str">
        <f t="shared" si="12"/>
        <v>A</v>
      </c>
      <c r="B823" s="56" t="s">
        <v>258</v>
      </c>
      <c r="C823" s="57" t="s">
        <v>17</v>
      </c>
      <c r="D823" s="58">
        <v>609.39400000000001</v>
      </c>
      <c r="E823" s="58">
        <v>609.39400000000001</v>
      </c>
      <c r="F823" s="58">
        <v>0</v>
      </c>
    </row>
    <row r="824" spans="1:6" s="55" customFormat="1" ht="54.75" thickBot="1" x14ac:dyDescent="0.3">
      <c r="A824" s="51" t="str">
        <f t="shared" si="12"/>
        <v>A</v>
      </c>
      <c r="B824" s="52" t="s">
        <v>541</v>
      </c>
      <c r="C824" s="53" t="s">
        <v>542</v>
      </c>
      <c r="D824" s="54">
        <v>560.947</v>
      </c>
      <c r="E824" s="54">
        <v>560.947</v>
      </c>
      <c r="F824" s="54">
        <v>0</v>
      </c>
    </row>
    <row r="825" spans="1:6" s="55" customFormat="1" ht="15.75" thickTop="1" x14ac:dyDescent="0.25">
      <c r="A825" s="51" t="str">
        <f t="shared" si="12"/>
        <v>A</v>
      </c>
      <c r="B825" s="56" t="s">
        <v>258</v>
      </c>
      <c r="C825" s="57" t="s">
        <v>10</v>
      </c>
      <c r="D825" s="58">
        <v>57.259</v>
      </c>
      <c r="E825" s="58">
        <v>57.259</v>
      </c>
      <c r="F825" s="58">
        <v>0</v>
      </c>
    </row>
    <row r="826" spans="1:6" s="55" customFormat="1" x14ac:dyDescent="0.25">
      <c r="A826" s="51" t="str">
        <f t="shared" si="12"/>
        <v>A</v>
      </c>
      <c r="B826" s="59" t="s">
        <v>258</v>
      </c>
      <c r="C826" s="60" t="s">
        <v>14</v>
      </c>
      <c r="D826" s="61">
        <v>57.259</v>
      </c>
      <c r="E826" s="61">
        <v>57.259</v>
      </c>
      <c r="F826" s="61">
        <v>0</v>
      </c>
    </row>
    <row r="827" spans="1:6" s="55" customFormat="1" x14ac:dyDescent="0.25">
      <c r="A827" s="51" t="str">
        <f t="shared" si="12"/>
        <v>A</v>
      </c>
      <c r="B827" s="56" t="s">
        <v>258</v>
      </c>
      <c r="C827" s="57" t="s">
        <v>17</v>
      </c>
      <c r="D827" s="58">
        <v>503.68799999999999</v>
      </c>
      <c r="E827" s="58">
        <v>503.68799999999999</v>
      </c>
      <c r="F827" s="58">
        <v>0</v>
      </c>
    </row>
    <row r="828" spans="1:6" s="55" customFormat="1" ht="36.75" thickBot="1" x14ac:dyDescent="0.3">
      <c r="A828" s="51" t="str">
        <f t="shared" si="12"/>
        <v>A</v>
      </c>
      <c r="B828" s="52" t="s">
        <v>543</v>
      </c>
      <c r="C828" s="53" t="s">
        <v>544</v>
      </c>
      <c r="D828" s="54">
        <v>899.99941000000001</v>
      </c>
      <c r="E828" s="54">
        <v>899.99941000000001</v>
      </c>
      <c r="F828" s="54">
        <v>0</v>
      </c>
    </row>
    <row r="829" spans="1:6" s="55" customFormat="1" ht="15.75" thickTop="1" x14ac:dyDescent="0.25">
      <c r="A829" s="51" t="str">
        <f t="shared" si="12"/>
        <v>A</v>
      </c>
      <c r="B829" s="56" t="s">
        <v>258</v>
      </c>
      <c r="C829" s="57" t="s">
        <v>10</v>
      </c>
      <c r="D829" s="58">
        <v>174.99941000000001</v>
      </c>
      <c r="E829" s="58">
        <v>174.99941000000001</v>
      </c>
      <c r="F829" s="58">
        <v>0</v>
      </c>
    </row>
    <row r="830" spans="1:6" s="55" customFormat="1" x14ac:dyDescent="0.25">
      <c r="A830" s="51" t="str">
        <f t="shared" si="12"/>
        <v>A</v>
      </c>
      <c r="B830" s="59" t="s">
        <v>258</v>
      </c>
      <c r="C830" s="60" t="s">
        <v>14</v>
      </c>
      <c r="D830" s="61">
        <v>174.99941000000001</v>
      </c>
      <c r="E830" s="61">
        <v>174.99941000000001</v>
      </c>
      <c r="F830" s="61">
        <v>0</v>
      </c>
    </row>
    <row r="831" spans="1:6" s="55" customFormat="1" x14ac:dyDescent="0.25">
      <c r="A831" s="51" t="str">
        <f t="shared" si="12"/>
        <v>A</v>
      </c>
      <c r="B831" s="56" t="s">
        <v>258</v>
      </c>
      <c r="C831" s="57" t="s">
        <v>17</v>
      </c>
      <c r="D831" s="58">
        <v>725</v>
      </c>
      <c r="E831" s="58">
        <v>725</v>
      </c>
      <c r="F831" s="58">
        <v>0</v>
      </c>
    </row>
    <row r="832" spans="1:6" ht="36.75" thickBot="1" x14ac:dyDescent="0.3">
      <c r="A832" s="31" t="str">
        <f t="shared" si="12"/>
        <v>A</v>
      </c>
      <c r="B832" s="42" t="s">
        <v>545</v>
      </c>
      <c r="C832" s="43" t="s">
        <v>546</v>
      </c>
      <c r="D832" s="44">
        <v>98054.100679999989</v>
      </c>
      <c r="E832" s="44">
        <v>76307.479899999991</v>
      </c>
      <c r="F832" s="44">
        <v>21746.620780000001</v>
      </c>
    </row>
    <row r="833" spans="1:6" ht="15.75" thickTop="1" x14ac:dyDescent="0.25">
      <c r="A833" s="31" t="str">
        <f t="shared" si="12"/>
        <v>A</v>
      </c>
      <c r="B833" s="45" t="s">
        <v>258</v>
      </c>
      <c r="C833" s="46" t="s">
        <v>10</v>
      </c>
      <c r="D833" s="47">
        <v>10782.910610000001</v>
      </c>
      <c r="E833" s="47">
        <v>3803.64525</v>
      </c>
      <c r="F833" s="47">
        <v>6979.2653600000003</v>
      </c>
    </row>
    <row r="834" spans="1:6" x14ac:dyDescent="0.25">
      <c r="A834" s="31" t="str">
        <f t="shared" si="12"/>
        <v>A</v>
      </c>
      <c r="B834" s="48" t="s">
        <v>258</v>
      </c>
      <c r="C834" s="49" t="s">
        <v>11</v>
      </c>
      <c r="D834" s="50">
        <v>1030.22444</v>
      </c>
      <c r="E834" s="50">
        <v>0</v>
      </c>
      <c r="F834" s="50">
        <v>1030.22444</v>
      </c>
    </row>
    <row r="835" spans="1:6" x14ac:dyDescent="0.25">
      <c r="A835" s="31" t="str">
        <f t="shared" si="12"/>
        <v>A</v>
      </c>
      <c r="B835" s="48" t="s">
        <v>258</v>
      </c>
      <c r="C835" s="49" t="s">
        <v>12</v>
      </c>
      <c r="D835" s="50">
        <v>1276.1525900000001</v>
      </c>
      <c r="E835" s="50">
        <v>0</v>
      </c>
      <c r="F835" s="50">
        <v>1276.1525900000001</v>
      </c>
    </row>
    <row r="836" spans="1:6" x14ac:dyDescent="0.25">
      <c r="A836" s="31" t="str">
        <f t="shared" ref="A836:A899" si="13">IF(OR(D836&lt;&gt;0,),"A","B")</f>
        <v>A</v>
      </c>
      <c r="B836" s="48" t="s">
        <v>258</v>
      </c>
      <c r="C836" s="49" t="s">
        <v>13</v>
      </c>
      <c r="D836" s="50">
        <v>4079.0445399999999</v>
      </c>
      <c r="E836" s="50">
        <v>0</v>
      </c>
      <c r="F836" s="50">
        <v>4079.0445399999999</v>
      </c>
    </row>
    <row r="837" spans="1:6" x14ac:dyDescent="0.25">
      <c r="A837" s="31" t="str">
        <f t="shared" si="13"/>
        <v>A</v>
      </c>
      <c r="B837" s="48" t="s">
        <v>258</v>
      </c>
      <c r="C837" s="49" t="s">
        <v>14</v>
      </c>
      <c r="D837" s="50">
        <v>1133.64525</v>
      </c>
      <c r="E837" s="50">
        <v>1133.64525</v>
      </c>
      <c r="F837" s="50">
        <v>0</v>
      </c>
    </row>
    <row r="838" spans="1:6" x14ac:dyDescent="0.25">
      <c r="A838" s="31" t="str">
        <f t="shared" si="13"/>
        <v>A</v>
      </c>
      <c r="B838" s="48" t="s">
        <v>258</v>
      </c>
      <c r="C838" s="49" t="s">
        <v>2</v>
      </c>
      <c r="D838" s="50">
        <v>3150</v>
      </c>
      <c r="E838" s="50">
        <v>2670</v>
      </c>
      <c r="F838" s="50">
        <v>480</v>
      </c>
    </row>
    <row r="839" spans="1:6" x14ac:dyDescent="0.25">
      <c r="A839" s="31" t="str">
        <f t="shared" si="13"/>
        <v>A</v>
      </c>
      <c r="B839" s="48" t="s">
        <v>258</v>
      </c>
      <c r="C839" s="49" t="s">
        <v>15</v>
      </c>
      <c r="D839" s="50">
        <v>9.4238799999999987</v>
      </c>
      <c r="E839" s="50">
        <v>0</v>
      </c>
      <c r="F839" s="50">
        <v>9.4238799999999987</v>
      </c>
    </row>
    <row r="840" spans="1:6" x14ac:dyDescent="0.25">
      <c r="A840" s="31" t="str">
        <f t="shared" si="13"/>
        <v>A</v>
      </c>
      <c r="B840" s="48" t="s">
        <v>258</v>
      </c>
      <c r="C840" s="49" t="s">
        <v>16</v>
      </c>
      <c r="D840" s="50">
        <v>104.41991</v>
      </c>
      <c r="E840" s="50">
        <v>0</v>
      </c>
      <c r="F840" s="50">
        <v>104.41991</v>
      </c>
    </row>
    <row r="841" spans="1:6" x14ac:dyDescent="0.25">
      <c r="A841" s="31" t="str">
        <f t="shared" si="13"/>
        <v>A</v>
      </c>
      <c r="B841" s="45" t="s">
        <v>258</v>
      </c>
      <c r="C841" s="46" t="s">
        <v>17</v>
      </c>
      <c r="D841" s="47">
        <v>82032.807209999999</v>
      </c>
      <c r="E841" s="47">
        <v>72503.834650000004</v>
      </c>
      <c r="F841" s="47">
        <v>9528.9725600000002</v>
      </c>
    </row>
    <row r="842" spans="1:6" x14ac:dyDescent="0.25">
      <c r="A842" s="31" t="str">
        <f t="shared" si="13"/>
        <v>A</v>
      </c>
      <c r="B842" s="45" t="s">
        <v>258</v>
      </c>
      <c r="C842" s="46" t="s">
        <v>21</v>
      </c>
      <c r="D842" s="47">
        <v>5238.3828600000006</v>
      </c>
      <c r="E842" s="47">
        <v>0</v>
      </c>
      <c r="F842" s="47">
        <v>5238.3828600000006</v>
      </c>
    </row>
    <row r="843" spans="1:6" s="55" customFormat="1" ht="36.75" thickBot="1" x14ac:dyDescent="0.3">
      <c r="A843" s="51" t="str">
        <f t="shared" si="13"/>
        <v>A</v>
      </c>
      <c r="B843" s="52" t="s">
        <v>547</v>
      </c>
      <c r="C843" s="53" t="s">
        <v>548</v>
      </c>
      <c r="D843" s="54">
        <v>13539.099550000001</v>
      </c>
      <c r="E843" s="54">
        <v>13539.099550000001</v>
      </c>
      <c r="F843" s="54">
        <v>0</v>
      </c>
    </row>
    <row r="844" spans="1:6" s="55" customFormat="1" ht="15.75" thickTop="1" x14ac:dyDescent="0.25">
      <c r="A844" s="51" t="str">
        <f t="shared" si="13"/>
        <v>A</v>
      </c>
      <c r="B844" s="56" t="s">
        <v>258</v>
      </c>
      <c r="C844" s="57" t="s">
        <v>10</v>
      </c>
      <c r="D844" s="58">
        <v>5.0995499999999998</v>
      </c>
      <c r="E844" s="58">
        <v>5.0995499999999998</v>
      </c>
      <c r="F844" s="58">
        <v>0</v>
      </c>
    </row>
    <row r="845" spans="1:6" s="55" customFormat="1" x14ac:dyDescent="0.25">
      <c r="A845" s="51" t="str">
        <f t="shared" si="13"/>
        <v>A</v>
      </c>
      <c r="B845" s="59" t="s">
        <v>258</v>
      </c>
      <c r="C845" s="60" t="s">
        <v>14</v>
      </c>
      <c r="D845" s="61">
        <v>5.0995499999999998</v>
      </c>
      <c r="E845" s="61">
        <v>5.0995499999999998</v>
      </c>
      <c r="F845" s="61">
        <v>0</v>
      </c>
    </row>
    <row r="846" spans="1:6" s="55" customFormat="1" x14ac:dyDescent="0.25">
      <c r="A846" s="51" t="str">
        <f t="shared" si="13"/>
        <v>A</v>
      </c>
      <c r="B846" s="56" t="s">
        <v>258</v>
      </c>
      <c r="C846" s="57" t="s">
        <v>17</v>
      </c>
      <c r="D846" s="58">
        <v>13534</v>
      </c>
      <c r="E846" s="58">
        <v>13534</v>
      </c>
      <c r="F846" s="58">
        <v>0</v>
      </c>
    </row>
    <row r="847" spans="1:6" s="55" customFormat="1" ht="18.75" thickBot="1" x14ac:dyDescent="0.3">
      <c r="A847" s="51" t="str">
        <f t="shared" si="13"/>
        <v>A</v>
      </c>
      <c r="B847" s="52" t="s">
        <v>549</v>
      </c>
      <c r="C847" s="53" t="s">
        <v>550</v>
      </c>
      <c r="D847" s="54">
        <v>46311.532800000001</v>
      </c>
      <c r="E847" s="54">
        <v>39949.899590000001</v>
      </c>
      <c r="F847" s="54">
        <v>6361.63321</v>
      </c>
    </row>
    <row r="848" spans="1:6" s="55" customFormat="1" ht="15.75" thickTop="1" x14ac:dyDescent="0.25">
      <c r="A848" s="51" t="str">
        <f t="shared" si="13"/>
        <v>A</v>
      </c>
      <c r="B848" s="56" t="s">
        <v>258</v>
      </c>
      <c r="C848" s="57" t="s">
        <v>10</v>
      </c>
      <c r="D848" s="58">
        <v>2670</v>
      </c>
      <c r="E848" s="58">
        <v>2670</v>
      </c>
      <c r="F848" s="58">
        <v>0</v>
      </c>
    </row>
    <row r="849" spans="1:6" s="55" customFormat="1" x14ac:dyDescent="0.25">
      <c r="A849" s="51" t="str">
        <f t="shared" si="13"/>
        <v>A</v>
      </c>
      <c r="B849" s="59" t="s">
        <v>258</v>
      </c>
      <c r="C849" s="60" t="s">
        <v>2</v>
      </c>
      <c r="D849" s="61">
        <v>2670</v>
      </c>
      <c r="E849" s="61">
        <v>2670</v>
      </c>
      <c r="F849" s="61">
        <v>0</v>
      </c>
    </row>
    <row r="850" spans="1:6" s="55" customFormat="1" x14ac:dyDescent="0.25">
      <c r="A850" s="51" t="str">
        <f t="shared" si="13"/>
        <v>A</v>
      </c>
      <c r="B850" s="56" t="s">
        <v>258</v>
      </c>
      <c r="C850" s="57" t="s">
        <v>17</v>
      </c>
      <c r="D850" s="58">
        <v>43641.532800000001</v>
      </c>
      <c r="E850" s="58">
        <v>37279.899590000001</v>
      </c>
      <c r="F850" s="58">
        <v>6361.63321</v>
      </c>
    </row>
    <row r="851" spans="1:6" s="55" customFormat="1" ht="36.75" thickBot="1" x14ac:dyDescent="0.3">
      <c r="A851" s="51" t="str">
        <f t="shared" si="13"/>
        <v>A</v>
      </c>
      <c r="B851" s="52" t="s">
        <v>551</v>
      </c>
      <c r="C851" s="53" t="s">
        <v>552</v>
      </c>
      <c r="D851" s="54">
        <v>2004.7268799999999</v>
      </c>
      <c r="E851" s="54">
        <v>2004.7268799999999</v>
      </c>
      <c r="F851" s="54">
        <v>0</v>
      </c>
    </row>
    <row r="852" spans="1:6" s="55" customFormat="1" ht="15.75" thickTop="1" x14ac:dyDescent="0.25">
      <c r="A852" s="51" t="str">
        <f t="shared" si="13"/>
        <v>A</v>
      </c>
      <c r="B852" s="56" t="s">
        <v>258</v>
      </c>
      <c r="C852" s="57" t="s">
        <v>10</v>
      </c>
      <c r="D852" s="58">
        <v>86.916769999999985</v>
      </c>
      <c r="E852" s="58">
        <v>86.916769999999985</v>
      </c>
      <c r="F852" s="58">
        <v>0</v>
      </c>
    </row>
    <row r="853" spans="1:6" s="55" customFormat="1" x14ac:dyDescent="0.25">
      <c r="A853" s="51" t="str">
        <f t="shared" si="13"/>
        <v>A</v>
      </c>
      <c r="B853" s="59" t="s">
        <v>258</v>
      </c>
      <c r="C853" s="60" t="s">
        <v>14</v>
      </c>
      <c r="D853" s="61">
        <v>86.916769999999985</v>
      </c>
      <c r="E853" s="61">
        <v>86.916769999999985</v>
      </c>
      <c r="F853" s="61">
        <v>0</v>
      </c>
    </row>
    <row r="854" spans="1:6" s="55" customFormat="1" x14ac:dyDescent="0.25">
      <c r="A854" s="51" t="str">
        <f t="shared" si="13"/>
        <v>A</v>
      </c>
      <c r="B854" s="56" t="s">
        <v>258</v>
      </c>
      <c r="C854" s="57" t="s">
        <v>17</v>
      </c>
      <c r="D854" s="58">
        <v>1917.8101099999999</v>
      </c>
      <c r="E854" s="58">
        <v>1917.8101099999999</v>
      </c>
      <c r="F854" s="58">
        <v>0</v>
      </c>
    </row>
    <row r="855" spans="1:6" s="55" customFormat="1" ht="36.75" thickBot="1" x14ac:dyDescent="0.3">
      <c r="A855" s="51" t="str">
        <f t="shared" si="13"/>
        <v>A</v>
      </c>
      <c r="B855" s="52" t="s">
        <v>553</v>
      </c>
      <c r="C855" s="53" t="s">
        <v>554</v>
      </c>
      <c r="D855" s="54">
        <v>5978.8413100000007</v>
      </c>
      <c r="E855" s="54">
        <v>5978.8413100000007</v>
      </c>
      <c r="F855" s="54">
        <v>0</v>
      </c>
    </row>
    <row r="856" spans="1:6" s="55" customFormat="1" ht="15.75" thickTop="1" x14ac:dyDescent="0.25">
      <c r="A856" s="51" t="str">
        <f t="shared" si="13"/>
        <v>A</v>
      </c>
      <c r="B856" s="56" t="s">
        <v>258</v>
      </c>
      <c r="C856" s="57" t="s">
        <v>10</v>
      </c>
      <c r="D856" s="58">
        <v>78.387</v>
      </c>
      <c r="E856" s="58">
        <v>78.387</v>
      </c>
      <c r="F856" s="58">
        <v>0</v>
      </c>
    </row>
    <row r="857" spans="1:6" s="55" customFormat="1" x14ac:dyDescent="0.25">
      <c r="A857" s="51" t="str">
        <f t="shared" si="13"/>
        <v>A</v>
      </c>
      <c r="B857" s="59" t="s">
        <v>258</v>
      </c>
      <c r="C857" s="60" t="s">
        <v>14</v>
      </c>
      <c r="D857" s="61">
        <v>78.387</v>
      </c>
      <c r="E857" s="61">
        <v>78.387</v>
      </c>
      <c r="F857" s="61">
        <v>0</v>
      </c>
    </row>
    <row r="858" spans="1:6" s="55" customFormat="1" x14ac:dyDescent="0.25">
      <c r="A858" s="51" t="str">
        <f t="shared" si="13"/>
        <v>A</v>
      </c>
      <c r="B858" s="56" t="s">
        <v>258</v>
      </c>
      <c r="C858" s="57" t="s">
        <v>17</v>
      </c>
      <c r="D858" s="58">
        <v>5900.4543100000001</v>
      </c>
      <c r="E858" s="58">
        <v>5900.4543100000001</v>
      </c>
      <c r="F858" s="58">
        <v>0</v>
      </c>
    </row>
    <row r="859" spans="1:6" s="55" customFormat="1" ht="36.75" thickBot="1" x14ac:dyDescent="0.3">
      <c r="A859" s="51" t="str">
        <f t="shared" si="13"/>
        <v>A</v>
      </c>
      <c r="B859" s="52" t="s">
        <v>555</v>
      </c>
      <c r="C859" s="53" t="s">
        <v>556</v>
      </c>
      <c r="D859" s="54">
        <v>12952.940849999999</v>
      </c>
      <c r="E859" s="54">
        <v>12952.940849999999</v>
      </c>
      <c r="F859" s="54">
        <v>0</v>
      </c>
    </row>
    <row r="860" spans="1:6" s="55" customFormat="1" ht="15.75" thickTop="1" x14ac:dyDescent="0.25">
      <c r="A860" s="51" t="str">
        <f t="shared" si="13"/>
        <v>A</v>
      </c>
      <c r="B860" s="56" t="s">
        <v>258</v>
      </c>
      <c r="C860" s="57" t="s">
        <v>10</v>
      </c>
      <c r="D860" s="58">
        <v>963.24193000000002</v>
      </c>
      <c r="E860" s="58">
        <v>963.24193000000002</v>
      </c>
      <c r="F860" s="58">
        <v>0</v>
      </c>
    </row>
    <row r="861" spans="1:6" s="55" customFormat="1" x14ac:dyDescent="0.25">
      <c r="A861" s="51" t="str">
        <f t="shared" si="13"/>
        <v>A</v>
      </c>
      <c r="B861" s="59" t="s">
        <v>258</v>
      </c>
      <c r="C861" s="60" t="s">
        <v>14</v>
      </c>
      <c r="D861" s="61">
        <v>963.24193000000002</v>
      </c>
      <c r="E861" s="61">
        <v>963.24193000000002</v>
      </c>
      <c r="F861" s="61">
        <v>0</v>
      </c>
    </row>
    <row r="862" spans="1:6" s="55" customFormat="1" x14ac:dyDescent="0.25">
      <c r="A862" s="51" t="str">
        <f t="shared" si="13"/>
        <v>A</v>
      </c>
      <c r="B862" s="56" t="s">
        <v>258</v>
      </c>
      <c r="C862" s="57" t="s">
        <v>17</v>
      </c>
      <c r="D862" s="58">
        <v>11989.698920000001</v>
      </c>
      <c r="E862" s="58">
        <v>11989.698920000001</v>
      </c>
      <c r="F862" s="58">
        <v>0</v>
      </c>
    </row>
    <row r="863" spans="1:6" s="55" customFormat="1" ht="36.75" thickBot="1" x14ac:dyDescent="0.3">
      <c r="A863" s="51" t="str">
        <f t="shared" si="13"/>
        <v>A</v>
      </c>
      <c r="B863" s="52" t="s">
        <v>557</v>
      </c>
      <c r="C863" s="53" t="s">
        <v>558</v>
      </c>
      <c r="D863" s="54">
        <v>12919.324070000001</v>
      </c>
      <c r="E863" s="54">
        <v>12919.324070000001</v>
      </c>
      <c r="F863" s="54">
        <v>0</v>
      </c>
    </row>
    <row r="864" spans="1:6" s="55" customFormat="1" ht="15.75" thickTop="1" x14ac:dyDescent="0.25">
      <c r="A864" s="51" t="str">
        <f t="shared" si="13"/>
        <v>A</v>
      </c>
      <c r="B864" s="56" t="s">
        <v>258</v>
      </c>
      <c r="C864" s="57" t="s">
        <v>10</v>
      </c>
      <c r="D864" s="58">
        <v>929.62515000000008</v>
      </c>
      <c r="E864" s="58">
        <v>929.62515000000008</v>
      </c>
      <c r="F864" s="58">
        <v>0</v>
      </c>
    </row>
    <row r="865" spans="1:6" s="55" customFormat="1" x14ac:dyDescent="0.25">
      <c r="A865" s="51" t="str">
        <f t="shared" si="13"/>
        <v>A</v>
      </c>
      <c r="B865" s="59" t="s">
        <v>258</v>
      </c>
      <c r="C865" s="60" t="s">
        <v>14</v>
      </c>
      <c r="D865" s="61">
        <v>929.62515000000008</v>
      </c>
      <c r="E865" s="61">
        <v>929.62515000000008</v>
      </c>
      <c r="F865" s="61">
        <v>0</v>
      </c>
    </row>
    <row r="866" spans="1:6" s="55" customFormat="1" x14ac:dyDescent="0.25">
      <c r="A866" s="51" t="str">
        <f t="shared" si="13"/>
        <v>A</v>
      </c>
      <c r="B866" s="56" t="s">
        <v>258</v>
      </c>
      <c r="C866" s="57" t="s">
        <v>17</v>
      </c>
      <c r="D866" s="58">
        <v>11989.698920000001</v>
      </c>
      <c r="E866" s="58">
        <v>11989.698920000001</v>
      </c>
      <c r="F866" s="58">
        <v>0</v>
      </c>
    </row>
    <row r="867" spans="1:6" s="55" customFormat="1" ht="36.75" thickBot="1" x14ac:dyDescent="0.3">
      <c r="A867" s="51" t="str">
        <f t="shared" si="13"/>
        <v>A</v>
      </c>
      <c r="B867" s="52" t="s">
        <v>559</v>
      </c>
      <c r="C867" s="53" t="s">
        <v>560</v>
      </c>
      <c r="D867" s="54">
        <v>33.616779999999999</v>
      </c>
      <c r="E867" s="54">
        <v>33.616779999999999</v>
      </c>
      <c r="F867" s="54">
        <v>0</v>
      </c>
    </row>
    <row r="868" spans="1:6" s="55" customFormat="1" ht="15.75" thickTop="1" x14ac:dyDescent="0.25">
      <c r="A868" s="51" t="str">
        <f t="shared" si="13"/>
        <v>A</v>
      </c>
      <c r="B868" s="56" t="s">
        <v>258</v>
      </c>
      <c r="C868" s="57" t="s">
        <v>10</v>
      </c>
      <c r="D868" s="58">
        <v>33.616779999999999</v>
      </c>
      <c r="E868" s="58">
        <v>33.616779999999999</v>
      </c>
      <c r="F868" s="58">
        <v>0</v>
      </c>
    </row>
    <row r="869" spans="1:6" s="55" customFormat="1" x14ac:dyDescent="0.25">
      <c r="A869" s="51" t="str">
        <f t="shared" si="13"/>
        <v>A</v>
      </c>
      <c r="B869" s="59" t="s">
        <v>258</v>
      </c>
      <c r="C869" s="60" t="s">
        <v>14</v>
      </c>
      <c r="D869" s="61">
        <v>33.616779999999999</v>
      </c>
      <c r="E869" s="61">
        <v>33.616779999999999</v>
      </c>
      <c r="F869" s="61">
        <v>0</v>
      </c>
    </row>
    <row r="870" spans="1:6" s="55" customFormat="1" ht="36.75" thickBot="1" x14ac:dyDescent="0.3">
      <c r="A870" s="51" t="str">
        <f t="shared" si="13"/>
        <v>A</v>
      </c>
      <c r="B870" s="52" t="s">
        <v>561</v>
      </c>
      <c r="C870" s="53" t="s">
        <v>562</v>
      </c>
      <c r="D870" s="54">
        <v>1341.1683199999998</v>
      </c>
      <c r="E870" s="54">
        <v>1341.1683199999998</v>
      </c>
      <c r="F870" s="54">
        <v>0</v>
      </c>
    </row>
    <row r="871" spans="1:6" s="55" customFormat="1" ht="15.75" thickTop="1" x14ac:dyDescent="0.25">
      <c r="A871" s="51" t="str">
        <f t="shared" si="13"/>
        <v>A</v>
      </c>
      <c r="B871" s="56" t="s">
        <v>258</v>
      </c>
      <c r="C871" s="57" t="s">
        <v>17</v>
      </c>
      <c r="D871" s="58">
        <v>1341.1683199999998</v>
      </c>
      <c r="E871" s="58">
        <v>1341.1683199999998</v>
      </c>
      <c r="F871" s="58">
        <v>0</v>
      </c>
    </row>
    <row r="872" spans="1:6" s="55" customFormat="1" ht="36.75" thickBot="1" x14ac:dyDescent="0.3">
      <c r="A872" s="51" t="str">
        <f t="shared" si="13"/>
        <v>A</v>
      </c>
      <c r="B872" s="52" t="s">
        <v>563</v>
      </c>
      <c r="C872" s="53" t="s">
        <v>564</v>
      </c>
      <c r="D872" s="54">
        <v>366.46734999999995</v>
      </c>
      <c r="E872" s="54">
        <v>366.46734999999995</v>
      </c>
      <c r="F872" s="54">
        <v>0</v>
      </c>
    </row>
    <row r="873" spans="1:6" s="55" customFormat="1" ht="15.75" thickTop="1" x14ac:dyDescent="0.25">
      <c r="A873" s="51" t="str">
        <f t="shared" si="13"/>
        <v>A</v>
      </c>
      <c r="B873" s="56" t="s">
        <v>258</v>
      </c>
      <c r="C873" s="57" t="s">
        <v>17</v>
      </c>
      <c r="D873" s="58">
        <v>366.46734999999995</v>
      </c>
      <c r="E873" s="58">
        <v>366.46734999999995</v>
      </c>
      <c r="F873" s="58">
        <v>0</v>
      </c>
    </row>
    <row r="874" spans="1:6" s="55" customFormat="1" ht="54.75" thickBot="1" x14ac:dyDescent="0.3">
      <c r="A874" s="51" t="str">
        <f t="shared" si="13"/>
        <v>A</v>
      </c>
      <c r="B874" s="52" t="s">
        <v>565</v>
      </c>
      <c r="C874" s="53" t="s">
        <v>566</v>
      </c>
      <c r="D874" s="54">
        <v>156.91735999999997</v>
      </c>
      <c r="E874" s="54">
        <v>156.91735999999997</v>
      </c>
      <c r="F874" s="54">
        <v>0</v>
      </c>
    </row>
    <row r="875" spans="1:6" s="55" customFormat="1" ht="15.75" thickTop="1" x14ac:dyDescent="0.25">
      <c r="A875" s="51" t="str">
        <f t="shared" si="13"/>
        <v>A</v>
      </c>
      <c r="B875" s="56" t="s">
        <v>258</v>
      </c>
      <c r="C875" s="57" t="s">
        <v>17</v>
      </c>
      <c r="D875" s="58">
        <v>156.91735999999997</v>
      </c>
      <c r="E875" s="58">
        <v>156.91735999999997</v>
      </c>
      <c r="F875" s="58">
        <v>0</v>
      </c>
    </row>
    <row r="876" spans="1:6" s="55" customFormat="1" ht="36.75" thickBot="1" x14ac:dyDescent="0.3">
      <c r="A876" s="51" t="str">
        <f t="shared" si="13"/>
        <v>A</v>
      </c>
      <c r="B876" s="52" t="s">
        <v>567</v>
      </c>
      <c r="C876" s="53" t="s">
        <v>568</v>
      </c>
      <c r="D876" s="54">
        <v>17.418689999999998</v>
      </c>
      <c r="E876" s="54">
        <v>17.418689999999998</v>
      </c>
      <c r="F876" s="54">
        <v>0</v>
      </c>
    </row>
    <row r="877" spans="1:6" s="55" customFormat="1" ht="15.75" thickTop="1" x14ac:dyDescent="0.25">
      <c r="A877" s="51" t="str">
        <f t="shared" si="13"/>
        <v>A</v>
      </c>
      <c r="B877" s="56" t="s">
        <v>258</v>
      </c>
      <c r="C877" s="57" t="s">
        <v>17</v>
      </c>
      <c r="D877" s="58">
        <v>17.418689999999998</v>
      </c>
      <c r="E877" s="58">
        <v>17.418689999999998</v>
      </c>
      <c r="F877" s="58">
        <v>0</v>
      </c>
    </row>
    <row r="878" spans="1:6" s="55" customFormat="1" ht="36.75" thickBot="1" x14ac:dyDescent="0.3">
      <c r="A878" s="51" t="str">
        <f t="shared" si="13"/>
        <v>A</v>
      </c>
      <c r="B878" s="52" t="s">
        <v>569</v>
      </c>
      <c r="C878" s="53" t="s">
        <v>570</v>
      </c>
      <c r="D878" s="54">
        <v>15384.987570000001</v>
      </c>
      <c r="E878" s="54">
        <v>0</v>
      </c>
      <c r="F878" s="54">
        <v>15384.987570000001</v>
      </c>
    </row>
    <row r="879" spans="1:6" s="55" customFormat="1" ht="15.75" thickTop="1" x14ac:dyDescent="0.25">
      <c r="A879" s="51" t="str">
        <f t="shared" si="13"/>
        <v>A</v>
      </c>
      <c r="B879" s="56" t="s">
        <v>258</v>
      </c>
      <c r="C879" s="57" t="s">
        <v>10</v>
      </c>
      <c r="D879" s="58">
        <v>6979.2653600000003</v>
      </c>
      <c r="E879" s="58">
        <v>0</v>
      </c>
      <c r="F879" s="58">
        <v>6979.2653600000003</v>
      </c>
    </row>
    <row r="880" spans="1:6" s="55" customFormat="1" x14ac:dyDescent="0.25">
      <c r="A880" s="51" t="str">
        <f t="shared" si="13"/>
        <v>A</v>
      </c>
      <c r="B880" s="59" t="s">
        <v>258</v>
      </c>
      <c r="C880" s="60" t="s">
        <v>11</v>
      </c>
      <c r="D880" s="61">
        <v>1030.22444</v>
      </c>
      <c r="E880" s="61">
        <v>0</v>
      </c>
      <c r="F880" s="61">
        <v>1030.22444</v>
      </c>
    </row>
    <row r="881" spans="1:6" s="55" customFormat="1" x14ac:dyDescent="0.25">
      <c r="A881" s="51" t="str">
        <f t="shared" si="13"/>
        <v>A</v>
      </c>
      <c r="B881" s="59" t="s">
        <v>258</v>
      </c>
      <c r="C881" s="60" t="s">
        <v>12</v>
      </c>
      <c r="D881" s="61">
        <v>1276.1525900000001</v>
      </c>
      <c r="E881" s="61">
        <v>0</v>
      </c>
      <c r="F881" s="61">
        <v>1276.1525900000001</v>
      </c>
    </row>
    <row r="882" spans="1:6" s="55" customFormat="1" x14ac:dyDescent="0.25">
      <c r="A882" s="51" t="str">
        <f t="shared" si="13"/>
        <v>A</v>
      </c>
      <c r="B882" s="59" t="s">
        <v>258</v>
      </c>
      <c r="C882" s="60" t="s">
        <v>13</v>
      </c>
      <c r="D882" s="61">
        <v>4079.0445399999999</v>
      </c>
      <c r="E882" s="61">
        <v>0</v>
      </c>
      <c r="F882" s="61">
        <v>4079.0445399999999</v>
      </c>
    </row>
    <row r="883" spans="1:6" s="55" customFormat="1" x14ac:dyDescent="0.25">
      <c r="A883" s="51" t="str">
        <f t="shared" si="13"/>
        <v>A</v>
      </c>
      <c r="B883" s="59" t="s">
        <v>258</v>
      </c>
      <c r="C883" s="60" t="s">
        <v>2</v>
      </c>
      <c r="D883" s="61">
        <v>480</v>
      </c>
      <c r="E883" s="61">
        <v>0</v>
      </c>
      <c r="F883" s="61">
        <v>480</v>
      </c>
    </row>
    <row r="884" spans="1:6" s="55" customFormat="1" x14ac:dyDescent="0.25">
      <c r="A884" s="51" t="str">
        <f t="shared" si="13"/>
        <v>A</v>
      </c>
      <c r="B884" s="59" t="s">
        <v>258</v>
      </c>
      <c r="C884" s="60" t="s">
        <v>15</v>
      </c>
      <c r="D884" s="61">
        <v>9.4238799999999987</v>
      </c>
      <c r="E884" s="61">
        <v>0</v>
      </c>
      <c r="F884" s="61">
        <v>9.4238799999999987</v>
      </c>
    </row>
    <row r="885" spans="1:6" s="55" customFormat="1" x14ac:dyDescent="0.25">
      <c r="A885" s="51" t="str">
        <f t="shared" si="13"/>
        <v>A</v>
      </c>
      <c r="B885" s="59" t="s">
        <v>258</v>
      </c>
      <c r="C885" s="60" t="s">
        <v>16</v>
      </c>
      <c r="D885" s="61">
        <v>104.41991</v>
      </c>
      <c r="E885" s="61">
        <v>0</v>
      </c>
      <c r="F885" s="61">
        <v>104.41991</v>
      </c>
    </row>
    <row r="886" spans="1:6" s="55" customFormat="1" x14ac:dyDescent="0.25">
      <c r="A886" s="51" t="str">
        <f t="shared" si="13"/>
        <v>A</v>
      </c>
      <c r="B886" s="56" t="s">
        <v>258</v>
      </c>
      <c r="C886" s="57" t="s">
        <v>17</v>
      </c>
      <c r="D886" s="58">
        <v>3167.3393500000002</v>
      </c>
      <c r="E886" s="58">
        <v>0</v>
      </c>
      <c r="F886" s="58">
        <v>3167.3393500000002</v>
      </c>
    </row>
    <row r="887" spans="1:6" s="55" customFormat="1" x14ac:dyDescent="0.25">
      <c r="A887" s="51" t="str">
        <f t="shared" si="13"/>
        <v>A</v>
      </c>
      <c r="B887" s="56" t="s">
        <v>258</v>
      </c>
      <c r="C887" s="57" t="s">
        <v>21</v>
      </c>
      <c r="D887" s="58">
        <v>5238.3828600000006</v>
      </c>
      <c r="E887" s="58">
        <v>0</v>
      </c>
      <c r="F887" s="58">
        <v>5238.3828600000006</v>
      </c>
    </row>
    <row r="888" spans="1:6" s="55" customFormat="1" ht="36.75" thickBot="1" x14ac:dyDescent="0.3">
      <c r="A888" s="51" t="str">
        <f t="shared" si="13"/>
        <v>A</v>
      </c>
      <c r="B888" s="52" t="s">
        <v>571</v>
      </c>
      <c r="C888" s="53" t="s">
        <v>572</v>
      </c>
      <c r="D888" s="54">
        <v>13537.28822</v>
      </c>
      <c r="E888" s="54">
        <v>0</v>
      </c>
      <c r="F888" s="54">
        <v>13537.28822</v>
      </c>
    </row>
    <row r="889" spans="1:6" s="55" customFormat="1" ht="15.75" thickTop="1" x14ac:dyDescent="0.25">
      <c r="A889" s="51" t="str">
        <f t="shared" si="13"/>
        <v>A</v>
      </c>
      <c r="B889" s="56" t="s">
        <v>258</v>
      </c>
      <c r="C889" s="57" t="s">
        <v>10</v>
      </c>
      <c r="D889" s="58">
        <v>6979.2653600000003</v>
      </c>
      <c r="E889" s="58">
        <v>0</v>
      </c>
      <c r="F889" s="58">
        <v>6979.2653600000003</v>
      </c>
    </row>
    <row r="890" spans="1:6" s="55" customFormat="1" x14ac:dyDescent="0.25">
      <c r="A890" s="51" t="str">
        <f t="shared" si="13"/>
        <v>A</v>
      </c>
      <c r="B890" s="59" t="s">
        <v>258</v>
      </c>
      <c r="C890" s="60" t="s">
        <v>11</v>
      </c>
      <c r="D890" s="61">
        <v>1030.22444</v>
      </c>
      <c r="E890" s="61">
        <v>0</v>
      </c>
      <c r="F890" s="61">
        <v>1030.22444</v>
      </c>
    </row>
    <row r="891" spans="1:6" s="55" customFormat="1" x14ac:dyDescent="0.25">
      <c r="A891" s="51" t="str">
        <f t="shared" si="13"/>
        <v>A</v>
      </c>
      <c r="B891" s="59" t="s">
        <v>258</v>
      </c>
      <c r="C891" s="60" t="s">
        <v>12</v>
      </c>
      <c r="D891" s="61">
        <v>1276.1525900000001</v>
      </c>
      <c r="E891" s="61">
        <v>0</v>
      </c>
      <c r="F891" s="61">
        <v>1276.1525900000001</v>
      </c>
    </row>
    <row r="892" spans="1:6" s="55" customFormat="1" x14ac:dyDescent="0.25">
      <c r="A892" s="51" t="str">
        <f t="shared" si="13"/>
        <v>A</v>
      </c>
      <c r="B892" s="59" t="s">
        <v>258</v>
      </c>
      <c r="C892" s="60" t="s">
        <v>13</v>
      </c>
      <c r="D892" s="61">
        <v>4079.0445399999999</v>
      </c>
      <c r="E892" s="61">
        <v>0</v>
      </c>
      <c r="F892" s="61">
        <v>4079.0445399999999</v>
      </c>
    </row>
    <row r="893" spans="1:6" s="55" customFormat="1" x14ac:dyDescent="0.25">
      <c r="A893" s="51" t="str">
        <f t="shared" si="13"/>
        <v>A</v>
      </c>
      <c r="B893" s="59" t="s">
        <v>258</v>
      </c>
      <c r="C893" s="60" t="s">
        <v>2</v>
      </c>
      <c r="D893" s="61">
        <v>480</v>
      </c>
      <c r="E893" s="61">
        <v>0</v>
      </c>
      <c r="F893" s="61">
        <v>480</v>
      </c>
    </row>
    <row r="894" spans="1:6" s="55" customFormat="1" x14ac:dyDescent="0.25">
      <c r="A894" s="51" t="str">
        <f t="shared" si="13"/>
        <v>A</v>
      </c>
      <c r="B894" s="59" t="s">
        <v>258</v>
      </c>
      <c r="C894" s="60" t="s">
        <v>15</v>
      </c>
      <c r="D894" s="61">
        <v>9.4238799999999987</v>
      </c>
      <c r="E894" s="61">
        <v>0</v>
      </c>
      <c r="F894" s="61">
        <v>9.4238799999999987</v>
      </c>
    </row>
    <row r="895" spans="1:6" s="55" customFormat="1" x14ac:dyDescent="0.25">
      <c r="A895" s="51" t="str">
        <f t="shared" si="13"/>
        <v>A</v>
      </c>
      <c r="B895" s="59" t="s">
        <v>258</v>
      </c>
      <c r="C895" s="60" t="s">
        <v>16</v>
      </c>
      <c r="D895" s="61">
        <v>104.41991</v>
      </c>
      <c r="E895" s="61">
        <v>0</v>
      </c>
      <c r="F895" s="61">
        <v>104.41991</v>
      </c>
    </row>
    <row r="896" spans="1:6" s="55" customFormat="1" x14ac:dyDescent="0.25">
      <c r="A896" s="51" t="str">
        <f t="shared" si="13"/>
        <v>A</v>
      </c>
      <c r="B896" s="56" t="s">
        <v>258</v>
      </c>
      <c r="C896" s="57" t="s">
        <v>17</v>
      </c>
      <c r="D896" s="58">
        <v>1319.64</v>
      </c>
      <c r="E896" s="58">
        <v>0</v>
      </c>
      <c r="F896" s="58">
        <v>1319.64</v>
      </c>
    </row>
    <row r="897" spans="1:6" s="55" customFormat="1" x14ac:dyDescent="0.25">
      <c r="A897" s="51" t="str">
        <f t="shared" si="13"/>
        <v>A</v>
      </c>
      <c r="B897" s="56" t="s">
        <v>258</v>
      </c>
      <c r="C897" s="57" t="s">
        <v>21</v>
      </c>
      <c r="D897" s="58">
        <v>5238.3828600000006</v>
      </c>
      <c r="E897" s="58">
        <v>0</v>
      </c>
      <c r="F897" s="58">
        <v>5238.3828600000006</v>
      </c>
    </row>
    <row r="898" spans="1:6" s="55" customFormat="1" ht="54.75" thickBot="1" x14ac:dyDescent="0.3">
      <c r="A898" s="51" t="str">
        <f t="shared" si="13"/>
        <v>A</v>
      </c>
      <c r="B898" s="52" t="s">
        <v>573</v>
      </c>
      <c r="C898" s="53" t="s">
        <v>574</v>
      </c>
      <c r="D898" s="54">
        <v>1847.6993500000001</v>
      </c>
      <c r="E898" s="54">
        <v>0</v>
      </c>
      <c r="F898" s="54">
        <v>1847.6993500000001</v>
      </c>
    </row>
    <row r="899" spans="1:6" s="55" customFormat="1" ht="15.75" thickTop="1" x14ac:dyDescent="0.25">
      <c r="A899" s="51" t="str">
        <f t="shared" si="13"/>
        <v>A</v>
      </c>
      <c r="B899" s="56" t="s">
        <v>258</v>
      </c>
      <c r="C899" s="57" t="s">
        <v>17</v>
      </c>
      <c r="D899" s="58">
        <v>1847.6993500000001</v>
      </c>
      <c r="E899" s="58">
        <v>0</v>
      </c>
      <c r="F899" s="58">
        <v>1847.6993500000001</v>
      </c>
    </row>
    <row r="900" spans="1:6" ht="36.75" thickBot="1" x14ac:dyDescent="0.3">
      <c r="A900" s="31" t="str">
        <f t="shared" ref="A900:A963" si="14">IF(OR(D900&lt;&gt;0,),"A","B")</f>
        <v>A</v>
      </c>
      <c r="B900" s="42" t="s">
        <v>575</v>
      </c>
      <c r="C900" s="43" t="s">
        <v>576</v>
      </c>
      <c r="D900" s="44">
        <v>71705.591369999995</v>
      </c>
      <c r="E900" s="44">
        <v>71705.591369999995</v>
      </c>
      <c r="F900" s="44">
        <v>0</v>
      </c>
    </row>
    <row r="901" spans="1:6" ht="15.75" thickTop="1" x14ac:dyDescent="0.25">
      <c r="A901" s="31" t="str">
        <f t="shared" si="14"/>
        <v>A</v>
      </c>
      <c r="B901" s="45" t="s">
        <v>258</v>
      </c>
      <c r="C901" s="46" t="s">
        <v>10</v>
      </c>
      <c r="D901" s="47">
        <v>60088.995959999993</v>
      </c>
      <c r="E901" s="47">
        <v>60088.995959999993</v>
      </c>
      <c r="F901" s="47">
        <v>0</v>
      </c>
    </row>
    <row r="902" spans="1:6" x14ac:dyDescent="0.25">
      <c r="A902" s="31" t="str">
        <f t="shared" si="14"/>
        <v>A</v>
      </c>
      <c r="B902" s="48" t="s">
        <v>258</v>
      </c>
      <c r="C902" s="49" t="s">
        <v>14</v>
      </c>
      <c r="D902" s="50">
        <v>444.55790999999999</v>
      </c>
      <c r="E902" s="50">
        <v>444.55790999999999</v>
      </c>
      <c r="F902" s="50">
        <v>0</v>
      </c>
    </row>
    <row r="903" spans="1:6" x14ac:dyDescent="0.25">
      <c r="A903" s="31" t="str">
        <f t="shared" si="14"/>
        <v>A</v>
      </c>
      <c r="B903" s="48" t="s">
        <v>258</v>
      </c>
      <c r="C903" s="49" t="s">
        <v>16</v>
      </c>
      <c r="D903" s="50">
        <v>59644.438049999997</v>
      </c>
      <c r="E903" s="50">
        <v>59644.438049999997</v>
      </c>
      <c r="F903" s="50">
        <v>0</v>
      </c>
    </row>
    <row r="904" spans="1:6" x14ac:dyDescent="0.25">
      <c r="A904" s="31" t="str">
        <f t="shared" si="14"/>
        <v>A</v>
      </c>
      <c r="B904" s="45" t="s">
        <v>258</v>
      </c>
      <c r="C904" s="46" t="s">
        <v>18</v>
      </c>
      <c r="D904" s="47">
        <v>11616.595410000002</v>
      </c>
      <c r="E904" s="47">
        <v>11616.595410000002</v>
      </c>
      <c r="F904" s="47">
        <v>0</v>
      </c>
    </row>
    <row r="905" spans="1:6" s="55" customFormat="1" ht="36.75" thickBot="1" x14ac:dyDescent="0.3">
      <c r="A905" s="51" t="str">
        <f t="shared" si="14"/>
        <v>A</v>
      </c>
      <c r="B905" s="52" t="s">
        <v>577</v>
      </c>
      <c r="C905" s="53" t="s">
        <v>578</v>
      </c>
      <c r="D905" s="54">
        <v>9613.2941200000005</v>
      </c>
      <c r="E905" s="54">
        <v>9613.2941200000005</v>
      </c>
      <c r="F905" s="54">
        <v>0</v>
      </c>
    </row>
    <row r="906" spans="1:6" s="55" customFormat="1" ht="15.75" thickTop="1" x14ac:dyDescent="0.25">
      <c r="A906" s="51" t="str">
        <f t="shared" si="14"/>
        <v>A</v>
      </c>
      <c r="B906" s="56" t="s">
        <v>258</v>
      </c>
      <c r="C906" s="57" t="s">
        <v>10</v>
      </c>
      <c r="D906" s="58">
        <v>1016.60591</v>
      </c>
      <c r="E906" s="58">
        <v>1016.60591</v>
      </c>
      <c r="F906" s="58">
        <v>0</v>
      </c>
    </row>
    <row r="907" spans="1:6" s="55" customFormat="1" x14ac:dyDescent="0.25">
      <c r="A907" s="51" t="str">
        <f t="shared" si="14"/>
        <v>A</v>
      </c>
      <c r="B907" s="59" t="s">
        <v>258</v>
      </c>
      <c r="C907" s="60" t="s">
        <v>16</v>
      </c>
      <c r="D907" s="61">
        <v>1016.60591</v>
      </c>
      <c r="E907" s="61">
        <v>1016.60591</v>
      </c>
      <c r="F907" s="61">
        <v>0</v>
      </c>
    </row>
    <row r="908" spans="1:6" s="55" customFormat="1" x14ac:dyDescent="0.25">
      <c r="A908" s="51" t="str">
        <f t="shared" si="14"/>
        <v>A</v>
      </c>
      <c r="B908" s="56" t="s">
        <v>258</v>
      </c>
      <c r="C908" s="57" t="s">
        <v>18</v>
      </c>
      <c r="D908" s="58">
        <v>8596.6882100000003</v>
      </c>
      <c r="E908" s="58">
        <v>8596.6882100000003</v>
      </c>
      <c r="F908" s="58">
        <v>0</v>
      </c>
    </row>
    <row r="909" spans="1:6" s="55" customFormat="1" ht="36.75" thickBot="1" x14ac:dyDescent="0.3">
      <c r="A909" s="51" t="str">
        <f t="shared" si="14"/>
        <v>A</v>
      </c>
      <c r="B909" s="52" t="s">
        <v>579</v>
      </c>
      <c r="C909" s="53" t="s">
        <v>580</v>
      </c>
      <c r="D909" s="54">
        <v>3504.53766</v>
      </c>
      <c r="E909" s="54">
        <v>3504.53766</v>
      </c>
      <c r="F909" s="54">
        <v>0</v>
      </c>
    </row>
    <row r="910" spans="1:6" s="55" customFormat="1" ht="15.75" thickTop="1" x14ac:dyDescent="0.25">
      <c r="A910" s="51" t="str">
        <f t="shared" si="14"/>
        <v>A</v>
      </c>
      <c r="B910" s="56" t="s">
        <v>258</v>
      </c>
      <c r="C910" s="57" t="s">
        <v>10</v>
      </c>
      <c r="D910" s="58">
        <v>536.25526000000002</v>
      </c>
      <c r="E910" s="58">
        <v>536.25526000000002</v>
      </c>
      <c r="F910" s="58">
        <v>0</v>
      </c>
    </row>
    <row r="911" spans="1:6" s="55" customFormat="1" x14ac:dyDescent="0.25">
      <c r="A911" s="51" t="str">
        <f t="shared" si="14"/>
        <v>A</v>
      </c>
      <c r="B911" s="59" t="s">
        <v>258</v>
      </c>
      <c r="C911" s="60" t="s">
        <v>16</v>
      </c>
      <c r="D911" s="61">
        <v>536.25526000000002</v>
      </c>
      <c r="E911" s="61">
        <v>536.25526000000002</v>
      </c>
      <c r="F911" s="61">
        <v>0</v>
      </c>
    </row>
    <row r="912" spans="1:6" s="55" customFormat="1" x14ac:dyDescent="0.25">
      <c r="A912" s="51" t="str">
        <f t="shared" si="14"/>
        <v>A</v>
      </c>
      <c r="B912" s="56" t="s">
        <v>258</v>
      </c>
      <c r="C912" s="57" t="s">
        <v>18</v>
      </c>
      <c r="D912" s="58">
        <v>2968.2824000000001</v>
      </c>
      <c r="E912" s="58">
        <v>2968.2824000000001</v>
      </c>
      <c r="F912" s="58">
        <v>0</v>
      </c>
    </row>
    <row r="913" spans="1:6" s="55" customFormat="1" ht="36.75" thickBot="1" x14ac:dyDescent="0.3">
      <c r="A913" s="51" t="str">
        <f t="shared" si="14"/>
        <v>A</v>
      </c>
      <c r="B913" s="52" t="s">
        <v>581</v>
      </c>
      <c r="C913" s="53" t="s">
        <v>582</v>
      </c>
      <c r="D913" s="54">
        <v>392.93311</v>
      </c>
      <c r="E913" s="54">
        <v>392.93311</v>
      </c>
      <c r="F913" s="54">
        <v>0</v>
      </c>
    </row>
    <row r="914" spans="1:6" s="55" customFormat="1" ht="15.75" thickTop="1" x14ac:dyDescent="0.25">
      <c r="A914" s="51" t="str">
        <f t="shared" si="14"/>
        <v>A</v>
      </c>
      <c r="B914" s="56" t="s">
        <v>258</v>
      </c>
      <c r="C914" s="57" t="s">
        <v>10</v>
      </c>
      <c r="D914" s="58">
        <v>392.93311</v>
      </c>
      <c r="E914" s="58">
        <v>392.93311</v>
      </c>
      <c r="F914" s="58">
        <v>0</v>
      </c>
    </row>
    <row r="915" spans="1:6" s="55" customFormat="1" x14ac:dyDescent="0.25">
      <c r="A915" s="51" t="str">
        <f t="shared" si="14"/>
        <v>A</v>
      </c>
      <c r="B915" s="59" t="s">
        <v>258</v>
      </c>
      <c r="C915" s="60" t="s">
        <v>14</v>
      </c>
      <c r="D915" s="61">
        <v>392.93311</v>
      </c>
      <c r="E915" s="61">
        <v>392.93311</v>
      </c>
      <c r="F915" s="61">
        <v>0</v>
      </c>
    </row>
    <row r="916" spans="1:6" s="55" customFormat="1" ht="54.75" thickBot="1" x14ac:dyDescent="0.3">
      <c r="A916" s="51" t="str">
        <f t="shared" si="14"/>
        <v>A</v>
      </c>
      <c r="B916" s="52" t="s">
        <v>583</v>
      </c>
      <c r="C916" s="53" t="s">
        <v>584</v>
      </c>
      <c r="D916" s="54">
        <v>6572.9919500000005</v>
      </c>
      <c r="E916" s="54">
        <v>6572.9919500000005</v>
      </c>
      <c r="F916" s="54">
        <v>0</v>
      </c>
    </row>
    <row r="917" spans="1:6" s="55" customFormat="1" ht="15.75" thickTop="1" x14ac:dyDescent="0.25">
      <c r="A917" s="51" t="str">
        <f t="shared" si="14"/>
        <v>A</v>
      </c>
      <c r="B917" s="56" t="s">
        <v>258</v>
      </c>
      <c r="C917" s="57" t="s">
        <v>10</v>
      </c>
      <c r="D917" s="58">
        <v>6572.9919500000005</v>
      </c>
      <c r="E917" s="58">
        <v>6572.9919500000005</v>
      </c>
      <c r="F917" s="58">
        <v>0</v>
      </c>
    </row>
    <row r="918" spans="1:6" s="55" customFormat="1" x14ac:dyDescent="0.25">
      <c r="A918" s="51" t="str">
        <f t="shared" si="14"/>
        <v>A</v>
      </c>
      <c r="B918" s="59" t="s">
        <v>258</v>
      </c>
      <c r="C918" s="60" t="s">
        <v>16</v>
      </c>
      <c r="D918" s="61">
        <v>6572.9919500000005</v>
      </c>
      <c r="E918" s="61">
        <v>6572.9919500000005</v>
      </c>
      <c r="F918" s="61">
        <v>0</v>
      </c>
    </row>
    <row r="919" spans="1:6" s="55" customFormat="1" ht="18.75" thickBot="1" x14ac:dyDescent="0.3">
      <c r="A919" s="51" t="str">
        <f t="shared" si="14"/>
        <v>A</v>
      </c>
      <c r="B919" s="52" t="s">
        <v>585</v>
      </c>
      <c r="C919" s="53" t="s">
        <v>586</v>
      </c>
      <c r="D919" s="54">
        <v>121.83453000000002</v>
      </c>
      <c r="E919" s="54">
        <v>121.83453000000002</v>
      </c>
      <c r="F919" s="54">
        <v>0</v>
      </c>
    </row>
    <row r="920" spans="1:6" s="55" customFormat="1" ht="15.75" thickTop="1" x14ac:dyDescent="0.25">
      <c r="A920" s="51" t="str">
        <f t="shared" si="14"/>
        <v>A</v>
      </c>
      <c r="B920" s="56" t="s">
        <v>258</v>
      </c>
      <c r="C920" s="57" t="s">
        <v>10</v>
      </c>
      <c r="D920" s="58">
        <v>70.209730000000008</v>
      </c>
      <c r="E920" s="58">
        <v>70.209730000000008</v>
      </c>
      <c r="F920" s="58">
        <v>0</v>
      </c>
    </row>
    <row r="921" spans="1:6" s="55" customFormat="1" x14ac:dyDescent="0.25">
      <c r="A921" s="51" t="str">
        <f t="shared" si="14"/>
        <v>A</v>
      </c>
      <c r="B921" s="59" t="s">
        <v>258</v>
      </c>
      <c r="C921" s="60" t="s">
        <v>14</v>
      </c>
      <c r="D921" s="61">
        <v>51.6248</v>
      </c>
      <c r="E921" s="61">
        <v>51.6248</v>
      </c>
      <c r="F921" s="61">
        <v>0</v>
      </c>
    </row>
    <row r="922" spans="1:6" s="55" customFormat="1" x14ac:dyDescent="0.25">
      <c r="A922" s="51" t="str">
        <f t="shared" si="14"/>
        <v>A</v>
      </c>
      <c r="B922" s="59" t="s">
        <v>258</v>
      </c>
      <c r="C922" s="60" t="s">
        <v>16</v>
      </c>
      <c r="D922" s="61">
        <v>18.58493</v>
      </c>
      <c r="E922" s="61">
        <v>18.58493</v>
      </c>
      <c r="F922" s="61">
        <v>0</v>
      </c>
    </row>
    <row r="923" spans="1:6" s="55" customFormat="1" x14ac:dyDescent="0.25">
      <c r="A923" s="51" t="str">
        <f t="shared" si="14"/>
        <v>A</v>
      </c>
      <c r="B923" s="56" t="s">
        <v>258</v>
      </c>
      <c r="C923" s="57" t="s">
        <v>18</v>
      </c>
      <c r="D923" s="58">
        <v>51.6248</v>
      </c>
      <c r="E923" s="58">
        <v>51.6248</v>
      </c>
      <c r="F923" s="58">
        <v>0</v>
      </c>
    </row>
    <row r="924" spans="1:6" s="55" customFormat="1" ht="36.75" thickBot="1" x14ac:dyDescent="0.3">
      <c r="A924" s="51" t="str">
        <f t="shared" si="14"/>
        <v>A</v>
      </c>
      <c r="B924" s="52" t="s">
        <v>587</v>
      </c>
      <c r="C924" s="53" t="s">
        <v>588</v>
      </c>
      <c r="D924" s="54">
        <v>51500</v>
      </c>
      <c r="E924" s="54">
        <v>51500</v>
      </c>
      <c r="F924" s="54">
        <v>0</v>
      </c>
    </row>
    <row r="925" spans="1:6" s="55" customFormat="1" ht="15.75" thickTop="1" x14ac:dyDescent="0.25">
      <c r="A925" s="51" t="str">
        <f t="shared" si="14"/>
        <v>A</v>
      </c>
      <c r="B925" s="56" t="s">
        <v>258</v>
      </c>
      <c r="C925" s="57" t="s">
        <v>10</v>
      </c>
      <c r="D925" s="58">
        <v>51500</v>
      </c>
      <c r="E925" s="58">
        <v>51500</v>
      </c>
      <c r="F925" s="58">
        <v>0</v>
      </c>
    </row>
    <row r="926" spans="1:6" s="55" customFormat="1" x14ac:dyDescent="0.25">
      <c r="A926" s="51" t="str">
        <f t="shared" si="14"/>
        <v>A</v>
      </c>
      <c r="B926" s="59" t="s">
        <v>258</v>
      </c>
      <c r="C926" s="60" t="s">
        <v>16</v>
      </c>
      <c r="D926" s="61">
        <v>51500</v>
      </c>
      <c r="E926" s="61">
        <v>51500</v>
      </c>
      <c r="F926" s="61">
        <v>0</v>
      </c>
    </row>
    <row r="927" spans="1:6" ht="18.75" thickBot="1" x14ac:dyDescent="0.3">
      <c r="A927" s="31" t="str">
        <f t="shared" si="14"/>
        <v>A</v>
      </c>
      <c r="B927" s="42" t="s">
        <v>589</v>
      </c>
      <c r="C927" s="43" t="s">
        <v>590</v>
      </c>
      <c r="D927" s="44">
        <v>6600.3983099999996</v>
      </c>
      <c r="E927" s="44">
        <v>6600.3983099999996</v>
      </c>
      <c r="F927" s="44">
        <v>0</v>
      </c>
    </row>
    <row r="928" spans="1:6" ht="15.75" thickTop="1" x14ac:dyDescent="0.25">
      <c r="A928" s="31" t="str">
        <f t="shared" si="14"/>
        <v>A</v>
      </c>
      <c r="B928" s="45" t="s">
        <v>258</v>
      </c>
      <c r="C928" s="46" t="s">
        <v>10</v>
      </c>
      <c r="D928" s="47">
        <v>6250</v>
      </c>
      <c r="E928" s="47">
        <v>6250</v>
      </c>
      <c r="F928" s="47">
        <v>0</v>
      </c>
    </row>
    <row r="929" spans="1:6" x14ac:dyDescent="0.25">
      <c r="A929" s="31" t="str">
        <f t="shared" si="14"/>
        <v>A</v>
      </c>
      <c r="B929" s="48" t="s">
        <v>258</v>
      </c>
      <c r="C929" s="49" t="s">
        <v>14</v>
      </c>
      <c r="D929" s="50">
        <v>4250</v>
      </c>
      <c r="E929" s="50">
        <v>4250</v>
      </c>
      <c r="F929" s="50">
        <v>0</v>
      </c>
    </row>
    <row r="930" spans="1:6" x14ac:dyDescent="0.25">
      <c r="A930" s="31" t="str">
        <f t="shared" si="14"/>
        <v>A</v>
      </c>
      <c r="B930" s="48" t="s">
        <v>258</v>
      </c>
      <c r="C930" s="49" t="s">
        <v>16</v>
      </c>
      <c r="D930" s="50">
        <v>2000</v>
      </c>
      <c r="E930" s="50">
        <v>2000</v>
      </c>
      <c r="F930" s="50">
        <v>0</v>
      </c>
    </row>
    <row r="931" spans="1:6" x14ac:dyDescent="0.25">
      <c r="A931" s="31" t="str">
        <f t="shared" si="14"/>
        <v>A</v>
      </c>
      <c r="B931" s="45" t="s">
        <v>258</v>
      </c>
      <c r="C931" s="46" t="s">
        <v>18</v>
      </c>
      <c r="D931" s="47">
        <v>350.39830999999998</v>
      </c>
      <c r="E931" s="47">
        <v>350.39830999999998</v>
      </c>
      <c r="F931" s="47">
        <v>0</v>
      </c>
    </row>
    <row r="932" spans="1:6" s="55" customFormat="1" ht="18.75" thickBot="1" x14ac:dyDescent="0.3">
      <c r="A932" s="51" t="str">
        <f t="shared" si="14"/>
        <v>A</v>
      </c>
      <c r="B932" s="52" t="s">
        <v>591</v>
      </c>
      <c r="C932" s="53" t="s">
        <v>592</v>
      </c>
      <c r="D932" s="54">
        <v>6250</v>
      </c>
      <c r="E932" s="54">
        <v>6250</v>
      </c>
      <c r="F932" s="54">
        <v>0</v>
      </c>
    </row>
    <row r="933" spans="1:6" s="55" customFormat="1" ht="15.75" thickTop="1" x14ac:dyDescent="0.25">
      <c r="A933" s="51" t="str">
        <f t="shared" si="14"/>
        <v>A</v>
      </c>
      <c r="B933" s="56" t="s">
        <v>258</v>
      </c>
      <c r="C933" s="57" t="s">
        <v>10</v>
      </c>
      <c r="D933" s="58">
        <v>6250</v>
      </c>
      <c r="E933" s="58">
        <v>6250</v>
      </c>
      <c r="F933" s="58">
        <v>0</v>
      </c>
    </row>
    <row r="934" spans="1:6" s="55" customFormat="1" x14ac:dyDescent="0.25">
      <c r="A934" s="51" t="str">
        <f t="shared" si="14"/>
        <v>A</v>
      </c>
      <c r="B934" s="59" t="s">
        <v>258</v>
      </c>
      <c r="C934" s="60" t="s">
        <v>14</v>
      </c>
      <c r="D934" s="61">
        <v>4250</v>
      </c>
      <c r="E934" s="61">
        <v>4250</v>
      </c>
      <c r="F934" s="61">
        <v>0</v>
      </c>
    </row>
    <row r="935" spans="1:6" s="55" customFormat="1" x14ac:dyDescent="0.25">
      <c r="A935" s="51" t="str">
        <f t="shared" si="14"/>
        <v>A</v>
      </c>
      <c r="B935" s="59" t="s">
        <v>258</v>
      </c>
      <c r="C935" s="60" t="s">
        <v>16</v>
      </c>
      <c r="D935" s="61">
        <v>2000</v>
      </c>
      <c r="E935" s="61">
        <v>2000</v>
      </c>
      <c r="F935" s="61">
        <v>0</v>
      </c>
    </row>
    <row r="936" spans="1:6" s="55" customFormat="1" ht="36.75" thickBot="1" x14ac:dyDescent="0.3">
      <c r="A936" s="51" t="str">
        <f t="shared" si="14"/>
        <v>A</v>
      </c>
      <c r="B936" s="52" t="s">
        <v>593</v>
      </c>
      <c r="C936" s="53" t="s">
        <v>594</v>
      </c>
      <c r="D936" s="54">
        <v>350.39830999999998</v>
      </c>
      <c r="E936" s="54">
        <v>350.39830999999998</v>
      </c>
      <c r="F936" s="54">
        <v>0</v>
      </c>
    </row>
    <row r="937" spans="1:6" s="55" customFormat="1" ht="15.75" thickTop="1" x14ac:dyDescent="0.25">
      <c r="A937" s="51" t="str">
        <f t="shared" si="14"/>
        <v>A</v>
      </c>
      <c r="B937" s="56" t="s">
        <v>258</v>
      </c>
      <c r="C937" s="57" t="s">
        <v>18</v>
      </c>
      <c r="D937" s="58">
        <v>350.39830999999998</v>
      </c>
      <c r="E937" s="58">
        <v>350.39830999999998</v>
      </c>
      <c r="F937" s="58">
        <v>0</v>
      </c>
    </row>
    <row r="938" spans="1:6" ht="18.75" thickBot="1" x14ac:dyDescent="0.3">
      <c r="A938" s="31" t="str">
        <f t="shared" si="14"/>
        <v>A</v>
      </c>
      <c r="B938" s="42" t="s">
        <v>595</v>
      </c>
      <c r="C938" s="43" t="s">
        <v>596</v>
      </c>
      <c r="D938" s="44">
        <v>1000</v>
      </c>
      <c r="E938" s="44">
        <v>1000</v>
      </c>
      <c r="F938" s="44">
        <v>0</v>
      </c>
    </row>
    <row r="939" spans="1:6" ht="15.75" thickTop="1" x14ac:dyDescent="0.25">
      <c r="A939" s="31" t="str">
        <f t="shared" si="14"/>
        <v>A</v>
      </c>
      <c r="B939" s="45" t="s">
        <v>258</v>
      </c>
      <c r="C939" s="46" t="s">
        <v>17</v>
      </c>
      <c r="D939" s="47">
        <v>1000</v>
      </c>
      <c r="E939" s="47">
        <v>1000</v>
      </c>
      <c r="F939" s="47">
        <v>0</v>
      </c>
    </row>
    <row r="940" spans="1:6" ht="36.75" thickBot="1" x14ac:dyDescent="0.3">
      <c r="A940" s="31" t="str">
        <f t="shared" si="14"/>
        <v>A</v>
      </c>
      <c r="B940" s="42" t="s">
        <v>597</v>
      </c>
      <c r="C940" s="43" t="s">
        <v>598</v>
      </c>
      <c r="D940" s="44">
        <v>6514.2063200000002</v>
      </c>
      <c r="E940" s="44">
        <v>6514.2063200000002</v>
      </c>
      <c r="F940" s="44">
        <v>0</v>
      </c>
    </row>
    <row r="941" spans="1:6" ht="15.75" thickTop="1" x14ac:dyDescent="0.25">
      <c r="A941" s="31" t="str">
        <f t="shared" si="14"/>
        <v>A</v>
      </c>
      <c r="B941" s="45" t="s">
        <v>258</v>
      </c>
      <c r="C941" s="46" t="s">
        <v>10</v>
      </c>
      <c r="D941" s="47">
        <v>88.663409999999999</v>
      </c>
      <c r="E941" s="47">
        <v>88.663409999999999</v>
      </c>
      <c r="F941" s="47">
        <v>0</v>
      </c>
    </row>
    <row r="942" spans="1:6" x14ac:dyDescent="0.25">
      <c r="A942" s="31" t="str">
        <f t="shared" si="14"/>
        <v>A</v>
      </c>
      <c r="B942" s="48" t="s">
        <v>258</v>
      </c>
      <c r="C942" s="49" t="s">
        <v>14</v>
      </c>
      <c r="D942" s="50">
        <v>88.663409999999999</v>
      </c>
      <c r="E942" s="50">
        <v>88.663409999999999</v>
      </c>
      <c r="F942" s="50">
        <v>0</v>
      </c>
    </row>
    <row r="943" spans="1:6" x14ac:dyDescent="0.25">
      <c r="A943" s="31" t="str">
        <f t="shared" si="14"/>
        <v>A</v>
      </c>
      <c r="B943" s="45" t="s">
        <v>258</v>
      </c>
      <c r="C943" s="46" t="s">
        <v>17</v>
      </c>
      <c r="D943" s="47">
        <v>6425.5429100000001</v>
      </c>
      <c r="E943" s="47">
        <v>6425.5429100000001</v>
      </c>
      <c r="F943" s="47">
        <v>0</v>
      </c>
    </row>
    <row r="944" spans="1:6" ht="18.75" thickBot="1" x14ac:dyDescent="0.3">
      <c r="A944" s="31" t="str">
        <f t="shared" si="14"/>
        <v>A</v>
      </c>
      <c r="B944" s="42" t="s">
        <v>599</v>
      </c>
      <c r="C944" s="43" t="s">
        <v>600</v>
      </c>
      <c r="D944" s="44">
        <v>6514.2063200000002</v>
      </c>
      <c r="E944" s="44">
        <v>6514.2063200000002</v>
      </c>
      <c r="F944" s="44">
        <v>0</v>
      </c>
    </row>
    <row r="945" spans="1:6" ht="15.75" thickTop="1" x14ac:dyDescent="0.25">
      <c r="A945" s="31" t="str">
        <f t="shared" si="14"/>
        <v>A</v>
      </c>
      <c r="B945" s="45" t="s">
        <v>258</v>
      </c>
      <c r="C945" s="46" t="s">
        <v>10</v>
      </c>
      <c r="D945" s="47">
        <v>88.663409999999999</v>
      </c>
      <c r="E945" s="47">
        <v>88.663409999999999</v>
      </c>
      <c r="F945" s="47">
        <v>0</v>
      </c>
    </row>
    <row r="946" spans="1:6" x14ac:dyDescent="0.25">
      <c r="A946" s="31" t="str">
        <f t="shared" si="14"/>
        <v>A</v>
      </c>
      <c r="B946" s="48" t="s">
        <v>258</v>
      </c>
      <c r="C946" s="49" t="s">
        <v>14</v>
      </c>
      <c r="D946" s="50">
        <v>88.663409999999999</v>
      </c>
      <c r="E946" s="50">
        <v>88.663409999999999</v>
      </c>
      <c r="F946" s="50">
        <v>0</v>
      </c>
    </row>
    <row r="947" spans="1:6" x14ac:dyDescent="0.25">
      <c r="A947" s="31" t="str">
        <f t="shared" si="14"/>
        <v>A</v>
      </c>
      <c r="B947" s="45" t="s">
        <v>258</v>
      </c>
      <c r="C947" s="46" t="s">
        <v>17</v>
      </c>
      <c r="D947" s="47">
        <v>6425.5429100000001</v>
      </c>
      <c r="E947" s="47">
        <v>6425.5429100000001</v>
      </c>
      <c r="F947" s="47">
        <v>0</v>
      </c>
    </row>
    <row r="948" spans="1:6" s="55" customFormat="1" ht="18.75" thickBot="1" x14ac:dyDescent="0.3">
      <c r="A948" s="51" t="str">
        <f t="shared" si="14"/>
        <v>A</v>
      </c>
      <c r="B948" s="52" t="s">
        <v>601</v>
      </c>
      <c r="C948" s="53" t="s">
        <v>600</v>
      </c>
      <c r="D948" s="54">
        <v>4299.9998099999993</v>
      </c>
      <c r="E948" s="54">
        <v>4299.9998099999993</v>
      </c>
      <c r="F948" s="54">
        <v>0</v>
      </c>
    </row>
    <row r="949" spans="1:6" s="55" customFormat="1" ht="15.75" thickTop="1" x14ac:dyDescent="0.25">
      <c r="A949" s="51" t="str">
        <f t="shared" si="14"/>
        <v>A</v>
      </c>
      <c r="B949" s="56" t="s">
        <v>258</v>
      </c>
      <c r="C949" s="57" t="s">
        <v>17</v>
      </c>
      <c r="D949" s="58">
        <v>4299.9998099999993</v>
      </c>
      <c r="E949" s="58">
        <v>4299.9998099999993</v>
      </c>
      <c r="F949" s="58">
        <v>0</v>
      </c>
    </row>
    <row r="950" spans="1:6" s="55" customFormat="1" ht="36.75" thickBot="1" x14ac:dyDescent="0.3">
      <c r="A950" s="51" t="str">
        <f t="shared" si="14"/>
        <v>A</v>
      </c>
      <c r="B950" s="52" t="s">
        <v>602</v>
      </c>
      <c r="C950" s="53" t="s">
        <v>603</v>
      </c>
      <c r="D950" s="54">
        <v>1942.0415199999998</v>
      </c>
      <c r="E950" s="54">
        <v>1942.0415199999998</v>
      </c>
      <c r="F950" s="54">
        <v>0</v>
      </c>
    </row>
    <row r="951" spans="1:6" s="55" customFormat="1" ht="15.75" thickTop="1" x14ac:dyDescent="0.25">
      <c r="A951" s="51" t="str">
        <f t="shared" si="14"/>
        <v>A</v>
      </c>
      <c r="B951" s="56" t="s">
        <v>258</v>
      </c>
      <c r="C951" s="57" t="s">
        <v>10</v>
      </c>
      <c r="D951" s="58">
        <v>22.133569999999999</v>
      </c>
      <c r="E951" s="58">
        <v>22.133569999999999</v>
      </c>
      <c r="F951" s="58">
        <v>0</v>
      </c>
    </row>
    <row r="952" spans="1:6" s="55" customFormat="1" x14ac:dyDescent="0.25">
      <c r="A952" s="51" t="str">
        <f t="shared" si="14"/>
        <v>A</v>
      </c>
      <c r="B952" s="59" t="s">
        <v>258</v>
      </c>
      <c r="C952" s="60" t="s">
        <v>14</v>
      </c>
      <c r="D952" s="61">
        <v>22.133569999999999</v>
      </c>
      <c r="E952" s="61">
        <v>22.133569999999999</v>
      </c>
      <c r="F952" s="61">
        <v>0</v>
      </c>
    </row>
    <row r="953" spans="1:6" s="55" customFormat="1" x14ac:dyDescent="0.25">
      <c r="A953" s="51" t="str">
        <f t="shared" si="14"/>
        <v>A</v>
      </c>
      <c r="B953" s="56" t="s">
        <v>258</v>
      </c>
      <c r="C953" s="57" t="s">
        <v>17</v>
      </c>
      <c r="D953" s="58">
        <v>1919.90795</v>
      </c>
      <c r="E953" s="58">
        <v>1919.90795</v>
      </c>
      <c r="F953" s="58">
        <v>0</v>
      </c>
    </row>
    <row r="954" spans="1:6" s="55" customFormat="1" ht="36.75" thickBot="1" x14ac:dyDescent="0.3">
      <c r="A954" s="51" t="str">
        <f t="shared" si="14"/>
        <v>A</v>
      </c>
      <c r="B954" s="52" t="s">
        <v>604</v>
      </c>
      <c r="C954" s="53" t="s">
        <v>605</v>
      </c>
      <c r="D954" s="54">
        <v>272.16498999999999</v>
      </c>
      <c r="E954" s="54">
        <v>272.16498999999999</v>
      </c>
      <c r="F954" s="54">
        <v>0</v>
      </c>
    </row>
    <row r="955" spans="1:6" s="55" customFormat="1" ht="15.75" thickTop="1" x14ac:dyDescent="0.25">
      <c r="A955" s="51" t="str">
        <f t="shared" si="14"/>
        <v>A</v>
      </c>
      <c r="B955" s="56" t="s">
        <v>258</v>
      </c>
      <c r="C955" s="57" t="s">
        <v>10</v>
      </c>
      <c r="D955" s="58">
        <v>66.529839999999993</v>
      </c>
      <c r="E955" s="58">
        <v>66.529839999999993</v>
      </c>
      <c r="F955" s="58">
        <v>0</v>
      </c>
    </row>
    <row r="956" spans="1:6" s="55" customFormat="1" x14ac:dyDescent="0.25">
      <c r="A956" s="51" t="str">
        <f t="shared" si="14"/>
        <v>A</v>
      </c>
      <c r="B956" s="59" t="s">
        <v>258</v>
      </c>
      <c r="C956" s="60" t="s">
        <v>14</v>
      </c>
      <c r="D956" s="61">
        <v>66.529839999999993</v>
      </c>
      <c r="E956" s="61">
        <v>66.529839999999993</v>
      </c>
      <c r="F956" s="61">
        <v>0</v>
      </c>
    </row>
    <row r="957" spans="1:6" s="55" customFormat="1" x14ac:dyDescent="0.25">
      <c r="A957" s="51" t="str">
        <f t="shared" si="14"/>
        <v>A</v>
      </c>
      <c r="B957" s="56" t="s">
        <v>258</v>
      </c>
      <c r="C957" s="57" t="s">
        <v>17</v>
      </c>
      <c r="D957" s="58">
        <v>205.63515000000001</v>
      </c>
      <c r="E957" s="58">
        <v>205.63515000000001</v>
      </c>
      <c r="F957" s="58">
        <v>0</v>
      </c>
    </row>
    <row r="958" spans="1:6" ht="18.75" thickBot="1" x14ac:dyDescent="0.3">
      <c r="A958" s="31" t="str">
        <f t="shared" si="14"/>
        <v>A</v>
      </c>
      <c r="B958" s="42" t="s">
        <v>606</v>
      </c>
      <c r="C958" s="43" t="s">
        <v>607</v>
      </c>
      <c r="D958" s="44">
        <v>143485.61138000002</v>
      </c>
      <c r="E958" s="44">
        <v>82467.27396000002</v>
      </c>
      <c r="F958" s="44">
        <v>61018.337419999996</v>
      </c>
    </row>
    <row r="959" spans="1:6" ht="15.75" thickTop="1" x14ac:dyDescent="0.25">
      <c r="A959" s="31" t="str">
        <f t="shared" si="14"/>
        <v>A</v>
      </c>
      <c r="B959" s="45" t="s">
        <v>258</v>
      </c>
      <c r="C959" s="46" t="s">
        <v>10</v>
      </c>
      <c r="D959" s="47">
        <v>137313.26630000002</v>
      </c>
      <c r="E959" s="47">
        <v>78244.385710000017</v>
      </c>
      <c r="F959" s="47">
        <v>59068.880590000001</v>
      </c>
    </row>
    <row r="960" spans="1:6" x14ac:dyDescent="0.25">
      <c r="A960" s="31" t="str">
        <f t="shared" si="14"/>
        <v>A</v>
      </c>
      <c r="B960" s="48" t="s">
        <v>258</v>
      </c>
      <c r="C960" s="49" t="s">
        <v>11</v>
      </c>
      <c r="D960" s="50">
        <v>34635.602639999997</v>
      </c>
      <c r="E960" s="50">
        <v>18967.179250000001</v>
      </c>
      <c r="F960" s="50">
        <v>15668.42339</v>
      </c>
    </row>
    <row r="961" spans="1:6" x14ac:dyDescent="0.25">
      <c r="A961" s="31" t="str">
        <f t="shared" si="14"/>
        <v>A</v>
      </c>
      <c r="B961" s="48" t="s">
        <v>258</v>
      </c>
      <c r="C961" s="49" t="s">
        <v>12</v>
      </c>
      <c r="D961" s="50">
        <v>82730.328580000001</v>
      </c>
      <c r="E961" s="50">
        <v>58148.280549999996</v>
      </c>
      <c r="F961" s="50">
        <v>24582.048029999998</v>
      </c>
    </row>
    <row r="962" spans="1:6" x14ac:dyDescent="0.25">
      <c r="A962" s="31" t="str">
        <f t="shared" si="14"/>
        <v>A</v>
      </c>
      <c r="B962" s="48" t="s">
        <v>258</v>
      </c>
      <c r="C962" s="49" t="s">
        <v>14</v>
      </c>
      <c r="D962" s="50">
        <v>100</v>
      </c>
      <c r="E962" s="50">
        <v>0</v>
      </c>
      <c r="F962" s="50">
        <v>100</v>
      </c>
    </row>
    <row r="963" spans="1:6" x14ac:dyDescent="0.25">
      <c r="A963" s="31" t="str">
        <f t="shared" si="14"/>
        <v>A</v>
      </c>
      <c r="B963" s="48" t="s">
        <v>258</v>
      </c>
      <c r="C963" s="49" t="s">
        <v>2</v>
      </c>
      <c r="D963" s="50">
        <v>16075.539550000001</v>
      </c>
      <c r="E963" s="50">
        <v>22.480889999999999</v>
      </c>
      <c r="F963" s="50">
        <v>16053.058660000001</v>
      </c>
    </row>
    <row r="964" spans="1:6" x14ac:dyDescent="0.25">
      <c r="A964" s="31" t="str">
        <f t="shared" ref="A964:A1027" si="15">IF(OR(D964&lt;&gt;0,),"A","B")</f>
        <v>A</v>
      </c>
      <c r="B964" s="48" t="s">
        <v>258</v>
      </c>
      <c r="C964" s="49" t="s">
        <v>15</v>
      </c>
      <c r="D964" s="50">
        <v>1498.8276599999999</v>
      </c>
      <c r="E964" s="50">
        <v>397.58600999999999</v>
      </c>
      <c r="F964" s="50">
        <v>1101.2416499999999</v>
      </c>
    </row>
    <row r="965" spans="1:6" x14ac:dyDescent="0.25">
      <c r="A965" s="31" t="str">
        <f t="shared" si="15"/>
        <v>A</v>
      </c>
      <c r="B965" s="48" t="s">
        <v>258</v>
      </c>
      <c r="C965" s="49" t="s">
        <v>16</v>
      </c>
      <c r="D965" s="50">
        <v>2272.9678699999999</v>
      </c>
      <c r="E965" s="50">
        <v>708.85901000000001</v>
      </c>
      <c r="F965" s="50">
        <v>1564.10886</v>
      </c>
    </row>
    <row r="966" spans="1:6" x14ac:dyDescent="0.25">
      <c r="A966" s="31" t="str">
        <f t="shared" si="15"/>
        <v>A</v>
      </c>
      <c r="B966" s="45" t="s">
        <v>258</v>
      </c>
      <c r="C966" s="46" t="s">
        <v>17</v>
      </c>
      <c r="D966" s="47">
        <v>6172.3450800000001</v>
      </c>
      <c r="E966" s="47">
        <v>4222.88825</v>
      </c>
      <c r="F966" s="47">
        <v>1949.4568299999999</v>
      </c>
    </row>
    <row r="967" spans="1:6" ht="72.75" thickBot="1" x14ac:dyDescent="0.3">
      <c r="A967" s="31" t="str">
        <f t="shared" si="15"/>
        <v>A</v>
      </c>
      <c r="B967" s="42" t="s">
        <v>608</v>
      </c>
      <c r="C967" s="43" t="s">
        <v>609</v>
      </c>
      <c r="D967" s="44">
        <v>22288.73863</v>
      </c>
      <c r="E967" s="44">
        <v>22288.73863</v>
      </c>
      <c r="F967" s="44">
        <v>0</v>
      </c>
    </row>
    <row r="968" spans="1:6" ht="15.75" thickTop="1" x14ac:dyDescent="0.25">
      <c r="A968" s="31" t="str">
        <f t="shared" si="15"/>
        <v>A</v>
      </c>
      <c r="B968" s="45" t="s">
        <v>258</v>
      </c>
      <c r="C968" s="46" t="s">
        <v>10</v>
      </c>
      <c r="D968" s="47">
        <v>22287.069629999998</v>
      </c>
      <c r="E968" s="47">
        <v>22287.069629999998</v>
      </c>
      <c r="F968" s="47">
        <v>0</v>
      </c>
    </row>
    <row r="969" spans="1:6" x14ac:dyDescent="0.25">
      <c r="A969" s="31" t="str">
        <f t="shared" si="15"/>
        <v>A</v>
      </c>
      <c r="B969" s="48" t="s">
        <v>258</v>
      </c>
      <c r="C969" s="49" t="s">
        <v>11</v>
      </c>
      <c r="D969" s="50">
        <v>1550.4429</v>
      </c>
      <c r="E969" s="50">
        <v>1550.4429</v>
      </c>
      <c r="F969" s="50">
        <v>0</v>
      </c>
    </row>
    <row r="970" spans="1:6" x14ac:dyDescent="0.25">
      <c r="A970" s="31" t="str">
        <f t="shared" si="15"/>
        <v>A</v>
      </c>
      <c r="B970" s="48" t="s">
        <v>258</v>
      </c>
      <c r="C970" s="49" t="s">
        <v>12</v>
      </c>
      <c r="D970" s="50">
        <v>20640.829540000002</v>
      </c>
      <c r="E970" s="50">
        <v>20640.829540000002</v>
      </c>
      <c r="F970" s="50">
        <v>0</v>
      </c>
    </row>
    <row r="971" spans="1:6" x14ac:dyDescent="0.25">
      <c r="A971" s="31" t="str">
        <f t="shared" si="15"/>
        <v>A</v>
      </c>
      <c r="B971" s="48" t="s">
        <v>258</v>
      </c>
      <c r="C971" s="49" t="s">
        <v>2</v>
      </c>
      <c r="D971" s="50">
        <v>12.79289</v>
      </c>
      <c r="E971" s="50">
        <v>12.79289</v>
      </c>
      <c r="F971" s="50">
        <v>0</v>
      </c>
    </row>
    <row r="972" spans="1:6" x14ac:dyDescent="0.25">
      <c r="A972" s="31" t="str">
        <f t="shared" si="15"/>
        <v>A</v>
      </c>
      <c r="B972" s="48" t="s">
        <v>258</v>
      </c>
      <c r="C972" s="49" t="s">
        <v>15</v>
      </c>
      <c r="D972" s="50">
        <v>63.853999999999999</v>
      </c>
      <c r="E972" s="50">
        <v>63.853999999999999</v>
      </c>
      <c r="F972" s="50">
        <v>0</v>
      </c>
    </row>
    <row r="973" spans="1:6" x14ac:dyDescent="0.25">
      <c r="A973" s="31" t="str">
        <f t="shared" si="15"/>
        <v>A</v>
      </c>
      <c r="B973" s="48" t="s">
        <v>258</v>
      </c>
      <c r="C973" s="49" t="s">
        <v>16</v>
      </c>
      <c r="D973" s="50">
        <v>19.150299999999998</v>
      </c>
      <c r="E973" s="50">
        <v>19.150299999999998</v>
      </c>
      <c r="F973" s="50">
        <v>0</v>
      </c>
    </row>
    <row r="974" spans="1:6" x14ac:dyDescent="0.25">
      <c r="A974" s="31" t="str">
        <f t="shared" si="15"/>
        <v>A</v>
      </c>
      <c r="B974" s="45" t="s">
        <v>258</v>
      </c>
      <c r="C974" s="46" t="s">
        <v>17</v>
      </c>
      <c r="D974" s="47">
        <v>1.669</v>
      </c>
      <c r="E974" s="47">
        <v>1.669</v>
      </c>
      <c r="F974" s="47">
        <v>0</v>
      </c>
    </row>
    <row r="975" spans="1:6" s="55" customFormat="1" ht="36.75" thickBot="1" x14ac:dyDescent="0.3">
      <c r="A975" s="51" t="str">
        <f t="shared" si="15"/>
        <v>A</v>
      </c>
      <c r="B975" s="52" t="s">
        <v>610</v>
      </c>
      <c r="C975" s="53" t="s">
        <v>611</v>
      </c>
      <c r="D975" s="54">
        <v>2762.5503699999995</v>
      </c>
      <c r="E975" s="54">
        <v>2762.5503699999995</v>
      </c>
      <c r="F975" s="54">
        <v>0</v>
      </c>
    </row>
    <row r="976" spans="1:6" s="55" customFormat="1" ht="15.75" thickTop="1" x14ac:dyDescent="0.25">
      <c r="A976" s="51" t="str">
        <f t="shared" si="15"/>
        <v>A</v>
      </c>
      <c r="B976" s="56" t="s">
        <v>258</v>
      </c>
      <c r="C976" s="57" t="s">
        <v>10</v>
      </c>
      <c r="D976" s="58">
        <v>2760.8813699999996</v>
      </c>
      <c r="E976" s="58">
        <v>2760.8813699999996</v>
      </c>
      <c r="F976" s="58">
        <v>0</v>
      </c>
    </row>
    <row r="977" spans="1:6" s="55" customFormat="1" x14ac:dyDescent="0.25">
      <c r="A977" s="51" t="str">
        <f t="shared" si="15"/>
        <v>A</v>
      </c>
      <c r="B977" s="59" t="s">
        <v>258</v>
      </c>
      <c r="C977" s="60" t="s">
        <v>11</v>
      </c>
      <c r="D977" s="61">
        <v>1550.4429</v>
      </c>
      <c r="E977" s="61">
        <v>1550.4429</v>
      </c>
      <c r="F977" s="61">
        <v>0</v>
      </c>
    </row>
    <row r="978" spans="1:6" s="55" customFormat="1" x14ac:dyDescent="0.25">
      <c r="A978" s="51" t="str">
        <f t="shared" si="15"/>
        <v>A</v>
      </c>
      <c r="B978" s="59" t="s">
        <v>258</v>
      </c>
      <c r="C978" s="60" t="s">
        <v>12</v>
      </c>
      <c r="D978" s="61">
        <v>1114.6412800000001</v>
      </c>
      <c r="E978" s="61">
        <v>1114.6412800000001</v>
      </c>
      <c r="F978" s="61">
        <v>0</v>
      </c>
    </row>
    <row r="979" spans="1:6" s="55" customFormat="1" x14ac:dyDescent="0.25">
      <c r="A979" s="51" t="str">
        <f t="shared" si="15"/>
        <v>A</v>
      </c>
      <c r="B979" s="59" t="s">
        <v>258</v>
      </c>
      <c r="C979" s="60" t="s">
        <v>2</v>
      </c>
      <c r="D979" s="61">
        <v>12.79289</v>
      </c>
      <c r="E979" s="61">
        <v>12.79289</v>
      </c>
      <c r="F979" s="61">
        <v>0</v>
      </c>
    </row>
    <row r="980" spans="1:6" s="55" customFormat="1" x14ac:dyDescent="0.25">
      <c r="A980" s="51" t="str">
        <f t="shared" si="15"/>
        <v>A</v>
      </c>
      <c r="B980" s="59" t="s">
        <v>258</v>
      </c>
      <c r="C980" s="60" t="s">
        <v>15</v>
      </c>
      <c r="D980" s="61">
        <v>63.853999999999999</v>
      </c>
      <c r="E980" s="61">
        <v>63.853999999999999</v>
      </c>
      <c r="F980" s="61">
        <v>0</v>
      </c>
    </row>
    <row r="981" spans="1:6" s="55" customFormat="1" x14ac:dyDescent="0.25">
      <c r="A981" s="51" t="str">
        <f t="shared" si="15"/>
        <v>A</v>
      </c>
      <c r="B981" s="59" t="s">
        <v>258</v>
      </c>
      <c r="C981" s="60" t="s">
        <v>16</v>
      </c>
      <c r="D981" s="61">
        <v>19.150299999999998</v>
      </c>
      <c r="E981" s="61">
        <v>19.150299999999998</v>
      </c>
      <c r="F981" s="61">
        <v>0</v>
      </c>
    </row>
    <row r="982" spans="1:6" s="55" customFormat="1" x14ac:dyDescent="0.25">
      <c r="A982" s="51" t="str">
        <f t="shared" si="15"/>
        <v>A</v>
      </c>
      <c r="B982" s="56" t="s">
        <v>258</v>
      </c>
      <c r="C982" s="57" t="s">
        <v>17</v>
      </c>
      <c r="D982" s="58">
        <v>1.669</v>
      </c>
      <c r="E982" s="58">
        <v>1.669</v>
      </c>
      <c r="F982" s="58">
        <v>0</v>
      </c>
    </row>
    <row r="983" spans="1:6" s="55" customFormat="1" ht="54.75" thickBot="1" x14ac:dyDescent="0.3">
      <c r="A983" s="51" t="str">
        <f t="shared" si="15"/>
        <v>A</v>
      </c>
      <c r="B983" s="52" t="s">
        <v>612</v>
      </c>
      <c r="C983" s="53" t="s">
        <v>613</v>
      </c>
      <c r="D983" s="54">
        <v>19526.188260000003</v>
      </c>
      <c r="E983" s="54">
        <v>19526.188260000003</v>
      </c>
      <c r="F983" s="54">
        <v>0</v>
      </c>
    </row>
    <row r="984" spans="1:6" s="55" customFormat="1" ht="15.75" thickTop="1" x14ac:dyDescent="0.25">
      <c r="A984" s="51" t="str">
        <f t="shared" si="15"/>
        <v>A</v>
      </c>
      <c r="B984" s="56" t="s">
        <v>258</v>
      </c>
      <c r="C984" s="57" t="s">
        <v>10</v>
      </c>
      <c r="D984" s="58">
        <v>19526.188260000003</v>
      </c>
      <c r="E984" s="58">
        <v>19526.188260000003</v>
      </c>
      <c r="F984" s="58">
        <v>0</v>
      </c>
    </row>
    <row r="985" spans="1:6" s="55" customFormat="1" x14ac:dyDescent="0.25">
      <c r="A985" s="51" t="str">
        <f t="shared" si="15"/>
        <v>A</v>
      </c>
      <c r="B985" s="59" t="s">
        <v>258</v>
      </c>
      <c r="C985" s="60" t="s">
        <v>12</v>
      </c>
      <c r="D985" s="61">
        <v>19526.188260000003</v>
      </c>
      <c r="E985" s="61">
        <v>19526.188260000003</v>
      </c>
      <c r="F985" s="61">
        <v>0</v>
      </c>
    </row>
    <row r="986" spans="1:6" ht="36.75" thickBot="1" x14ac:dyDescent="0.3">
      <c r="A986" s="31" t="str">
        <f t="shared" si="15"/>
        <v>A</v>
      </c>
      <c r="B986" s="42" t="s">
        <v>614</v>
      </c>
      <c r="C986" s="43" t="s">
        <v>615</v>
      </c>
      <c r="D986" s="44">
        <v>41433.871189999998</v>
      </c>
      <c r="E986" s="44">
        <v>41433.871189999998</v>
      </c>
      <c r="F986" s="44">
        <v>0</v>
      </c>
    </row>
    <row r="987" spans="1:6" ht="15.75" thickTop="1" x14ac:dyDescent="0.25">
      <c r="A987" s="31" t="str">
        <f t="shared" si="15"/>
        <v>A</v>
      </c>
      <c r="B987" s="45" t="s">
        <v>258</v>
      </c>
      <c r="C987" s="46" t="s">
        <v>10</v>
      </c>
      <c r="D987" s="47">
        <v>38875.194940000001</v>
      </c>
      <c r="E987" s="47">
        <v>38875.194940000001</v>
      </c>
      <c r="F987" s="47">
        <v>0</v>
      </c>
    </row>
    <row r="988" spans="1:6" x14ac:dyDescent="0.25">
      <c r="A988" s="31" t="str">
        <f t="shared" si="15"/>
        <v>A</v>
      </c>
      <c r="B988" s="48" t="s">
        <v>258</v>
      </c>
      <c r="C988" s="49" t="s">
        <v>11</v>
      </c>
      <c r="D988" s="50">
        <v>12561.764429999999</v>
      </c>
      <c r="E988" s="50">
        <v>12561.764429999999</v>
      </c>
      <c r="F988" s="50">
        <v>0</v>
      </c>
    </row>
    <row r="989" spans="1:6" x14ac:dyDescent="0.25">
      <c r="A989" s="31" t="str">
        <f t="shared" si="15"/>
        <v>A</v>
      </c>
      <c r="B989" s="48" t="s">
        <v>258</v>
      </c>
      <c r="C989" s="49" t="s">
        <v>12</v>
      </c>
      <c r="D989" s="50">
        <v>25416.112929999999</v>
      </c>
      <c r="E989" s="50">
        <v>25416.112929999999</v>
      </c>
      <c r="F989" s="50">
        <v>0</v>
      </c>
    </row>
    <row r="990" spans="1:6" x14ac:dyDescent="0.25">
      <c r="A990" s="31" t="str">
        <f t="shared" si="15"/>
        <v>A</v>
      </c>
      <c r="B990" s="48" t="s">
        <v>258</v>
      </c>
      <c r="C990" s="49" t="s">
        <v>2</v>
      </c>
      <c r="D990" s="50">
        <v>9.6880000000000006</v>
      </c>
      <c r="E990" s="50">
        <v>9.6880000000000006</v>
      </c>
      <c r="F990" s="50">
        <v>0</v>
      </c>
    </row>
    <row r="991" spans="1:6" x14ac:dyDescent="0.25">
      <c r="A991" s="31" t="str">
        <f t="shared" si="15"/>
        <v>A</v>
      </c>
      <c r="B991" s="48" t="s">
        <v>258</v>
      </c>
      <c r="C991" s="49" t="s">
        <v>15</v>
      </c>
      <c r="D991" s="50">
        <v>236.53264999999999</v>
      </c>
      <c r="E991" s="50">
        <v>236.53264999999999</v>
      </c>
      <c r="F991" s="50">
        <v>0</v>
      </c>
    </row>
    <row r="992" spans="1:6" x14ac:dyDescent="0.25">
      <c r="A992" s="31" t="str">
        <f t="shared" si="15"/>
        <v>A</v>
      </c>
      <c r="B992" s="48" t="s">
        <v>258</v>
      </c>
      <c r="C992" s="49" t="s">
        <v>16</v>
      </c>
      <c r="D992" s="50">
        <v>651.09693000000004</v>
      </c>
      <c r="E992" s="50">
        <v>651.09693000000004</v>
      </c>
      <c r="F992" s="50">
        <v>0</v>
      </c>
    </row>
    <row r="993" spans="1:6" x14ac:dyDescent="0.25">
      <c r="A993" s="31" t="str">
        <f t="shared" si="15"/>
        <v>A</v>
      </c>
      <c r="B993" s="45" t="s">
        <v>258</v>
      </c>
      <c r="C993" s="46" t="s">
        <v>17</v>
      </c>
      <c r="D993" s="47">
        <v>2558.67625</v>
      </c>
      <c r="E993" s="47">
        <v>2558.67625</v>
      </c>
      <c r="F993" s="47">
        <v>0</v>
      </c>
    </row>
    <row r="994" spans="1:6" ht="54.75" thickBot="1" x14ac:dyDescent="0.3">
      <c r="A994" s="31" t="str">
        <f t="shared" si="15"/>
        <v>A</v>
      </c>
      <c r="B994" s="42" t="s">
        <v>616</v>
      </c>
      <c r="C994" s="43" t="s">
        <v>617</v>
      </c>
      <c r="D994" s="44">
        <v>36399.21344</v>
      </c>
      <c r="E994" s="44">
        <v>36399.21344</v>
      </c>
      <c r="F994" s="44">
        <v>0</v>
      </c>
    </row>
    <row r="995" spans="1:6" ht="15.75" thickTop="1" x14ac:dyDescent="0.25">
      <c r="A995" s="31" t="str">
        <f t="shared" si="15"/>
        <v>A</v>
      </c>
      <c r="B995" s="45" t="s">
        <v>258</v>
      </c>
      <c r="C995" s="46" t="s">
        <v>10</v>
      </c>
      <c r="D995" s="47">
        <v>36399.21344</v>
      </c>
      <c r="E995" s="47">
        <v>36399.21344</v>
      </c>
      <c r="F995" s="47">
        <v>0</v>
      </c>
    </row>
    <row r="996" spans="1:6" x14ac:dyDescent="0.25">
      <c r="A996" s="31" t="str">
        <f t="shared" si="15"/>
        <v>A</v>
      </c>
      <c r="B996" s="48" t="s">
        <v>258</v>
      </c>
      <c r="C996" s="49" t="s">
        <v>11</v>
      </c>
      <c r="D996" s="50">
        <v>12561.764429999999</v>
      </c>
      <c r="E996" s="50">
        <v>12561.764429999999</v>
      </c>
      <c r="F996" s="50">
        <v>0</v>
      </c>
    </row>
    <row r="997" spans="1:6" x14ac:dyDescent="0.25">
      <c r="A997" s="31" t="str">
        <f t="shared" si="15"/>
        <v>A</v>
      </c>
      <c r="B997" s="48" t="s">
        <v>258</v>
      </c>
      <c r="C997" s="49" t="s">
        <v>12</v>
      </c>
      <c r="D997" s="50">
        <v>22940.131430000001</v>
      </c>
      <c r="E997" s="50">
        <v>22940.131430000001</v>
      </c>
      <c r="F997" s="50">
        <v>0</v>
      </c>
    </row>
    <row r="998" spans="1:6" x14ac:dyDescent="0.25">
      <c r="A998" s="31" t="str">
        <f t="shared" si="15"/>
        <v>A</v>
      </c>
      <c r="B998" s="48" t="s">
        <v>258</v>
      </c>
      <c r="C998" s="49" t="s">
        <v>2</v>
      </c>
      <c r="D998" s="50">
        <v>9.6880000000000006</v>
      </c>
      <c r="E998" s="50">
        <v>9.6880000000000006</v>
      </c>
      <c r="F998" s="50">
        <v>0</v>
      </c>
    </row>
    <row r="999" spans="1:6" x14ac:dyDescent="0.25">
      <c r="A999" s="31" t="str">
        <f t="shared" si="15"/>
        <v>A</v>
      </c>
      <c r="B999" s="48" t="s">
        <v>258</v>
      </c>
      <c r="C999" s="49" t="s">
        <v>15</v>
      </c>
      <c r="D999" s="50">
        <v>236.53264999999999</v>
      </c>
      <c r="E999" s="50">
        <v>236.53264999999999</v>
      </c>
      <c r="F999" s="50">
        <v>0</v>
      </c>
    </row>
    <row r="1000" spans="1:6" x14ac:dyDescent="0.25">
      <c r="A1000" s="31" t="str">
        <f t="shared" si="15"/>
        <v>A</v>
      </c>
      <c r="B1000" s="48" t="s">
        <v>258</v>
      </c>
      <c r="C1000" s="49" t="s">
        <v>16</v>
      </c>
      <c r="D1000" s="50">
        <v>651.09693000000004</v>
      </c>
      <c r="E1000" s="50">
        <v>651.09693000000004</v>
      </c>
      <c r="F1000" s="50">
        <v>0</v>
      </c>
    </row>
    <row r="1001" spans="1:6" ht="36.75" thickBot="1" x14ac:dyDescent="0.3">
      <c r="A1001" s="31" t="str">
        <f t="shared" si="15"/>
        <v>A</v>
      </c>
      <c r="B1001" s="42" t="s">
        <v>618</v>
      </c>
      <c r="C1001" s="43" t="s">
        <v>619</v>
      </c>
      <c r="D1001" s="44">
        <v>2475.9814999999999</v>
      </c>
      <c r="E1001" s="44">
        <v>2475.9814999999999</v>
      </c>
      <c r="F1001" s="44">
        <v>0</v>
      </c>
    </row>
    <row r="1002" spans="1:6" ht="15.75" thickTop="1" x14ac:dyDescent="0.25">
      <c r="A1002" s="31" t="str">
        <f t="shared" si="15"/>
        <v>A</v>
      </c>
      <c r="B1002" s="45" t="s">
        <v>258</v>
      </c>
      <c r="C1002" s="46" t="s">
        <v>10</v>
      </c>
      <c r="D1002" s="47">
        <v>2475.9814999999999</v>
      </c>
      <c r="E1002" s="47">
        <v>2475.9814999999999</v>
      </c>
      <c r="F1002" s="47">
        <v>0</v>
      </c>
    </row>
    <row r="1003" spans="1:6" x14ac:dyDescent="0.25">
      <c r="A1003" s="31" t="str">
        <f t="shared" si="15"/>
        <v>A</v>
      </c>
      <c r="B1003" s="48" t="s">
        <v>258</v>
      </c>
      <c r="C1003" s="49" t="s">
        <v>12</v>
      </c>
      <c r="D1003" s="50">
        <v>2475.9814999999999</v>
      </c>
      <c r="E1003" s="50">
        <v>2475.9814999999999</v>
      </c>
      <c r="F1003" s="50">
        <v>0</v>
      </c>
    </row>
    <row r="1004" spans="1:6" ht="36.75" thickBot="1" x14ac:dyDescent="0.3">
      <c r="A1004" s="31" t="str">
        <f t="shared" si="15"/>
        <v>A</v>
      </c>
      <c r="B1004" s="42" t="s">
        <v>620</v>
      </c>
      <c r="C1004" s="43" t="s">
        <v>621</v>
      </c>
      <c r="D1004" s="44">
        <v>2558.67625</v>
      </c>
      <c r="E1004" s="44">
        <v>2558.67625</v>
      </c>
      <c r="F1004" s="44">
        <v>0</v>
      </c>
    </row>
    <row r="1005" spans="1:6" ht="15.75" thickTop="1" x14ac:dyDescent="0.25">
      <c r="A1005" s="31" t="str">
        <f t="shared" si="15"/>
        <v>A</v>
      </c>
      <c r="B1005" s="45" t="s">
        <v>258</v>
      </c>
      <c r="C1005" s="46" t="s">
        <v>17</v>
      </c>
      <c r="D1005" s="47">
        <v>2558.67625</v>
      </c>
      <c r="E1005" s="47">
        <v>2558.67625</v>
      </c>
      <c r="F1005" s="47">
        <v>0</v>
      </c>
    </row>
    <row r="1006" spans="1:6" ht="72.75" thickBot="1" x14ac:dyDescent="0.3">
      <c r="A1006" s="31" t="str">
        <f t="shared" si="15"/>
        <v>A</v>
      </c>
      <c r="B1006" s="42" t="s">
        <v>622</v>
      </c>
      <c r="C1006" s="43" t="s">
        <v>623</v>
      </c>
      <c r="D1006" s="44">
        <v>2836.87655</v>
      </c>
      <c r="E1006" s="44">
        <v>1782.2958500000002</v>
      </c>
      <c r="F1006" s="44">
        <v>1054.5807</v>
      </c>
    </row>
    <row r="1007" spans="1:6" ht="15.75" thickTop="1" x14ac:dyDescent="0.25">
      <c r="A1007" s="31" t="str">
        <f t="shared" si="15"/>
        <v>A</v>
      </c>
      <c r="B1007" s="45" t="s">
        <v>258</v>
      </c>
      <c r="C1007" s="46" t="s">
        <v>10</v>
      </c>
      <c r="D1007" s="47">
        <v>2621.5984400000002</v>
      </c>
      <c r="E1007" s="47">
        <v>1782.2958500000002</v>
      </c>
      <c r="F1007" s="47">
        <v>839.30259000000001</v>
      </c>
    </row>
    <row r="1008" spans="1:6" x14ac:dyDescent="0.25">
      <c r="A1008" s="31" t="str">
        <f t="shared" si="15"/>
        <v>A</v>
      </c>
      <c r="B1008" s="48" t="s">
        <v>258</v>
      </c>
      <c r="C1008" s="49" t="s">
        <v>11</v>
      </c>
      <c r="D1008" s="50">
        <v>1322.74585</v>
      </c>
      <c r="E1008" s="50">
        <v>1322.74585</v>
      </c>
      <c r="F1008" s="50">
        <v>0</v>
      </c>
    </row>
    <row r="1009" spans="1:6" x14ac:dyDescent="0.25">
      <c r="A1009" s="31" t="str">
        <f t="shared" si="15"/>
        <v>A</v>
      </c>
      <c r="B1009" s="48" t="s">
        <v>258</v>
      </c>
      <c r="C1009" s="49" t="s">
        <v>12</v>
      </c>
      <c r="D1009" s="50">
        <v>1158.01018</v>
      </c>
      <c r="E1009" s="50">
        <v>409.55819000000002</v>
      </c>
      <c r="F1009" s="50">
        <v>748.45199000000002</v>
      </c>
    </row>
    <row r="1010" spans="1:6" x14ac:dyDescent="0.25">
      <c r="A1010" s="31" t="str">
        <f t="shared" si="15"/>
        <v>A</v>
      </c>
      <c r="B1010" s="48" t="s">
        <v>258</v>
      </c>
      <c r="C1010" s="49" t="s">
        <v>2</v>
      </c>
      <c r="D1010" s="50">
        <v>59.305260000000004</v>
      </c>
      <c r="E1010" s="50">
        <v>0</v>
      </c>
      <c r="F1010" s="50">
        <v>59.305260000000004</v>
      </c>
    </row>
    <row r="1011" spans="1:6" x14ac:dyDescent="0.25">
      <c r="A1011" s="31" t="str">
        <f t="shared" si="15"/>
        <v>A</v>
      </c>
      <c r="B1011" s="48" t="s">
        <v>258</v>
      </c>
      <c r="C1011" s="49" t="s">
        <v>15</v>
      </c>
      <c r="D1011" s="50">
        <v>57.030940000000001</v>
      </c>
      <c r="E1011" s="50">
        <v>49.991810000000001</v>
      </c>
      <c r="F1011" s="50">
        <v>7.0391300000000001</v>
      </c>
    </row>
    <row r="1012" spans="1:6" x14ac:dyDescent="0.25">
      <c r="A1012" s="31" t="str">
        <f t="shared" si="15"/>
        <v>A</v>
      </c>
      <c r="B1012" s="48" t="s">
        <v>258</v>
      </c>
      <c r="C1012" s="49" t="s">
        <v>16</v>
      </c>
      <c r="D1012" s="50">
        <v>24.506209999999999</v>
      </c>
      <c r="E1012" s="50">
        <v>0</v>
      </c>
      <c r="F1012" s="50">
        <v>24.506209999999999</v>
      </c>
    </row>
    <row r="1013" spans="1:6" x14ac:dyDescent="0.25">
      <c r="A1013" s="31" t="str">
        <f t="shared" si="15"/>
        <v>A</v>
      </c>
      <c r="B1013" s="45" t="s">
        <v>258</v>
      </c>
      <c r="C1013" s="46" t="s">
        <v>17</v>
      </c>
      <c r="D1013" s="47">
        <v>215.27811</v>
      </c>
      <c r="E1013" s="47">
        <v>0</v>
      </c>
      <c r="F1013" s="47">
        <v>215.27811</v>
      </c>
    </row>
    <row r="1014" spans="1:6" ht="54.75" thickBot="1" x14ac:dyDescent="0.3">
      <c r="A1014" s="31" t="str">
        <f t="shared" si="15"/>
        <v>A</v>
      </c>
      <c r="B1014" s="42" t="s">
        <v>624</v>
      </c>
      <c r="C1014" s="43" t="s">
        <v>625</v>
      </c>
      <c r="D1014" s="44">
        <v>1086.87138</v>
      </c>
      <c r="E1014" s="44">
        <v>594.68756000000008</v>
      </c>
      <c r="F1014" s="44">
        <v>492.18382000000003</v>
      </c>
    </row>
    <row r="1015" spans="1:6" ht="15.75" thickTop="1" x14ac:dyDescent="0.25">
      <c r="A1015" s="31" t="str">
        <f t="shared" si="15"/>
        <v>A</v>
      </c>
      <c r="B1015" s="45" t="s">
        <v>258</v>
      </c>
      <c r="C1015" s="46" t="s">
        <v>10</v>
      </c>
      <c r="D1015" s="47">
        <v>1084.67238</v>
      </c>
      <c r="E1015" s="47">
        <v>594.68756000000008</v>
      </c>
      <c r="F1015" s="47">
        <v>489.98482000000001</v>
      </c>
    </row>
    <row r="1016" spans="1:6" x14ac:dyDescent="0.25">
      <c r="A1016" s="31" t="str">
        <f t="shared" si="15"/>
        <v>A</v>
      </c>
      <c r="B1016" s="48" t="s">
        <v>258</v>
      </c>
      <c r="C1016" s="49" t="s">
        <v>11</v>
      </c>
      <c r="D1016" s="50">
        <v>361.03351000000004</v>
      </c>
      <c r="E1016" s="50">
        <v>361.03351000000004</v>
      </c>
      <c r="F1016" s="50">
        <v>0</v>
      </c>
    </row>
    <row r="1017" spans="1:6" x14ac:dyDescent="0.25">
      <c r="A1017" s="31" t="str">
        <f t="shared" si="15"/>
        <v>A</v>
      </c>
      <c r="B1017" s="48" t="s">
        <v>258</v>
      </c>
      <c r="C1017" s="49" t="s">
        <v>12</v>
      </c>
      <c r="D1017" s="50">
        <v>591.22407999999996</v>
      </c>
      <c r="E1017" s="50">
        <v>231.71171000000001</v>
      </c>
      <c r="F1017" s="50">
        <v>359.51236999999998</v>
      </c>
    </row>
    <row r="1018" spans="1:6" x14ac:dyDescent="0.25">
      <c r="A1018" s="31" t="str">
        <f t="shared" si="15"/>
        <v>A</v>
      </c>
      <c r="B1018" s="48" t="s">
        <v>258</v>
      </c>
      <c r="C1018" s="49" t="s">
        <v>14</v>
      </c>
      <c r="D1018" s="50">
        <v>100</v>
      </c>
      <c r="E1018" s="50">
        <v>0</v>
      </c>
      <c r="F1018" s="50">
        <v>100</v>
      </c>
    </row>
    <row r="1019" spans="1:6" x14ac:dyDescent="0.25">
      <c r="A1019" s="31" t="str">
        <f t="shared" si="15"/>
        <v>A</v>
      </c>
      <c r="B1019" s="48" t="s">
        <v>258</v>
      </c>
      <c r="C1019" s="49" t="s">
        <v>2</v>
      </c>
      <c r="D1019" s="50">
        <v>23</v>
      </c>
      <c r="E1019" s="50">
        <v>0</v>
      </c>
      <c r="F1019" s="50">
        <v>23</v>
      </c>
    </row>
    <row r="1020" spans="1:6" x14ac:dyDescent="0.25">
      <c r="A1020" s="31" t="str">
        <f t="shared" si="15"/>
        <v>A</v>
      </c>
      <c r="B1020" s="48" t="s">
        <v>258</v>
      </c>
      <c r="C1020" s="49" t="s">
        <v>15</v>
      </c>
      <c r="D1020" s="50">
        <v>6.6498600000000003</v>
      </c>
      <c r="E1020" s="50">
        <v>1.70685</v>
      </c>
      <c r="F1020" s="50">
        <v>4.9430100000000001</v>
      </c>
    </row>
    <row r="1021" spans="1:6" x14ac:dyDescent="0.25">
      <c r="A1021" s="31" t="str">
        <f t="shared" si="15"/>
        <v>A</v>
      </c>
      <c r="B1021" s="48" t="s">
        <v>258</v>
      </c>
      <c r="C1021" s="49" t="s">
        <v>16</v>
      </c>
      <c r="D1021" s="50">
        <v>2.7649300000000001</v>
      </c>
      <c r="E1021" s="50">
        <v>0.23549</v>
      </c>
      <c r="F1021" s="50">
        <v>2.5294400000000001</v>
      </c>
    </row>
    <row r="1022" spans="1:6" x14ac:dyDescent="0.25">
      <c r="A1022" s="31" t="str">
        <f t="shared" si="15"/>
        <v>A</v>
      </c>
      <c r="B1022" s="45" t="s">
        <v>258</v>
      </c>
      <c r="C1022" s="46" t="s">
        <v>17</v>
      </c>
      <c r="D1022" s="47">
        <v>2.1989999999999998</v>
      </c>
      <c r="E1022" s="47">
        <v>0</v>
      </c>
      <c r="F1022" s="47">
        <v>2.1989999999999998</v>
      </c>
    </row>
    <row r="1023" spans="1:6" s="55" customFormat="1" ht="54.75" thickBot="1" x14ac:dyDescent="0.3">
      <c r="A1023" s="51" t="str">
        <f t="shared" si="15"/>
        <v>A</v>
      </c>
      <c r="B1023" s="52" t="s">
        <v>626</v>
      </c>
      <c r="C1023" s="53" t="s">
        <v>627</v>
      </c>
      <c r="D1023" s="54">
        <v>752.70690000000002</v>
      </c>
      <c r="E1023" s="54">
        <v>360.52307999999999</v>
      </c>
      <c r="F1023" s="54">
        <v>392.18382000000003</v>
      </c>
    </row>
    <row r="1024" spans="1:6" s="55" customFormat="1" ht="15.75" thickTop="1" x14ac:dyDescent="0.25">
      <c r="A1024" s="51" t="str">
        <f t="shared" si="15"/>
        <v>A</v>
      </c>
      <c r="B1024" s="56" t="s">
        <v>258</v>
      </c>
      <c r="C1024" s="57" t="s">
        <v>10</v>
      </c>
      <c r="D1024" s="58">
        <v>750.50790000000006</v>
      </c>
      <c r="E1024" s="58">
        <v>360.52307999999999</v>
      </c>
      <c r="F1024" s="58">
        <v>389.98482000000001</v>
      </c>
    </row>
    <row r="1025" spans="1:6" s="55" customFormat="1" x14ac:dyDescent="0.25">
      <c r="A1025" s="51" t="str">
        <f t="shared" si="15"/>
        <v>A</v>
      </c>
      <c r="B1025" s="59" t="s">
        <v>258</v>
      </c>
      <c r="C1025" s="60" t="s">
        <v>11</v>
      </c>
      <c r="D1025" s="61">
        <v>216.01414000000003</v>
      </c>
      <c r="E1025" s="61">
        <v>216.01414000000003</v>
      </c>
      <c r="F1025" s="61">
        <v>0</v>
      </c>
    </row>
    <row r="1026" spans="1:6" s="55" customFormat="1" x14ac:dyDescent="0.25">
      <c r="A1026" s="51" t="str">
        <f t="shared" si="15"/>
        <v>A</v>
      </c>
      <c r="B1026" s="59" t="s">
        <v>258</v>
      </c>
      <c r="C1026" s="60" t="s">
        <v>12</v>
      </c>
      <c r="D1026" s="61">
        <v>504.02130999999997</v>
      </c>
      <c r="E1026" s="61">
        <v>144.50894</v>
      </c>
      <c r="F1026" s="61">
        <v>359.51236999999998</v>
      </c>
    </row>
    <row r="1027" spans="1:6" s="55" customFormat="1" x14ac:dyDescent="0.25">
      <c r="A1027" s="51" t="str">
        <f t="shared" si="15"/>
        <v>A</v>
      </c>
      <c r="B1027" s="59" t="s">
        <v>258</v>
      </c>
      <c r="C1027" s="60" t="s">
        <v>2</v>
      </c>
      <c r="D1027" s="61">
        <v>23</v>
      </c>
      <c r="E1027" s="61">
        <v>0</v>
      </c>
      <c r="F1027" s="61">
        <v>23</v>
      </c>
    </row>
    <row r="1028" spans="1:6" s="55" customFormat="1" x14ac:dyDescent="0.25">
      <c r="A1028" s="51" t="str">
        <f t="shared" ref="A1028:A1091" si="16">IF(OR(D1028&lt;&gt;0,),"A","B")</f>
        <v>A</v>
      </c>
      <c r="B1028" s="59" t="s">
        <v>258</v>
      </c>
      <c r="C1028" s="60" t="s">
        <v>15</v>
      </c>
      <c r="D1028" s="61">
        <v>4.9430100000000001</v>
      </c>
      <c r="E1028" s="61">
        <v>0</v>
      </c>
      <c r="F1028" s="61">
        <v>4.9430100000000001</v>
      </c>
    </row>
    <row r="1029" spans="1:6" s="55" customFormat="1" x14ac:dyDescent="0.25">
      <c r="A1029" s="51" t="str">
        <f t="shared" si="16"/>
        <v>A</v>
      </c>
      <c r="B1029" s="59" t="s">
        <v>258</v>
      </c>
      <c r="C1029" s="60" t="s">
        <v>16</v>
      </c>
      <c r="D1029" s="61">
        <v>2.5294400000000001</v>
      </c>
      <c r="E1029" s="61">
        <v>0</v>
      </c>
      <c r="F1029" s="61">
        <v>2.5294400000000001</v>
      </c>
    </row>
    <row r="1030" spans="1:6" s="55" customFormat="1" x14ac:dyDescent="0.25">
      <c r="A1030" s="51" t="str">
        <f t="shared" si="16"/>
        <v>A</v>
      </c>
      <c r="B1030" s="56" t="s">
        <v>258</v>
      </c>
      <c r="C1030" s="57" t="s">
        <v>17</v>
      </c>
      <c r="D1030" s="58">
        <v>2.1989999999999998</v>
      </c>
      <c r="E1030" s="58">
        <v>0</v>
      </c>
      <c r="F1030" s="58">
        <v>2.1989999999999998</v>
      </c>
    </row>
    <row r="1031" spans="1:6" s="55" customFormat="1" ht="36.75" thickBot="1" x14ac:dyDescent="0.3">
      <c r="A1031" s="51" t="str">
        <f t="shared" si="16"/>
        <v>A</v>
      </c>
      <c r="B1031" s="52" t="s">
        <v>628</v>
      </c>
      <c r="C1031" s="53" t="s">
        <v>629</v>
      </c>
      <c r="D1031" s="54">
        <v>334.16448000000003</v>
      </c>
      <c r="E1031" s="54">
        <v>234.16448</v>
      </c>
      <c r="F1031" s="54">
        <v>100</v>
      </c>
    </row>
    <row r="1032" spans="1:6" s="55" customFormat="1" ht="15.75" thickTop="1" x14ac:dyDescent="0.25">
      <c r="A1032" s="51" t="str">
        <f t="shared" si="16"/>
        <v>A</v>
      </c>
      <c r="B1032" s="56" t="s">
        <v>258</v>
      </c>
      <c r="C1032" s="57" t="s">
        <v>10</v>
      </c>
      <c r="D1032" s="58">
        <v>334.16448000000003</v>
      </c>
      <c r="E1032" s="58">
        <v>234.16448</v>
      </c>
      <c r="F1032" s="58">
        <v>100</v>
      </c>
    </row>
    <row r="1033" spans="1:6" s="55" customFormat="1" x14ac:dyDescent="0.25">
      <c r="A1033" s="51" t="str">
        <f t="shared" si="16"/>
        <v>A</v>
      </c>
      <c r="B1033" s="59" t="s">
        <v>258</v>
      </c>
      <c r="C1033" s="60" t="s">
        <v>11</v>
      </c>
      <c r="D1033" s="61">
        <v>145.01937000000001</v>
      </c>
      <c r="E1033" s="61">
        <v>145.01937000000001</v>
      </c>
      <c r="F1033" s="61">
        <v>0</v>
      </c>
    </row>
    <row r="1034" spans="1:6" s="55" customFormat="1" x14ac:dyDescent="0.25">
      <c r="A1034" s="51" t="str">
        <f t="shared" si="16"/>
        <v>A</v>
      </c>
      <c r="B1034" s="59" t="s">
        <v>258</v>
      </c>
      <c r="C1034" s="60" t="s">
        <v>12</v>
      </c>
      <c r="D1034" s="61">
        <v>87.202770000000001</v>
      </c>
      <c r="E1034" s="61">
        <v>87.202770000000001</v>
      </c>
      <c r="F1034" s="61">
        <v>0</v>
      </c>
    </row>
    <row r="1035" spans="1:6" s="55" customFormat="1" x14ac:dyDescent="0.25">
      <c r="A1035" s="51" t="str">
        <f t="shared" si="16"/>
        <v>A</v>
      </c>
      <c r="B1035" s="59" t="s">
        <v>258</v>
      </c>
      <c r="C1035" s="60" t="s">
        <v>14</v>
      </c>
      <c r="D1035" s="61">
        <v>100</v>
      </c>
      <c r="E1035" s="61">
        <v>0</v>
      </c>
      <c r="F1035" s="61">
        <v>100</v>
      </c>
    </row>
    <row r="1036" spans="1:6" s="55" customFormat="1" x14ac:dyDescent="0.25">
      <c r="A1036" s="51" t="str">
        <f t="shared" si="16"/>
        <v>A</v>
      </c>
      <c r="B1036" s="59" t="s">
        <v>258</v>
      </c>
      <c r="C1036" s="60" t="s">
        <v>15</v>
      </c>
      <c r="D1036" s="61">
        <v>1.70685</v>
      </c>
      <c r="E1036" s="61">
        <v>1.70685</v>
      </c>
      <c r="F1036" s="61">
        <v>0</v>
      </c>
    </row>
    <row r="1037" spans="1:6" s="55" customFormat="1" x14ac:dyDescent="0.25">
      <c r="A1037" s="51" t="str">
        <f t="shared" si="16"/>
        <v>A</v>
      </c>
      <c r="B1037" s="59" t="s">
        <v>258</v>
      </c>
      <c r="C1037" s="60" t="s">
        <v>16</v>
      </c>
      <c r="D1037" s="61">
        <v>0.23549</v>
      </c>
      <c r="E1037" s="61">
        <v>0.23549</v>
      </c>
      <c r="F1037" s="61">
        <v>0</v>
      </c>
    </row>
    <row r="1038" spans="1:6" ht="18.75" thickBot="1" x14ac:dyDescent="0.3">
      <c r="A1038" s="31" t="str">
        <f t="shared" si="16"/>
        <v>A</v>
      </c>
      <c r="B1038" s="42" t="s">
        <v>630</v>
      </c>
      <c r="C1038" s="43" t="s">
        <v>631</v>
      </c>
      <c r="D1038" s="44">
        <v>3237.5313000000001</v>
      </c>
      <c r="E1038" s="44">
        <v>2495.9031100000002</v>
      </c>
      <c r="F1038" s="44">
        <v>741.62819000000002</v>
      </c>
    </row>
    <row r="1039" spans="1:6" ht="15.75" thickTop="1" x14ac:dyDescent="0.25">
      <c r="A1039" s="31" t="str">
        <f t="shared" si="16"/>
        <v>A</v>
      </c>
      <c r="B1039" s="45" t="s">
        <v>258</v>
      </c>
      <c r="C1039" s="46" t="s">
        <v>10</v>
      </c>
      <c r="D1039" s="47">
        <v>3237.5313000000001</v>
      </c>
      <c r="E1039" s="47">
        <v>2495.9031100000002</v>
      </c>
      <c r="F1039" s="47">
        <v>741.62819000000002</v>
      </c>
    </row>
    <row r="1040" spans="1:6" x14ac:dyDescent="0.25">
      <c r="A1040" s="31" t="str">
        <f t="shared" si="16"/>
        <v>A</v>
      </c>
      <c r="B1040" s="48" t="s">
        <v>258</v>
      </c>
      <c r="C1040" s="49" t="s">
        <v>11</v>
      </c>
      <c r="D1040" s="50">
        <v>1504.4043799999999</v>
      </c>
      <c r="E1040" s="50">
        <v>1499.3333</v>
      </c>
      <c r="F1040" s="50">
        <v>5.0710800000000003</v>
      </c>
    </row>
    <row r="1041" spans="1:6" x14ac:dyDescent="0.25">
      <c r="A1041" s="31" t="str">
        <f t="shared" si="16"/>
        <v>A</v>
      </c>
      <c r="B1041" s="48" t="s">
        <v>258</v>
      </c>
      <c r="C1041" s="49" t="s">
        <v>12</v>
      </c>
      <c r="D1041" s="50">
        <v>1322.4225799999999</v>
      </c>
      <c r="E1041" s="50">
        <v>996.56980999999996</v>
      </c>
      <c r="F1041" s="50">
        <v>325.85277000000002</v>
      </c>
    </row>
    <row r="1042" spans="1:6" x14ac:dyDescent="0.25">
      <c r="A1042" s="31" t="str">
        <f t="shared" si="16"/>
        <v>A</v>
      </c>
      <c r="B1042" s="48" t="s">
        <v>258</v>
      </c>
      <c r="C1042" s="49" t="s">
        <v>2</v>
      </c>
      <c r="D1042" s="50">
        <v>110</v>
      </c>
      <c r="E1042" s="50">
        <v>0</v>
      </c>
      <c r="F1042" s="50">
        <v>110</v>
      </c>
    </row>
    <row r="1043" spans="1:6" x14ac:dyDescent="0.25">
      <c r="A1043" s="31" t="str">
        <f t="shared" si="16"/>
        <v>A</v>
      </c>
      <c r="B1043" s="48" t="s">
        <v>258</v>
      </c>
      <c r="C1043" s="49" t="s">
        <v>15</v>
      </c>
      <c r="D1043" s="50">
        <v>1.70319</v>
      </c>
      <c r="E1043" s="50">
        <v>0</v>
      </c>
      <c r="F1043" s="50">
        <v>1.70319</v>
      </c>
    </row>
    <row r="1044" spans="1:6" x14ac:dyDescent="0.25">
      <c r="A1044" s="31" t="str">
        <f t="shared" si="16"/>
        <v>A</v>
      </c>
      <c r="B1044" s="48" t="s">
        <v>258</v>
      </c>
      <c r="C1044" s="49" t="s">
        <v>16</v>
      </c>
      <c r="D1044" s="50">
        <v>299.00115</v>
      </c>
      <c r="E1044" s="50">
        <v>0</v>
      </c>
      <c r="F1044" s="50">
        <v>299.00115</v>
      </c>
    </row>
    <row r="1045" spans="1:6" s="55" customFormat="1" ht="18.75" thickBot="1" x14ac:dyDescent="0.3">
      <c r="A1045" s="51" t="str">
        <f t="shared" si="16"/>
        <v>A</v>
      </c>
      <c r="B1045" s="52" t="s">
        <v>632</v>
      </c>
      <c r="C1045" s="53" t="s">
        <v>633</v>
      </c>
      <c r="D1045" s="54">
        <v>3237.5313000000001</v>
      </c>
      <c r="E1045" s="54">
        <v>2495.9031100000002</v>
      </c>
      <c r="F1045" s="54">
        <v>741.62819000000002</v>
      </c>
    </row>
    <row r="1046" spans="1:6" s="55" customFormat="1" ht="15.75" thickTop="1" x14ac:dyDescent="0.25">
      <c r="A1046" s="51" t="str">
        <f t="shared" si="16"/>
        <v>A</v>
      </c>
      <c r="B1046" s="56" t="s">
        <v>258</v>
      </c>
      <c r="C1046" s="57" t="s">
        <v>10</v>
      </c>
      <c r="D1046" s="58">
        <v>3237.5313000000001</v>
      </c>
      <c r="E1046" s="58">
        <v>2495.9031100000002</v>
      </c>
      <c r="F1046" s="58">
        <v>741.62819000000002</v>
      </c>
    </row>
    <row r="1047" spans="1:6" s="55" customFormat="1" x14ac:dyDescent="0.25">
      <c r="A1047" s="51" t="str">
        <f t="shared" si="16"/>
        <v>A</v>
      </c>
      <c r="B1047" s="59" t="s">
        <v>258</v>
      </c>
      <c r="C1047" s="60" t="s">
        <v>11</v>
      </c>
      <c r="D1047" s="61">
        <v>1504.4043799999999</v>
      </c>
      <c r="E1047" s="61">
        <v>1499.3333</v>
      </c>
      <c r="F1047" s="61">
        <v>5.0710800000000003</v>
      </c>
    </row>
    <row r="1048" spans="1:6" s="55" customFormat="1" x14ac:dyDescent="0.25">
      <c r="A1048" s="51" t="str">
        <f t="shared" si="16"/>
        <v>A</v>
      </c>
      <c r="B1048" s="59" t="s">
        <v>258</v>
      </c>
      <c r="C1048" s="60" t="s">
        <v>12</v>
      </c>
      <c r="D1048" s="61">
        <v>1322.4225799999999</v>
      </c>
      <c r="E1048" s="61">
        <v>996.56980999999996</v>
      </c>
      <c r="F1048" s="61">
        <v>325.85277000000002</v>
      </c>
    </row>
    <row r="1049" spans="1:6" s="55" customFormat="1" x14ac:dyDescent="0.25">
      <c r="A1049" s="51" t="str">
        <f t="shared" si="16"/>
        <v>A</v>
      </c>
      <c r="B1049" s="59" t="s">
        <v>258</v>
      </c>
      <c r="C1049" s="60" t="s">
        <v>2</v>
      </c>
      <c r="D1049" s="61">
        <v>110</v>
      </c>
      <c r="E1049" s="61">
        <v>0</v>
      </c>
      <c r="F1049" s="61">
        <v>110</v>
      </c>
    </row>
    <row r="1050" spans="1:6" s="55" customFormat="1" x14ac:dyDescent="0.25">
      <c r="A1050" s="51" t="str">
        <f t="shared" si="16"/>
        <v>A</v>
      </c>
      <c r="B1050" s="59" t="s">
        <v>258</v>
      </c>
      <c r="C1050" s="60" t="s">
        <v>15</v>
      </c>
      <c r="D1050" s="61">
        <v>1.70319</v>
      </c>
      <c r="E1050" s="61">
        <v>0</v>
      </c>
      <c r="F1050" s="61">
        <v>1.70319</v>
      </c>
    </row>
    <row r="1051" spans="1:6" s="55" customFormat="1" x14ac:dyDescent="0.25">
      <c r="A1051" s="51" t="str">
        <f t="shared" si="16"/>
        <v>A</v>
      </c>
      <c r="B1051" s="59" t="s">
        <v>258</v>
      </c>
      <c r="C1051" s="60" t="s">
        <v>16</v>
      </c>
      <c r="D1051" s="61">
        <v>299.00115</v>
      </c>
      <c r="E1051" s="61">
        <v>0</v>
      </c>
      <c r="F1051" s="61">
        <v>299.00115</v>
      </c>
    </row>
    <row r="1052" spans="1:6" ht="36.75" thickBot="1" x14ac:dyDescent="0.3">
      <c r="A1052" s="31" t="str">
        <f t="shared" si="16"/>
        <v>A</v>
      </c>
      <c r="B1052" s="42" t="s">
        <v>634</v>
      </c>
      <c r="C1052" s="43" t="s">
        <v>635</v>
      </c>
      <c r="D1052" s="44">
        <v>2993.8362700000007</v>
      </c>
      <c r="E1052" s="44">
        <v>2619.4485700000005</v>
      </c>
      <c r="F1052" s="44">
        <v>374.3877</v>
      </c>
    </row>
    <row r="1053" spans="1:6" ht="15.75" thickTop="1" x14ac:dyDescent="0.25">
      <c r="A1053" s="31" t="str">
        <f t="shared" si="16"/>
        <v>A</v>
      </c>
      <c r="B1053" s="45" t="s">
        <v>258</v>
      </c>
      <c r="C1053" s="46" t="s">
        <v>10</v>
      </c>
      <c r="D1053" s="47">
        <v>2993.0712700000004</v>
      </c>
      <c r="E1053" s="47">
        <v>2618.6835700000001</v>
      </c>
      <c r="F1053" s="47">
        <v>374.3877</v>
      </c>
    </row>
    <row r="1054" spans="1:6" x14ac:dyDescent="0.25">
      <c r="A1054" s="31" t="str">
        <f t="shared" si="16"/>
        <v>A</v>
      </c>
      <c r="B1054" s="48" t="s">
        <v>258</v>
      </c>
      <c r="C1054" s="49" t="s">
        <v>11</v>
      </c>
      <c r="D1054" s="50">
        <v>1671.8592599999999</v>
      </c>
      <c r="E1054" s="50">
        <v>1671.8592599999999</v>
      </c>
      <c r="F1054" s="50">
        <v>0</v>
      </c>
    </row>
    <row r="1055" spans="1:6" x14ac:dyDescent="0.25">
      <c r="A1055" s="31" t="str">
        <f t="shared" si="16"/>
        <v>A</v>
      </c>
      <c r="B1055" s="48" t="s">
        <v>258</v>
      </c>
      <c r="C1055" s="49" t="s">
        <v>12</v>
      </c>
      <c r="D1055" s="50">
        <v>1167.33761</v>
      </c>
      <c r="E1055" s="50">
        <v>946.82431000000008</v>
      </c>
      <c r="F1055" s="50">
        <v>220.51329999999999</v>
      </c>
    </row>
    <row r="1056" spans="1:6" x14ac:dyDescent="0.25">
      <c r="A1056" s="31" t="str">
        <f t="shared" si="16"/>
        <v>A</v>
      </c>
      <c r="B1056" s="48" t="s">
        <v>258</v>
      </c>
      <c r="C1056" s="49" t="s">
        <v>2</v>
      </c>
      <c r="D1056" s="50">
        <v>66</v>
      </c>
      <c r="E1056" s="50">
        <v>0</v>
      </c>
      <c r="F1056" s="50">
        <v>66</v>
      </c>
    </row>
    <row r="1057" spans="1:6" x14ac:dyDescent="0.25">
      <c r="A1057" s="31" t="str">
        <f t="shared" si="16"/>
        <v>A</v>
      </c>
      <c r="B1057" s="48" t="s">
        <v>258</v>
      </c>
      <c r="C1057" s="49" t="s">
        <v>15</v>
      </c>
      <c r="D1057" s="50">
        <v>72.884960000000007</v>
      </c>
      <c r="E1057" s="50">
        <v>0</v>
      </c>
      <c r="F1057" s="50">
        <v>72.884960000000007</v>
      </c>
    </row>
    <row r="1058" spans="1:6" x14ac:dyDescent="0.25">
      <c r="A1058" s="31" t="str">
        <f t="shared" si="16"/>
        <v>A</v>
      </c>
      <c r="B1058" s="48" t="s">
        <v>258</v>
      </c>
      <c r="C1058" s="49" t="s">
        <v>16</v>
      </c>
      <c r="D1058" s="50">
        <v>14.98944</v>
      </c>
      <c r="E1058" s="50">
        <v>0</v>
      </c>
      <c r="F1058" s="50">
        <v>14.98944</v>
      </c>
    </row>
    <row r="1059" spans="1:6" x14ac:dyDescent="0.25">
      <c r="A1059" s="31" t="str">
        <f t="shared" si="16"/>
        <v>A</v>
      </c>
      <c r="B1059" s="45" t="s">
        <v>258</v>
      </c>
      <c r="C1059" s="46" t="s">
        <v>17</v>
      </c>
      <c r="D1059" s="47">
        <v>0.76500000000000001</v>
      </c>
      <c r="E1059" s="47">
        <v>0.76500000000000001</v>
      </c>
      <c r="F1059" s="47">
        <v>0</v>
      </c>
    </row>
    <row r="1060" spans="1:6" s="55" customFormat="1" ht="36.75" thickBot="1" x14ac:dyDescent="0.3">
      <c r="A1060" s="51" t="str">
        <f t="shared" si="16"/>
        <v>A</v>
      </c>
      <c r="B1060" s="52" t="s">
        <v>636</v>
      </c>
      <c r="C1060" s="53" t="s">
        <v>637</v>
      </c>
      <c r="D1060" s="54">
        <v>2993.8362700000007</v>
      </c>
      <c r="E1060" s="54">
        <v>2619.4485700000005</v>
      </c>
      <c r="F1060" s="54">
        <v>374.3877</v>
      </c>
    </row>
    <row r="1061" spans="1:6" s="55" customFormat="1" ht="15.75" thickTop="1" x14ac:dyDescent="0.25">
      <c r="A1061" s="51" t="str">
        <f t="shared" si="16"/>
        <v>A</v>
      </c>
      <c r="B1061" s="56" t="s">
        <v>258</v>
      </c>
      <c r="C1061" s="57" t="s">
        <v>10</v>
      </c>
      <c r="D1061" s="58">
        <v>2993.0712700000004</v>
      </c>
      <c r="E1061" s="58">
        <v>2618.6835700000001</v>
      </c>
      <c r="F1061" s="58">
        <v>374.3877</v>
      </c>
    </row>
    <row r="1062" spans="1:6" s="55" customFormat="1" x14ac:dyDescent="0.25">
      <c r="A1062" s="51" t="str">
        <f t="shared" si="16"/>
        <v>A</v>
      </c>
      <c r="B1062" s="59" t="s">
        <v>258</v>
      </c>
      <c r="C1062" s="60" t="s">
        <v>11</v>
      </c>
      <c r="D1062" s="61">
        <v>1671.8592599999999</v>
      </c>
      <c r="E1062" s="61">
        <v>1671.8592599999999</v>
      </c>
      <c r="F1062" s="61">
        <v>0</v>
      </c>
    </row>
    <row r="1063" spans="1:6" s="55" customFormat="1" x14ac:dyDescent="0.25">
      <c r="A1063" s="51" t="str">
        <f t="shared" si="16"/>
        <v>A</v>
      </c>
      <c r="B1063" s="59" t="s">
        <v>258</v>
      </c>
      <c r="C1063" s="60" t="s">
        <v>12</v>
      </c>
      <c r="D1063" s="61">
        <v>1167.33761</v>
      </c>
      <c r="E1063" s="61">
        <v>946.82431000000008</v>
      </c>
      <c r="F1063" s="61">
        <v>220.51329999999999</v>
      </c>
    </row>
    <row r="1064" spans="1:6" s="55" customFormat="1" x14ac:dyDescent="0.25">
      <c r="A1064" s="51" t="str">
        <f t="shared" si="16"/>
        <v>A</v>
      </c>
      <c r="B1064" s="59" t="s">
        <v>258</v>
      </c>
      <c r="C1064" s="60" t="s">
        <v>2</v>
      </c>
      <c r="D1064" s="61">
        <v>66</v>
      </c>
      <c r="E1064" s="61">
        <v>0</v>
      </c>
      <c r="F1064" s="61">
        <v>66</v>
      </c>
    </row>
    <row r="1065" spans="1:6" s="55" customFormat="1" x14ac:dyDescent="0.25">
      <c r="A1065" s="51" t="str">
        <f t="shared" si="16"/>
        <v>A</v>
      </c>
      <c r="B1065" s="59" t="s">
        <v>258</v>
      </c>
      <c r="C1065" s="60" t="s">
        <v>15</v>
      </c>
      <c r="D1065" s="61">
        <v>72.884960000000007</v>
      </c>
      <c r="E1065" s="61">
        <v>0</v>
      </c>
      <c r="F1065" s="61">
        <v>72.884960000000007</v>
      </c>
    </row>
    <row r="1066" spans="1:6" s="55" customFormat="1" x14ac:dyDescent="0.25">
      <c r="A1066" s="51" t="str">
        <f t="shared" si="16"/>
        <v>A</v>
      </c>
      <c r="B1066" s="59" t="s">
        <v>258</v>
      </c>
      <c r="C1066" s="60" t="s">
        <v>16</v>
      </c>
      <c r="D1066" s="61">
        <v>14.98944</v>
      </c>
      <c r="E1066" s="61">
        <v>0</v>
      </c>
      <c r="F1066" s="61">
        <v>14.98944</v>
      </c>
    </row>
    <row r="1067" spans="1:6" s="55" customFormat="1" x14ac:dyDescent="0.25">
      <c r="A1067" s="51" t="str">
        <f t="shared" si="16"/>
        <v>A</v>
      </c>
      <c r="B1067" s="56" t="s">
        <v>258</v>
      </c>
      <c r="C1067" s="57" t="s">
        <v>17</v>
      </c>
      <c r="D1067" s="58">
        <v>0.76500000000000001</v>
      </c>
      <c r="E1067" s="58">
        <v>0.76500000000000001</v>
      </c>
      <c r="F1067" s="58">
        <v>0</v>
      </c>
    </row>
    <row r="1068" spans="1:6" ht="36.75" thickBot="1" x14ac:dyDescent="0.3">
      <c r="A1068" s="31" t="str">
        <f t="shared" si="16"/>
        <v>A</v>
      </c>
      <c r="B1068" s="42" t="s">
        <v>638</v>
      </c>
      <c r="C1068" s="43" t="s">
        <v>639</v>
      </c>
      <c r="D1068" s="44">
        <v>13050.838549999999</v>
      </c>
      <c r="E1068" s="44">
        <v>1250</v>
      </c>
      <c r="F1068" s="44">
        <v>11800.838549999999</v>
      </c>
    </row>
    <row r="1069" spans="1:6" ht="15.75" thickTop="1" x14ac:dyDescent="0.25">
      <c r="A1069" s="31" t="str">
        <f t="shared" si="16"/>
        <v>A</v>
      </c>
      <c r="B1069" s="45" t="s">
        <v>258</v>
      </c>
      <c r="C1069" s="46" t="s">
        <v>10</v>
      </c>
      <c r="D1069" s="47">
        <v>12580.39719</v>
      </c>
      <c r="E1069" s="47">
        <v>1250</v>
      </c>
      <c r="F1069" s="47">
        <v>11330.39719</v>
      </c>
    </row>
    <row r="1070" spans="1:6" x14ac:dyDescent="0.25">
      <c r="A1070" s="31" t="str">
        <f t="shared" si="16"/>
        <v>A</v>
      </c>
      <c r="B1070" s="48" t="s">
        <v>258</v>
      </c>
      <c r="C1070" s="49" t="s">
        <v>11</v>
      </c>
      <c r="D1070" s="50">
        <v>4721.5827499999996</v>
      </c>
      <c r="E1070" s="50">
        <v>0</v>
      </c>
      <c r="F1070" s="50">
        <v>4721.5827499999996</v>
      </c>
    </row>
    <row r="1071" spans="1:6" x14ac:dyDescent="0.25">
      <c r="A1071" s="31" t="str">
        <f t="shared" si="16"/>
        <v>A</v>
      </c>
      <c r="B1071" s="48" t="s">
        <v>258</v>
      </c>
      <c r="C1071" s="49" t="s">
        <v>12</v>
      </c>
      <c r="D1071" s="50">
        <v>7295.2669299999998</v>
      </c>
      <c r="E1071" s="50">
        <v>1250</v>
      </c>
      <c r="F1071" s="50">
        <v>6045.2669299999998</v>
      </c>
    </row>
    <row r="1072" spans="1:6" x14ac:dyDescent="0.25">
      <c r="A1072" s="31" t="str">
        <f t="shared" si="16"/>
        <v>A</v>
      </c>
      <c r="B1072" s="48" t="s">
        <v>258</v>
      </c>
      <c r="C1072" s="49" t="s">
        <v>2</v>
      </c>
      <c r="D1072" s="50">
        <v>84</v>
      </c>
      <c r="E1072" s="50">
        <v>0</v>
      </c>
      <c r="F1072" s="50">
        <v>84</v>
      </c>
    </row>
    <row r="1073" spans="1:6" x14ac:dyDescent="0.25">
      <c r="A1073" s="31" t="str">
        <f t="shared" si="16"/>
        <v>A</v>
      </c>
      <c r="B1073" s="48" t="s">
        <v>258</v>
      </c>
      <c r="C1073" s="49" t="s">
        <v>15</v>
      </c>
      <c r="D1073" s="50">
        <v>418.70373000000001</v>
      </c>
      <c r="E1073" s="50">
        <v>0</v>
      </c>
      <c r="F1073" s="50">
        <v>418.70373000000001</v>
      </c>
    </row>
    <row r="1074" spans="1:6" x14ac:dyDescent="0.25">
      <c r="A1074" s="31" t="str">
        <f t="shared" si="16"/>
        <v>A</v>
      </c>
      <c r="B1074" s="48" t="s">
        <v>258</v>
      </c>
      <c r="C1074" s="49" t="s">
        <v>16</v>
      </c>
      <c r="D1074" s="50">
        <v>60.843779999999995</v>
      </c>
      <c r="E1074" s="50">
        <v>0</v>
      </c>
      <c r="F1074" s="50">
        <v>60.843779999999995</v>
      </c>
    </row>
    <row r="1075" spans="1:6" x14ac:dyDescent="0.25">
      <c r="A1075" s="31" t="str">
        <f t="shared" si="16"/>
        <v>A</v>
      </c>
      <c r="B1075" s="45" t="s">
        <v>258</v>
      </c>
      <c r="C1075" s="46" t="s">
        <v>17</v>
      </c>
      <c r="D1075" s="47">
        <v>470.44135999999997</v>
      </c>
      <c r="E1075" s="47">
        <v>0</v>
      </c>
      <c r="F1075" s="47">
        <v>470.44135999999997</v>
      </c>
    </row>
    <row r="1076" spans="1:6" ht="36.75" thickBot="1" x14ac:dyDescent="0.3">
      <c r="A1076" s="31" t="str">
        <f t="shared" si="16"/>
        <v>A</v>
      </c>
      <c r="B1076" s="42" t="s">
        <v>640</v>
      </c>
      <c r="C1076" s="43" t="s">
        <v>641</v>
      </c>
      <c r="D1076" s="44">
        <v>28703.493629999997</v>
      </c>
      <c r="E1076" s="44">
        <v>8653.2114499999989</v>
      </c>
      <c r="F1076" s="44">
        <v>20050.282179999998</v>
      </c>
    </row>
    <row r="1077" spans="1:6" ht="15.75" thickTop="1" x14ac:dyDescent="0.25">
      <c r="A1077" s="31" t="str">
        <f t="shared" si="16"/>
        <v>A</v>
      </c>
      <c r="B1077" s="45" t="s">
        <v>258</v>
      </c>
      <c r="C1077" s="46" t="s">
        <v>10</v>
      </c>
      <c r="D1077" s="47">
        <v>26571.51613</v>
      </c>
      <c r="E1077" s="47">
        <v>6991.4334500000004</v>
      </c>
      <c r="F1077" s="47">
        <v>19580.08268</v>
      </c>
    </row>
    <row r="1078" spans="1:6" x14ac:dyDescent="0.25">
      <c r="A1078" s="31" t="str">
        <f t="shared" si="16"/>
        <v>A</v>
      </c>
      <c r="B1078" s="48" t="s">
        <v>258</v>
      </c>
      <c r="C1078" s="49" t="s">
        <v>11</v>
      </c>
      <c r="D1078" s="50">
        <v>4801.5448799999995</v>
      </c>
      <c r="E1078" s="50">
        <v>0</v>
      </c>
      <c r="F1078" s="50">
        <v>4801.5448799999995</v>
      </c>
    </row>
    <row r="1079" spans="1:6" x14ac:dyDescent="0.25">
      <c r="A1079" s="31" t="str">
        <f t="shared" si="16"/>
        <v>A</v>
      </c>
      <c r="B1079" s="48" t="s">
        <v>258</v>
      </c>
      <c r="C1079" s="49" t="s">
        <v>12</v>
      </c>
      <c r="D1079" s="50">
        <v>13393.232670000001</v>
      </c>
      <c r="E1079" s="50">
        <v>6907.8642900000004</v>
      </c>
      <c r="F1079" s="50">
        <v>6485.3683799999999</v>
      </c>
    </row>
    <row r="1080" spans="1:6" x14ac:dyDescent="0.25">
      <c r="A1080" s="31" t="str">
        <f t="shared" si="16"/>
        <v>A</v>
      </c>
      <c r="B1080" s="48" t="s">
        <v>258</v>
      </c>
      <c r="C1080" s="49" t="s">
        <v>2</v>
      </c>
      <c r="D1080" s="50">
        <v>7383.7115100000001</v>
      </c>
      <c r="E1080" s="50">
        <v>0</v>
      </c>
      <c r="F1080" s="50">
        <v>7383.7115100000001</v>
      </c>
    </row>
    <row r="1081" spans="1:6" x14ac:dyDescent="0.25">
      <c r="A1081" s="31" t="str">
        <f t="shared" si="16"/>
        <v>A</v>
      </c>
      <c r="B1081" s="48" t="s">
        <v>258</v>
      </c>
      <c r="C1081" s="49" t="s">
        <v>15</v>
      </c>
      <c r="D1081" s="50">
        <v>363.33292999999998</v>
      </c>
      <c r="E1081" s="50">
        <v>45.500699999999995</v>
      </c>
      <c r="F1081" s="50">
        <v>317.83222999999998</v>
      </c>
    </row>
    <row r="1082" spans="1:6" x14ac:dyDescent="0.25">
      <c r="A1082" s="31" t="str">
        <f t="shared" si="16"/>
        <v>A</v>
      </c>
      <c r="B1082" s="48" t="s">
        <v>258</v>
      </c>
      <c r="C1082" s="49" t="s">
        <v>16</v>
      </c>
      <c r="D1082" s="50">
        <v>629.69414000000006</v>
      </c>
      <c r="E1082" s="50">
        <v>38.068460000000002</v>
      </c>
      <c r="F1082" s="50">
        <v>591.6256800000001</v>
      </c>
    </row>
    <row r="1083" spans="1:6" x14ac:dyDescent="0.25">
      <c r="A1083" s="31" t="str">
        <f t="shared" si="16"/>
        <v>A</v>
      </c>
      <c r="B1083" s="45" t="s">
        <v>258</v>
      </c>
      <c r="C1083" s="46" t="s">
        <v>17</v>
      </c>
      <c r="D1083" s="47">
        <v>2131.9775</v>
      </c>
      <c r="E1083" s="47">
        <v>1661.778</v>
      </c>
      <c r="F1083" s="47">
        <v>470.1995</v>
      </c>
    </row>
    <row r="1084" spans="1:6" ht="18.75" thickBot="1" x14ac:dyDescent="0.3">
      <c r="A1084" s="31" t="str">
        <f t="shared" si="16"/>
        <v>A</v>
      </c>
      <c r="B1084" s="42" t="s">
        <v>642</v>
      </c>
      <c r="C1084" s="43" t="s">
        <v>643</v>
      </c>
      <c r="D1084" s="44">
        <v>1072.4689799999999</v>
      </c>
      <c r="E1084" s="44">
        <v>1072.4689799999999</v>
      </c>
      <c r="F1084" s="44">
        <v>0</v>
      </c>
    </row>
    <row r="1085" spans="1:6" ht="15.75" thickTop="1" x14ac:dyDescent="0.25">
      <c r="A1085" s="31" t="str">
        <f t="shared" si="16"/>
        <v>A</v>
      </c>
      <c r="B1085" s="45" t="s">
        <v>258</v>
      </c>
      <c r="C1085" s="46" t="s">
        <v>10</v>
      </c>
      <c r="D1085" s="47">
        <v>1072.4689799999999</v>
      </c>
      <c r="E1085" s="47">
        <v>1072.4689799999999</v>
      </c>
      <c r="F1085" s="47">
        <v>0</v>
      </c>
    </row>
    <row r="1086" spans="1:6" x14ac:dyDescent="0.25">
      <c r="A1086" s="31" t="str">
        <f t="shared" si="16"/>
        <v>A</v>
      </c>
      <c r="B1086" s="48" t="s">
        <v>258</v>
      </c>
      <c r="C1086" s="49" t="s">
        <v>12</v>
      </c>
      <c r="D1086" s="50">
        <v>1072.1611499999999</v>
      </c>
      <c r="E1086" s="50">
        <v>1072.1611499999999</v>
      </c>
      <c r="F1086" s="50">
        <v>0</v>
      </c>
    </row>
    <row r="1087" spans="1:6" x14ac:dyDescent="0.25">
      <c r="A1087" s="31" t="str">
        <f t="shared" si="16"/>
        <v>A</v>
      </c>
      <c r="B1087" s="48" t="s">
        <v>258</v>
      </c>
      <c r="C1087" s="49" t="s">
        <v>16</v>
      </c>
      <c r="D1087" s="50">
        <v>0.30782999999999999</v>
      </c>
      <c r="E1087" s="50">
        <v>0.30782999999999999</v>
      </c>
      <c r="F1087" s="50">
        <v>0</v>
      </c>
    </row>
    <row r="1088" spans="1:6" ht="36.75" thickBot="1" x14ac:dyDescent="0.3">
      <c r="A1088" s="31" t="str">
        <f t="shared" si="16"/>
        <v>A</v>
      </c>
      <c r="B1088" s="42" t="s">
        <v>644</v>
      </c>
      <c r="C1088" s="43" t="s">
        <v>645</v>
      </c>
      <c r="D1088" s="44">
        <v>17924.597310000001</v>
      </c>
      <c r="E1088" s="44">
        <v>276.64861999999999</v>
      </c>
      <c r="F1088" s="44">
        <v>17647.948690000001</v>
      </c>
    </row>
    <row r="1089" spans="1:6" ht="15.75" thickTop="1" x14ac:dyDescent="0.25">
      <c r="A1089" s="31" t="str">
        <f t="shared" si="16"/>
        <v>A</v>
      </c>
      <c r="B1089" s="45" t="s">
        <v>258</v>
      </c>
      <c r="C1089" s="46" t="s">
        <v>10</v>
      </c>
      <c r="D1089" s="47">
        <v>17464.041360000003</v>
      </c>
      <c r="E1089" s="47">
        <v>276.64861999999999</v>
      </c>
      <c r="F1089" s="47">
        <v>17187.392740000003</v>
      </c>
    </row>
    <row r="1090" spans="1:6" x14ac:dyDescent="0.25">
      <c r="A1090" s="31" t="str">
        <f t="shared" si="16"/>
        <v>A</v>
      </c>
      <c r="B1090" s="48" t="s">
        <v>258</v>
      </c>
      <c r="C1090" s="49" t="s">
        <v>11</v>
      </c>
      <c r="D1090" s="50">
        <v>2912.39689</v>
      </c>
      <c r="E1090" s="50">
        <v>0</v>
      </c>
      <c r="F1090" s="50">
        <v>2912.39689</v>
      </c>
    </row>
    <row r="1091" spans="1:6" x14ac:dyDescent="0.25">
      <c r="A1091" s="31" t="str">
        <f t="shared" si="16"/>
        <v>A</v>
      </c>
      <c r="B1091" s="48" t="s">
        <v>258</v>
      </c>
      <c r="C1091" s="49" t="s">
        <v>12</v>
      </c>
      <c r="D1091" s="50">
        <v>7680.7015000000001</v>
      </c>
      <c r="E1091" s="50">
        <v>276.64861999999999</v>
      </c>
      <c r="F1091" s="50">
        <v>7404.0528800000002</v>
      </c>
    </row>
    <row r="1092" spans="1:6" x14ac:dyDescent="0.25">
      <c r="A1092" s="31" t="str">
        <f t="shared" ref="A1092:A1155" si="17">IF(OR(D1092&lt;&gt;0,),"A","B")</f>
        <v>A</v>
      </c>
      <c r="B1092" s="48" t="s">
        <v>258</v>
      </c>
      <c r="C1092" s="49" t="s">
        <v>2</v>
      </c>
      <c r="D1092" s="50">
        <v>6600</v>
      </c>
      <c r="E1092" s="50">
        <v>0</v>
      </c>
      <c r="F1092" s="50">
        <v>6600</v>
      </c>
    </row>
    <row r="1093" spans="1:6" x14ac:dyDescent="0.25">
      <c r="A1093" s="31" t="str">
        <f t="shared" si="17"/>
        <v>A</v>
      </c>
      <c r="B1093" s="48" t="s">
        <v>258</v>
      </c>
      <c r="C1093" s="49" t="s">
        <v>15</v>
      </c>
      <c r="D1093" s="50">
        <v>130.82077999999998</v>
      </c>
      <c r="E1093" s="50">
        <v>0</v>
      </c>
      <c r="F1093" s="50">
        <v>130.82077999999998</v>
      </c>
    </row>
    <row r="1094" spans="1:6" x14ac:dyDescent="0.25">
      <c r="A1094" s="31" t="str">
        <f t="shared" si="17"/>
        <v>A</v>
      </c>
      <c r="B1094" s="48" t="s">
        <v>258</v>
      </c>
      <c r="C1094" s="49" t="s">
        <v>16</v>
      </c>
      <c r="D1094" s="50">
        <v>140.12218999999999</v>
      </c>
      <c r="E1094" s="50">
        <v>0</v>
      </c>
      <c r="F1094" s="50">
        <v>140.12218999999999</v>
      </c>
    </row>
    <row r="1095" spans="1:6" x14ac:dyDescent="0.25">
      <c r="A1095" s="31" t="str">
        <f t="shared" si="17"/>
        <v>A</v>
      </c>
      <c r="B1095" s="45" t="s">
        <v>258</v>
      </c>
      <c r="C1095" s="46" t="s">
        <v>17</v>
      </c>
      <c r="D1095" s="47">
        <v>460.55595</v>
      </c>
      <c r="E1095" s="47">
        <v>0</v>
      </c>
      <c r="F1095" s="47">
        <v>460.55595</v>
      </c>
    </row>
    <row r="1096" spans="1:6" ht="36.75" thickBot="1" x14ac:dyDescent="0.3">
      <c r="A1096" s="31" t="str">
        <f t="shared" si="17"/>
        <v>A</v>
      </c>
      <c r="B1096" s="42" t="s">
        <v>646</v>
      </c>
      <c r="C1096" s="43" t="s">
        <v>647</v>
      </c>
      <c r="D1096" s="44">
        <v>586.57389999999998</v>
      </c>
      <c r="E1096" s="44">
        <v>0</v>
      </c>
      <c r="F1096" s="44">
        <v>586.57389999999998</v>
      </c>
    </row>
    <row r="1097" spans="1:6" ht="15.75" thickTop="1" x14ac:dyDescent="0.25">
      <c r="A1097" s="31" t="str">
        <f t="shared" si="17"/>
        <v>A</v>
      </c>
      <c r="B1097" s="45" t="s">
        <v>258</v>
      </c>
      <c r="C1097" s="46" t="s">
        <v>10</v>
      </c>
      <c r="D1097" s="47">
        <v>578.95889999999997</v>
      </c>
      <c r="E1097" s="47">
        <v>0</v>
      </c>
      <c r="F1097" s="47">
        <v>578.95889999999997</v>
      </c>
    </row>
    <row r="1098" spans="1:6" x14ac:dyDescent="0.25">
      <c r="A1098" s="31" t="str">
        <f t="shared" si="17"/>
        <v>A</v>
      </c>
      <c r="B1098" s="48" t="s">
        <v>258</v>
      </c>
      <c r="C1098" s="49" t="s">
        <v>11</v>
      </c>
      <c r="D1098" s="50">
        <v>262.959</v>
      </c>
      <c r="E1098" s="50">
        <v>0</v>
      </c>
      <c r="F1098" s="50">
        <v>262.959</v>
      </c>
    </row>
    <row r="1099" spans="1:6" x14ac:dyDescent="0.25">
      <c r="A1099" s="31" t="str">
        <f t="shared" si="17"/>
        <v>A</v>
      </c>
      <c r="B1099" s="48" t="s">
        <v>258</v>
      </c>
      <c r="C1099" s="49" t="s">
        <v>12</v>
      </c>
      <c r="D1099" s="50">
        <v>208.73059000000001</v>
      </c>
      <c r="E1099" s="50">
        <v>0</v>
      </c>
      <c r="F1099" s="50">
        <v>208.73059000000001</v>
      </c>
    </row>
    <row r="1100" spans="1:6" x14ac:dyDescent="0.25">
      <c r="A1100" s="31" t="str">
        <f t="shared" si="17"/>
        <v>A</v>
      </c>
      <c r="B1100" s="48" t="s">
        <v>258</v>
      </c>
      <c r="C1100" s="49" t="s">
        <v>2</v>
      </c>
      <c r="D1100" s="50">
        <v>100</v>
      </c>
      <c r="E1100" s="50">
        <v>0</v>
      </c>
      <c r="F1100" s="50">
        <v>100</v>
      </c>
    </row>
    <row r="1101" spans="1:6" x14ac:dyDescent="0.25">
      <c r="A1101" s="31" t="str">
        <f t="shared" si="17"/>
        <v>A</v>
      </c>
      <c r="B1101" s="48" t="s">
        <v>258</v>
      </c>
      <c r="C1101" s="49" t="s">
        <v>15</v>
      </c>
      <c r="D1101" s="50">
        <v>6.1310000000000002</v>
      </c>
      <c r="E1101" s="50">
        <v>0</v>
      </c>
      <c r="F1101" s="50">
        <v>6.1310000000000002</v>
      </c>
    </row>
    <row r="1102" spans="1:6" x14ac:dyDescent="0.25">
      <c r="A1102" s="31" t="str">
        <f t="shared" si="17"/>
        <v>A</v>
      </c>
      <c r="B1102" s="48" t="s">
        <v>258</v>
      </c>
      <c r="C1102" s="49" t="s">
        <v>16</v>
      </c>
      <c r="D1102" s="50">
        <v>1.1383099999999999</v>
      </c>
      <c r="E1102" s="50">
        <v>0</v>
      </c>
      <c r="F1102" s="50">
        <v>1.1383099999999999</v>
      </c>
    </row>
    <row r="1103" spans="1:6" x14ac:dyDescent="0.25">
      <c r="A1103" s="31" t="str">
        <f t="shared" si="17"/>
        <v>A</v>
      </c>
      <c r="B1103" s="45" t="s">
        <v>258</v>
      </c>
      <c r="C1103" s="46" t="s">
        <v>17</v>
      </c>
      <c r="D1103" s="47">
        <v>7.6150000000000002</v>
      </c>
      <c r="E1103" s="47">
        <v>0</v>
      </c>
      <c r="F1103" s="47">
        <v>7.6150000000000002</v>
      </c>
    </row>
    <row r="1104" spans="1:6" ht="54.75" thickBot="1" x14ac:dyDescent="0.3">
      <c r="A1104" s="31" t="str">
        <f t="shared" si="17"/>
        <v>A</v>
      </c>
      <c r="B1104" s="42" t="s">
        <v>648</v>
      </c>
      <c r="C1104" s="43" t="s">
        <v>649</v>
      </c>
      <c r="D1104" s="44">
        <v>8269.9136899999994</v>
      </c>
      <c r="E1104" s="44">
        <v>0</v>
      </c>
      <c r="F1104" s="44">
        <v>8269.9136899999994</v>
      </c>
    </row>
    <row r="1105" spans="1:6" ht="15.75" thickTop="1" x14ac:dyDescent="0.25">
      <c r="A1105" s="31" t="str">
        <f t="shared" si="17"/>
        <v>A</v>
      </c>
      <c r="B1105" s="45" t="s">
        <v>258</v>
      </c>
      <c r="C1105" s="46" t="s">
        <v>10</v>
      </c>
      <c r="D1105" s="47">
        <v>7946.7457799999993</v>
      </c>
      <c r="E1105" s="47">
        <v>0</v>
      </c>
      <c r="F1105" s="47">
        <v>7946.7457799999993</v>
      </c>
    </row>
    <row r="1106" spans="1:6" x14ac:dyDescent="0.25">
      <c r="A1106" s="31" t="str">
        <f t="shared" si="17"/>
        <v>A</v>
      </c>
      <c r="B1106" s="48" t="s">
        <v>258</v>
      </c>
      <c r="C1106" s="49" t="s">
        <v>11</v>
      </c>
      <c r="D1106" s="50">
        <v>2964.86879</v>
      </c>
      <c r="E1106" s="50">
        <v>0</v>
      </c>
      <c r="F1106" s="50">
        <v>2964.86879</v>
      </c>
    </row>
    <row r="1107" spans="1:6" x14ac:dyDescent="0.25">
      <c r="A1107" s="31" t="str">
        <f t="shared" si="17"/>
        <v>A</v>
      </c>
      <c r="B1107" s="48" t="s">
        <v>258</v>
      </c>
      <c r="C1107" s="49" t="s">
        <v>12</v>
      </c>
      <c r="D1107" s="50">
        <v>2784.29882</v>
      </c>
      <c r="E1107" s="50">
        <v>0</v>
      </c>
      <c r="F1107" s="50">
        <v>2784.29882</v>
      </c>
    </row>
    <row r="1108" spans="1:6" x14ac:dyDescent="0.25">
      <c r="A1108" s="31" t="str">
        <f t="shared" si="17"/>
        <v>A</v>
      </c>
      <c r="B1108" s="48" t="s">
        <v>258</v>
      </c>
      <c r="C1108" s="49" t="s">
        <v>2</v>
      </c>
      <c r="D1108" s="50">
        <v>1627.04189</v>
      </c>
      <c r="E1108" s="50">
        <v>0</v>
      </c>
      <c r="F1108" s="50">
        <v>1627.04189</v>
      </c>
    </row>
    <row r="1109" spans="1:6" x14ac:dyDescent="0.25">
      <c r="A1109" s="31" t="str">
        <f t="shared" si="17"/>
        <v>A</v>
      </c>
      <c r="B1109" s="48" t="s">
        <v>258</v>
      </c>
      <c r="C1109" s="49" t="s">
        <v>15</v>
      </c>
      <c r="D1109" s="50">
        <v>141.18361999999999</v>
      </c>
      <c r="E1109" s="50">
        <v>0</v>
      </c>
      <c r="F1109" s="50">
        <v>141.18361999999999</v>
      </c>
    </row>
    <row r="1110" spans="1:6" x14ac:dyDescent="0.25">
      <c r="A1110" s="31" t="str">
        <f t="shared" si="17"/>
        <v>A</v>
      </c>
      <c r="B1110" s="48" t="s">
        <v>258</v>
      </c>
      <c r="C1110" s="49" t="s">
        <v>16</v>
      </c>
      <c r="D1110" s="50">
        <v>429.35265999999996</v>
      </c>
      <c r="E1110" s="50">
        <v>0</v>
      </c>
      <c r="F1110" s="50">
        <v>429.35265999999996</v>
      </c>
    </row>
    <row r="1111" spans="1:6" x14ac:dyDescent="0.25">
      <c r="A1111" s="31" t="str">
        <f t="shared" si="17"/>
        <v>A</v>
      </c>
      <c r="B1111" s="45" t="s">
        <v>258</v>
      </c>
      <c r="C1111" s="46" t="s">
        <v>17</v>
      </c>
      <c r="D1111" s="47">
        <v>323.16790999999995</v>
      </c>
      <c r="E1111" s="47">
        <v>0</v>
      </c>
      <c r="F1111" s="47">
        <v>323.16790999999995</v>
      </c>
    </row>
    <row r="1112" spans="1:6" ht="54.75" thickBot="1" x14ac:dyDescent="0.3">
      <c r="A1112" s="31" t="str">
        <f t="shared" si="17"/>
        <v>A</v>
      </c>
      <c r="B1112" s="42" t="s">
        <v>650</v>
      </c>
      <c r="C1112" s="43" t="s">
        <v>651</v>
      </c>
      <c r="D1112" s="44">
        <v>1637037.5061200005</v>
      </c>
      <c r="E1112" s="44">
        <v>1635057.3796700004</v>
      </c>
      <c r="F1112" s="44">
        <v>1980.12645</v>
      </c>
    </row>
    <row r="1113" spans="1:6" ht="15.75" thickTop="1" x14ac:dyDescent="0.25">
      <c r="A1113" s="31" t="str">
        <f t="shared" si="17"/>
        <v>A</v>
      </c>
      <c r="B1113" s="45" t="s">
        <v>258</v>
      </c>
      <c r="C1113" s="46" t="s">
        <v>10</v>
      </c>
      <c r="D1113" s="47">
        <v>1581586.6800500001</v>
      </c>
      <c r="E1113" s="47">
        <v>1579612.5503400001</v>
      </c>
      <c r="F1113" s="47">
        <v>1974.1297099999999</v>
      </c>
    </row>
    <row r="1114" spans="1:6" x14ac:dyDescent="0.25">
      <c r="A1114" s="31" t="str">
        <f t="shared" si="17"/>
        <v>A</v>
      </c>
      <c r="B1114" s="48" t="s">
        <v>258</v>
      </c>
      <c r="C1114" s="49" t="s">
        <v>11</v>
      </c>
      <c r="D1114" s="50">
        <v>13843.976790000001</v>
      </c>
      <c r="E1114" s="50">
        <v>13129.726480000001</v>
      </c>
      <c r="F1114" s="50">
        <v>714.25031000000001</v>
      </c>
    </row>
    <row r="1115" spans="1:6" x14ac:dyDescent="0.25">
      <c r="A1115" s="31" t="str">
        <f t="shared" si="17"/>
        <v>A</v>
      </c>
      <c r="B1115" s="48" t="s">
        <v>258</v>
      </c>
      <c r="C1115" s="49" t="s">
        <v>12</v>
      </c>
      <c r="D1115" s="50">
        <v>53170.1708</v>
      </c>
      <c r="E1115" s="50">
        <v>52689.713320000003</v>
      </c>
      <c r="F1115" s="50">
        <v>480.45748000000003</v>
      </c>
    </row>
    <row r="1116" spans="1:6" x14ac:dyDescent="0.25">
      <c r="A1116" s="31" t="str">
        <f t="shared" si="17"/>
        <v>A</v>
      </c>
      <c r="B1116" s="48" t="s">
        <v>258</v>
      </c>
      <c r="C1116" s="49" t="s">
        <v>14</v>
      </c>
      <c r="D1116" s="50">
        <v>72.883789999999991</v>
      </c>
      <c r="E1116" s="50">
        <v>72.883789999999991</v>
      </c>
      <c r="F1116" s="50">
        <v>0</v>
      </c>
    </row>
    <row r="1117" spans="1:6" x14ac:dyDescent="0.25">
      <c r="A1117" s="31" t="str">
        <f t="shared" si="17"/>
        <v>A</v>
      </c>
      <c r="B1117" s="48" t="s">
        <v>258</v>
      </c>
      <c r="C1117" s="49" t="s">
        <v>2</v>
      </c>
      <c r="D1117" s="50">
        <v>456.83729999999997</v>
      </c>
      <c r="E1117" s="50">
        <v>356.83729999999997</v>
      </c>
      <c r="F1117" s="50">
        <v>100</v>
      </c>
    </row>
    <row r="1118" spans="1:6" x14ac:dyDescent="0.25">
      <c r="A1118" s="31" t="str">
        <f t="shared" si="17"/>
        <v>A</v>
      </c>
      <c r="B1118" s="48" t="s">
        <v>258</v>
      </c>
      <c r="C1118" s="49" t="s">
        <v>15</v>
      </c>
      <c r="D1118" s="50">
        <v>1489359.75871</v>
      </c>
      <c r="E1118" s="50">
        <v>1489065.0709199999</v>
      </c>
      <c r="F1118" s="50">
        <v>294.68779000000001</v>
      </c>
    </row>
    <row r="1119" spans="1:6" x14ac:dyDescent="0.25">
      <c r="A1119" s="31" t="str">
        <f t="shared" si="17"/>
        <v>A</v>
      </c>
      <c r="B1119" s="48" t="s">
        <v>258</v>
      </c>
      <c r="C1119" s="49" t="s">
        <v>16</v>
      </c>
      <c r="D1119" s="50">
        <v>24683.052660000001</v>
      </c>
      <c r="E1119" s="50">
        <v>24298.31853</v>
      </c>
      <c r="F1119" s="50">
        <v>384.73412999999999</v>
      </c>
    </row>
    <row r="1120" spans="1:6" x14ac:dyDescent="0.25">
      <c r="A1120" s="31" t="str">
        <f t="shared" si="17"/>
        <v>A</v>
      </c>
      <c r="B1120" s="45" t="s">
        <v>258</v>
      </c>
      <c r="C1120" s="46" t="s">
        <v>17</v>
      </c>
      <c r="D1120" s="47">
        <v>55450.826070000003</v>
      </c>
      <c r="E1120" s="47">
        <v>55444.82933</v>
      </c>
      <c r="F1120" s="47">
        <v>5.99674</v>
      </c>
    </row>
    <row r="1121" spans="1:6" ht="54.75" thickBot="1" x14ac:dyDescent="0.3">
      <c r="A1121" s="31" t="str">
        <f t="shared" si="17"/>
        <v>A</v>
      </c>
      <c r="B1121" s="42" t="s">
        <v>652</v>
      </c>
      <c r="C1121" s="43" t="s">
        <v>653</v>
      </c>
      <c r="D1121" s="44">
        <v>24922.101829999992</v>
      </c>
      <c r="E1121" s="44">
        <v>23464.053879999992</v>
      </c>
      <c r="F1121" s="44">
        <v>1458.0479499999999</v>
      </c>
    </row>
    <row r="1122" spans="1:6" ht="15.75" thickTop="1" x14ac:dyDescent="0.25">
      <c r="A1122" s="31" t="str">
        <f t="shared" si="17"/>
        <v>A</v>
      </c>
      <c r="B1122" s="45" t="s">
        <v>258</v>
      </c>
      <c r="C1122" s="46" t="s">
        <v>10</v>
      </c>
      <c r="D1122" s="47">
        <v>24602.286129999989</v>
      </c>
      <c r="E1122" s="47">
        <v>23148.870179999991</v>
      </c>
      <c r="F1122" s="47">
        <v>1453.4159500000001</v>
      </c>
    </row>
    <row r="1123" spans="1:6" x14ac:dyDescent="0.25">
      <c r="A1123" s="31" t="str">
        <f t="shared" si="17"/>
        <v>A</v>
      </c>
      <c r="B1123" s="48" t="s">
        <v>258</v>
      </c>
      <c r="C1123" s="49" t="s">
        <v>11</v>
      </c>
      <c r="D1123" s="50">
        <v>12546.151600000001</v>
      </c>
      <c r="E1123" s="50">
        <v>12063.41696</v>
      </c>
      <c r="F1123" s="50">
        <v>482.73464000000001</v>
      </c>
    </row>
    <row r="1124" spans="1:6" x14ac:dyDescent="0.25">
      <c r="A1124" s="31" t="str">
        <f t="shared" si="17"/>
        <v>A</v>
      </c>
      <c r="B1124" s="48" t="s">
        <v>258</v>
      </c>
      <c r="C1124" s="49" t="s">
        <v>12</v>
      </c>
      <c r="D1124" s="50">
        <v>8753.4685599999993</v>
      </c>
      <c r="E1124" s="50">
        <v>8384.0802800000001</v>
      </c>
      <c r="F1124" s="50">
        <v>369.38828000000001</v>
      </c>
    </row>
    <row r="1125" spans="1:6" x14ac:dyDescent="0.25">
      <c r="A1125" s="31" t="str">
        <f t="shared" si="17"/>
        <v>A</v>
      </c>
      <c r="B1125" s="48" t="s">
        <v>258</v>
      </c>
      <c r="C1125" s="49" t="s">
        <v>2</v>
      </c>
      <c r="D1125" s="50">
        <v>178.44729999999998</v>
      </c>
      <c r="E1125" s="50">
        <v>78.447299999999998</v>
      </c>
      <c r="F1125" s="50">
        <v>100</v>
      </c>
    </row>
    <row r="1126" spans="1:6" x14ac:dyDescent="0.25">
      <c r="A1126" s="31" t="str">
        <f t="shared" si="17"/>
        <v>A</v>
      </c>
      <c r="B1126" s="48" t="s">
        <v>258</v>
      </c>
      <c r="C1126" s="49" t="s">
        <v>15</v>
      </c>
      <c r="D1126" s="50">
        <v>2021.6199100000001</v>
      </c>
      <c r="E1126" s="50">
        <v>1730.2586200000001</v>
      </c>
      <c r="F1126" s="50">
        <v>291.36129</v>
      </c>
    </row>
    <row r="1127" spans="1:6" x14ac:dyDescent="0.25">
      <c r="A1127" s="31" t="str">
        <f t="shared" si="17"/>
        <v>A</v>
      </c>
      <c r="B1127" s="48" t="s">
        <v>258</v>
      </c>
      <c r="C1127" s="49" t="s">
        <v>16</v>
      </c>
      <c r="D1127" s="50">
        <v>1102.5987599999999</v>
      </c>
      <c r="E1127" s="50">
        <v>892.66701999999998</v>
      </c>
      <c r="F1127" s="50">
        <v>209.93173999999999</v>
      </c>
    </row>
    <row r="1128" spans="1:6" x14ac:dyDescent="0.25">
      <c r="A1128" s="31" t="str">
        <f t="shared" si="17"/>
        <v>A</v>
      </c>
      <c r="B1128" s="45" t="s">
        <v>258</v>
      </c>
      <c r="C1128" s="46" t="s">
        <v>17</v>
      </c>
      <c r="D1128" s="47">
        <v>319.81569999999999</v>
      </c>
      <c r="E1128" s="47">
        <v>315.18369999999999</v>
      </c>
      <c r="F1128" s="47">
        <v>4.6319999999999997</v>
      </c>
    </row>
    <row r="1129" spans="1:6" ht="54.75" thickBot="1" x14ac:dyDescent="0.3">
      <c r="A1129" s="31" t="str">
        <f t="shared" si="17"/>
        <v>A</v>
      </c>
      <c r="B1129" s="42" t="s">
        <v>654</v>
      </c>
      <c r="C1129" s="43" t="s">
        <v>655</v>
      </c>
      <c r="D1129" s="44">
        <v>3114.2857700000004</v>
      </c>
      <c r="E1129" s="44">
        <v>3114.2857700000004</v>
      </c>
      <c r="F1129" s="44">
        <v>0</v>
      </c>
    </row>
    <row r="1130" spans="1:6" ht="15.75" thickTop="1" x14ac:dyDescent="0.25">
      <c r="A1130" s="31" t="str">
        <f t="shared" si="17"/>
        <v>A</v>
      </c>
      <c r="B1130" s="45" t="s">
        <v>258</v>
      </c>
      <c r="C1130" s="46" t="s">
        <v>10</v>
      </c>
      <c r="D1130" s="47">
        <v>3114.2857700000004</v>
      </c>
      <c r="E1130" s="47">
        <v>3114.2857700000004</v>
      </c>
      <c r="F1130" s="47">
        <v>0</v>
      </c>
    </row>
    <row r="1131" spans="1:6" x14ac:dyDescent="0.25">
      <c r="A1131" s="31" t="str">
        <f t="shared" si="17"/>
        <v>A</v>
      </c>
      <c r="B1131" s="48" t="s">
        <v>258</v>
      </c>
      <c r="C1131" s="49" t="s">
        <v>11</v>
      </c>
      <c r="D1131" s="50">
        <v>1240.40371</v>
      </c>
      <c r="E1131" s="50">
        <v>1240.40371</v>
      </c>
      <c r="F1131" s="50">
        <v>0</v>
      </c>
    </row>
    <row r="1132" spans="1:6" x14ac:dyDescent="0.25">
      <c r="A1132" s="31" t="str">
        <f t="shared" si="17"/>
        <v>A</v>
      </c>
      <c r="B1132" s="48" t="s">
        <v>258</v>
      </c>
      <c r="C1132" s="49" t="s">
        <v>12</v>
      </c>
      <c r="D1132" s="50">
        <v>1426.3951100000002</v>
      </c>
      <c r="E1132" s="50">
        <v>1426.3951100000002</v>
      </c>
      <c r="F1132" s="50">
        <v>0</v>
      </c>
    </row>
    <row r="1133" spans="1:6" x14ac:dyDescent="0.25">
      <c r="A1133" s="31" t="str">
        <f t="shared" si="17"/>
        <v>A</v>
      </c>
      <c r="B1133" s="48" t="s">
        <v>258</v>
      </c>
      <c r="C1133" s="49" t="s">
        <v>15</v>
      </c>
      <c r="D1133" s="50">
        <v>35.911929999999998</v>
      </c>
      <c r="E1133" s="50">
        <v>35.911929999999998</v>
      </c>
      <c r="F1133" s="50">
        <v>0</v>
      </c>
    </row>
    <row r="1134" spans="1:6" x14ac:dyDescent="0.25">
      <c r="A1134" s="31" t="str">
        <f t="shared" si="17"/>
        <v>A</v>
      </c>
      <c r="B1134" s="48" t="s">
        <v>258</v>
      </c>
      <c r="C1134" s="49" t="s">
        <v>16</v>
      </c>
      <c r="D1134" s="50">
        <v>411.57501999999994</v>
      </c>
      <c r="E1134" s="50">
        <v>411.57501999999994</v>
      </c>
      <c r="F1134" s="50">
        <v>0</v>
      </c>
    </row>
    <row r="1135" spans="1:6" ht="18.75" thickBot="1" x14ac:dyDescent="0.3">
      <c r="A1135" s="31" t="str">
        <f t="shared" si="17"/>
        <v>A</v>
      </c>
      <c r="B1135" s="42" t="s">
        <v>656</v>
      </c>
      <c r="C1135" s="43" t="s">
        <v>657</v>
      </c>
      <c r="D1135" s="44">
        <v>1869.7089699999999</v>
      </c>
      <c r="E1135" s="44">
        <v>1495.6113799999998</v>
      </c>
      <c r="F1135" s="44">
        <v>374.09759000000003</v>
      </c>
    </row>
    <row r="1136" spans="1:6" ht="15.75" thickTop="1" x14ac:dyDescent="0.25">
      <c r="A1136" s="31" t="str">
        <f t="shared" si="17"/>
        <v>A</v>
      </c>
      <c r="B1136" s="45" t="s">
        <v>258</v>
      </c>
      <c r="C1136" s="46" t="s">
        <v>10</v>
      </c>
      <c r="D1136" s="47">
        <v>1863.6889699999999</v>
      </c>
      <c r="E1136" s="47">
        <v>1491.0413799999999</v>
      </c>
      <c r="F1136" s="47">
        <v>372.64759000000004</v>
      </c>
    </row>
    <row r="1137" spans="1:6" x14ac:dyDescent="0.25">
      <c r="A1137" s="31" t="str">
        <f t="shared" si="17"/>
        <v>A</v>
      </c>
      <c r="B1137" s="48" t="s">
        <v>258</v>
      </c>
      <c r="C1137" s="49" t="s">
        <v>11</v>
      </c>
      <c r="D1137" s="50">
        <v>902.53327000000002</v>
      </c>
      <c r="E1137" s="50">
        <v>902.53327000000002</v>
      </c>
      <c r="F1137" s="50">
        <v>0</v>
      </c>
    </row>
    <row r="1138" spans="1:6" x14ac:dyDescent="0.25">
      <c r="A1138" s="31" t="str">
        <f t="shared" si="17"/>
        <v>A</v>
      </c>
      <c r="B1138" s="48" t="s">
        <v>258</v>
      </c>
      <c r="C1138" s="49" t="s">
        <v>12</v>
      </c>
      <c r="D1138" s="50">
        <v>788.81618000000003</v>
      </c>
      <c r="E1138" s="50">
        <v>554.27337999999997</v>
      </c>
      <c r="F1138" s="50">
        <v>234.5428</v>
      </c>
    </row>
    <row r="1139" spans="1:6" x14ac:dyDescent="0.25">
      <c r="A1139" s="31" t="str">
        <f t="shared" si="17"/>
        <v>A</v>
      </c>
      <c r="B1139" s="48" t="s">
        <v>258</v>
      </c>
      <c r="C1139" s="49" t="s">
        <v>2</v>
      </c>
      <c r="D1139" s="50">
        <v>103.87</v>
      </c>
      <c r="E1139" s="50">
        <v>3.87</v>
      </c>
      <c r="F1139" s="50">
        <v>100</v>
      </c>
    </row>
    <row r="1140" spans="1:6" x14ac:dyDescent="0.25">
      <c r="A1140" s="31" t="str">
        <f t="shared" si="17"/>
        <v>A</v>
      </c>
      <c r="B1140" s="48" t="s">
        <v>258</v>
      </c>
      <c r="C1140" s="49" t="s">
        <v>15</v>
      </c>
      <c r="D1140" s="50">
        <v>48.670900000000003</v>
      </c>
      <c r="E1140" s="50">
        <v>20.775500000000001</v>
      </c>
      <c r="F1140" s="50">
        <v>27.895400000000002</v>
      </c>
    </row>
    <row r="1141" spans="1:6" x14ac:dyDescent="0.25">
      <c r="A1141" s="31" t="str">
        <f t="shared" si="17"/>
        <v>A</v>
      </c>
      <c r="B1141" s="48" t="s">
        <v>258</v>
      </c>
      <c r="C1141" s="49" t="s">
        <v>16</v>
      </c>
      <c r="D1141" s="50">
        <v>19.79862</v>
      </c>
      <c r="E1141" s="50">
        <v>9.5892299999999988</v>
      </c>
      <c r="F1141" s="50">
        <v>10.209389999999999</v>
      </c>
    </row>
    <row r="1142" spans="1:6" x14ac:dyDescent="0.25">
      <c r="A1142" s="31" t="str">
        <f t="shared" si="17"/>
        <v>A</v>
      </c>
      <c r="B1142" s="45" t="s">
        <v>258</v>
      </c>
      <c r="C1142" s="46" t="s">
        <v>17</v>
      </c>
      <c r="D1142" s="47">
        <v>6.0200000000000005</v>
      </c>
      <c r="E1142" s="47">
        <v>4.57</v>
      </c>
      <c r="F1142" s="47">
        <v>1.45</v>
      </c>
    </row>
    <row r="1143" spans="1:6" s="55" customFormat="1" ht="18.75" thickBot="1" x14ac:dyDescent="0.3">
      <c r="A1143" s="51" t="str">
        <f t="shared" si="17"/>
        <v>A</v>
      </c>
      <c r="B1143" s="52" t="s">
        <v>658</v>
      </c>
      <c r="C1143" s="53" t="s">
        <v>657</v>
      </c>
      <c r="D1143" s="54">
        <v>1868.4775900000002</v>
      </c>
      <c r="E1143" s="54">
        <v>1494.38</v>
      </c>
      <c r="F1143" s="54">
        <v>374.09759000000003</v>
      </c>
    </row>
    <row r="1144" spans="1:6" s="55" customFormat="1" ht="15.75" thickTop="1" x14ac:dyDescent="0.25">
      <c r="A1144" s="51" t="str">
        <f t="shared" si="17"/>
        <v>A</v>
      </c>
      <c r="B1144" s="56" t="s">
        <v>258</v>
      </c>
      <c r="C1144" s="57" t="s">
        <v>10</v>
      </c>
      <c r="D1144" s="58">
        <v>1862.45759</v>
      </c>
      <c r="E1144" s="58">
        <v>1489.81</v>
      </c>
      <c r="F1144" s="58">
        <v>372.64759000000004</v>
      </c>
    </row>
    <row r="1145" spans="1:6" s="55" customFormat="1" x14ac:dyDescent="0.25">
      <c r="A1145" s="51" t="str">
        <f t="shared" si="17"/>
        <v>A</v>
      </c>
      <c r="B1145" s="59" t="s">
        <v>258</v>
      </c>
      <c r="C1145" s="60" t="s">
        <v>11</v>
      </c>
      <c r="D1145" s="61">
        <v>902.53327000000002</v>
      </c>
      <c r="E1145" s="61">
        <v>902.53327000000002</v>
      </c>
      <c r="F1145" s="61">
        <v>0</v>
      </c>
    </row>
    <row r="1146" spans="1:6" s="55" customFormat="1" x14ac:dyDescent="0.25">
      <c r="A1146" s="51" t="str">
        <f t="shared" si="17"/>
        <v>A</v>
      </c>
      <c r="B1146" s="59" t="s">
        <v>258</v>
      </c>
      <c r="C1146" s="60" t="s">
        <v>12</v>
      </c>
      <c r="D1146" s="61">
        <v>788.81618000000003</v>
      </c>
      <c r="E1146" s="61">
        <v>554.27337999999997</v>
      </c>
      <c r="F1146" s="61">
        <v>234.5428</v>
      </c>
    </row>
    <row r="1147" spans="1:6" s="55" customFormat="1" x14ac:dyDescent="0.25">
      <c r="A1147" s="51" t="str">
        <f t="shared" si="17"/>
        <v>A</v>
      </c>
      <c r="B1147" s="59" t="s">
        <v>258</v>
      </c>
      <c r="C1147" s="60" t="s">
        <v>2</v>
      </c>
      <c r="D1147" s="61">
        <v>103.87</v>
      </c>
      <c r="E1147" s="61">
        <v>3.87</v>
      </c>
      <c r="F1147" s="61">
        <v>100</v>
      </c>
    </row>
    <row r="1148" spans="1:6" s="55" customFormat="1" x14ac:dyDescent="0.25">
      <c r="A1148" s="51" t="str">
        <f t="shared" si="17"/>
        <v>A</v>
      </c>
      <c r="B1148" s="59" t="s">
        <v>258</v>
      </c>
      <c r="C1148" s="60" t="s">
        <v>15</v>
      </c>
      <c r="D1148" s="61">
        <v>48.670900000000003</v>
      </c>
      <c r="E1148" s="61">
        <v>20.775500000000001</v>
      </c>
      <c r="F1148" s="61">
        <v>27.895400000000002</v>
      </c>
    </row>
    <row r="1149" spans="1:6" s="55" customFormat="1" x14ac:dyDescent="0.25">
      <c r="A1149" s="51" t="str">
        <f t="shared" si="17"/>
        <v>A</v>
      </c>
      <c r="B1149" s="59" t="s">
        <v>258</v>
      </c>
      <c r="C1149" s="60" t="s">
        <v>16</v>
      </c>
      <c r="D1149" s="61">
        <v>18.567239999999998</v>
      </c>
      <c r="E1149" s="61">
        <v>8.3578500000000009</v>
      </c>
      <c r="F1149" s="61">
        <v>10.209389999999999</v>
      </c>
    </row>
    <row r="1150" spans="1:6" s="55" customFormat="1" x14ac:dyDescent="0.25">
      <c r="A1150" s="51" t="str">
        <f t="shared" si="17"/>
        <v>A</v>
      </c>
      <c r="B1150" s="56" t="s">
        <v>258</v>
      </c>
      <c r="C1150" s="57" t="s">
        <v>17</v>
      </c>
      <c r="D1150" s="58">
        <v>6.0200000000000005</v>
      </c>
      <c r="E1150" s="58">
        <v>4.57</v>
      </c>
      <c r="F1150" s="58">
        <v>1.45</v>
      </c>
    </row>
    <row r="1151" spans="1:6" s="55" customFormat="1" ht="36.75" thickBot="1" x14ac:dyDescent="0.3">
      <c r="A1151" s="51" t="str">
        <f t="shared" si="17"/>
        <v>A</v>
      </c>
      <c r="B1151" s="52" t="s">
        <v>659</v>
      </c>
      <c r="C1151" s="53" t="s">
        <v>660</v>
      </c>
      <c r="D1151" s="54">
        <v>1.2313800000000001</v>
      </c>
      <c r="E1151" s="54">
        <v>1.2313800000000001</v>
      </c>
      <c r="F1151" s="54">
        <v>0</v>
      </c>
    </row>
    <row r="1152" spans="1:6" s="55" customFormat="1" ht="15.75" thickTop="1" x14ac:dyDescent="0.25">
      <c r="A1152" s="51" t="str">
        <f t="shared" si="17"/>
        <v>A</v>
      </c>
      <c r="B1152" s="56" t="s">
        <v>258</v>
      </c>
      <c r="C1152" s="57" t="s">
        <v>10</v>
      </c>
      <c r="D1152" s="58">
        <v>1.2313800000000001</v>
      </c>
      <c r="E1152" s="58">
        <v>1.2313800000000001</v>
      </c>
      <c r="F1152" s="58">
        <v>0</v>
      </c>
    </row>
    <row r="1153" spans="1:6" s="55" customFormat="1" x14ac:dyDescent="0.25">
      <c r="A1153" s="51" t="str">
        <f t="shared" si="17"/>
        <v>A</v>
      </c>
      <c r="B1153" s="59" t="s">
        <v>258</v>
      </c>
      <c r="C1153" s="60" t="s">
        <v>16</v>
      </c>
      <c r="D1153" s="61">
        <v>1.2313800000000001</v>
      </c>
      <c r="E1153" s="61">
        <v>1.2313800000000001</v>
      </c>
      <c r="F1153" s="61">
        <v>0</v>
      </c>
    </row>
    <row r="1154" spans="1:6" ht="36.75" thickBot="1" x14ac:dyDescent="0.3">
      <c r="A1154" s="31" t="str">
        <f t="shared" si="17"/>
        <v>A</v>
      </c>
      <c r="B1154" s="42" t="s">
        <v>661</v>
      </c>
      <c r="C1154" s="43" t="s">
        <v>662</v>
      </c>
      <c r="D1154" s="44">
        <v>5534.30339</v>
      </c>
      <c r="E1154" s="44">
        <v>4933.2136600000003</v>
      </c>
      <c r="F1154" s="44">
        <v>601.08973000000003</v>
      </c>
    </row>
    <row r="1155" spans="1:6" ht="15.75" thickTop="1" x14ac:dyDescent="0.25">
      <c r="A1155" s="31" t="str">
        <f t="shared" si="17"/>
        <v>A</v>
      </c>
      <c r="B1155" s="45" t="s">
        <v>258</v>
      </c>
      <c r="C1155" s="46" t="s">
        <v>10</v>
      </c>
      <c r="D1155" s="47">
        <v>5534.30339</v>
      </c>
      <c r="E1155" s="47">
        <v>4933.2136600000003</v>
      </c>
      <c r="F1155" s="47">
        <v>601.08973000000003</v>
      </c>
    </row>
    <row r="1156" spans="1:6" x14ac:dyDescent="0.25">
      <c r="A1156" s="31" t="str">
        <f t="shared" ref="A1156:A1219" si="18">IF(OR(D1156&lt;&gt;0,),"A","B")</f>
        <v>A</v>
      </c>
      <c r="B1156" s="48" t="s">
        <v>258</v>
      </c>
      <c r="C1156" s="49" t="s">
        <v>11</v>
      </c>
      <c r="D1156" s="50">
        <v>2488.2777099999998</v>
      </c>
      <c r="E1156" s="50">
        <v>2005.5430699999999</v>
      </c>
      <c r="F1156" s="50">
        <v>482.73464000000001</v>
      </c>
    </row>
    <row r="1157" spans="1:6" x14ac:dyDescent="0.25">
      <c r="A1157" s="31" t="str">
        <f t="shared" si="18"/>
        <v>A</v>
      </c>
      <c r="B1157" s="48" t="s">
        <v>258</v>
      </c>
      <c r="C1157" s="49" t="s">
        <v>12</v>
      </c>
      <c r="D1157" s="50">
        <v>2555.8027900000002</v>
      </c>
      <c r="E1157" s="50">
        <v>2443.2227000000003</v>
      </c>
      <c r="F1157" s="50">
        <v>112.58009</v>
      </c>
    </row>
    <row r="1158" spans="1:6" x14ac:dyDescent="0.25">
      <c r="A1158" s="31" t="str">
        <f t="shared" si="18"/>
        <v>A</v>
      </c>
      <c r="B1158" s="48" t="s">
        <v>258</v>
      </c>
      <c r="C1158" s="49" t="s">
        <v>2</v>
      </c>
      <c r="D1158" s="50">
        <v>29.46594</v>
      </c>
      <c r="E1158" s="50">
        <v>29.46594</v>
      </c>
      <c r="F1158" s="50">
        <v>0</v>
      </c>
    </row>
    <row r="1159" spans="1:6" x14ac:dyDescent="0.25">
      <c r="A1159" s="31" t="str">
        <f t="shared" si="18"/>
        <v>A</v>
      </c>
      <c r="B1159" s="48" t="s">
        <v>258</v>
      </c>
      <c r="C1159" s="49" t="s">
        <v>15</v>
      </c>
      <c r="D1159" s="50">
        <v>12.943520000000001</v>
      </c>
      <c r="E1159" s="50">
        <v>12.943520000000001</v>
      </c>
      <c r="F1159" s="50">
        <v>0</v>
      </c>
    </row>
    <row r="1160" spans="1:6" x14ac:dyDescent="0.25">
      <c r="A1160" s="31" t="str">
        <f t="shared" si="18"/>
        <v>A</v>
      </c>
      <c r="B1160" s="48" t="s">
        <v>258</v>
      </c>
      <c r="C1160" s="49" t="s">
        <v>16</v>
      </c>
      <c r="D1160" s="50">
        <v>447.81342999999998</v>
      </c>
      <c r="E1160" s="50">
        <v>442.03843000000001</v>
      </c>
      <c r="F1160" s="50">
        <v>5.7750000000000004</v>
      </c>
    </row>
    <row r="1161" spans="1:6" ht="18.75" thickBot="1" x14ac:dyDescent="0.3">
      <c r="A1161" s="31" t="str">
        <f t="shared" si="18"/>
        <v>A</v>
      </c>
      <c r="B1161" s="42" t="s">
        <v>663</v>
      </c>
      <c r="C1161" s="43" t="s">
        <v>664</v>
      </c>
      <c r="D1161" s="44">
        <v>5820.7204199999987</v>
      </c>
      <c r="E1161" s="44">
        <v>5820.7204199999987</v>
      </c>
      <c r="F1161" s="44">
        <v>0</v>
      </c>
    </row>
    <row r="1162" spans="1:6" ht="15.75" thickTop="1" x14ac:dyDescent="0.25">
      <c r="A1162" s="31" t="str">
        <f t="shared" si="18"/>
        <v>A</v>
      </c>
      <c r="B1162" s="45" t="s">
        <v>258</v>
      </c>
      <c r="C1162" s="46" t="s">
        <v>10</v>
      </c>
      <c r="D1162" s="47">
        <v>5698.5577199999998</v>
      </c>
      <c r="E1162" s="47">
        <v>5698.5577199999998</v>
      </c>
      <c r="F1162" s="47">
        <v>0</v>
      </c>
    </row>
    <row r="1163" spans="1:6" x14ac:dyDescent="0.25">
      <c r="A1163" s="31" t="str">
        <f t="shared" si="18"/>
        <v>A</v>
      </c>
      <c r="B1163" s="48" t="s">
        <v>258</v>
      </c>
      <c r="C1163" s="49" t="s">
        <v>11</v>
      </c>
      <c r="D1163" s="50">
        <v>2992.5936699999997</v>
      </c>
      <c r="E1163" s="50">
        <v>2992.5936699999997</v>
      </c>
      <c r="F1163" s="50">
        <v>0</v>
      </c>
    </row>
    <row r="1164" spans="1:6" x14ac:dyDescent="0.25">
      <c r="A1164" s="31" t="str">
        <f t="shared" si="18"/>
        <v>A</v>
      </c>
      <c r="B1164" s="48" t="s">
        <v>258</v>
      </c>
      <c r="C1164" s="49" t="s">
        <v>12</v>
      </c>
      <c r="D1164" s="50">
        <v>1134.1222199999997</v>
      </c>
      <c r="E1164" s="50">
        <v>1134.1222199999997</v>
      </c>
      <c r="F1164" s="50">
        <v>0</v>
      </c>
    </row>
    <row r="1165" spans="1:6" x14ac:dyDescent="0.25">
      <c r="A1165" s="31" t="str">
        <f t="shared" si="18"/>
        <v>A</v>
      </c>
      <c r="B1165" s="48" t="s">
        <v>258</v>
      </c>
      <c r="C1165" s="49" t="s">
        <v>2</v>
      </c>
      <c r="D1165" s="50">
        <v>45.111359999999998</v>
      </c>
      <c r="E1165" s="50">
        <v>45.111359999999998</v>
      </c>
      <c r="F1165" s="50">
        <v>0</v>
      </c>
    </row>
    <row r="1166" spans="1:6" x14ac:dyDescent="0.25">
      <c r="A1166" s="31" t="str">
        <f t="shared" si="18"/>
        <v>A</v>
      </c>
      <c r="B1166" s="48" t="s">
        <v>258</v>
      </c>
      <c r="C1166" s="49" t="s">
        <v>15</v>
      </c>
      <c r="D1166" s="50">
        <v>1518.2872600000001</v>
      </c>
      <c r="E1166" s="50">
        <v>1518.2872600000001</v>
      </c>
      <c r="F1166" s="50">
        <v>0</v>
      </c>
    </row>
    <row r="1167" spans="1:6" x14ac:dyDescent="0.25">
      <c r="A1167" s="31" t="str">
        <f t="shared" si="18"/>
        <v>A</v>
      </c>
      <c r="B1167" s="48" t="s">
        <v>258</v>
      </c>
      <c r="C1167" s="49" t="s">
        <v>16</v>
      </c>
      <c r="D1167" s="50">
        <v>8.4432099999999988</v>
      </c>
      <c r="E1167" s="50">
        <v>8.4432099999999988</v>
      </c>
      <c r="F1167" s="50">
        <v>0</v>
      </c>
    </row>
    <row r="1168" spans="1:6" x14ac:dyDescent="0.25">
      <c r="A1168" s="31" t="str">
        <f t="shared" si="18"/>
        <v>A</v>
      </c>
      <c r="B1168" s="45" t="s">
        <v>258</v>
      </c>
      <c r="C1168" s="46" t="s">
        <v>17</v>
      </c>
      <c r="D1168" s="47">
        <v>122.1627</v>
      </c>
      <c r="E1168" s="47">
        <v>122.1627</v>
      </c>
      <c r="F1168" s="47">
        <v>0</v>
      </c>
    </row>
    <row r="1169" spans="1:6" s="55" customFormat="1" ht="18.75" thickBot="1" x14ac:dyDescent="0.3">
      <c r="A1169" s="51" t="str">
        <f t="shared" si="18"/>
        <v>A</v>
      </c>
      <c r="B1169" s="52" t="s">
        <v>665</v>
      </c>
      <c r="C1169" s="53" t="s">
        <v>666</v>
      </c>
      <c r="D1169" s="54">
        <v>5538.6025099999997</v>
      </c>
      <c r="E1169" s="54">
        <v>5538.6025099999997</v>
      </c>
      <c r="F1169" s="54">
        <v>0</v>
      </c>
    </row>
    <row r="1170" spans="1:6" s="55" customFormat="1" ht="15.75" thickTop="1" x14ac:dyDescent="0.25">
      <c r="A1170" s="51" t="str">
        <f t="shared" si="18"/>
        <v>A</v>
      </c>
      <c r="B1170" s="56" t="s">
        <v>258</v>
      </c>
      <c r="C1170" s="57" t="s">
        <v>10</v>
      </c>
      <c r="D1170" s="58">
        <v>5416.4398099999989</v>
      </c>
      <c r="E1170" s="58">
        <v>5416.4398099999989</v>
      </c>
      <c r="F1170" s="58">
        <v>0</v>
      </c>
    </row>
    <row r="1171" spans="1:6" s="55" customFormat="1" x14ac:dyDescent="0.25">
      <c r="A1171" s="51" t="str">
        <f t="shared" si="18"/>
        <v>A</v>
      </c>
      <c r="B1171" s="59" t="s">
        <v>258</v>
      </c>
      <c r="C1171" s="60" t="s">
        <v>11</v>
      </c>
      <c r="D1171" s="61">
        <v>2992.5936699999997</v>
      </c>
      <c r="E1171" s="61">
        <v>2992.5936699999997</v>
      </c>
      <c r="F1171" s="61">
        <v>0</v>
      </c>
    </row>
    <row r="1172" spans="1:6" s="55" customFormat="1" x14ac:dyDescent="0.25">
      <c r="A1172" s="51" t="str">
        <f t="shared" si="18"/>
        <v>A</v>
      </c>
      <c r="B1172" s="59" t="s">
        <v>258</v>
      </c>
      <c r="C1172" s="60" t="s">
        <v>12</v>
      </c>
      <c r="D1172" s="61">
        <v>854.50671999999997</v>
      </c>
      <c r="E1172" s="61">
        <v>854.50671999999997</v>
      </c>
      <c r="F1172" s="61">
        <v>0</v>
      </c>
    </row>
    <row r="1173" spans="1:6" s="55" customFormat="1" x14ac:dyDescent="0.25">
      <c r="A1173" s="51" t="str">
        <f t="shared" si="18"/>
        <v>A</v>
      </c>
      <c r="B1173" s="59" t="s">
        <v>258</v>
      </c>
      <c r="C1173" s="60" t="s">
        <v>2</v>
      </c>
      <c r="D1173" s="61">
        <v>45.111359999999998</v>
      </c>
      <c r="E1173" s="61">
        <v>45.111359999999998</v>
      </c>
      <c r="F1173" s="61">
        <v>0</v>
      </c>
    </row>
    <row r="1174" spans="1:6" s="55" customFormat="1" x14ac:dyDescent="0.25">
      <c r="A1174" s="51" t="str">
        <f t="shared" si="18"/>
        <v>A</v>
      </c>
      <c r="B1174" s="59" t="s">
        <v>258</v>
      </c>
      <c r="C1174" s="60" t="s">
        <v>15</v>
      </c>
      <c r="D1174" s="61">
        <v>1518.2872600000001</v>
      </c>
      <c r="E1174" s="61">
        <v>1518.2872600000001</v>
      </c>
      <c r="F1174" s="61">
        <v>0</v>
      </c>
    </row>
    <row r="1175" spans="1:6" s="55" customFormat="1" x14ac:dyDescent="0.25">
      <c r="A1175" s="51" t="str">
        <f t="shared" si="18"/>
        <v>A</v>
      </c>
      <c r="B1175" s="59" t="s">
        <v>258</v>
      </c>
      <c r="C1175" s="60" t="s">
        <v>16</v>
      </c>
      <c r="D1175" s="61">
        <v>5.9408000000000003</v>
      </c>
      <c r="E1175" s="61">
        <v>5.9408000000000003</v>
      </c>
      <c r="F1175" s="61">
        <v>0</v>
      </c>
    </row>
    <row r="1176" spans="1:6" s="55" customFormat="1" x14ac:dyDescent="0.25">
      <c r="A1176" s="51" t="str">
        <f t="shared" si="18"/>
        <v>A</v>
      </c>
      <c r="B1176" s="56" t="s">
        <v>258</v>
      </c>
      <c r="C1176" s="57" t="s">
        <v>17</v>
      </c>
      <c r="D1176" s="58">
        <v>122.1627</v>
      </c>
      <c r="E1176" s="58">
        <v>122.1627</v>
      </c>
      <c r="F1176" s="58">
        <v>0</v>
      </c>
    </row>
    <row r="1177" spans="1:6" s="55" customFormat="1" ht="36.75" thickBot="1" x14ac:dyDescent="0.3">
      <c r="A1177" s="51" t="str">
        <f t="shared" si="18"/>
        <v>A</v>
      </c>
      <c r="B1177" s="52" t="s">
        <v>667</v>
      </c>
      <c r="C1177" s="53" t="s">
        <v>668</v>
      </c>
      <c r="D1177" s="54">
        <v>52.593440000000001</v>
      </c>
      <c r="E1177" s="54">
        <v>52.593440000000001</v>
      </c>
      <c r="F1177" s="54">
        <v>0</v>
      </c>
    </row>
    <row r="1178" spans="1:6" s="55" customFormat="1" ht="15.75" thickTop="1" x14ac:dyDescent="0.25">
      <c r="A1178" s="51" t="str">
        <f t="shared" si="18"/>
        <v>A</v>
      </c>
      <c r="B1178" s="56" t="s">
        <v>258</v>
      </c>
      <c r="C1178" s="57" t="s">
        <v>10</v>
      </c>
      <c r="D1178" s="58">
        <v>52.593440000000001</v>
      </c>
      <c r="E1178" s="58">
        <v>52.593440000000001</v>
      </c>
      <c r="F1178" s="58">
        <v>0</v>
      </c>
    </row>
    <row r="1179" spans="1:6" s="55" customFormat="1" x14ac:dyDescent="0.25">
      <c r="A1179" s="51" t="str">
        <f t="shared" si="18"/>
        <v>A</v>
      </c>
      <c r="B1179" s="59" t="s">
        <v>258</v>
      </c>
      <c r="C1179" s="60" t="s">
        <v>12</v>
      </c>
      <c r="D1179" s="61">
        <v>52.202620000000003</v>
      </c>
      <c r="E1179" s="61">
        <v>52.202620000000003</v>
      </c>
      <c r="F1179" s="61">
        <v>0</v>
      </c>
    </row>
    <row r="1180" spans="1:6" s="55" customFormat="1" x14ac:dyDescent="0.25">
      <c r="A1180" s="51" t="str">
        <f t="shared" si="18"/>
        <v>A</v>
      </c>
      <c r="B1180" s="59" t="s">
        <v>258</v>
      </c>
      <c r="C1180" s="60" t="s">
        <v>16</v>
      </c>
      <c r="D1180" s="61">
        <v>0.39082</v>
      </c>
      <c r="E1180" s="61">
        <v>0.39082</v>
      </c>
      <c r="F1180" s="61">
        <v>0</v>
      </c>
    </row>
    <row r="1181" spans="1:6" s="55" customFormat="1" ht="36.75" thickBot="1" x14ac:dyDescent="0.3">
      <c r="A1181" s="51" t="str">
        <f t="shared" si="18"/>
        <v>A</v>
      </c>
      <c r="B1181" s="52" t="s">
        <v>669</v>
      </c>
      <c r="C1181" s="53" t="s">
        <v>670</v>
      </c>
      <c r="D1181" s="54">
        <v>44.232419999999998</v>
      </c>
      <c r="E1181" s="54">
        <v>44.232419999999998</v>
      </c>
      <c r="F1181" s="54">
        <v>0</v>
      </c>
    </row>
    <row r="1182" spans="1:6" s="55" customFormat="1" ht="15.75" thickTop="1" x14ac:dyDescent="0.25">
      <c r="A1182" s="51" t="str">
        <f t="shared" si="18"/>
        <v>A</v>
      </c>
      <c r="B1182" s="56" t="s">
        <v>258</v>
      </c>
      <c r="C1182" s="57" t="s">
        <v>10</v>
      </c>
      <c r="D1182" s="58">
        <v>44.232419999999998</v>
      </c>
      <c r="E1182" s="58">
        <v>44.232419999999998</v>
      </c>
      <c r="F1182" s="58">
        <v>0</v>
      </c>
    </row>
    <row r="1183" spans="1:6" s="55" customFormat="1" x14ac:dyDescent="0.25">
      <c r="A1183" s="51" t="str">
        <f t="shared" si="18"/>
        <v>A</v>
      </c>
      <c r="B1183" s="59" t="s">
        <v>258</v>
      </c>
      <c r="C1183" s="60" t="s">
        <v>12</v>
      </c>
      <c r="D1183" s="61">
        <v>44.034320000000001</v>
      </c>
      <c r="E1183" s="61">
        <v>44.034320000000001</v>
      </c>
      <c r="F1183" s="61">
        <v>0</v>
      </c>
    </row>
    <row r="1184" spans="1:6" s="55" customFormat="1" x14ac:dyDescent="0.25">
      <c r="A1184" s="51" t="str">
        <f t="shared" si="18"/>
        <v>A</v>
      </c>
      <c r="B1184" s="59" t="s">
        <v>258</v>
      </c>
      <c r="C1184" s="60" t="s">
        <v>16</v>
      </c>
      <c r="D1184" s="61">
        <v>0.1981</v>
      </c>
      <c r="E1184" s="61">
        <v>0.1981</v>
      </c>
      <c r="F1184" s="61">
        <v>0</v>
      </c>
    </row>
    <row r="1185" spans="1:6" s="55" customFormat="1" ht="36.75" thickBot="1" x14ac:dyDescent="0.3">
      <c r="A1185" s="51" t="str">
        <f t="shared" si="18"/>
        <v>A</v>
      </c>
      <c r="B1185" s="52" t="s">
        <v>671</v>
      </c>
      <c r="C1185" s="53" t="s">
        <v>672</v>
      </c>
      <c r="D1185" s="54">
        <v>38.1</v>
      </c>
      <c r="E1185" s="54">
        <v>38.1</v>
      </c>
      <c r="F1185" s="54">
        <v>0</v>
      </c>
    </row>
    <row r="1186" spans="1:6" s="55" customFormat="1" ht="15.75" thickTop="1" x14ac:dyDescent="0.25">
      <c r="A1186" s="51" t="str">
        <f t="shared" si="18"/>
        <v>A</v>
      </c>
      <c r="B1186" s="56" t="s">
        <v>258</v>
      </c>
      <c r="C1186" s="57" t="s">
        <v>10</v>
      </c>
      <c r="D1186" s="58">
        <v>38.1</v>
      </c>
      <c r="E1186" s="58">
        <v>38.1</v>
      </c>
      <c r="F1186" s="58">
        <v>0</v>
      </c>
    </row>
    <row r="1187" spans="1:6" s="55" customFormat="1" x14ac:dyDescent="0.25">
      <c r="A1187" s="51" t="str">
        <f t="shared" si="18"/>
        <v>A</v>
      </c>
      <c r="B1187" s="59" t="s">
        <v>258</v>
      </c>
      <c r="C1187" s="60" t="s">
        <v>12</v>
      </c>
      <c r="D1187" s="61">
        <v>38.1</v>
      </c>
      <c r="E1187" s="61">
        <v>38.1</v>
      </c>
      <c r="F1187" s="61">
        <v>0</v>
      </c>
    </row>
    <row r="1188" spans="1:6" s="55" customFormat="1" ht="36.75" thickBot="1" x14ac:dyDescent="0.3">
      <c r="A1188" s="51" t="str">
        <f t="shared" si="18"/>
        <v>A</v>
      </c>
      <c r="B1188" s="52" t="s">
        <v>673</v>
      </c>
      <c r="C1188" s="53" t="s">
        <v>674</v>
      </c>
      <c r="D1188" s="54">
        <v>19.8506</v>
      </c>
      <c r="E1188" s="54">
        <v>19.8506</v>
      </c>
      <c r="F1188" s="54">
        <v>0</v>
      </c>
    </row>
    <row r="1189" spans="1:6" s="55" customFormat="1" ht="15.75" thickTop="1" x14ac:dyDescent="0.25">
      <c r="A1189" s="51" t="str">
        <f t="shared" si="18"/>
        <v>A</v>
      </c>
      <c r="B1189" s="56" t="s">
        <v>258</v>
      </c>
      <c r="C1189" s="57" t="s">
        <v>10</v>
      </c>
      <c r="D1189" s="58">
        <v>19.8506</v>
      </c>
      <c r="E1189" s="58">
        <v>19.8506</v>
      </c>
      <c r="F1189" s="58">
        <v>0</v>
      </c>
    </row>
    <row r="1190" spans="1:6" s="55" customFormat="1" x14ac:dyDescent="0.25">
      <c r="A1190" s="51" t="str">
        <f t="shared" si="18"/>
        <v>A</v>
      </c>
      <c r="B1190" s="59" t="s">
        <v>258</v>
      </c>
      <c r="C1190" s="60" t="s">
        <v>12</v>
      </c>
      <c r="D1190" s="61">
        <v>19.397929999999999</v>
      </c>
      <c r="E1190" s="61">
        <v>19.397929999999999</v>
      </c>
      <c r="F1190" s="61">
        <v>0</v>
      </c>
    </row>
    <row r="1191" spans="1:6" s="55" customFormat="1" x14ac:dyDescent="0.25">
      <c r="A1191" s="51" t="str">
        <f t="shared" si="18"/>
        <v>A</v>
      </c>
      <c r="B1191" s="59" t="s">
        <v>258</v>
      </c>
      <c r="C1191" s="60" t="s">
        <v>16</v>
      </c>
      <c r="D1191" s="61">
        <v>0.45267000000000002</v>
      </c>
      <c r="E1191" s="61">
        <v>0.45267000000000002</v>
      </c>
      <c r="F1191" s="61">
        <v>0</v>
      </c>
    </row>
    <row r="1192" spans="1:6" s="55" customFormat="1" ht="36.75" thickBot="1" x14ac:dyDescent="0.3">
      <c r="A1192" s="51" t="str">
        <f t="shared" si="18"/>
        <v>A</v>
      </c>
      <c r="B1192" s="52" t="s">
        <v>675</v>
      </c>
      <c r="C1192" s="53" t="s">
        <v>676</v>
      </c>
      <c r="D1192" s="54">
        <v>44.32047</v>
      </c>
      <c r="E1192" s="54">
        <v>44.32047</v>
      </c>
      <c r="F1192" s="54">
        <v>0</v>
      </c>
    </row>
    <row r="1193" spans="1:6" s="55" customFormat="1" ht="15.75" thickTop="1" x14ac:dyDescent="0.25">
      <c r="A1193" s="51" t="str">
        <f t="shared" si="18"/>
        <v>A</v>
      </c>
      <c r="B1193" s="56" t="s">
        <v>258</v>
      </c>
      <c r="C1193" s="57" t="s">
        <v>10</v>
      </c>
      <c r="D1193" s="58">
        <v>44.32047</v>
      </c>
      <c r="E1193" s="58">
        <v>44.32047</v>
      </c>
      <c r="F1193" s="58">
        <v>0</v>
      </c>
    </row>
    <row r="1194" spans="1:6" s="55" customFormat="1" x14ac:dyDescent="0.25">
      <c r="A1194" s="51" t="str">
        <f t="shared" si="18"/>
        <v>A</v>
      </c>
      <c r="B1194" s="59" t="s">
        <v>258</v>
      </c>
      <c r="C1194" s="60" t="s">
        <v>12</v>
      </c>
      <c r="D1194" s="61">
        <v>43.350029999999997</v>
      </c>
      <c r="E1194" s="61">
        <v>43.350029999999997</v>
      </c>
      <c r="F1194" s="61">
        <v>0</v>
      </c>
    </row>
    <row r="1195" spans="1:6" s="55" customFormat="1" x14ac:dyDescent="0.25">
      <c r="A1195" s="51" t="str">
        <f t="shared" si="18"/>
        <v>A</v>
      </c>
      <c r="B1195" s="59" t="s">
        <v>258</v>
      </c>
      <c r="C1195" s="60" t="s">
        <v>16</v>
      </c>
      <c r="D1195" s="61">
        <v>0.97044000000000008</v>
      </c>
      <c r="E1195" s="61">
        <v>0.97044000000000008</v>
      </c>
      <c r="F1195" s="61">
        <v>0</v>
      </c>
    </row>
    <row r="1196" spans="1:6" s="55" customFormat="1" ht="36.75" thickBot="1" x14ac:dyDescent="0.3">
      <c r="A1196" s="51" t="str">
        <f t="shared" si="18"/>
        <v>A</v>
      </c>
      <c r="B1196" s="52" t="s">
        <v>677</v>
      </c>
      <c r="C1196" s="53" t="s">
        <v>678</v>
      </c>
      <c r="D1196" s="54">
        <v>18.136119999999998</v>
      </c>
      <c r="E1196" s="54">
        <v>18.136119999999998</v>
      </c>
      <c r="F1196" s="54">
        <v>0</v>
      </c>
    </row>
    <row r="1197" spans="1:6" s="55" customFormat="1" ht="15.75" thickTop="1" x14ac:dyDescent="0.25">
      <c r="A1197" s="51" t="str">
        <f t="shared" si="18"/>
        <v>A</v>
      </c>
      <c r="B1197" s="56" t="s">
        <v>258</v>
      </c>
      <c r="C1197" s="57" t="s">
        <v>10</v>
      </c>
      <c r="D1197" s="58">
        <v>18.136119999999998</v>
      </c>
      <c r="E1197" s="58">
        <v>18.136119999999998</v>
      </c>
      <c r="F1197" s="58">
        <v>0</v>
      </c>
    </row>
    <row r="1198" spans="1:6" s="55" customFormat="1" x14ac:dyDescent="0.25">
      <c r="A1198" s="51" t="str">
        <f t="shared" si="18"/>
        <v>A</v>
      </c>
      <c r="B1198" s="59" t="s">
        <v>258</v>
      </c>
      <c r="C1198" s="60" t="s">
        <v>12</v>
      </c>
      <c r="D1198" s="61">
        <v>17.873139999999999</v>
      </c>
      <c r="E1198" s="61">
        <v>17.873139999999999</v>
      </c>
      <c r="F1198" s="61">
        <v>0</v>
      </c>
    </row>
    <row r="1199" spans="1:6" s="55" customFormat="1" x14ac:dyDescent="0.25">
      <c r="A1199" s="51" t="str">
        <f t="shared" si="18"/>
        <v>A</v>
      </c>
      <c r="B1199" s="59" t="s">
        <v>258</v>
      </c>
      <c r="C1199" s="60" t="s">
        <v>16</v>
      </c>
      <c r="D1199" s="61">
        <v>0.26297999999999999</v>
      </c>
      <c r="E1199" s="61">
        <v>0.26297999999999999</v>
      </c>
      <c r="F1199" s="61">
        <v>0</v>
      </c>
    </row>
    <row r="1200" spans="1:6" s="55" customFormat="1" ht="36.75" thickBot="1" x14ac:dyDescent="0.3">
      <c r="A1200" s="51" t="str">
        <f t="shared" si="18"/>
        <v>A</v>
      </c>
      <c r="B1200" s="52" t="s">
        <v>679</v>
      </c>
      <c r="C1200" s="53" t="s">
        <v>680</v>
      </c>
      <c r="D1200" s="54">
        <v>20.536490000000001</v>
      </c>
      <c r="E1200" s="54">
        <v>20.536490000000001</v>
      </c>
      <c r="F1200" s="54">
        <v>0</v>
      </c>
    </row>
    <row r="1201" spans="1:6" s="55" customFormat="1" ht="15.75" thickTop="1" x14ac:dyDescent="0.25">
      <c r="A1201" s="51" t="str">
        <f t="shared" si="18"/>
        <v>A</v>
      </c>
      <c r="B1201" s="56" t="s">
        <v>258</v>
      </c>
      <c r="C1201" s="57" t="s">
        <v>10</v>
      </c>
      <c r="D1201" s="58">
        <v>20.536490000000001</v>
      </c>
      <c r="E1201" s="58">
        <v>20.536490000000001</v>
      </c>
      <c r="F1201" s="58">
        <v>0</v>
      </c>
    </row>
    <row r="1202" spans="1:6" s="55" customFormat="1" x14ac:dyDescent="0.25">
      <c r="A1202" s="51" t="str">
        <f t="shared" si="18"/>
        <v>A</v>
      </c>
      <c r="B1202" s="59" t="s">
        <v>258</v>
      </c>
      <c r="C1202" s="60" t="s">
        <v>12</v>
      </c>
      <c r="D1202" s="61">
        <v>20.536490000000001</v>
      </c>
      <c r="E1202" s="61">
        <v>20.536490000000001</v>
      </c>
      <c r="F1202" s="61">
        <v>0</v>
      </c>
    </row>
    <row r="1203" spans="1:6" s="55" customFormat="1" ht="36.75" thickBot="1" x14ac:dyDescent="0.3">
      <c r="A1203" s="51" t="str">
        <f t="shared" si="18"/>
        <v>A</v>
      </c>
      <c r="B1203" s="52" t="s">
        <v>681</v>
      </c>
      <c r="C1203" s="53" t="s">
        <v>682</v>
      </c>
      <c r="D1203" s="54">
        <v>11.09924</v>
      </c>
      <c r="E1203" s="54">
        <v>11.09924</v>
      </c>
      <c r="F1203" s="54">
        <v>0</v>
      </c>
    </row>
    <row r="1204" spans="1:6" s="55" customFormat="1" ht="15.75" thickTop="1" x14ac:dyDescent="0.25">
      <c r="A1204" s="51" t="str">
        <f t="shared" si="18"/>
        <v>A</v>
      </c>
      <c r="B1204" s="56" t="s">
        <v>258</v>
      </c>
      <c r="C1204" s="57" t="s">
        <v>10</v>
      </c>
      <c r="D1204" s="58">
        <v>11.09924</v>
      </c>
      <c r="E1204" s="58">
        <v>11.09924</v>
      </c>
      <c r="F1204" s="58">
        <v>0</v>
      </c>
    </row>
    <row r="1205" spans="1:6" s="55" customFormat="1" x14ac:dyDescent="0.25">
      <c r="A1205" s="51" t="str">
        <f t="shared" si="18"/>
        <v>A</v>
      </c>
      <c r="B1205" s="59" t="s">
        <v>258</v>
      </c>
      <c r="C1205" s="60" t="s">
        <v>12</v>
      </c>
      <c r="D1205" s="61">
        <v>11.01824</v>
      </c>
      <c r="E1205" s="61">
        <v>11.01824</v>
      </c>
      <c r="F1205" s="61">
        <v>0</v>
      </c>
    </row>
    <row r="1206" spans="1:6" s="55" customFormat="1" x14ac:dyDescent="0.25">
      <c r="A1206" s="51" t="str">
        <f t="shared" si="18"/>
        <v>A</v>
      </c>
      <c r="B1206" s="59" t="s">
        <v>258</v>
      </c>
      <c r="C1206" s="60" t="s">
        <v>16</v>
      </c>
      <c r="D1206" s="61">
        <v>8.1000000000000003E-2</v>
      </c>
      <c r="E1206" s="61">
        <v>8.1000000000000003E-2</v>
      </c>
      <c r="F1206" s="61">
        <v>0</v>
      </c>
    </row>
    <row r="1207" spans="1:6" s="55" customFormat="1" ht="54.75" thickBot="1" x14ac:dyDescent="0.3">
      <c r="A1207" s="51" t="str">
        <f t="shared" si="18"/>
        <v>A</v>
      </c>
      <c r="B1207" s="52" t="s">
        <v>683</v>
      </c>
      <c r="C1207" s="53" t="s">
        <v>684</v>
      </c>
      <c r="D1207" s="54">
        <v>12.098709999999999</v>
      </c>
      <c r="E1207" s="54">
        <v>12.098709999999999</v>
      </c>
      <c r="F1207" s="54">
        <v>0</v>
      </c>
    </row>
    <row r="1208" spans="1:6" s="55" customFormat="1" ht="15.75" thickTop="1" x14ac:dyDescent="0.25">
      <c r="A1208" s="51" t="str">
        <f t="shared" si="18"/>
        <v>A</v>
      </c>
      <c r="B1208" s="56" t="s">
        <v>258</v>
      </c>
      <c r="C1208" s="57" t="s">
        <v>10</v>
      </c>
      <c r="D1208" s="58">
        <v>12.098709999999999</v>
      </c>
      <c r="E1208" s="58">
        <v>12.098709999999999</v>
      </c>
      <c r="F1208" s="58">
        <v>0</v>
      </c>
    </row>
    <row r="1209" spans="1:6" s="55" customFormat="1" x14ac:dyDescent="0.25">
      <c r="A1209" s="51" t="str">
        <f t="shared" si="18"/>
        <v>A</v>
      </c>
      <c r="B1209" s="59" t="s">
        <v>258</v>
      </c>
      <c r="C1209" s="60" t="s">
        <v>12</v>
      </c>
      <c r="D1209" s="61">
        <v>11.952309999999999</v>
      </c>
      <c r="E1209" s="61">
        <v>11.952309999999999</v>
      </c>
      <c r="F1209" s="61">
        <v>0</v>
      </c>
    </row>
    <row r="1210" spans="1:6" s="55" customFormat="1" x14ac:dyDescent="0.25">
      <c r="A1210" s="51" t="str">
        <f t="shared" si="18"/>
        <v>A</v>
      </c>
      <c r="B1210" s="59" t="s">
        <v>258</v>
      </c>
      <c r="C1210" s="60" t="s">
        <v>16</v>
      </c>
      <c r="D1210" s="61">
        <v>0.1464</v>
      </c>
      <c r="E1210" s="61">
        <v>0.1464</v>
      </c>
      <c r="F1210" s="61">
        <v>0</v>
      </c>
    </row>
    <row r="1211" spans="1:6" s="55" customFormat="1" ht="36.75" thickBot="1" x14ac:dyDescent="0.3">
      <c r="A1211" s="51" t="str">
        <f t="shared" si="18"/>
        <v>A</v>
      </c>
      <c r="B1211" s="52" t="s">
        <v>685</v>
      </c>
      <c r="C1211" s="53" t="s">
        <v>686</v>
      </c>
      <c r="D1211" s="54">
        <v>21.150419999999997</v>
      </c>
      <c r="E1211" s="54">
        <v>21.150419999999997</v>
      </c>
      <c r="F1211" s="54">
        <v>0</v>
      </c>
    </row>
    <row r="1212" spans="1:6" s="55" customFormat="1" ht="15.75" thickTop="1" x14ac:dyDescent="0.25">
      <c r="A1212" s="51" t="str">
        <f t="shared" si="18"/>
        <v>A</v>
      </c>
      <c r="B1212" s="56" t="s">
        <v>258</v>
      </c>
      <c r="C1212" s="57" t="s">
        <v>10</v>
      </c>
      <c r="D1212" s="58">
        <v>21.150419999999997</v>
      </c>
      <c r="E1212" s="58">
        <v>21.150419999999997</v>
      </c>
      <c r="F1212" s="58">
        <v>0</v>
      </c>
    </row>
    <row r="1213" spans="1:6" s="55" customFormat="1" x14ac:dyDescent="0.25">
      <c r="A1213" s="51" t="str">
        <f t="shared" si="18"/>
        <v>A</v>
      </c>
      <c r="B1213" s="59" t="s">
        <v>258</v>
      </c>
      <c r="C1213" s="60" t="s">
        <v>12</v>
      </c>
      <c r="D1213" s="61">
        <v>21.150419999999997</v>
      </c>
      <c r="E1213" s="61">
        <v>21.150419999999997</v>
      </c>
      <c r="F1213" s="61">
        <v>0</v>
      </c>
    </row>
    <row r="1214" spans="1:6" ht="54.75" thickBot="1" x14ac:dyDescent="0.3">
      <c r="A1214" s="31" t="str">
        <f t="shared" si="18"/>
        <v>A</v>
      </c>
      <c r="B1214" s="42" t="s">
        <v>687</v>
      </c>
      <c r="C1214" s="43" t="s">
        <v>688</v>
      </c>
      <c r="D1214" s="44">
        <v>2497.9680400000002</v>
      </c>
      <c r="E1214" s="44">
        <v>2496.4596300000003</v>
      </c>
      <c r="F1214" s="44">
        <v>1.50841</v>
      </c>
    </row>
    <row r="1215" spans="1:6" ht="15.75" thickTop="1" x14ac:dyDescent="0.25">
      <c r="A1215" s="31" t="str">
        <f t="shared" si="18"/>
        <v>A</v>
      </c>
      <c r="B1215" s="45" t="s">
        <v>258</v>
      </c>
      <c r="C1215" s="46" t="s">
        <v>10</v>
      </c>
      <c r="D1215" s="47">
        <v>2440.5680400000001</v>
      </c>
      <c r="E1215" s="47">
        <v>2439.0596300000002</v>
      </c>
      <c r="F1215" s="47">
        <v>1.50841</v>
      </c>
    </row>
    <row r="1216" spans="1:6" x14ac:dyDescent="0.25">
      <c r="A1216" s="31" t="str">
        <f t="shared" si="18"/>
        <v>A</v>
      </c>
      <c r="B1216" s="48" t="s">
        <v>258</v>
      </c>
      <c r="C1216" s="49" t="s">
        <v>11</v>
      </c>
      <c r="D1216" s="50">
        <v>1964.47271</v>
      </c>
      <c r="E1216" s="50">
        <v>1964.47271</v>
      </c>
      <c r="F1216" s="50">
        <v>0</v>
      </c>
    </row>
    <row r="1217" spans="1:6" x14ac:dyDescent="0.25">
      <c r="A1217" s="31" t="str">
        <f t="shared" si="18"/>
        <v>A</v>
      </c>
      <c r="B1217" s="48" t="s">
        <v>258</v>
      </c>
      <c r="C1217" s="49" t="s">
        <v>12</v>
      </c>
      <c r="D1217" s="50">
        <v>424.40656000000001</v>
      </c>
      <c r="E1217" s="50">
        <v>423.31656000000004</v>
      </c>
      <c r="F1217" s="50">
        <v>1.0900000000000001</v>
      </c>
    </row>
    <row r="1218" spans="1:6" x14ac:dyDescent="0.25">
      <c r="A1218" s="31" t="str">
        <f t="shared" si="18"/>
        <v>A</v>
      </c>
      <c r="B1218" s="48" t="s">
        <v>258</v>
      </c>
      <c r="C1218" s="49" t="s">
        <v>15</v>
      </c>
      <c r="D1218" s="50">
        <v>48.621139999999997</v>
      </c>
      <c r="E1218" s="50">
        <v>48.621139999999997</v>
      </c>
      <c r="F1218" s="50">
        <v>0</v>
      </c>
    </row>
    <row r="1219" spans="1:6" x14ac:dyDescent="0.25">
      <c r="A1219" s="31" t="str">
        <f t="shared" si="18"/>
        <v>A</v>
      </c>
      <c r="B1219" s="48" t="s">
        <v>258</v>
      </c>
      <c r="C1219" s="49" t="s">
        <v>16</v>
      </c>
      <c r="D1219" s="50">
        <v>3.0676299999999999</v>
      </c>
      <c r="E1219" s="50">
        <v>2.6492199999999997</v>
      </c>
      <c r="F1219" s="50">
        <v>0.41841</v>
      </c>
    </row>
    <row r="1220" spans="1:6" x14ac:dyDescent="0.25">
      <c r="A1220" s="31" t="str">
        <f t="shared" ref="A1220:A1283" si="19">IF(OR(D1220&lt;&gt;0,),"A","B")</f>
        <v>A</v>
      </c>
      <c r="B1220" s="45" t="s">
        <v>258</v>
      </c>
      <c r="C1220" s="46" t="s">
        <v>17</v>
      </c>
      <c r="D1220" s="47">
        <v>57.4</v>
      </c>
      <c r="E1220" s="47">
        <v>57.4</v>
      </c>
      <c r="F1220" s="47">
        <v>0</v>
      </c>
    </row>
    <row r="1221" spans="1:6" ht="36.75" thickBot="1" x14ac:dyDescent="0.3">
      <c r="A1221" s="31" t="str">
        <f t="shared" si="19"/>
        <v>A</v>
      </c>
      <c r="B1221" s="42" t="s">
        <v>689</v>
      </c>
      <c r="C1221" s="43" t="s">
        <v>690</v>
      </c>
      <c r="D1221" s="44">
        <v>1190.5870199999999</v>
      </c>
      <c r="E1221" s="44">
        <v>1162.76163</v>
      </c>
      <c r="F1221" s="44">
        <v>27.825389999999999</v>
      </c>
    </row>
    <row r="1222" spans="1:6" ht="15.75" thickTop="1" x14ac:dyDescent="0.25">
      <c r="A1222" s="31" t="str">
        <f t="shared" si="19"/>
        <v>A</v>
      </c>
      <c r="B1222" s="45" t="s">
        <v>258</v>
      </c>
      <c r="C1222" s="46" t="s">
        <v>10</v>
      </c>
      <c r="D1222" s="47">
        <v>1132.4050199999999</v>
      </c>
      <c r="E1222" s="47">
        <v>1107.76163</v>
      </c>
      <c r="F1222" s="47">
        <v>24.64339</v>
      </c>
    </row>
    <row r="1223" spans="1:6" x14ac:dyDescent="0.25">
      <c r="A1223" s="31" t="str">
        <f t="shared" si="19"/>
        <v>A</v>
      </c>
      <c r="B1223" s="48" t="s">
        <v>258</v>
      </c>
      <c r="C1223" s="49" t="s">
        <v>11</v>
      </c>
      <c r="D1223" s="50">
        <v>771.16888000000006</v>
      </c>
      <c r="E1223" s="50">
        <v>771.16888000000006</v>
      </c>
      <c r="F1223" s="50">
        <v>0</v>
      </c>
    </row>
    <row r="1224" spans="1:6" x14ac:dyDescent="0.25">
      <c r="A1224" s="31" t="str">
        <f t="shared" si="19"/>
        <v>A</v>
      </c>
      <c r="B1224" s="48" t="s">
        <v>258</v>
      </c>
      <c r="C1224" s="49" t="s">
        <v>12</v>
      </c>
      <c r="D1224" s="50">
        <v>345.87601000000001</v>
      </c>
      <c r="E1224" s="50">
        <v>324.70062000000001</v>
      </c>
      <c r="F1224" s="50">
        <v>21.17539</v>
      </c>
    </row>
    <row r="1225" spans="1:6" x14ac:dyDescent="0.25">
      <c r="A1225" s="31" t="str">
        <f t="shared" si="19"/>
        <v>A</v>
      </c>
      <c r="B1225" s="48" t="s">
        <v>258</v>
      </c>
      <c r="C1225" s="49" t="s">
        <v>15</v>
      </c>
      <c r="D1225" s="50">
        <v>9.8956400000000002</v>
      </c>
      <c r="E1225" s="50">
        <v>9.3956400000000002</v>
      </c>
      <c r="F1225" s="50">
        <v>0.5</v>
      </c>
    </row>
    <row r="1226" spans="1:6" x14ac:dyDescent="0.25">
      <c r="A1226" s="31" t="str">
        <f t="shared" si="19"/>
        <v>A</v>
      </c>
      <c r="B1226" s="48" t="s">
        <v>258</v>
      </c>
      <c r="C1226" s="49" t="s">
        <v>16</v>
      </c>
      <c r="D1226" s="50">
        <v>5.4644899999999996</v>
      </c>
      <c r="E1226" s="50">
        <v>2.4964899999999997</v>
      </c>
      <c r="F1226" s="50">
        <v>2.968</v>
      </c>
    </row>
    <row r="1227" spans="1:6" x14ac:dyDescent="0.25">
      <c r="A1227" s="31" t="str">
        <f t="shared" si="19"/>
        <v>A</v>
      </c>
      <c r="B1227" s="45" t="s">
        <v>258</v>
      </c>
      <c r="C1227" s="46" t="s">
        <v>17</v>
      </c>
      <c r="D1227" s="47">
        <v>58.182000000000002</v>
      </c>
      <c r="E1227" s="47">
        <v>55</v>
      </c>
      <c r="F1227" s="47">
        <v>3.1819999999999999</v>
      </c>
    </row>
    <row r="1228" spans="1:6" ht="36.75" thickBot="1" x14ac:dyDescent="0.3">
      <c r="A1228" s="31" t="str">
        <f t="shared" si="19"/>
        <v>A</v>
      </c>
      <c r="B1228" s="42" t="s">
        <v>691</v>
      </c>
      <c r="C1228" s="43" t="s">
        <v>692</v>
      </c>
      <c r="D1228" s="44">
        <v>1406.8215700000003</v>
      </c>
      <c r="E1228" s="44">
        <v>1406.8215700000003</v>
      </c>
      <c r="F1228" s="44">
        <v>0</v>
      </c>
    </row>
    <row r="1229" spans="1:6" ht="15.75" thickTop="1" x14ac:dyDescent="0.25">
      <c r="A1229" s="31" t="str">
        <f t="shared" si="19"/>
        <v>A</v>
      </c>
      <c r="B1229" s="45" t="s">
        <v>258</v>
      </c>
      <c r="C1229" s="46" t="s">
        <v>10</v>
      </c>
      <c r="D1229" s="47">
        <v>1336.8735700000002</v>
      </c>
      <c r="E1229" s="47">
        <v>1336.8735700000002</v>
      </c>
      <c r="F1229" s="47">
        <v>0</v>
      </c>
    </row>
    <row r="1230" spans="1:6" x14ac:dyDescent="0.25">
      <c r="A1230" s="31" t="str">
        <f t="shared" si="19"/>
        <v>A</v>
      </c>
      <c r="B1230" s="48" t="s">
        <v>258</v>
      </c>
      <c r="C1230" s="49" t="s">
        <v>11</v>
      </c>
      <c r="D1230" s="50">
        <v>930.26767000000007</v>
      </c>
      <c r="E1230" s="50">
        <v>930.26767000000007</v>
      </c>
      <c r="F1230" s="50">
        <v>0</v>
      </c>
    </row>
    <row r="1231" spans="1:6" x14ac:dyDescent="0.25">
      <c r="A1231" s="31" t="str">
        <f t="shared" si="19"/>
        <v>A</v>
      </c>
      <c r="B1231" s="48" t="s">
        <v>258</v>
      </c>
      <c r="C1231" s="49" t="s">
        <v>12</v>
      </c>
      <c r="D1231" s="50">
        <v>382.85928000000001</v>
      </c>
      <c r="E1231" s="50">
        <v>382.85928000000001</v>
      </c>
      <c r="F1231" s="50">
        <v>0</v>
      </c>
    </row>
    <row r="1232" spans="1:6" x14ac:dyDescent="0.25">
      <c r="A1232" s="31" t="str">
        <f t="shared" si="19"/>
        <v>A</v>
      </c>
      <c r="B1232" s="48" t="s">
        <v>258</v>
      </c>
      <c r="C1232" s="49" t="s">
        <v>15</v>
      </c>
      <c r="D1232" s="50">
        <v>15.928030000000001</v>
      </c>
      <c r="E1232" s="50">
        <v>15.928030000000001</v>
      </c>
      <c r="F1232" s="50">
        <v>0</v>
      </c>
    </row>
    <row r="1233" spans="1:6" x14ac:dyDescent="0.25">
      <c r="A1233" s="31" t="str">
        <f t="shared" si="19"/>
        <v>A</v>
      </c>
      <c r="B1233" s="48" t="s">
        <v>258</v>
      </c>
      <c r="C1233" s="49" t="s">
        <v>16</v>
      </c>
      <c r="D1233" s="50">
        <v>7.8185900000000004</v>
      </c>
      <c r="E1233" s="50">
        <v>7.8185900000000004</v>
      </c>
      <c r="F1233" s="50">
        <v>0</v>
      </c>
    </row>
    <row r="1234" spans="1:6" x14ac:dyDescent="0.25">
      <c r="A1234" s="31" t="str">
        <f t="shared" si="19"/>
        <v>A</v>
      </c>
      <c r="B1234" s="45" t="s">
        <v>258</v>
      </c>
      <c r="C1234" s="46" t="s">
        <v>17</v>
      </c>
      <c r="D1234" s="47">
        <v>69.947999999999993</v>
      </c>
      <c r="E1234" s="47">
        <v>69.947999999999993</v>
      </c>
      <c r="F1234" s="47">
        <v>0</v>
      </c>
    </row>
    <row r="1235" spans="1:6" ht="18.75" thickBot="1" x14ac:dyDescent="0.3">
      <c r="A1235" s="31" t="str">
        <f t="shared" si="19"/>
        <v>A</v>
      </c>
      <c r="B1235" s="42" t="s">
        <v>693</v>
      </c>
      <c r="C1235" s="43" t="s">
        <v>694</v>
      </c>
      <c r="D1235" s="44">
        <v>261.02110000000005</v>
      </c>
      <c r="E1235" s="44">
        <v>261.02110000000005</v>
      </c>
      <c r="F1235" s="44">
        <v>0</v>
      </c>
    </row>
    <row r="1236" spans="1:6" ht="15.75" thickTop="1" x14ac:dyDescent="0.25">
      <c r="A1236" s="31" t="str">
        <f t="shared" si="19"/>
        <v>A</v>
      </c>
      <c r="B1236" s="45" t="s">
        <v>258</v>
      </c>
      <c r="C1236" s="46" t="s">
        <v>10</v>
      </c>
      <c r="D1236" s="47">
        <v>261.02110000000005</v>
      </c>
      <c r="E1236" s="47">
        <v>261.02110000000005</v>
      </c>
      <c r="F1236" s="47">
        <v>0</v>
      </c>
    </row>
    <row r="1237" spans="1:6" x14ac:dyDescent="0.25">
      <c r="A1237" s="31" t="str">
        <f t="shared" si="19"/>
        <v>A</v>
      </c>
      <c r="B1237" s="48" t="s">
        <v>258</v>
      </c>
      <c r="C1237" s="49" t="s">
        <v>11</v>
      </c>
      <c r="D1237" s="50">
        <v>188.54738</v>
      </c>
      <c r="E1237" s="50">
        <v>188.54738</v>
      </c>
      <c r="F1237" s="50">
        <v>0</v>
      </c>
    </row>
    <row r="1238" spans="1:6" x14ac:dyDescent="0.25">
      <c r="A1238" s="31" t="str">
        <f t="shared" si="19"/>
        <v>A</v>
      </c>
      <c r="B1238" s="48" t="s">
        <v>258</v>
      </c>
      <c r="C1238" s="49" t="s">
        <v>12</v>
      </c>
      <c r="D1238" s="50">
        <v>66.029200000000003</v>
      </c>
      <c r="E1238" s="50">
        <v>66.029200000000003</v>
      </c>
      <c r="F1238" s="50">
        <v>0</v>
      </c>
    </row>
    <row r="1239" spans="1:6" x14ac:dyDescent="0.25">
      <c r="A1239" s="31" t="str">
        <f t="shared" si="19"/>
        <v>A</v>
      </c>
      <c r="B1239" s="48" t="s">
        <v>258</v>
      </c>
      <c r="C1239" s="49" t="s">
        <v>15</v>
      </c>
      <c r="D1239" s="50">
        <v>5.0911299999999997</v>
      </c>
      <c r="E1239" s="50">
        <v>5.0911299999999997</v>
      </c>
      <c r="F1239" s="50">
        <v>0</v>
      </c>
    </row>
    <row r="1240" spans="1:6" x14ac:dyDescent="0.25">
      <c r="A1240" s="31" t="str">
        <f t="shared" si="19"/>
        <v>A</v>
      </c>
      <c r="B1240" s="48" t="s">
        <v>258</v>
      </c>
      <c r="C1240" s="49" t="s">
        <v>16</v>
      </c>
      <c r="D1240" s="50">
        <v>1.3533900000000001</v>
      </c>
      <c r="E1240" s="50">
        <v>1.3533900000000001</v>
      </c>
      <c r="F1240" s="50">
        <v>0</v>
      </c>
    </row>
    <row r="1241" spans="1:6" ht="18.75" thickBot="1" x14ac:dyDescent="0.3">
      <c r="A1241" s="31" t="str">
        <f t="shared" si="19"/>
        <v>A</v>
      </c>
      <c r="B1241" s="42" t="s">
        <v>695</v>
      </c>
      <c r="C1241" s="43" t="s">
        <v>696</v>
      </c>
      <c r="D1241" s="44">
        <v>1019.3058500000001</v>
      </c>
      <c r="E1241" s="44">
        <v>853.72341000000006</v>
      </c>
      <c r="F1241" s="44">
        <v>165.58243999999999</v>
      </c>
    </row>
    <row r="1242" spans="1:6" ht="15.75" thickTop="1" x14ac:dyDescent="0.25">
      <c r="A1242" s="31" t="str">
        <f t="shared" si="19"/>
        <v>A</v>
      </c>
      <c r="B1242" s="45" t="s">
        <v>258</v>
      </c>
      <c r="C1242" s="46" t="s">
        <v>10</v>
      </c>
      <c r="D1242" s="47">
        <v>1019.3058500000001</v>
      </c>
      <c r="E1242" s="47">
        <v>853.72341000000006</v>
      </c>
      <c r="F1242" s="47">
        <v>165.58243999999999</v>
      </c>
    </row>
    <row r="1243" spans="1:6" x14ac:dyDescent="0.25">
      <c r="A1243" s="31" t="str">
        <f t="shared" si="19"/>
        <v>A</v>
      </c>
      <c r="B1243" s="48" t="s">
        <v>258</v>
      </c>
      <c r="C1243" s="49" t="s">
        <v>11</v>
      </c>
      <c r="D1243" s="50">
        <v>702.97314000000006</v>
      </c>
      <c r="E1243" s="50">
        <v>702.97314000000006</v>
      </c>
      <c r="F1243" s="50">
        <v>0</v>
      </c>
    </row>
    <row r="1244" spans="1:6" x14ac:dyDescent="0.25">
      <c r="A1244" s="31" t="str">
        <f t="shared" si="19"/>
        <v>A</v>
      </c>
      <c r="B1244" s="48" t="s">
        <v>258</v>
      </c>
      <c r="C1244" s="49" t="s">
        <v>12</v>
      </c>
      <c r="D1244" s="50">
        <v>124.85214000000001</v>
      </c>
      <c r="E1244" s="50">
        <v>124.85214000000001</v>
      </c>
      <c r="F1244" s="50">
        <v>0</v>
      </c>
    </row>
    <row r="1245" spans="1:6" x14ac:dyDescent="0.25">
      <c r="A1245" s="31" t="str">
        <f t="shared" si="19"/>
        <v>A</v>
      </c>
      <c r="B1245" s="48" t="s">
        <v>258</v>
      </c>
      <c r="C1245" s="49" t="s">
        <v>15</v>
      </c>
      <c r="D1245" s="50">
        <v>23.994050000000001</v>
      </c>
      <c r="E1245" s="50">
        <v>19.97906</v>
      </c>
      <c r="F1245" s="50">
        <v>4.0149900000000001</v>
      </c>
    </row>
    <row r="1246" spans="1:6" x14ac:dyDescent="0.25">
      <c r="A1246" s="31" t="str">
        <f t="shared" si="19"/>
        <v>A</v>
      </c>
      <c r="B1246" s="48" t="s">
        <v>258</v>
      </c>
      <c r="C1246" s="49" t="s">
        <v>16</v>
      </c>
      <c r="D1246" s="50">
        <v>167.48652000000001</v>
      </c>
      <c r="E1246" s="50">
        <v>5.9190699999999996</v>
      </c>
      <c r="F1246" s="50">
        <v>161.56745000000001</v>
      </c>
    </row>
    <row r="1247" spans="1:6" ht="36.75" thickBot="1" x14ac:dyDescent="0.3">
      <c r="A1247" s="31" t="str">
        <f t="shared" si="19"/>
        <v>A</v>
      </c>
      <c r="B1247" s="42" t="s">
        <v>697</v>
      </c>
      <c r="C1247" s="43" t="s">
        <v>698</v>
      </c>
      <c r="D1247" s="44">
        <v>1783.7137200000002</v>
      </c>
      <c r="E1247" s="44">
        <v>1754.7202300000001</v>
      </c>
      <c r="F1247" s="44">
        <v>28.993490000000001</v>
      </c>
    </row>
    <row r="1248" spans="1:6" ht="15.75" thickTop="1" x14ac:dyDescent="0.25">
      <c r="A1248" s="31" t="str">
        <f t="shared" si="19"/>
        <v>A</v>
      </c>
      <c r="B1248" s="45" t="s">
        <v>258</v>
      </c>
      <c r="C1248" s="46" t="s">
        <v>10</v>
      </c>
      <c r="D1248" s="47">
        <v>1777.6107200000004</v>
      </c>
      <c r="E1248" s="47">
        <v>1748.6172300000003</v>
      </c>
      <c r="F1248" s="47">
        <v>28.993490000000001</v>
      </c>
    </row>
    <row r="1249" spans="1:6" x14ac:dyDescent="0.25">
      <c r="A1249" s="31" t="str">
        <f t="shared" si="19"/>
        <v>A</v>
      </c>
      <c r="B1249" s="48" t="s">
        <v>258</v>
      </c>
      <c r="C1249" s="49" t="s">
        <v>11</v>
      </c>
      <c r="D1249" s="50">
        <v>242.25726999999998</v>
      </c>
      <c r="E1249" s="50">
        <v>242.25726999999998</v>
      </c>
      <c r="F1249" s="50">
        <v>0</v>
      </c>
    </row>
    <row r="1250" spans="1:6" x14ac:dyDescent="0.25">
      <c r="A1250" s="31" t="str">
        <f t="shared" si="19"/>
        <v>A</v>
      </c>
      <c r="B1250" s="48" t="s">
        <v>258</v>
      </c>
      <c r="C1250" s="49" t="s">
        <v>12</v>
      </c>
      <c r="D1250" s="50">
        <v>1464.1029900000001</v>
      </c>
      <c r="E1250" s="50">
        <v>1464.1029900000001</v>
      </c>
      <c r="F1250" s="50">
        <v>0</v>
      </c>
    </row>
    <row r="1251" spans="1:6" x14ac:dyDescent="0.25">
      <c r="A1251" s="31" t="str">
        <f t="shared" si="19"/>
        <v>A</v>
      </c>
      <c r="B1251" s="48" t="s">
        <v>258</v>
      </c>
      <c r="C1251" s="49" t="s">
        <v>15</v>
      </c>
      <c r="D1251" s="50">
        <v>41.4726</v>
      </c>
      <c r="E1251" s="50">
        <v>41.4726</v>
      </c>
      <c r="F1251" s="50">
        <v>0</v>
      </c>
    </row>
    <row r="1252" spans="1:6" x14ac:dyDescent="0.25">
      <c r="A1252" s="31" t="str">
        <f t="shared" si="19"/>
        <v>A</v>
      </c>
      <c r="B1252" s="48" t="s">
        <v>258</v>
      </c>
      <c r="C1252" s="49" t="s">
        <v>16</v>
      </c>
      <c r="D1252" s="50">
        <v>29.77786</v>
      </c>
      <c r="E1252" s="50">
        <v>0.78437000000000001</v>
      </c>
      <c r="F1252" s="50">
        <v>28.993490000000001</v>
      </c>
    </row>
    <row r="1253" spans="1:6" x14ac:dyDescent="0.25">
      <c r="A1253" s="31" t="str">
        <f t="shared" si="19"/>
        <v>A</v>
      </c>
      <c r="B1253" s="45" t="s">
        <v>258</v>
      </c>
      <c r="C1253" s="46" t="s">
        <v>17</v>
      </c>
      <c r="D1253" s="47">
        <v>6.1029999999999998</v>
      </c>
      <c r="E1253" s="47">
        <v>6.1029999999999998</v>
      </c>
      <c r="F1253" s="47">
        <v>0</v>
      </c>
    </row>
    <row r="1254" spans="1:6" ht="36.75" thickBot="1" x14ac:dyDescent="0.3">
      <c r="A1254" s="31" t="str">
        <f t="shared" si="19"/>
        <v>A</v>
      </c>
      <c r="B1254" s="42" t="s">
        <v>699</v>
      </c>
      <c r="C1254" s="43" t="s">
        <v>700</v>
      </c>
      <c r="D1254" s="44">
        <v>423.66597999999999</v>
      </c>
      <c r="E1254" s="44">
        <v>164.71508000000003</v>
      </c>
      <c r="F1254" s="44">
        <v>258.95089999999999</v>
      </c>
    </row>
    <row r="1255" spans="1:6" ht="15.75" thickTop="1" x14ac:dyDescent="0.25">
      <c r="A1255" s="31" t="str">
        <f t="shared" si="19"/>
        <v>A</v>
      </c>
      <c r="B1255" s="45" t="s">
        <v>258</v>
      </c>
      <c r="C1255" s="46" t="s">
        <v>10</v>
      </c>
      <c r="D1255" s="47">
        <v>423.66597999999999</v>
      </c>
      <c r="E1255" s="47">
        <v>164.71508000000003</v>
      </c>
      <c r="F1255" s="47">
        <v>258.95089999999999</v>
      </c>
    </row>
    <row r="1256" spans="1:6" x14ac:dyDescent="0.25">
      <c r="A1256" s="31" t="str">
        <f t="shared" si="19"/>
        <v>A</v>
      </c>
      <c r="B1256" s="48" t="s">
        <v>258</v>
      </c>
      <c r="C1256" s="49" t="s">
        <v>11</v>
      </c>
      <c r="D1256" s="50">
        <v>122.65619000000001</v>
      </c>
      <c r="E1256" s="50">
        <v>122.65619000000001</v>
      </c>
      <c r="F1256" s="50">
        <v>0</v>
      </c>
    </row>
    <row r="1257" spans="1:6" x14ac:dyDescent="0.25">
      <c r="A1257" s="31" t="str">
        <f t="shared" si="19"/>
        <v>A</v>
      </c>
      <c r="B1257" s="48" t="s">
        <v>258</v>
      </c>
      <c r="C1257" s="49" t="s">
        <v>12</v>
      </c>
      <c r="D1257" s="50">
        <v>40.20608</v>
      </c>
      <c r="E1257" s="50">
        <v>40.20608</v>
      </c>
      <c r="F1257" s="50">
        <v>0</v>
      </c>
    </row>
    <row r="1258" spans="1:6" x14ac:dyDescent="0.25">
      <c r="A1258" s="31" t="str">
        <f t="shared" si="19"/>
        <v>A</v>
      </c>
      <c r="B1258" s="48" t="s">
        <v>258</v>
      </c>
      <c r="C1258" s="49" t="s">
        <v>15</v>
      </c>
      <c r="D1258" s="50">
        <v>260.80370999999997</v>
      </c>
      <c r="E1258" s="50">
        <v>1.8528099999999998</v>
      </c>
      <c r="F1258" s="50">
        <v>258.95089999999999</v>
      </c>
    </row>
    <row r="1259" spans="1:6" ht="18.75" thickBot="1" x14ac:dyDescent="0.3">
      <c r="A1259" s="31" t="str">
        <f t="shared" si="19"/>
        <v>A</v>
      </c>
      <c r="B1259" s="42" t="s">
        <v>701</v>
      </c>
      <c r="C1259" s="43" t="s">
        <v>702</v>
      </c>
      <c r="D1259" s="44">
        <v>1213278.8950600002</v>
      </c>
      <c r="E1259" s="44">
        <v>1213278.8950600002</v>
      </c>
      <c r="F1259" s="44">
        <v>0</v>
      </c>
    </row>
    <row r="1260" spans="1:6" ht="15.75" thickTop="1" x14ac:dyDescent="0.25">
      <c r="A1260" s="31" t="str">
        <f t="shared" si="19"/>
        <v>A</v>
      </c>
      <c r="B1260" s="45" t="s">
        <v>258</v>
      </c>
      <c r="C1260" s="46" t="s">
        <v>10</v>
      </c>
      <c r="D1260" s="47">
        <v>1213278.4950600001</v>
      </c>
      <c r="E1260" s="47">
        <v>1213278.4950600001</v>
      </c>
      <c r="F1260" s="47">
        <v>0</v>
      </c>
    </row>
    <row r="1261" spans="1:6" x14ac:dyDescent="0.25">
      <c r="A1261" s="31" t="str">
        <f t="shared" si="19"/>
        <v>A</v>
      </c>
      <c r="B1261" s="48" t="s">
        <v>258</v>
      </c>
      <c r="C1261" s="49" t="s">
        <v>12</v>
      </c>
      <c r="D1261" s="50">
        <v>5782.6374799999994</v>
      </c>
      <c r="E1261" s="50">
        <v>5782.6374799999994</v>
      </c>
      <c r="F1261" s="50">
        <v>0</v>
      </c>
    </row>
    <row r="1262" spans="1:6" x14ac:dyDescent="0.25">
      <c r="A1262" s="31" t="str">
        <f t="shared" si="19"/>
        <v>A</v>
      </c>
      <c r="B1262" s="48" t="s">
        <v>258</v>
      </c>
      <c r="C1262" s="49" t="s">
        <v>15</v>
      </c>
      <c r="D1262" s="50">
        <v>1206166.6128699998</v>
      </c>
      <c r="E1262" s="50">
        <v>1206166.6128699998</v>
      </c>
      <c r="F1262" s="50">
        <v>0</v>
      </c>
    </row>
    <row r="1263" spans="1:6" x14ac:dyDescent="0.25">
      <c r="A1263" s="31" t="str">
        <f t="shared" si="19"/>
        <v>A</v>
      </c>
      <c r="B1263" s="48" t="s">
        <v>258</v>
      </c>
      <c r="C1263" s="49" t="s">
        <v>16</v>
      </c>
      <c r="D1263" s="50">
        <v>1329.2447099999999</v>
      </c>
      <c r="E1263" s="50">
        <v>1329.2447099999999</v>
      </c>
      <c r="F1263" s="50">
        <v>0</v>
      </c>
    </row>
    <row r="1264" spans="1:6" x14ac:dyDescent="0.25">
      <c r="A1264" s="31" t="str">
        <f t="shared" si="19"/>
        <v>A</v>
      </c>
      <c r="B1264" s="45" t="s">
        <v>258</v>
      </c>
      <c r="C1264" s="46" t="s">
        <v>17</v>
      </c>
      <c r="D1264" s="47">
        <v>0.4</v>
      </c>
      <c r="E1264" s="47">
        <v>0.4</v>
      </c>
      <c r="F1264" s="47">
        <v>0</v>
      </c>
    </row>
    <row r="1265" spans="1:6" ht="18.75" thickBot="1" x14ac:dyDescent="0.3">
      <c r="A1265" s="31" t="str">
        <f t="shared" si="19"/>
        <v>A</v>
      </c>
      <c r="B1265" s="42" t="s">
        <v>703</v>
      </c>
      <c r="C1265" s="43" t="s">
        <v>704</v>
      </c>
      <c r="D1265" s="44">
        <v>849995.76569000003</v>
      </c>
      <c r="E1265" s="44">
        <v>849995.76569000003</v>
      </c>
      <c r="F1265" s="44">
        <v>0</v>
      </c>
    </row>
    <row r="1266" spans="1:6" ht="15.75" thickTop="1" x14ac:dyDescent="0.25">
      <c r="A1266" s="31" t="str">
        <f t="shared" si="19"/>
        <v>A</v>
      </c>
      <c r="B1266" s="45" t="s">
        <v>258</v>
      </c>
      <c r="C1266" s="46" t="s">
        <v>10</v>
      </c>
      <c r="D1266" s="47">
        <v>849995.76569000003</v>
      </c>
      <c r="E1266" s="47">
        <v>849995.76569000003</v>
      </c>
      <c r="F1266" s="47">
        <v>0</v>
      </c>
    </row>
    <row r="1267" spans="1:6" x14ac:dyDescent="0.25">
      <c r="A1267" s="31" t="str">
        <f t="shared" si="19"/>
        <v>A</v>
      </c>
      <c r="B1267" s="48" t="s">
        <v>258</v>
      </c>
      <c r="C1267" s="49" t="s">
        <v>12</v>
      </c>
      <c r="D1267" s="50">
        <v>2500</v>
      </c>
      <c r="E1267" s="50">
        <v>2500</v>
      </c>
      <c r="F1267" s="50">
        <v>0</v>
      </c>
    </row>
    <row r="1268" spans="1:6" x14ac:dyDescent="0.25">
      <c r="A1268" s="31" t="str">
        <f t="shared" si="19"/>
        <v>A</v>
      </c>
      <c r="B1268" s="48" t="s">
        <v>258</v>
      </c>
      <c r="C1268" s="49" t="s">
        <v>15</v>
      </c>
      <c r="D1268" s="50">
        <v>847447.75569000002</v>
      </c>
      <c r="E1268" s="50">
        <v>847447.75569000002</v>
      </c>
      <c r="F1268" s="50">
        <v>0</v>
      </c>
    </row>
    <row r="1269" spans="1:6" x14ac:dyDescent="0.25">
      <c r="A1269" s="31" t="str">
        <f t="shared" si="19"/>
        <v>A</v>
      </c>
      <c r="B1269" s="48" t="s">
        <v>258</v>
      </c>
      <c r="C1269" s="49" t="s">
        <v>16</v>
      </c>
      <c r="D1269" s="50">
        <v>48.01</v>
      </c>
      <c r="E1269" s="50">
        <v>48.01</v>
      </c>
      <c r="F1269" s="50">
        <v>0</v>
      </c>
    </row>
    <row r="1270" spans="1:6" ht="36.75" thickBot="1" x14ac:dyDescent="0.3">
      <c r="A1270" s="31" t="str">
        <f t="shared" si="19"/>
        <v>A</v>
      </c>
      <c r="B1270" s="42" t="s">
        <v>705</v>
      </c>
      <c r="C1270" s="43" t="s">
        <v>706</v>
      </c>
      <c r="D1270" s="44">
        <v>323457.47927999997</v>
      </c>
      <c r="E1270" s="44">
        <v>323457.47927999997</v>
      </c>
      <c r="F1270" s="44">
        <v>0</v>
      </c>
    </row>
    <row r="1271" spans="1:6" ht="15.75" thickTop="1" x14ac:dyDescent="0.25">
      <c r="A1271" s="31" t="str">
        <f t="shared" si="19"/>
        <v>A</v>
      </c>
      <c r="B1271" s="45" t="s">
        <v>258</v>
      </c>
      <c r="C1271" s="46" t="s">
        <v>10</v>
      </c>
      <c r="D1271" s="47">
        <v>323457.47927999997</v>
      </c>
      <c r="E1271" s="47">
        <v>323457.47927999997</v>
      </c>
      <c r="F1271" s="47">
        <v>0</v>
      </c>
    </row>
    <row r="1272" spans="1:6" x14ac:dyDescent="0.25">
      <c r="A1272" s="31" t="str">
        <f t="shared" si="19"/>
        <v>A</v>
      </c>
      <c r="B1272" s="48" t="s">
        <v>258</v>
      </c>
      <c r="C1272" s="49" t="s">
        <v>12</v>
      </c>
      <c r="D1272" s="50">
        <v>988.85077000000001</v>
      </c>
      <c r="E1272" s="50">
        <v>988.85077000000001</v>
      </c>
      <c r="F1272" s="50">
        <v>0</v>
      </c>
    </row>
    <row r="1273" spans="1:6" x14ac:dyDescent="0.25">
      <c r="A1273" s="31" t="str">
        <f t="shared" si="19"/>
        <v>A</v>
      </c>
      <c r="B1273" s="48" t="s">
        <v>258</v>
      </c>
      <c r="C1273" s="49" t="s">
        <v>15</v>
      </c>
      <c r="D1273" s="50">
        <v>322445.17658999999</v>
      </c>
      <c r="E1273" s="50">
        <v>322445.17658999999</v>
      </c>
      <c r="F1273" s="50">
        <v>0</v>
      </c>
    </row>
    <row r="1274" spans="1:6" x14ac:dyDescent="0.25">
      <c r="A1274" s="31" t="str">
        <f t="shared" si="19"/>
        <v>A</v>
      </c>
      <c r="B1274" s="48" t="s">
        <v>258</v>
      </c>
      <c r="C1274" s="49" t="s">
        <v>16</v>
      </c>
      <c r="D1274" s="50">
        <v>23.451919999999998</v>
      </c>
      <c r="E1274" s="50">
        <v>23.451919999999998</v>
      </c>
      <c r="F1274" s="50">
        <v>0</v>
      </c>
    </row>
    <row r="1275" spans="1:6" s="55" customFormat="1" ht="18.75" thickBot="1" x14ac:dyDescent="0.3">
      <c r="A1275" s="51" t="str">
        <f t="shared" si="19"/>
        <v>A</v>
      </c>
      <c r="B1275" s="52" t="s">
        <v>707</v>
      </c>
      <c r="C1275" s="53" t="s">
        <v>708</v>
      </c>
      <c r="D1275" s="54">
        <v>323457.47927999997</v>
      </c>
      <c r="E1275" s="54">
        <v>323457.47927999997</v>
      </c>
      <c r="F1275" s="54">
        <v>0</v>
      </c>
    </row>
    <row r="1276" spans="1:6" s="55" customFormat="1" ht="15.75" thickTop="1" x14ac:dyDescent="0.25">
      <c r="A1276" s="51" t="str">
        <f t="shared" si="19"/>
        <v>A</v>
      </c>
      <c r="B1276" s="56" t="s">
        <v>258</v>
      </c>
      <c r="C1276" s="57" t="s">
        <v>10</v>
      </c>
      <c r="D1276" s="58">
        <v>323457.47927999997</v>
      </c>
      <c r="E1276" s="58">
        <v>323457.47927999997</v>
      </c>
      <c r="F1276" s="58">
        <v>0</v>
      </c>
    </row>
    <row r="1277" spans="1:6" s="55" customFormat="1" x14ac:dyDescent="0.25">
      <c r="A1277" s="51" t="str">
        <f t="shared" si="19"/>
        <v>A</v>
      </c>
      <c r="B1277" s="59" t="s">
        <v>258</v>
      </c>
      <c r="C1277" s="60" t="s">
        <v>12</v>
      </c>
      <c r="D1277" s="61">
        <v>988.85077000000001</v>
      </c>
      <c r="E1277" s="61">
        <v>988.85077000000001</v>
      </c>
      <c r="F1277" s="61">
        <v>0</v>
      </c>
    </row>
    <row r="1278" spans="1:6" s="55" customFormat="1" x14ac:dyDescent="0.25">
      <c r="A1278" s="51" t="str">
        <f t="shared" si="19"/>
        <v>A</v>
      </c>
      <c r="B1278" s="59" t="s">
        <v>258</v>
      </c>
      <c r="C1278" s="60" t="s">
        <v>15</v>
      </c>
      <c r="D1278" s="61">
        <v>322445.17658999999</v>
      </c>
      <c r="E1278" s="61">
        <v>322445.17658999999</v>
      </c>
      <c r="F1278" s="61">
        <v>0</v>
      </c>
    </row>
    <row r="1279" spans="1:6" s="55" customFormat="1" x14ac:dyDescent="0.25">
      <c r="A1279" s="51" t="str">
        <f t="shared" si="19"/>
        <v>A</v>
      </c>
      <c r="B1279" s="59" t="s">
        <v>258</v>
      </c>
      <c r="C1279" s="60" t="s">
        <v>16</v>
      </c>
      <c r="D1279" s="61">
        <v>23.451919999999998</v>
      </c>
      <c r="E1279" s="61">
        <v>23.451919999999998</v>
      </c>
      <c r="F1279" s="61">
        <v>0</v>
      </c>
    </row>
    <row r="1280" spans="1:6" ht="18.75" thickBot="1" x14ac:dyDescent="0.3">
      <c r="A1280" s="31" t="str">
        <f t="shared" si="19"/>
        <v>A</v>
      </c>
      <c r="B1280" s="42" t="s">
        <v>709</v>
      </c>
      <c r="C1280" s="43" t="s">
        <v>710</v>
      </c>
      <c r="D1280" s="44">
        <v>14772.170219999998</v>
      </c>
      <c r="E1280" s="44">
        <v>14772.170219999998</v>
      </c>
      <c r="F1280" s="44">
        <v>0</v>
      </c>
    </row>
    <row r="1281" spans="1:6" ht="15.75" thickTop="1" x14ac:dyDescent="0.25">
      <c r="A1281" s="31" t="str">
        <f t="shared" si="19"/>
        <v>A</v>
      </c>
      <c r="B1281" s="45" t="s">
        <v>258</v>
      </c>
      <c r="C1281" s="46" t="s">
        <v>10</v>
      </c>
      <c r="D1281" s="47">
        <v>14772.170219999998</v>
      </c>
      <c r="E1281" s="47">
        <v>14772.170219999998</v>
      </c>
      <c r="F1281" s="47">
        <v>0</v>
      </c>
    </row>
    <row r="1282" spans="1:6" x14ac:dyDescent="0.25">
      <c r="A1282" s="31" t="str">
        <f t="shared" si="19"/>
        <v>A</v>
      </c>
      <c r="B1282" s="48" t="s">
        <v>258</v>
      </c>
      <c r="C1282" s="49" t="s">
        <v>12</v>
      </c>
      <c r="D1282" s="50">
        <v>556.06919999999991</v>
      </c>
      <c r="E1282" s="50">
        <v>556.06919999999991</v>
      </c>
      <c r="F1282" s="50">
        <v>0</v>
      </c>
    </row>
    <row r="1283" spans="1:6" x14ac:dyDescent="0.25">
      <c r="A1283" s="31" t="str">
        <f t="shared" si="19"/>
        <v>A</v>
      </c>
      <c r="B1283" s="48" t="s">
        <v>258</v>
      </c>
      <c r="C1283" s="49" t="s">
        <v>15</v>
      </c>
      <c r="D1283" s="50">
        <v>12960.167519999999</v>
      </c>
      <c r="E1283" s="50">
        <v>12960.167519999999</v>
      </c>
      <c r="F1283" s="50">
        <v>0</v>
      </c>
    </row>
    <row r="1284" spans="1:6" x14ac:dyDescent="0.25">
      <c r="A1284" s="31" t="str">
        <f t="shared" ref="A1284:A1347" si="20">IF(OR(D1284&lt;&gt;0,),"A","B")</f>
        <v>A</v>
      </c>
      <c r="B1284" s="48" t="s">
        <v>258</v>
      </c>
      <c r="C1284" s="49" t="s">
        <v>16</v>
      </c>
      <c r="D1284" s="50">
        <v>1255.9335000000001</v>
      </c>
      <c r="E1284" s="50">
        <v>1255.9335000000001</v>
      </c>
      <c r="F1284" s="50">
        <v>0</v>
      </c>
    </row>
    <row r="1285" spans="1:6" s="55" customFormat="1" ht="18.75" thickBot="1" x14ac:dyDescent="0.3">
      <c r="A1285" s="51" t="str">
        <f t="shared" si="20"/>
        <v>A</v>
      </c>
      <c r="B1285" s="52" t="s">
        <v>711</v>
      </c>
      <c r="C1285" s="53" t="s">
        <v>712</v>
      </c>
      <c r="D1285" s="54">
        <v>3324.4692999999997</v>
      </c>
      <c r="E1285" s="54">
        <v>3324.4692999999997</v>
      </c>
      <c r="F1285" s="54">
        <v>0</v>
      </c>
    </row>
    <row r="1286" spans="1:6" s="55" customFormat="1" ht="15.75" thickTop="1" x14ac:dyDescent="0.25">
      <c r="A1286" s="51" t="str">
        <f t="shared" si="20"/>
        <v>A</v>
      </c>
      <c r="B1286" s="56" t="s">
        <v>258</v>
      </c>
      <c r="C1286" s="57" t="s">
        <v>10</v>
      </c>
      <c r="D1286" s="58">
        <v>3324.4692999999997</v>
      </c>
      <c r="E1286" s="58">
        <v>3324.4692999999997</v>
      </c>
      <c r="F1286" s="58">
        <v>0</v>
      </c>
    </row>
    <row r="1287" spans="1:6" s="55" customFormat="1" x14ac:dyDescent="0.25">
      <c r="A1287" s="51" t="str">
        <f t="shared" si="20"/>
        <v>A</v>
      </c>
      <c r="B1287" s="59" t="s">
        <v>258</v>
      </c>
      <c r="C1287" s="60" t="s">
        <v>15</v>
      </c>
      <c r="D1287" s="61">
        <v>2068.5358000000001</v>
      </c>
      <c r="E1287" s="61">
        <v>2068.5358000000001</v>
      </c>
      <c r="F1287" s="61">
        <v>0</v>
      </c>
    </row>
    <row r="1288" spans="1:6" s="55" customFormat="1" x14ac:dyDescent="0.25">
      <c r="A1288" s="51" t="str">
        <f t="shared" si="20"/>
        <v>A</v>
      </c>
      <c r="B1288" s="59" t="s">
        <v>258</v>
      </c>
      <c r="C1288" s="60" t="s">
        <v>16</v>
      </c>
      <c r="D1288" s="61">
        <v>1255.9335000000001</v>
      </c>
      <c r="E1288" s="61">
        <v>1255.9335000000001</v>
      </c>
      <c r="F1288" s="61">
        <v>0</v>
      </c>
    </row>
    <row r="1289" spans="1:6" s="55" customFormat="1" ht="36.75" thickBot="1" x14ac:dyDescent="0.3">
      <c r="A1289" s="51" t="str">
        <f t="shared" si="20"/>
        <v>A</v>
      </c>
      <c r="B1289" s="52" t="s">
        <v>713</v>
      </c>
      <c r="C1289" s="53" t="s">
        <v>714</v>
      </c>
      <c r="D1289" s="54">
        <v>732.79600000000005</v>
      </c>
      <c r="E1289" s="54">
        <v>732.79600000000005</v>
      </c>
      <c r="F1289" s="54">
        <v>0</v>
      </c>
    </row>
    <row r="1290" spans="1:6" s="55" customFormat="1" ht="15.75" thickTop="1" x14ac:dyDescent="0.25">
      <c r="A1290" s="51" t="str">
        <f t="shared" si="20"/>
        <v>A</v>
      </c>
      <c r="B1290" s="56" t="s">
        <v>258</v>
      </c>
      <c r="C1290" s="57" t="s">
        <v>10</v>
      </c>
      <c r="D1290" s="58">
        <v>732.79600000000005</v>
      </c>
      <c r="E1290" s="58">
        <v>732.79600000000005</v>
      </c>
      <c r="F1290" s="58">
        <v>0</v>
      </c>
    </row>
    <row r="1291" spans="1:6" s="55" customFormat="1" x14ac:dyDescent="0.25">
      <c r="A1291" s="51" t="str">
        <f t="shared" si="20"/>
        <v>A</v>
      </c>
      <c r="B1291" s="59" t="s">
        <v>258</v>
      </c>
      <c r="C1291" s="60" t="s">
        <v>15</v>
      </c>
      <c r="D1291" s="61">
        <v>732.79600000000005</v>
      </c>
      <c r="E1291" s="61">
        <v>732.79600000000005</v>
      </c>
      <c r="F1291" s="61">
        <v>0</v>
      </c>
    </row>
    <row r="1292" spans="1:6" s="55" customFormat="1" ht="36.75" thickBot="1" x14ac:dyDescent="0.3">
      <c r="A1292" s="51" t="str">
        <f t="shared" si="20"/>
        <v>A</v>
      </c>
      <c r="B1292" s="52" t="s">
        <v>715</v>
      </c>
      <c r="C1292" s="53" t="s">
        <v>716</v>
      </c>
      <c r="D1292" s="54">
        <v>1255.9335000000001</v>
      </c>
      <c r="E1292" s="54">
        <v>1255.9335000000001</v>
      </c>
      <c r="F1292" s="54">
        <v>0</v>
      </c>
    </row>
    <row r="1293" spans="1:6" s="55" customFormat="1" ht="15.75" thickTop="1" x14ac:dyDescent="0.25">
      <c r="A1293" s="51" t="str">
        <f t="shared" si="20"/>
        <v>A</v>
      </c>
      <c r="B1293" s="56" t="s">
        <v>258</v>
      </c>
      <c r="C1293" s="57" t="s">
        <v>10</v>
      </c>
      <c r="D1293" s="58">
        <v>1255.9335000000001</v>
      </c>
      <c r="E1293" s="58">
        <v>1255.9335000000001</v>
      </c>
      <c r="F1293" s="58">
        <v>0</v>
      </c>
    </row>
    <row r="1294" spans="1:6" s="55" customFormat="1" x14ac:dyDescent="0.25">
      <c r="A1294" s="51" t="str">
        <f t="shared" si="20"/>
        <v>A</v>
      </c>
      <c r="B1294" s="59" t="s">
        <v>258</v>
      </c>
      <c r="C1294" s="60" t="s">
        <v>16</v>
      </c>
      <c r="D1294" s="61">
        <v>1255.9335000000001</v>
      </c>
      <c r="E1294" s="61">
        <v>1255.9335000000001</v>
      </c>
      <c r="F1294" s="61">
        <v>0</v>
      </c>
    </row>
    <row r="1295" spans="1:6" s="55" customFormat="1" ht="36.75" thickBot="1" x14ac:dyDescent="0.3">
      <c r="A1295" s="51" t="str">
        <f t="shared" si="20"/>
        <v>A</v>
      </c>
      <c r="B1295" s="52" t="s">
        <v>717</v>
      </c>
      <c r="C1295" s="53" t="s">
        <v>718</v>
      </c>
      <c r="D1295" s="54">
        <v>15</v>
      </c>
      <c r="E1295" s="54">
        <v>15</v>
      </c>
      <c r="F1295" s="54">
        <v>0</v>
      </c>
    </row>
    <row r="1296" spans="1:6" s="55" customFormat="1" ht="15.75" thickTop="1" x14ac:dyDescent="0.25">
      <c r="A1296" s="51" t="str">
        <f t="shared" si="20"/>
        <v>A</v>
      </c>
      <c r="B1296" s="56" t="s">
        <v>258</v>
      </c>
      <c r="C1296" s="57" t="s">
        <v>10</v>
      </c>
      <c r="D1296" s="58">
        <v>15</v>
      </c>
      <c r="E1296" s="58">
        <v>15</v>
      </c>
      <c r="F1296" s="58">
        <v>0</v>
      </c>
    </row>
    <row r="1297" spans="1:6" s="55" customFormat="1" x14ac:dyDescent="0.25">
      <c r="A1297" s="51" t="str">
        <f t="shared" si="20"/>
        <v>A</v>
      </c>
      <c r="B1297" s="59" t="s">
        <v>258</v>
      </c>
      <c r="C1297" s="60" t="s">
        <v>15</v>
      </c>
      <c r="D1297" s="61">
        <v>15</v>
      </c>
      <c r="E1297" s="61">
        <v>15</v>
      </c>
      <c r="F1297" s="61">
        <v>0</v>
      </c>
    </row>
    <row r="1298" spans="1:6" s="55" customFormat="1" ht="36.75" thickBot="1" x14ac:dyDescent="0.3">
      <c r="A1298" s="51" t="str">
        <f t="shared" si="20"/>
        <v>A</v>
      </c>
      <c r="B1298" s="52" t="s">
        <v>719</v>
      </c>
      <c r="C1298" s="53" t="s">
        <v>720</v>
      </c>
      <c r="D1298" s="54">
        <v>1314.7578000000001</v>
      </c>
      <c r="E1298" s="54">
        <v>1314.7578000000001</v>
      </c>
      <c r="F1298" s="54">
        <v>0</v>
      </c>
    </row>
    <row r="1299" spans="1:6" s="55" customFormat="1" ht="15.75" thickTop="1" x14ac:dyDescent="0.25">
      <c r="A1299" s="51" t="str">
        <f t="shared" si="20"/>
        <v>A</v>
      </c>
      <c r="B1299" s="56" t="s">
        <v>258</v>
      </c>
      <c r="C1299" s="57" t="s">
        <v>10</v>
      </c>
      <c r="D1299" s="58">
        <v>1314.7578000000001</v>
      </c>
      <c r="E1299" s="58">
        <v>1314.7578000000001</v>
      </c>
      <c r="F1299" s="58">
        <v>0</v>
      </c>
    </row>
    <row r="1300" spans="1:6" s="55" customFormat="1" x14ac:dyDescent="0.25">
      <c r="A1300" s="51" t="str">
        <f t="shared" si="20"/>
        <v>A</v>
      </c>
      <c r="B1300" s="59" t="s">
        <v>258</v>
      </c>
      <c r="C1300" s="60" t="s">
        <v>15</v>
      </c>
      <c r="D1300" s="61">
        <v>1314.7578000000001</v>
      </c>
      <c r="E1300" s="61">
        <v>1314.7578000000001</v>
      </c>
      <c r="F1300" s="61">
        <v>0</v>
      </c>
    </row>
    <row r="1301" spans="1:6" s="55" customFormat="1" ht="36.75" thickBot="1" x14ac:dyDescent="0.3">
      <c r="A1301" s="51" t="str">
        <f t="shared" si="20"/>
        <v>A</v>
      </c>
      <c r="B1301" s="52" t="s">
        <v>721</v>
      </c>
      <c r="C1301" s="53" t="s">
        <v>722</v>
      </c>
      <c r="D1301" s="54">
        <v>5.9820000000000002</v>
      </c>
      <c r="E1301" s="54">
        <v>5.9820000000000002</v>
      </c>
      <c r="F1301" s="54">
        <v>0</v>
      </c>
    </row>
    <row r="1302" spans="1:6" s="55" customFormat="1" ht="15.75" thickTop="1" x14ac:dyDescent="0.25">
      <c r="A1302" s="51" t="str">
        <f t="shared" si="20"/>
        <v>A</v>
      </c>
      <c r="B1302" s="56" t="s">
        <v>258</v>
      </c>
      <c r="C1302" s="57" t="s">
        <v>10</v>
      </c>
      <c r="D1302" s="58">
        <v>5.9820000000000002</v>
      </c>
      <c r="E1302" s="58">
        <v>5.9820000000000002</v>
      </c>
      <c r="F1302" s="58">
        <v>0</v>
      </c>
    </row>
    <row r="1303" spans="1:6" s="55" customFormat="1" x14ac:dyDescent="0.25">
      <c r="A1303" s="51" t="str">
        <f t="shared" si="20"/>
        <v>A</v>
      </c>
      <c r="B1303" s="59" t="s">
        <v>258</v>
      </c>
      <c r="C1303" s="60" t="s">
        <v>15</v>
      </c>
      <c r="D1303" s="61">
        <v>5.9820000000000002</v>
      </c>
      <c r="E1303" s="61">
        <v>5.9820000000000002</v>
      </c>
      <c r="F1303" s="61">
        <v>0</v>
      </c>
    </row>
    <row r="1304" spans="1:6" s="55" customFormat="1" ht="18.75" thickBot="1" x14ac:dyDescent="0.3">
      <c r="A1304" s="51" t="str">
        <f t="shared" si="20"/>
        <v>A</v>
      </c>
      <c r="B1304" s="52" t="s">
        <v>723</v>
      </c>
      <c r="C1304" s="53" t="s">
        <v>724</v>
      </c>
      <c r="D1304" s="54">
        <v>11447.700919999999</v>
      </c>
      <c r="E1304" s="54">
        <v>11447.700919999999</v>
      </c>
      <c r="F1304" s="54">
        <v>0</v>
      </c>
    </row>
    <row r="1305" spans="1:6" s="55" customFormat="1" ht="15.75" thickTop="1" x14ac:dyDescent="0.25">
      <c r="A1305" s="51" t="str">
        <f t="shared" si="20"/>
        <v>A</v>
      </c>
      <c r="B1305" s="56" t="s">
        <v>258</v>
      </c>
      <c r="C1305" s="57" t="s">
        <v>10</v>
      </c>
      <c r="D1305" s="58">
        <v>11447.700919999999</v>
      </c>
      <c r="E1305" s="58">
        <v>11447.700919999999</v>
      </c>
      <c r="F1305" s="58">
        <v>0</v>
      </c>
    </row>
    <row r="1306" spans="1:6" s="55" customFormat="1" x14ac:dyDescent="0.25">
      <c r="A1306" s="51" t="str">
        <f t="shared" si="20"/>
        <v>A</v>
      </c>
      <c r="B1306" s="59" t="s">
        <v>258</v>
      </c>
      <c r="C1306" s="60" t="s">
        <v>12</v>
      </c>
      <c r="D1306" s="61">
        <v>556.06919999999991</v>
      </c>
      <c r="E1306" s="61">
        <v>556.06919999999991</v>
      </c>
      <c r="F1306" s="61">
        <v>0</v>
      </c>
    </row>
    <row r="1307" spans="1:6" s="55" customFormat="1" x14ac:dyDescent="0.25">
      <c r="A1307" s="51" t="str">
        <f t="shared" si="20"/>
        <v>A</v>
      </c>
      <c r="B1307" s="59" t="s">
        <v>258</v>
      </c>
      <c r="C1307" s="60" t="s">
        <v>15</v>
      </c>
      <c r="D1307" s="61">
        <v>10891.631719999999</v>
      </c>
      <c r="E1307" s="61">
        <v>10891.631719999999</v>
      </c>
      <c r="F1307" s="61">
        <v>0</v>
      </c>
    </row>
    <row r="1308" spans="1:6" s="55" customFormat="1" ht="36.75" thickBot="1" x14ac:dyDescent="0.3">
      <c r="A1308" s="51" t="str">
        <f t="shared" si="20"/>
        <v>A</v>
      </c>
      <c r="B1308" s="52" t="s">
        <v>725</v>
      </c>
      <c r="C1308" s="53" t="s">
        <v>726</v>
      </c>
      <c r="D1308" s="54">
        <v>903.3503199999999</v>
      </c>
      <c r="E1308" s="54">
        <v>903.3503199999999</v>
      </c>
      <c r="F1308" s="54">
        <v>0</v>
      </c>
    </row>
    <row r="1309" spans="1:6" s="55" customFormat="1" ht="15.75" thickTop="1" x14ac:dyDescent="0.25">
      <c r="A1309" s="51" t="str">
        <f t="shared" si="20"/>
        <v>A</v>
      </c>
      <c r="B1309" s="56" t="s">
        <v>258</v>
      </c>
      <c r="C1309" s="57" t="s">
        <v>10</v>
      </c>
      <c r="D1309" s="58">
        <v>903.3503199999999</v>
      </c>
      <c r="E1309" s="58">
        <v>903.3503199999999</v>
      </c>
      <c r="F1309" s="58">
        <v>0</v>
      </c>
    </row>
    <row r="1310" spans="1:6" s="55" customFormat="1" x14ac:dyDescent="0.25">
      <c r="A1310" s="51" t="str">
        <f t="shared" si="20"/>
        <v>A</v>
      </c>
      <c r="B1310" s="59" t="s">
        <v>258</v>
      </c>
      <c r="C1310" s="60" t="s">
        <v>15</v>
      </c>
      <c r="D1310" s="61">
        <v>903.3503199999999</v>
      </c>
      <c r="E1310" s="61">
        <v>903.3503199999999</v>
      </c>
      <c r="F1310" s="61">
        <v>0</v>
      </c>
    </row>
    <row r="1311" spans="1:6" s="55" customFormat="1" ht="36.75" thickBot="1" x14ac:dyDescent="0.3">
      <c r="A1311" s="51" t="str">
        <f t="shared" si="20"/>
        <v>A</v>
      </c>
      <c r="B1311" s="52" t="s">
        <v>727</v>
      </c>
      <c r="C1311" s="53" t="s">
        <v>728</v>
      </c>
      <c r="D1311" s="54">
        <v>1720.3386</v>
      </c>
      <c r="E1311" s="54">
        <v>1720.3386</v>
      </c>
      <c r="F1311" s="54">
        <v>0</v>
      </c>
    </row>
    <row r="1312" spans="1:6" s="55" customFormat="1" ht="15.75" thickTop="1" x14ac:dyDescent="0.25">
      <c r="A1312" s="51" t="str">
        <f t="shared" si="20"/>
        <v>A</v>
      </c>
      <c r="B1312" s="56" t="s">
        <v>258</v>
      </c>
      <c r="C1312" s="57" t="s">
        <v>10</v>
      </c>
      <c r="D1312" s="58">
        <v>1720.3386</v>
      </c>
      <c r="E1312" s="58">
        <v>1720.3386</v>
      </c>
      <c r="F1312" s="58">
        <v>0</v>
      </c>
    </row>
    <row r="1313" spans="1:6" s="55" customFormat="1" x14ac:dyDescent="0.25">
      <c r="A1313" s="51" t="str">
        <f t="shared" si="20"/>
        <v>A</v>
      </c>
      <c r="B1313" s="59" t="s">
        <v>258</v>
      </c>
      <c r="C1313" s="60" t="s">
        <v>15</v>
      </c>
      <c r="D1313" s="61">
        <v>1720.3386</v>
      </c>
      <c r="E1313" s="61">
        <v>1720.3386</v>
      </c>
      <c r="F1313" s="61">
        <v>0</v>
      </c>
    </row>
    <row r="1314" spans="1:6" s="55" customFormat="1" ht="36.75" thickBot="1" x14ac:dyDescent="0.3">
      <c r="A1314" s="51" t="str">
        <f t="shared" si="20"/>
        <v>A</v>
      </c>
      <c r="B1314" s="52" t="s">
        <v>729</v>
      </c>
      <c r="C1314" s="53" t="s">
        <v>730</v>
      </c>
      <c r="D1314" s="54">
        <v>2498.5749999999998</v>
      </c>
      <c r="E1314" s="54">
        <v>2498.5749999999998</v>
      </c>
      <c r="F1314" s="54">
        <v>0</v>
      </c>
    </row>
    <row r="1315" spans="1:6" s="55" customFormat="1" ht="15.75" thickTop="1" x14ac:dyDescent="0.25">
      <c r="A1315" s="51" t="str">
        <f t="shared" si="20"/>
        <v>A</v>
      </c>
      <c r="B1315" s="56" t="s">
        <v>258</v>
      </c>
      <c r="C1315" s="57" t="s">
        <v>10</v>
      </c>
      <c r="D1315" s="58">
        <v>2498.5749999999998</v>
      </c>
      <c r="E1315" s="58">
        <v>2498.5749999999998</v>
      </c>
      <c r="F1315" s="58">
        <v>0</v>
      </c>
    </row>
    <row r="1316" spans="1:6" s="55" customFormat="1" x14ac:dyDescent="0.25">
      <c r="A1316" s="51" t="str">
        <f t="shared" si="20"/>
        <v>A</v>
      </c>
      <c r="B1316" s="59" t="s">
        <v>258</v>
      </c>
      <c r="C1316" s="60" t="s">
        <v>15</v>
      </c>
      <c r="D1316" s="61">
        <v>2498.5749999999998</v>
      </c>
      <c r="E1316" s="61">
        <v>2498.5749999999998</v>
      </c>
      <c r="F1316" s="61">
        <v>0</v>
      </c>
    </row>
    <row r="1317" spans="1:6" s="55" customFormat="1" ht="36.75" thickBot="1" x14ac:dyDescent="0.3">
      <c r="A1317" s="51" t="str">
        <f t="shared" si="20"/>
        <v>A</v>
      </c>
      <c r="B1317" s="52" t="s">
        <v>731</v>
      </c>
      <c r="C1317" s="53" t="s">
        <v>732</v>
      </c>
      <c r="D1317" s="54">
        <v>1223.4059999999999</v>
      </c>
      <c r="E1317" s="54">
        <v>1223.4059999999999</v>
      </c>
      <c r="F1317" s="54">
        <v>0</v>
      </c>
    </row>
    <row r="1318" spans="1:6" s="55" customFormat="1" ht="15.75" thickTop="1" x14ac:dyDescent="0.25">
      <c r="A1318" s="51" t="str">
        <f t="shared" si="20"/>
        <v>A</v>
      </c>
      <c r="B1318" s="56" t="s">
        <v>258</v>
      </c>
      <c r="C1318" s="57" t="s">
        <v>10</v>
      </c>
      <c r="D1318" s="58">
        <v>1223.4059999999999</v>
      </c>
      <c r="E1318" s="58">
        <v>1223.4059999999999</v>
      </c>
      <c r="F1318" s="58">
        <v>0</v>
      </c>
    </row>
    <row r="1319" spans="1:6" s="55" customFormat="1" x14ac:dyDescent="0.25">
      <c r="A1319" s="51" t="str">
        <f t="shared" si="20"/>
        <v>A</v>
      </c>
      <c r="B1319" s="59" t="s">
        <v>258</v>
      </c>
      <c r="C1319" s="60" t="s">
        <v>15</v>
      </c>
      <c r="D1319" s="61">
        <v>1223.4059999999999</v>
      </c>
      <c r="E1319" s="61">
        <v>1223.4059999999999</v>
      </c>
      <c r="F1319" s="61">
        <v>0</v>
      </c>
    </row>
    <row r="1320" spans="1:6" s="55" customFormat="1" ht="36.75" thickBot="1" x14ac:dyDescent="0.3">
      <c r="A1320" s="51" t="str">
        <f t="shared" si="20"/>
        <v>A</v>
      </c>
      <c r="B1320" s="52" t="s">
        <v>733</v>
      </c>
      <c r="C1320" s="53" t="s">
        <v>734</v>
      </c>
      <c r="D1320" s="54">
        <v>187.553</v>
      </c>
      <c r="E1320" s="54">
        <v>187.553</v>
      </c>
      <c r="F1320" s="54">
        <v>0</v>
      </c>
    </row>
    <row r="1321" spans="1:6" s="55" customFormat="1" ht="15.75" thickTop="1" x14ac:dyDescent="0.25">
      <c r="A1321" s="51" t="str">
        <f t="shared" si="20"/>
        <v>A</v>
      </c>
      <c r="B1321" s="56" t="s">
        <v>258</v>
      </c>
      <c r="C1321" s="57" t="s">
        <v>10</v>
      </c>
      <c r="D1321" s="58">
        <v>187.553</v>
      </c>
      <c r="E1321" s="58">
        <v>187.553</v>
      </c>
      <c r="F1321" s="58">
        <v>0</v>
      </c>
    </row>
    <row r="1322" spans="1:6" s="55" customFormat="1" x14ac:dyDescent="0.25">
      <c r="A1322" s="51" t="str">
        <f t="shared" si="20"/>
        <v>A</v>
      </c>
      <c r="B1322" s="59" t="s">
        <v>258</v>
      </c>
      <c r="C1322" s="60" t="s">
        <v>15</v>
      </c>
      <c r="D1322" s="61">
        <v>187.553</v>
      </c>
      <c r="E1322" s="61">
        <v>187.553</v>
      </c>
      <c r="F1322" s="61">
        <v>0</v>
      </c>
    </row>
    <row r="1323" spans="1:6" s="55" customFormat="1" ht="36.75" thickBot="1" x14ac:dyDescent="0.3">
      <c r="A1323" s="51" t="str">
        <f t="shared" si="20"/>
        <v>A</v>
      </c>
      <c r="B1323" s="52" t="s">
        <v>735</v>
      </c>
      <c r="C1323" s="53" t="s">
        <v>736</v>
      </c>
      <c r="D1323" s="54">
        <v>3185.2875600000002</v>
      </c>
      <c r="E1323" s="54">
        <v>3185.2875600000002</v>
      </c>
      <c r="F1323" s="54">
        <v>0</v>
      </c>
    </row>
    <row r="1324" spans="1:6" s="55" customFormat="1" ht="15.75" thickTop="1" x14ac:dyDescent="0.25">
      <c r="A1324" s="51" t="str">
        <f t="shared" si="20"/>
        <v>A</v>
      </c>
      <c r="B1324" s="56" t="s">
        <v>258</v>
      </c>
      <c r="C1324" s="57" t="s">
        <v>10</v>
      </c>
      <c r="D1324" s="58">
        <v>3185.2875600000002</v>
      </c>
      <c r="E1324" s="58">
        <v>3185.2875600000002</v>
      </c>
      <c r="F1324" s="58">
        <v>0</v>
      </c>
    </row>
    <row r="1325" spans="1:6" s="55" customFormat="1" x14ac:dyDescent="0.25">
      <c r="A1325" s="51" t="str">
        <f t="shared" si="20"/>
        <v>A</v>
      </c>
      <c r="B1325" s="59" t="s">
        <v>258</v>
      </c>
      <c r="C1325" s="60" t="s">
        <v>12</v>
      </c>
      <c r="D1325" s="61">
        <v>207.22420000000002</v>
      </c>
      <c r="E1325" s="61">
        <v>207.22420000000002</v>
      </c>
      <c r="F1325" s="61">
        <v>0</v>
      </c>
    </row>
    <row r="1326" spans="1:6" s="55" customFormat="1" x14ac:dyDescent="0.25">
      <c r="A1326" s="51" t="str">
        <f t="shared" si="20"/>
        <v>A</v>
      </c>
      <c r="B1326" s="59" t="s">
        <v>258</v>
      </c>
      <c r="C1326" s="60" t="s">
        <v>15</v>
      </c>
      <c r="D1326" s="61">
        <v>2978.0633599999996</v>
      </c>
      <c r="E1326" s="61">
        <v>2978.0633599999996</v>
      </c>
      <c r="F1326" s="61">
        <v>0</v>
      </c>
    </row>
    <row r="1327" spans="1:6" s="55" customFormat="1" ht="36.75" thickBot="1" x14ac:dyDescent="0.3">
      <c r="A1327" s="51" t="str">
        <f t="shared" si="20"/>
        <v>A</v>
      </c>
      <c r="B1327" s="52" t="s">
        <v>737</v>
      </c>
      <c r="C1327" s="53" t="s">
        <v>738</v>
      </c>
      <c r="D1327" s="54">
        <v>641.72500000000002</v>
      </c>
      <c r="E1327" s="54">
        <v>641.72500000000002</v>
      </c>
      <c r="F1327" s="54">
        <v>0</v>
      </c>
    </row>
    <row r="1328" spans="1:6" s="55" customFormat="1" ht="15.75" thickTop="1" x14ac:dyDescent="0.25">
      <c r="A1328" s="51" t="str">
        <f t="shared" si="20"/>
        <v>A</v>
      </c>
      <c r="B1328" s="56" t="s">
        <v>258</v>
      </c>
      <c r="C1328" s="57" t="s">
        <v>10</v>
      </c>
      <c r="D1328" s="58">
        <v>641.72500000000002</v>
      </c>
      <c r="E1328" s="58">
        <v>641.72500000000002</v>
      </c>
      <c r="F1328" s="58">
        <v>0</v>
      </c>
    </row>
    <row r="1329" spans="1:6" s="55" customFormat="1" x14ac:dyDescent="0.25">
      <c r="A1329" s="51" t="str">
        <f t="shared" si="20"/>
        <v>A</v>
      </c>
      <c r="B1329" s="59" t="s">
        <v>258</v>
      </c>
      <c r="C1329" s="60" t="s">
        <v>15</v>
      </c>
      <c r="D1329" s="61">
        <v>641.72500000000002</v>
      </c>
      <c r="E1329" s="61">
        <v>641.72500000000002</v>
      </c>
      <c r="F1329" s="61">
        <v>0</v>
      </c>
    </row>
    <row r="1330" spans="1:6" s="55" customFormat="1" ht="36.75" thickBot="1" x14ac:dyDescent="0.3">
      <c r="A1330" s="51" t="str">
        <f t="shared" si="20"/>
        <v>A</v>
      </c>
      <c r="B1330" s="52" t="s">
        <v>739</v>
      </c>
      <c r="C1330" s="53" t="s">
        <v>740</v>
      </c>
      <c r="D1330" s="54">
        <v>348.84500000000003</v>
      </c>
      <c r="E1330" s="54">
        <v>348.84500000000003</v>
      </c>
      <c r="F1330" s="54">
        <v>0</v>
      </c>
    </row>
    <row r="1331" spans="1:6" s="55" customFormat="1" ht="15.75" thickTop="1" x14ac:dyDescent="0.25">
      <c r="A1331" s="51" t="str">
        <f t="shared" si="20"/>
        <v>A</v>
      </c>
      <c r="B1331" s="56" t="s">
        <v>258</v>
      </c>
      <c r="C1331" s="57" t="s">
        <v>10</v>
      </c>
      <c r="D1331" s="58">
        <v>348.84500000000003</v>
      </c>
      <c r="E1331" s="58">
        <v>348.84500000000003</v>
      </c>
      <c r="F1331" s="58">
        <v>0</v>
      </c>
    </row>
    <row r="1332" spans="1:6" s="55" customFormat="1" x14ac:dyDescent="0.25">
      <c r="A1332" s="51" t="str">
        <f t="shared" si="20"/>
        <v>A</v>
      </c>
      <c r="B1332" s="59" t="s">
        <v>258</v>
      </c>
      <c r="C1332" s="60" t="s">
        <v>12</v>
      </c>
      <c r="D1332" s="61">
        <v>348.84500000000003</v>
      </c>
      <c r="E1332" s="61">
        <v>348.84500000000003</v>
      </c>
      <c r="F1332" s="61">
        <v>0</v>
      </c>
    </row>
    <row r="1333" spans="1:6" s="55" customFormat="1" ht="36.75" thickBot="1" x14ac:dyDescent="0.3">
      <c r="A1333" s="51" t="str">
        <f t="shared" si="20"/>
        <v>A</v>
      </c>
      <c r="B1333" s="52" t="s">
        <v>741</v>
      </c>
      <c r="C1333" s="53" t="s">
        <v>742</v>
      </c>
      <c r="D1333" s="54">
        <v>358.26044000000002</v>
      </c>
      <c r="E1333" s="54">
        <v>358.26044000000002</v>
      </c>
      <c r="F1333" s="54">
        <v>0</v>
      </c>
    </row>
    <row r="1334" spans="1:6" s="55" customFormat="1" ht="15.75" thickTop="1" x14ac:dyDescent="0.25">
      <c r="A1334" s="51" t="str">
        <f t="shared" si="20"/>
        <v>A</v>
      </c>
      <c r="B1334" s="56" t="s">
        <v>258</v>
      </c>
      <c r="C1334" s="57" t="s">
        <v>10</v>
      </c>
      <c r="D1334" s="58">
        <v>358.26044000000002</v>
      </c>
      <c r="E1334" s="58">
        <v>358.26044000000002</v>
      </c>
      <c r="F1334" s="58">
        <v>0</v>
      </c>
    </row>
    <row r="1335" spans="1:6" s="55" customFormat="1" x14ac:dyDescent="0.25">
      <c r="A1335" s="51" t="str">
        <f t="shared" si="20"/>
        <v>A</v>
      </c>
      <c r="B1335" s="59" t="s">
        <v>258</v>
      </c>
      <c r="C1335" s="60" t="s">
        <v>15</v>
      </c>
      <c r="D1335" s="61">
        <v>358.26044000000002</v>
      </c>
      <c r="E1335" s="61">
        <v>358.26044000000002</v>
      </c>
      <c r="F1335" s="61">
        <v>0</v>
      </c>
    </row>
    <row r="1336" spans="1:6" s="55" customFormat="1" ht="54.75" thickBot="1" x14ac:dyDescent="0.3">
      <c r="A1336" s="51" t="str">
        <f t="shared" si="20"/>
        <v>A</v>
      </c>
      <c r="B1336" s="52" t="s">
        <v>743</v>
      </c>
      <c r="C1336" s="53" t="s">
        <v>744</v>
      </c>
      <c r="D1336" s="54">
        <v>175.14</v>
      </c>
      <c r="E1336" s="54">
        <v>175.14</v>
      </c>
      <c r="F1336" s="54">
        <v>0</v>
      </c>
    </row>
    <row r="1337" spans="1:6" s="55" customFormat="1" ht="15.75" thickTop="1" x14ac:dyDescent="0.25">
      <c r="A1337" s="51" t="str">
        <f t="shared" si="20"/>
        <v>A</v>
      </c>
      <c r="B1337" s="56" t="s">
        <v>258</v>
      </c>
      <c r="C1337" s="57" t="s">
        <v>10</v>
      </c>
      <c r="D1337" s="58">
        <v>175.14</v>
      </c>
      <c r="E1337" s="58">
        <v>175.14</v>
      </c>
      <c r="F1337" s="58">
        <v>0</v>
      </c>
    </row>
    <row r="1338" spans="1:6" s="55" customFormat="1" x14ac:dyDescent="0.25">
      <c r="A1338" s="51" t="str">
        <f t="shared" si="20"/>
        <v>A</v>
      </c>
      <c r="B1338" s="59" t="s">
        <v>258</v>
      </c>
      <c r="C1338" s="60" t="s">
        <v>15</v>
      </c>
      <c r="D1338" s="61">
        <v>175.14</v>
      </c>
      <c r="E1338" s="61">
        <v>175.14</v>
      </c>
      <c r="F1338" s="61">
        <v>0</v>
      </c>
    </row>
    <row r="1339" spans="1:6" s="55" customFormat="1" ht="36.75" thickBot="1" x14ac:dyDescent="0.3">
      <c r="A1339" s="51" t="str">
        <f t="shared" si="20"/>
        <v>A</v>
      </c>
      <c r="B1339" s="52" t="s">
        <v>745</v>
      </c>
      <c r="C1339" s="53" t="s">
        <v>746</v>
      </c>
      <c r="D1339" s="54">
        <v>162.94</v>
      </c>
      <c r="E1339" s="54">
        <v>162.94</v>
      </c>
      <c r="F1339" s="54">
        <v>0</v>
      </c>
    </row>
    <row r="1340" spans="1:6" s="55" customFormat="1" ht="15.75" thickTop="1" x14ac:dyDescent="0.25">
      <c r="A1340" s="51" t="str">
        <f t="shared" si="20"/>
        <v>A</v>
      </c>
      <c r="B1340" s="56" t="s">
        <v>258</v>
      </c>
      <c r="C1340" s="57" t="s">
        <v>10</v>
      </c>
      <c r="D1340" s="58">
        <v>162.94</v>
      </c>
      <c r="E1340" s="58">
        <v>162.94</v>
      </c>
      <c r="F1340" s="58">
        <v>0</v>
      </c>
    </row>
    <row r="1341" spans="1:6" s="55" customFormat="1" x14ac:dyDescent="0.25">
      <c r="A1341" s="51" t="str">
        <f t="shared" si="20"/>
        <v>A</v>
      </c>
      <c r="B1341" s="59" t="s">
        <v>258</v>
      </c>
      <c r="C1341" s="60" t="s">
        <v>15</v>
      </c>
      <c r="D1341" s="61">
        <v>162.94</v>
      </c>
      <c r="E1341" s="61">
        <v>162.94</v>
      </c>
      <c r="F1341" s="61">
        <v>0</v>
      </c>
    </row>
    <row r="1342" spans="1:6" s="55" customFormat="1" ht="36.75" thickBot="1" x14ac:dyDescent="0.3">
      <c r="A1342" s="51" t="str">
        <f t="shared" si="20"/>
        <v>A</v>
      </c>
      <c r="B1342" s="52" t="s">
        <v>747</v>
      </c>
      <c r="C1342" s="53" t="s">
        <v>748</v>
      </c>
      <c r="D1342" s="54">
        <v>42.28</v>
      </c>
      <c r="E1342" s="54">
        <v>42.28</v>
      </c>
      <c r="F1342" s="54">
        <v>0</v>
      </c>
    </row>
    <row r="1343" spans="1:6" s="55" customFormat="1" ht="15.75" thickTop="1" x14ac:dyDescent="0.25">
      <c r="A1343" s="51" t="str">
        <f t="shared" si="20"/>
        <v>A</v>
      </c>
      <c r="B1343" s="56" t="s">
        <v>258</v>
      </c>
      <c r="C1343" s="57" t="s">
        <v>10</v>
      </c>
      <c r="D1343" s="58">
        <v>42.28</v>
      </c>
      <c r="E1343" s="58">
        <v>42.28</v>
      </c>
      <c r="F1343" s="58">
        <v>0</v>
      </c>
    </row>
    <row r="1344" spans="1:6" s="55" customFormat="1" x14ac:dyDescent="0.25">
      <c r="A1344" s="51" t="str">
        <f t="shared" si="20"/>
        <v>A</v>
      </c>
      <c r="B1344" s="59" t="s">
        <v>258</v>
      </c>
      <c r="C1344" s="60" t="s">
        <v>15</v>
      </c>
      <c r="D1344" s="61">
        <v>42.28</v>
      </c>
      <c r="E1344" s="61">
        <v>42.28</v>
      </c>
      <c r="F1344" s="61">
        <v>0</v>
      </c>
    </row>
    <row r="1345" spans="1:6" ht="18.75" thickBot="1" x14ac:dyDescent="0.3">
      <c r="A1345" s="31" t="str">
        <f t="shared" si="20"/>
        <v>A</v>
      </c>
      <c r="B1345" s="42" t="s">
        <v>749</v>
      </c>
      <c r="C1345" s="43" t="s">
        <v>750</v>
      </c>
      <c r="D1345" s="44">
        <v>23300.860199999999</v>
      </c>
      <c r="E1345" s="44">
        <v>23300.860199999999</v>
      </c>
      <c r="F1345" s="44">
        <v>0</v>
      </c>
    </row>
    <row r="1346" spans="1:6" ht="15.75" thickTop="1" x14ac:dyDescent="0.25">
      <c r="A1346" s="31" t="str">
        <f t="shared" si="20"/>
        <v>A</v>
      </c>
      <c r="B1346" s="45" t="s">
        <v>258</v>
      </c>
      <c r="C1346" s="46" t="s">
        <v>10</v>
      </c>
      <c r="D1346" s="47">
        <v>23300.860199999999</v>
      </c>
      <c r="E1346" s="47">
        <v>23300.860199999999</v>
      </c>
      <c r="F1346" s="47">
        <v>0</v>
      </c>
    </row>
    <row r="1347" spans="1:6" x14ac:dyDescent="0.25">
      <c r="A1347" s="31" t="str">
        <f t="shared" si="20"/>
        <v>A</v>
      </c>
      <c r="B1347" s="48" t="s">
        <v>258</v>
      </c>
      <c r="C1347" s="49" t="s">
        <v>15</v>
      </c>
      <c r="D1347" s="50">
        <v>23300.860199999999</v>
      </c>
      <c r="E1347" s="50">
        <v>23300.860199999999</v>
      </c>
      <c r="F1347" s="50">
        <v>0</v>
      </c>
    </row>
    <row r="1348" spans="1:6" s="55" customFormat="1" ht="36.75" thickBot="1" x14ac:dyDescent="0.3">
      <c r="A1348" s="51" t="str">
        <f t="shared" ref="A1348:A1411" si="21">IF(OR(D1348&lt;&gt;0,),"A","B")</f>
        <v>A</v>
      </c>
      <c r="B1348" s="52" t="s">
        <v>751</v>
      </c>
      <c r="C1348" s="53" t="s">
        <v>752</v>
      </c>
      <c r="D1348" s="54">
        <v>16185.367</v>
      </c>
      <c r="E1348" s="54">
        <v>16185.367</v>
      </c>
      <c r="F1348" s="54">
        <v>0</v>
      </c>
    </row>
    <row r="1349" spans="1:6" s="55" customFormat="1" ht="15.75" thickTop="1" x14ac:dyDescent="0.25">
      <c r="A1349" s="51" t="str">
        <f t="shared" si="21"/>
        <v>A</v>
      </c>
      <c r="B1349" s="56" t="s">
        <v>258</v>
      </c>
      <c r="C1349" s="57" t="s">
        <v>10</v>
      </c>
      <c r="D1349" s="58">
        <v>16185.367</v>
      </c>
      <c r="E1349" s="58">
        <v>16185.367</v>
      </c>
      <c r="F1349" s="58">
        <v>0</v>
      </c>
    </row>
    <row r="1350" spans="1:6" s="55" customFormat="1" x14ac:dyDescent="0.25">
      <c r="A1350" s="51" t="str">
        <f t="shared" si="21"/>
        <v>A</v>
      </c>
      <c r="B1350" s="59" t="s">
        <v>258</v>
      </c>
      <c r="C1350" s="60" t="s">
        <v>15</v>
      </c>
      <c r="D1350" s="61">
        <v>16185.367</v>
      </c>
      <c r="E1350" s="61">
        <v>16185.367</v>
      </c>
      <c r="F1350" s="61">
        <v>0</v>
      </c>
    </row>
    <row r="1351" spans="1:6" s="55" customFormat="1" ht="36.75" thickBot="1" x14ac:dyDescent="0.3">
      <c r="A1351" s="51" t="str">
        <f t="shared" si="21"/>
        <v>A</v>
      </c>
      <c r="B1351" s="52" t="s">
        <v>753</v>
      </c>
      <c r="C1351" s="53" t="s">
        <v>754</v>
      </c>
      <c r="D1351" s="54">
        <v>1816.9696999999999</v>
      </c>
      <c r="E1351" s="54">
        <v>1816.9696999999999</v>
      </c>
      <c r="F1351" s="54">
        <v>0</v>
      </c>
    </row>
    <row r="1352" spans="1:6" s="55" customFormat="1" ht="15.75" thickTop="1" x14ac:dyDescent="0.25">
      <c r="A1352" s="51" t="str">
        <f t="shared" si="21"/>
        <v>A</v>
      </c>
      <c r="B1352" s="56" t="s">
        <v>258</v>
      </c>
      <c r="C1352" s="57" t="s">
        <v>10</v>
      </c>
      <c r="D1352" s="58">
        <v>1816.9696999999999</v>
      </c>
      <c r="E1352" s="58">
        <v>1816.9696999999999</v>
      </c>
      <c r="F1352" s="58">
        <v>0</v>
      </c>
    </row>
    <row r="1353" spans="1:6" s="55" customFormat="1" x14ac:dyDescent="0.25">
      <c r="A1353" s="51" t="str">
        <f t="shared" si="21"/>
        <v>A</v>
      </c>
      <c r="B1353" s="59" t="s">
        <v>258</v>
      </c>
      <c r="C1353" s="60" t="s">
        <v>15</v>
      </c>
      <c r="D1353" s="61">
        <v>1816.9696999999999</v>
      </c>
      <c r="E1353" s="61">
        <v>1816.9696999999999</v>
      </c>
      <c r="F1353" s="61">
        <v>0</v>
      </c>
    </row>
    <row r="1354" spans="1:6" s="55" customFormat="1" ht="36.75" thickBot="1" x14ac:dyDescent="0.3">
      <c r="A1354" s="51" t="str">
        <f t="shared" si="21"/>
        <v>A</v>
      </c>
      <c r="B1354" s="52" t="s">
        <v>755</v>
      </c>
      <c r="C1354" s="53" t="s">
        <v>756</v>
      </c>
      <c r="D1354" s="54">
        <v>2020.0474999999999</v>
      </c>
      <c r="E1354" s="54">
        <v>2020.0474999999999</v>
      </c>
      <c r="F1354" s="54">
        <v>0</v>
      </c>
    </row>
    <row r="1355" spans="1:6" s="55" customFormat="1" ht="15.75" thickTop="1" x14ac:dyDescent="0.25">
      <c r="A1355" s="51" t="str">
        <f t="shared" si="21"/>
        <v>A</v>
      </c>
      <c r="B1355" s="56" t="s">
        <v>258</v>
      </c>
      <c r="C1355" s="57" t="s">
        <v>10</v>
      </c>
      <c r="D1355" s="58">
        <v>2020.0474999999999</v>
      </c>
      <c r="E1355" s="58">
        <v>2020.0474999999999</v>
      </c>
      <c r="F1355" s="58">
        <v>0</v>
      </c>
    </row>
    <row r="1356" spans="1:6" s="55" customFormat="1" x14ac:dyDescent="0.25">
      <c r="A1356" s="51" t="str">
        <f t="shared" si="21"/>
        <v>A</v>
      </c>
      <c r="B1356" s="59" t="s">
        <v>258</v>
      </c>
      <c r="C1356" s="60" t="s">
        <v>15</v>
      </c>
      <c r="D1356" s="61">
        <v>2020.0474999999999</v>
      </c>
      <c r="E1356" s="61">
        <v>2020.0474999999999</v>
      </c>
      <c r="F1356" s="61">
        <v>0</v>
      </c>
    </row>
    <row r="1357" spans="1:6" s="55" customFormat="1" ht="36.75" thickBot="1" x14ac:dyDescent="0.3">
      <c r="A1357" s="51" t="str">
        <f t="shared" si="21"/>
        <v>A</v>
      </c>
      <c r="B1357" s="52" t="s">
        <v>757</v>
      </c>
      <c r="C1357" s="53" t="s">
        <v>758</v>
      </c>
      <c r="D1357" s="54">
        <v>3278.4760000000001</v>
      </c>
      <c r="E1357" s="54">
        <v>3278.4760000000001</v>
      </c>
      <c r="F1357" s="54">
        <v>0</v>
      </c>
    </row>
    <row r="1358" spans="1:6" s="55" customFormat="1" ht="15.75" thickTop="1" x14ac:dyDescent="0.25">
      <c r="A1358" s="51" t="str">
        <f t="shared" si="21"/>
        <v>A</v>
      </c>
      <c r="B1358" s="56" t="s">
        <v>258</v>
      </c>
      <c r="C1358" s="57" t="s">
        <v>10</v>
      </c>
      <c r="D1358" s="58">
        <v>3278.4760000000001</v>
      </c>
      <c r="E1358" s="58">
        <v>3278.4760000000001</v>
      </c>
      <c r="F1358" s="58">
        <v>0</v>
      </c>
    </row>
    <row r="1359" spans="1:6" s="55" customFormat="1" x14ac:dyDescent="0.25">
      <c r="A1359" s="51" t="str">
        <f t="shared" si="21"/>
        <v>A</v>
      </c>
      <c r="B1359" s="59" t="s">
        <v>258</v>
      </c>
      <c r="C1359" s="60" t="s">
        <v>15</v>
      </c>
      <c r="D1359" s="61">
        <v>3278.4760000000001</v>
      </c>
      <c r="E1359" s="61">
        <v>3278.4760000000001</v>
      </c>
      <c r="F1359" s="61">
        <v>0</v>
      </c>
    </row>
    <row r="1360" spans="1:6" ht="54.75" thickBot="1" x14ac:dyDescent="0.3">
      <c r="A1360" s="31" t="str">
        <f t="shared" si="21"/>
        <v>A</v>
      </c>
      <c r="B1360" s="42" t="s">
        <v>759</v>
      </c>
      <c r="C1360" s="43" t="s">
        <v>760</v>
      </c>
      <c r="D1360" s="44">
        <v>1752.6196700000003</v>
      </c>
      <c r="E1360" s="44">
        <v>1752.6196700000003</v>
      </c>
      <c r="F1360" s="44">
        <v>0</v>
      </c>
    </row>
    <row r="1361" spans="1:6" ht="15.75" thickTop="1" x14ac:dyDescent="0.25">
      <c r="A1361" s="31" t="str">
        <f t="shared" si="21"/>
        <v>A</v>
      </c>
      <c r="B1361" s="45" t="s">
        <v>258</v>
      </c>
      <c r="C1361" s="46" t="s">
        <v>10</v>
      </c>
      <c r="D1361" s="47">
        <v>1752.2196700000002</v>
      </c>
      <c r="E1361" s="47">
        <v>1752.2196700000002</v>
      </c>
      <c r="F1361" s="47">
        <v>0</v>
      </c>
    </row>
    <row r="1362" spans="1:6" x14ac:dyDescent="0.25">
      <c r="A1362" s="31" t="str">
        <f t="shared" si="21"/>
        <v>A</v>
      </c>
      <c r="B1362" s="48" t="s">
        <v>258</v>
      </c>
      <c r="C1362" s="49" t="s">
        <v>12</v>
      </c>
      <c r="D1362" s="50">
        <v>1737.7175099999999</v>
      </c>
      <c r="E1362" s="50">
        <v>1737.7175099999999</v>
      </c>
      <c r="F1362" s="50">
        <v>0</v>
      </c>
    </row>
    <row r="1363" spans="1:6" x14ac:dyDescent="0.25">
      <c r="A1363" s="31" t="str">
        <f t="shared" si="21"/>
        <v>A</v>
      </c>
      <c r="B1363" s="48" t="s">
        <v>258</v>
      </c>
      <c r="C1363" s="49" t="s">
        <v>15</v>
      </c>
      <c r="D1363" s="50">
        <v>12.65287</v>
      </c>
      <c r="E1363" s="50">
        <v>12.65287</v>
      </c>
      <c r="F1363" s="50">
        <v>0</v>
      </c>
    </row>
    <row r="1364" spans="1:6" x14ac:dyDescent="0.25">
      <c r="A1364" s="31" t="str">
        <f t="shared" si="21"/>
        <v>A</v>
      </c>
      <c r="B1364" s="48" t="s">
        <v>258</v>
      </c>
      <c r="C1364" s="49" t="s">
        <v>16</v>
      </c>
      <c r="D1364" s="50">
        <v>1.8492899999999999</v>
      </c>
      <c r="E1364" s="50">
        <v>1.8492899999999999</v>
      </c>
      <c r="F1364" s="50">
        <v>0</v>
      </c>
    </row>
    <row r="1365" spans="1:6" x14ac:dyDescent="0.25">
      <c r="A1365" s="31" t="str">
        <f t="shared" si="21"/>
        <v>A</v>
      </c>
      <c r="B1365" s="45" t="s">
        <v>258</v>
      </c>
      <c r="C1365" s="46" t="s">
        <v>17</v>
      </c>
      <c r="D1365" s="47">
        <v>0.4</v>
      </c>
      <c r="E1365" s="47">
        <v>0.4</v>
      </c>
      <c r="F1365" s="47">
        <v>0</v>
      </c>
    </row>
    <row r="1366" spans="1:6" ht="18.75" thickBot="1" x14ac:dyDescent="0.3">
      <c r="A1366" s="31" t="str">
        <f t="shared" si="21"/>
        <v>A</v>
      </c>
      <c r="B1366" s="42" t="s">
        <v>761</v>
      </c>
      <c r="C1366" s="43" t="s">
        <v>762</v>
      </c>
      <c r="D1366" s="44">
        <v>305517.85070000001</v>
      </c>
      <c r="E1366" s="44">
        <v>305170.37219999998</v>
      </c>
      <c r="F1366" s="44">
        <v>347.4785</v>
      </c>
    </row>
    <row r="1367" spans="1:6" ht="15.75" thickTop="1" x14ac:dyDescent="0.25">
      <c r="A1367" s="31" t="str">
        <f t="shared" si="21"/>
        <v>A</v>
      </c>
      <c r="B1367" s="45" t="s">
        <v>258</v>
      </c>
      <c r="C1367" s="46" t="s">
        <v>10</v>
      </c>
      <c r="D1367" s="47">
        <v>302600.55139999994</v>
      </c>
      <c r="E1367" s="47">
        <v>302254.43763999996</v>
      </c>
      <c r="F1367" s="47">
        <v>346.11376000000001</v>
      </c>
    </row>
    <row r="1368" spans="1:6" x14ac:dyDescent="0.25">
      <c r="A1368" s="31" t="str">
        <f t="shared" si="21"/>
        <v>A</v>
      </c>
      <c r="B1368" s="48" t="s">
        <v>258</v>
      </c>
      <c r="C1368" s="49" t="s">
        <v>11</v>
      </c>
      <c r="D1368" s="50">
        <v>267.15267</v>
      </c>
      <c r="E1368" s="50">
        <v>35.637</v>
      </c>
      <c r="F1368" s="50">
        <v>231.51567</v>
      </c>
    </row>
    <row r="1369" spans="1:6" x14ac:dyDescent="0.25">
      <c r="A1369" s="31" t="str">
        <f t="shared" si="21"/>
        <v>A</v>
      </c>
      <c r="B1369" s="48" t="s">
        <v>258</v>
      </c>
      <c r="C1369" s="49" t="s">
        <v>12</v>
      </c>
      <c r="D1369" s="50">
        <v>37165.447250000005</v>
      </c>
      <c r="E1369" s="50">
        <v>37054.378050000007</v>
      </c>
      <c r="F1369" s="50">
        <v>111.0692</v>
      </c>
    </row>
    <row r="1370" spans="1:6" x14ac:dyDescent="0.25">
      <c r="A1370" s="31" t="str">
        <f t="shared" si="21"/>
        <v>A</v>
      </c>
      <c r="B1370" s="48" t="s">
        <v>258</v>
      </c>
      <c r="C1370" s="49" t="s">
        <v>14</v>
      </c>
      <c r="D1370" s="50">
        <v>72.883789999999991</v>
      </c>
      <c r="E1370" s="50">
        <v>72.883789999999991</v>
      </c>
      <c r="F1370" s="50">
        <v>0</v>
      </c>
    </row>
    <row r="1371" spans="1:6" x14ac:dyDescent="0.25">
      <c r="A1371" s="31" t="str">
        <f t="shared" si="21"/>
        <v>A</v>
      </c>
      <c r="B1371" s="48" t="s">
        <v>258</v>
      </c>
      <c r="C1371" s="49" t="s">
        <v>2</v>
      </c>
      <c r="D1371" s="50">
        <v>278.39</v>
      </c>
      <c r="E1371" s="50">
        <v>278.39</v>
      </c>
      <c r="F1371" s="50">
        <v>0</v>
      </c>
    </row>
    <row r="1372" spans="1:6" x14ac:dyDescent="0.25">
      <c r="A1372" s="31" t="str">
        <f t="shared" si="21"/>
        <v>A</v>
      </c>
      <c r="B1372" s="48" t="s">
        <v>258</v>
      </c>
      <c r="C1372" s="49" t="s">
        <v>15</v>
      </c>
      <c r="D1372" s="50">
        <v>259835.54757000002</v>
      </c>
      <c r="E1372" s="50">
        <v>259832.22107000003</v>
      </c>
      <c r="F1372" s="50">
        <v>3.3264999999999998</v>
      </c>
    </row>
    <row r="1373" spans="1:6" x14ac:dyDescent="0.25">
      <c r="A1373" s="31" t="str">
        <f t="shared" si="21"/>
        <v>A</v>
      </c>
      <c r="B1373" s="48" t="s">
        <v>258</v>
      </c>
      <c r="C1373" s="49" t="s">
        <v>16</v>
      </c>
      <c r="D1373" s="50">
        <v>4981.1301200000007</v>
      </c>
      <c r="E1373" s="50">
        <v>4980.9277300000003</v>
      </c>
      <c r="F1373" s="50">
        <v>0.20238999999999999</v>
      </c>
    </row>
    <row r="1374" spans="1:6" x14ac:dyDescent="0.25">
      <c r="A1374" s="31" t="str">
        <f t="shared" si="21"/>
        <v>A</v>
      </c>
      <c r="B1374" s="45" t="s">
        <v>258</v>
      </c>
      <c r="C1374" s="46" t="s">
        <v>17</v>
      </c>
      <c r="D1374" s="47">
        <v>2917.2992999999997</v>
      </c>
      <c r="E1374" s="47">
        <v>2915.9345599999997</v>
      </c>
      <c r="F1374" s="47">
        <v>1.3647400000000001</v>
      </c>
    </row>
    <row r="1375" spans="1:6" ht="18.75" thickBot="1" x14ac:dyDescent="0.3">
      <c r="A1375" s="31" t="str">
        <f t="shared" si="21"/>
        <v>A</v>
      </c>
      <c r="B1375" s="42" t="s">
        <v>763</v>
      </c>
      <c r="C1375" s="43" t="s">
        <v>764</v>
      </c>
      <c r="D1375" s="44">
        <v>195620.87927999999</v>
      </c>
      <c r="E1375" s="44">
        <v>195620.87927999999</v>
      </c>
      <c r="F1375" s="44">
        <v>0</v>
      </c>
    </row>
    <row r="1376" spans="1:6" ht="15.75" thickTop="1" x14ac:dyDescent="0.25">
      <c r="A1376" s="31" t="str">
        <f t="shared" si="21"/>
        <v>A</v>
      </c>
      <c r="B1376" s="45" t="s">
        <v>258</v>
      </c>
      <c r="C1376" s="46" t="s">
        <v>10</v>
      </c>
      <c r="D1376" s="47">
        <v>193620.87927999999</v>
      </c>
      <c r="E1376" s="47">
        <v>193620.87927999999</v>
      </c>
      <c r="F1376" s="47">
        <v>0</v>
      </c>
    </row>
    <row r="1377" spans="1:6" x14ac:dyDescent="0.25">
      <c r="A1377" s="31" t="str">
        <f t="shared" si="21"/>
        <v>A</v>
      </c>
      <c r="B1377" s="48" t="s">
        <v>258</v>
      </c>
      <c r="C1377" s="49" t="s">
        <v>12</v>
      </c>
      <c r="D1377" s="50">
        <v>963.48536999999999</v>
      </c>
      <c r="E1377" s="50">
        <v>963.48536999999999</v>
      </c>
      <c r="F1377" s="50">
        <v>0</v>
      </c>
    </row>
    <row r="1378" spans="1:6" x14ac:dyDescent="0.25">
      <c r="A1378" s="31" t="str">
        <f t="shared" si="21"/>
        <v>A</v>
      </c>
      <c r="B1378" s="48" t="s">
        <v>258</v>
      </c>
      <c r="C1378" s="49" t="s">
        <v>15</v>
      </c>
      <c r="D1378" s="50">
        <v>192626.57365999999</v>
      </c>
      <c r="E1378" s="50">
        <v>192626.57365999999</v>
      </c>
      <c r="F1378" s="50">
        <v>0</v>
      </c>
    </row>
    <row r="1379" spans="1:6" x14ac:dyDescent="0.25">
      <c r="A1379" s="31" t="str">
        <f t="shared" si="21"/>
        <v>A</v>
      </c>
      <c r="B1379" s="48" t="s">
        <v>258</v>
      </c>
      <c r="C1379" s="49" t="s">
        <v>16</v>
      </c>
      <c r="D1379" s="50">
        <v>30.820250000000001</v>
      </c>
      <c r="E1379" s="50">
        <v>30.820250000000001</v>
      </c>
      <c r="F1379" s="50">
        <v>0</v>
      </c>
    </row>
    <row r="1380" spans="1:6" x14ac:dyDescent="0.25">
      <c r="A1380" s="31" t="str">
        <f t="shared" si="21"/>
        <v>A</v>
      </c>
      <c r="B1380" s="45" t="s">
        <v>258</v>
      </c>
      <c r="C1380" s="46" t="s">
        <v>17</v>
      </c>
      <c r="D1380" s="47">
        <v>2000</v>
      </c>
      <c r="E1380" s="47">
        <v>2000</v>
      </c>
      <c r="F1380" s="47">
        <v>0</v>
      </c>
    </row>
    <row r="1381" spans="1:6" ht="18.75" thickBot="1" x14ac:dyDescent="0.3">
      <c r="A1381" s="31" t="str">
        <f t="shared" si="21"/>
        <v>A</v>
      </c>
      <c r="B1381" s="42" t="s">
        <v>765</v>
      </c>
      <c r="C1381" s="43" t="s">
        <v>766</v>
      </c>
      <c r="D1381" s="44">
        <v>17993.384449999998</v>
      </c>
      <c r="E1381" s="44">
        <v>17993.384449999998</v>
      </c>
      <c r="F1381" s="44">
        <v>0</v>
      </c>
    </row>
    <row r="1382" spans="1:6" ht="15.75" thickTop="1" x14ac:dyDescent="0.25">
      <c r="A1382" s="31" t="str">
        <f t="shared" si="21"/>
        <v>A</v>
      </c>
      <c r="B1382" s="45" t="s">
        <v>258</v>
      </c>
      <c r="C1382" s="46" t="s">
        <v>10</v>
      </c>
      <c r="D1382" s="47">
        <v>17544.869190000001</v>
      </c>
      <c r="E1382" s="47">
        <v>17544.869190000001</v>
      </c>
      <c r="F1382" s="47">
        <v>0</v>
      </c>
    </row>
    <row r="1383" spans="1:6" x14ac:dyDescent="0.25">
      <c r="A1383" s="31" t="str">
        <f t="shared" si="21"/>
        <v>A</v>
      </c>
      <c r="B1383" s="48" t="s">
        <v>258</v>
      </c>
      <c r="C1383" s="49" t="s">
        <v>11</v>
      </c>
      <c r="D1383" s="50">
        <v>35.637</v>
      </c>
      <c r="E1383" s="50">
        <v>35.637</v>
      </c>
      <c r="F1383" s="50">
        <v>0</v>
      </c>
    </row>
    <row r="1384" spans="1:6" x14ac:dyDescent="0.25">
      <c r="A1384" s="31" t="str">
        <f t="shared" si="21"/>
        <v>A</v>
      </c>
      <c r="B1384" s="48" t="s">
        <v>258</v>
      </c>
      <c r="C1384" s="49" t="s">
        <v>12</v>
      </c>
      <c r="D1384" s="50">
        <v>5118.5006399999993</v>
      </c>
      <c r="E1384" s="50">
        <v>5118.5006399999993</v>
      </c>
      <c r="F1384" s="50">
        <v>0</v>
      </c>
    </row>
    <row r="1385" spans="1:6" x14ac:dyDescent="0.25">
      <c r="A1385" s="31" t="str">
        <f t="shared" si="21"/>
        <v>A</v>
      </c>
      <c r="B1385" s="48" t="s">
        <v>258</v>
      </c>
      <c r="C1385" s="49" t="s">
        <v>15</v>
      </c>
      <c r="D1385" s="50">
        <v>8554.0037599999996</v>
      </c>
      <c r="E1385" s="50">
        <v>8554.0037599999996</v>
      </c>
      <c r="F1385" s="50">
        <v>0</v>
      </c>
    </row>
    <row r="1386" spans="1:6" x14ac:dyDescent="0.25">
      <c r="A1386" s="31" t="str">
        <f t="shared" si="21"/>
        <v>A</v>
      </c>
      <c r="B1386" s="48" t="s">
        <v>258</v>
      </c>
      <c r="C1386" s="49" t="s">
        <v>16</v>
      </c>
      <c r="D1386" s="50">
        <v>3836.7277899999999</v>
      </c>
      <c r="E1386" s="50">
        <v>3836.7277899999999</v>
      </c>
      <c r="F1386" s="50">
        <v>0</v>
      </c>
    </row>
    <row r="1387" spans="1:6" x14ac:dyDescent="0.25">
      <c r="A1387" s="31" t="str">
        <f t="shared" si="21"/>
        <v>A</v>
      </c>
      <c r="B1387" s="45" t="s">
        <v>258</v>
      </c>
      <c r="C1387" s="46" t="s">
        <v>17</v>
      </c>
      <c r="D1387" s="47">
        <v>448.51526000000001</v>
      </c>
      <c r="E1387" s="47">
        <v>448.51526000000001</v>
      </c>
      <c r="F1387" s="47">
        <v>0</v>
      </c>
    </row>
    <row r="1388" spans="1:6" ht="18.75" thickBot="1" x14ac:dyDescent="0.3">
      <c r="A1388" s="31" t="str">
        <f t="shared" si="21"/>
        <v>A</v>
      </c>
      <c r="B1388" s="42" t="s">
        <v>767</v>
      </c>
      <c r="C1388" s="43" t="s">
        <v>768</v>
      </c>
      <c r="D1388" s="44">
        <v>578.8248000000001</v>
      </c>
      <c r="E1388" s="44">
        <v>578.8248000000001</v>
      </c>
      <c r="F1388" s="44">
        <v>0</v>
      </c>
    </row>
    <row r="1389" spans="1:6" ht="15.75" thickTop="1" x14ac:dyDescent="0.25">
      <c r="A1389" s="31" t="str">
        <f t="shared" si="21"/>
        <v>A</v>
      </c>
      <c r="B1389" s="45" t="s">
        <v>258</v>
      </c>
      <c r="C1389" s="46" t="s">
        <v>10</v>
      </c>
      <c r="D1389" s="47">
        <v>578.8248000000001</v>
      </c>
      <c r="E1389" s="47">
        <v>578.8248000000001</v>
      </c>
      <c r="F1389" s="47">
        <v>0</v>
      </c>
    </row>
    <row r="1390" spans="1:6" x14ac:dyDescent="0.25">
      <c r="A1390" s="31" t="str">
        <f t="shared" si="21"/>
        <v>A</v>
      </c>
      <c r="B1390" s="48" t="s">
        <v>258</v>
      </c>
      <c r="C1390" s="49" t="s">
        <v>12</v>
      </c>
      <c r="D1390" s="50">
        <v>578.8248000000001</v>
      </c>
      <c r="E1390" s="50">
        <v>578.8248000000001</v>
      </c>
      <c r="F1390" s="50">
        <v>0</v>
      </c>
    </row>
    <row r="1391" spans="1:6" ht="18.75" thickBot="1" x14ac:dyDescent="0.3">
      <c r="A1391" s="31" t="str">
        <f t="shared" si="21"/>
        <v>A</v>
      </c>
      <c r="B1391" s="42" t="s">
        <v>769</v>
      </c>
      <c r="C1391" s="43" t="s">
        <v>770</v>
      </c>
      <c r="D1391" s="44">
        <v>2050.9657400000001</v>
      </c>
      <c r="E1391" s="44">
        <v>2050.9657400000001</v>
      </c>
      <c r="F1391" s="44">
        <v>0</v>
      </c>
    </row>
    <row r="1392" spans="1:6" ht="15.75" thickTop="1" x14ac:dyDescent="0.25">
      <c r="A1392" s="31" t="str">
        <f t="shared" si="21"/>
        <v>A</v>
      </c>
      <c r="B1392" s="45" t="s">
        <v>258</v>
      </c>
      <c r="C1392" s="46" t="s">
        <v>10</v>
      </c>
      <c r="D1392" s="47">
        <v>2050.9657400000001</v>
      </c>
      <c r="E1392" s="47">
        <v>2050.9657400000001</v>
      </c>
      <c r="F1392" s="47">
        <v>0</v>
      </c>
    </row>
    <row r="1393" spans="1:6" x14ac:dyDescent="0.25">
      <c r="A1393" s="31" t="str">
        <f t="shared" si="21"/>
        <v>A</v>
      </c>
      <c r="B1393" s="48" t="s">
        <v>258</v>
      </c>
      <c r="C1393" s="49" t="s">
        <v>15</v>
      </c>
      <c r="D1393" s="50">
        <v>64.406000000000006</v>
      </c>
      <c r="E1393" s="50">
        <v>64.406000000000006</v>
      </c>
      <c r="F1393" s="50">
        <v>0</v>
      </c>
    </row>
    <row r="1394" spans="1:6" x14ac:dyDescent="0.25">
      <c r="A1394" s="31" t="str">
        <f t="shared" si="21"/>
        <v>A</v>
      </c>
      <c r="B1394" s="48" t="s">
        <v>258</v>
      </c>
      <c r="C1394" s="49" t="s">
        <v>16</v>
      </c>
      <c r="D1394" s="50">
        <v>1986.5597399999999</v>
      </c>
      <c r="E1394" s="50">
        <v>1986.5597399999999</v>
      </c>
      <c r="F1394" s="50">
        <v>0</v>
      </c>
    </row>
    <row r="1395" spans="1:6" s="55" customFormat="1" ht="36.75" thickBot="1" x14ac:dyDescent="0.3">
      <c r="A1395" s="51" t="str">
        <f t="shared" si="21"/>
        <v>A</v>
      </c>
      <c r="B1395" s="52" t="s">
        <v>771</v>
      </c>
      <c r="C1395" s="53" t="s">
        <v>770</v>
      </c>
      <c r="D1395" s="54">
        <v>2018.8107399999999</v>
      </c>
      <c r="E1395" s="54">
        <v>2018.8107399999999</v>
      </c>
      <c r="F1395" s="54">
        <v>0</v>
      </c>
    </row>
    <row r="1396" spans="1:6" s="55" customFormat="1" ht="15.75" thickTop="1" x14ac:dyDescent="0.25">
      <c r="A1396" s="51" t="str">
        <f t="shared" si="21"/>
        <v>A</v>
      </c>
      <c r="B1396" s="56" t="s">
        <v>258</v>
      </c>
      <c r="C1396" s="57" t="s">
        <v>10</v>
      </c>
      <c r="D1396" s="58">
        <v>2018.8107399999999</v>
      </c>
      <c r="E1396" s="58">
        <v>2018.8107399999999</v>
      </c>
      <c r="F1396" s="58">
        <v>0</v>
      </c>
    </row>
    <row r="1397" spans="1:6" s="55" customFormat="1" x14ac:dyDescent="0.25">
      <c r="A1397" s="51" t="str">
        <f t="shared" si="21"/>
        <v>A</v>
      </c>
      <c r="B1397" s="59" t="s">
        <v>258</v>
      </c>
      <c r="C1397" s="60" t="s">
        <v>15</v>
      </c>
      <c r="D1397" s="61">
        <v>32.250999999999998</v>
      </c>
      <c r="E1397" s="61">
        <v>32.250999999999998</v>
      </c>
      <c r="F1397" s="61">
        <v>0</v>
      </c>
    </row>
    <row r="1398" spans="1:6" s="55" customFormat="1" x14ac:dyDescent="0.25">
      <c r="A1398" s="51" t="str">
        <f t="shared" si="21"/>
        <v>A</v>
      </c>
      <c r="B1398" s="59" t="s">
        <v>258</v>
      </c>
      <c r="C1398" s="60" t="s">
        <v>16</v>
      </c>
      <c r="D1398" s="61">
        <v>1986.5597399999999</v>
      </c>
      <c r="E1398" s="61">
        <v>1986.5597399999999</v>
      </c>
      <c r="F1398" s="61">
        <v>0</v>
      </c>
    </row>
    <row r="1399" spans="1:6" s="55" customFormat="1" ht="54.75" thickBot="1" x14ac:dyDescent="0.3">
      <c r="A1399" s="51" t="str">
        <f t="shared" si="21"/>
        <v>A</v>
      </c>
      <c r="B1399" s="52" t="s">
        <v>772</v>
      </c>
      <c r="C1399" s="53" t="s">
        <v>773</v>
      </c>
      <c r="D1399" s="54">
        <v>32.155000000000001</v>
      </c>
      <c r="E1399" s="54">
        <v>32.155000000000001</v>
      </c>
      <c r="F1399" s="54">
        <v>0</v>
      </c>
    </row>
    <row r="1400" spans="1:6" s="55" customFormat="1" ht="15.75" thickTop="1" x14ac:dyDescent="0.25">
      <c r="A1400" s="51" t="str">
        <f t="shared" si="21"/>
        <v>A</v>
      </c>
      <c r="B1400" s="56" t="s">
        <v>258</v>
      </c>
      <c r="C1400" s="57" t="s">
        <v>10</v>
      </c>
      <c r="D1400" s="58">
        <v>32.155000000000001</v>
      </c>
      <c r="E1400" s="58">
        <v>32.155000000000001</v>
      </c>
      <c r="F1400" s="58">
        <v>0</v>
      </c>
    </row>
    <row r="1401" spans="1:6" s="55" customFormat="1" x14ac:dyDescent="0.25">
      <c r="A1401" s="51" t="str">
        <f t="shared" si="21"/>
        <v>A</v>
      </c>
      <c r="B1401" s="59" t="s">
        <v>258</v>
      </c>
      <c r="C1401" s="60" t="s">
        <v>15</v>
      </c>
      <c r="D1401" s="61">
        <v>32.155000000000001</v>
      </c>
      <c r="E1401" s="61">
        <v>32.155000000000001</v>
      </c>
      <c r="F1401" s="61">
        <v>0</v>
      </c>
    </row>
    <row r="1402" spans="1:6" ht="18.75" thickBot="1" x14ac:dyDescent="0.3">
      <c r="A1402" s="31" t="str">
        <f t="shared" si="21"/>
        <v>A</v>
      </c>
      <c r="B1402" s="42" t="s">
        <v>774</v>
      </c>
      <c r="C1402" s="43" t="s">
        <v>775</v>
      </c>
      <c r="D1402" s="44">
        <v>287.01274000000001</v>
      </c>
      <c r="E1402" s="44">
        <v>287.01274000000001</v>
      </c>
      <c r="F1402" s="44">
        <v>0</v>
      </c>
    </row>
    <row r="1403" spans="1:6" ht="15.75" thickTop="1" x14ac:dyDescent="0.25">
      <c r="A1403" s="31" t="str">
        <f t="shared" si="21"/>
        <v>A</v>
      </c>
      <c r="B1403" s="45" t="s">
        <v>258</v>
      </c>
      <c r="C1403" s="46" t="s">
        <v>10</v>
      </c>
      <c r="D1403" s="47">
        <v>287.01274000000001</v>
      </c>
      <c r="E1403" s="47">
        <v>287.01274000000001</v>
      </c>
      <c r="F1403" s="47">
        <v>0</v>
      </c>
    </row>
    <row r="1404" spans="1:6" x14ac:dyDescent="0.25">
      <c r="A1404" s="31" t="str">
        <f t="shared" si="21"/>
        <v>A</v>
      </c>
      <c r="B1404" s="48" t="s">
        <v>258</v>
      </c>
      <c r="C1404" s="49" t="s">
        <v>12</v>
      </c>
      <c r="D1404" s="50">
        <v>287.01274000000001</v>
      </c>
      <c r="E1404" s="50">
        <v>287.01274000000001</v>
      </c>
      <c r="F1404" s="50">
        <v>0</v>
      </c>
    </row>
    <row r="1405" spans="1:6" ht="18.75" thickBot="1" x14ac:dyDescent="0.3">
      <c r="A1405" s="31" t="str">
        <f t="shared" si="21"/>
        <v>A</v>
      </c>
      <c r="B1405" s="42" t="s">
        <v>776</v>
      </c>
      <c r="C1405" s="43" t="s">
        <v>777</v>
      </c>
      <c r="D1405" s="44">
        <v>1232.74289</v>
      </c>
      <c r="E1405" s="44">
        <v>1232.74289</v>
      </c>
      <c r="F1405" s="44">
        <v>0</v>
      </c>
    </row>
    <row r="1406" spans="1:6" ht="15.75" thickTop="1" x14ac:dyDescent="0.25">
      <c r="A1406" s="31" t="str">
        <f t="shared" si="21"/>
        <v>A</v>
      </c>
      <c r="B1406" s="45" t="s">
        <v>258</v>
      </c>
      <c r="C1406" s="46" t="s">
        <v>10</v>
      </c>
      <c r="D1406" s="47">
        <v>1232.74289</v>
      </c>
      <c r="E1406" s="47">
        <v>1232.74289</v>
      </c>
      <c r="F1406" s="47">
        <v>0</v>
      </c>
    </row>
    <row r="1407" spans="1:6" x14ac:dyDescent="0.25">
      <c r="A1407" s="31" t="str">
        <f t="shared" si="21"/>
        <v>A</v>
      </c>
      <c r="B1407" s="48" t="s">
        <v>258</v>
      </c>
      <c r="C1407" s="49" t="s">
        <v>12</v>
      </c>
      <c r="D1407" s="50">
        <v>1232.74289</v>
      </c>
      <c r="E1407" s="50">
        <v>1232.74289</v>
      </c>
      <c r="F1407" s="50">
        <v>0</v>
      </c>
    </row>
    <row r="1408" spans="1:6" ht="54.75" thickBot="1" x14ac:dyDescent="0.3">
      <c r="A1408" s="31" t="str">
        <f t="shared" si="21"/>
        <v>A</v>
      </c>
      <c r="B1408" s="42" t="s">
        <v>778</v>
      </c>
      <c r="C1408" s="43" t="s">
        <v>779</v>
      </c>
      <c r="D1408" s="44">
        <v>55.321429999999999</v>
      </c>
      <c r="E1408" s="44">
        <v>55.321429999999999</v>
      </c>
      <c r="F1408" s="44">
        <v>0</v>
      </c>
    </row>
    <row r="1409" spans="1:6" ht="15.75" thickTop="1" x14ac:dyDescent="0.25">
      <c r="A1409" s="31" t="str">
        <f t="shared" si="21"/>
        <v>A</v>
      </c>
      <c r="B1409" s="45" t="s">
        <v>258</v>
      </c>
      <c r="C1409" s="46" t="s">
        <v>10</v>
      </c>
      <c r="D1409" s="47">
        <v>55.321429999999999</v>
      </c>
      <c r="E1409" s="47">
        <v>55.321429999999999</v>
      </c>
      <c r="F1409" s="47">
        <v>0</v>
      </c>
    </row>
    <row r="1410" spans="1:6" x14ac:dyDescent="0.25">
      <c r="A1410" s="31" t="str">
        <f t="shared" si="21"/>
        <v>A</v>
      </c>
      <c r="B1410" s="48" t="s">
        <v>258</v>
      </c>
      <c r="C1410" s="49" t="s">
        <v>12</v>
      </c>
      <c r="D1410" s="50">
        <v>55.321429999999999</v>
      </c>
      <c r="E1410" s="50">
        <v>55.321429999999999</v>
      </c>
      <c r="F1410" s="50">
        <v>0</v>
      </c>
    </row>
    <row r="1411" spans="1:6" ht="18.75" thickBot="1" x14ac:dyDescent="0.3">
      <c r="A1411" s="31" t="str">
        <f t="shared" si="21"/>
        <v>A</v>
      </c>
      <c r="B1411" s="42" t="s">
        <v>780</v>
      </c>
      <c r="C1411" s="43" t="s">
        <v>781</v>
      </c>
      <c r="D1411" s="44">
        <v>4604.3177599999999</v>
      </c>
      <c r="E1411" s="44">
        <v>4604.3177599999999</v>
      </c>
      <c r="F1411" s="44">
        <v>0</v>
      </c>
    </row>
    <row r="1412" spans="1:6" ht="15.75" thickTop="1" x14ac:dyDescent="0.25">
      <c r="A1412" s="31" t="str">
        <f t="shared" ref="A1412:A1475" si="22">IF(OR(D1412&lt;&gt;0,),"A","B")</f>
        <v>A</v>
      </c>
      <c r="B1412" s="45" t="s">
        <v>258</v>
      </c>
      <c r="C1412" s="46" t="s">
        <v>10</v>
      </c>
      <c r="D1412" s="47">
        <v>4155.8024999999998</v>
      </c>
      <c r="E1412" s="47">
        <v>4155.8024999999998</v>
      </c>
      <c r="F1412" s="47">
        <v>0</v>
      </c>
    </row>
    <row r="1413" spans="1:6" x14ac:dyDescent="0.25">
      <c r="A1413" s="31" t="str">
        <f t="shared" si="22"/>
        <v>A</v>
      </c>
      <c r="B1413" s="48" t="s">
        <v>258</v>
      </c>
      <c r="C1413" s="49" t="s">
        <v>11</v>
      </c>
      <c r="D1413" s="50">
        <v>13.461</v>
      </c>
      <c r="E1413" s="50">
        <v>13.461</v>
      </c>
      <c r="F1413" s="50">
        <v>0</v>
      </c>
    </row>
    <row r="1414" spans="1:6" x14ac:dyDescent="0.25">
      <c r="A1414" s="31" t="str">
        <f t="shared" si="22"/>
        <v>A</v>
      </c>
      <c r="B1414" s="48" t="s">
        <v>258</v>
      </c>
      <c r="C1414" s="49" t="s">
        <v>12</v>
      </c>
      <c r="D1414" s="50">
        <v>1520.4398999999999</v>
      </c>
      <c r="E1414" s="50">
        <v>1520.4398999999999</v>
      </c>
      <c r="F1414" s="50">
        <v>0</v>
      </c>
    </row>
    <row r="1415" spans="1:6" x14ac:dyDescent="0.25">
      <c r="A1415" s="31" t="str">
        <f t="shared" si="22"/>
        <v>A</v>
      </c>
      <c r="B1415" s="48" t="s">
        <v>258</v>
      </c>
      <c r="C1415" s="49" t="s">
        <v>15</v>
      </c>
      <c r="D1415" s="50">
        <v>2091.6873999999998</v>
      </c>
      <c r="E1415" s="50">
        <v>2091.6873999999998</v>
      </c>
      <c r="F1415" s="50">
        <v>0</v>
      </c>
    </row>
    <row r="1416" spans="1:6" x14ac:dyDescent="0.25">
      <c r="A1416" s="31" t="str">
        <f t="shared" si="22"/>
        <v>A</v>
      </c>
      <c r="B1416" s="48" t="s">
        <v>258</v>
      </c>
      <c r="C1416" s="49" t="s">
        <v>16</v>
      </c>
      <c r="D1416" s="50">
        <v>530.21420000000001</v>
      </c>
      <c r="E1416" s="50">
        <v>530.21420000000001</v>
      </c>
      <c r="F1416" s="50">
        <v>0</v>
      </c>
    </row>
    <row r="1417" spans="1:6" x14ac:dyDescent="0.25">
      <c r="A1417" s="31" t="str">
        <f t="shared" si="22"/>
        <v>A</v>
      </c>
      <c r="B1417" s="45" t="s">
        <v>258</v>
      </c>
      <c r="C1417" s="46" t="s">
        <v>17</v>
      </c>
      <c r="D1417" s="47">
        <v>448.51526000000001</v>
      </c>
      <c r="E1417" s="47">
        <v>448.51526000000001</v>
      </c>
      <c r="F1417" s="47">
        <v>0</v>
      </c>
    </row>
    <row r="1418" spans="1:6" s="55" customFormat="1" ht="36.75" thickBot="1" x14ac:dyDescent="0.3">
      <c r="A1418" s="51" t="str">
        <f t="shared" si="22"/>
        <v>A</v>
      </c>
      <c r="B1418" s="52" t="s">
        <v>782</v>
      </c>
      <c r="C1418" s="53" t="s">
        <v>781</v>
      </c>
      <c r="D1418" s="54">
        <v>2023.6649299999999</v>
      </c>
      <c r="E1418" s="54">
        <v>2023.6649299999999</v>
      </c>
      <c r="F1418" s="54">
        <v>0</v>
      </c>
    </row>
    <row r="1419" spans="1:6" s="55" customFormat="1" ht="15.75" thickTop="1" x14ac:dyDescent="0.25">
      <c r="A1419" s="51" t="str">
        <f t="shared" si="22"/>
        <v>A</v>
      </c>
      <c r="B1419" s="56" t="s">
        <v>258</v>
      </c>
      <c r="C1419" s="57" t="s">
        <v>10</v>
      </c>
      <c r="D1419" s="58">
        <v>2023.6649299999999</v>
      </c>
      <c r="E1419" s="58">
        <v>2023.6649299999999</v>
      </c>
      <c r="F1419" s="58">
        <v>0</v>
      </c>
    </row>
    <row r="1420" spans="1:6" s="55" customFormat="1" x14ac:dyDescent="0.25">
      <c r="A1420" s="51" t="str">
        <f t="shared" si="22"/>
        <v>A</v>
      </c>
      <c r="B1420" s="59" t="s">
        <v>258</v>
      </c>
      <c r="C1420" s="60" t="s">
        <v>15</v>
      </c>
      <c r="D1420" s="61">
        <v>2023.6649299999999</v>
      </c>
      <c r="E1420" s="61">
        <v>2023.6649299999999</v>
      </c>
      <c r="F1420" s="61">
        <v>0</v>
      </c>
    </row>
    <row r="1421" spans="1:6" s="55" customFormat="1" ht="54.75" thickBot="1" x14ac:dyDescent="0.3">
      <c r="A1421" s="51" t="str">
        <f t="shared" si="22"/>
        <v>A</v>
      </c>
      <c r="B1421" s="52" t="s">
        <v>783</v>
      </c>
      <c r="C1421" s="53" t="s">
        <v>784</v>
      </c>
      <c r="D1421" s="54">
        <v>217.59100000000001</v>
      </c>
      <c r="E1421" s="54">
        <v>217.59100000000001</v>
      </c>
      <c r="F1421" s="54">
        <v>0</v>
      </c>
    </row>
    <row r="1422" spans="1:6" s="55" customFormat="1" ht="15.75" thickTop="1" x14ac:dyDescent="0.25">
      <c r="A1422" s="51" t="str">
        <f t="shared" si="22"/>
        <v>A</v>
      </c>
      <c r="B1422" s="56" t="s">
        <v>258</v>
      </c>
      <c r="C1422" s="57" t="s">
        <v>10</v>
      </c>
      <c r="D1422" s="58">
        <v>217.59100000000001</v>
      </c>
      <c r="E1422" s="58">
        <v>217.59100000000001</v>
      </c>
      <c r="F1422" s="58">
        <v>0</v>
      </c>
    </row>
    <row r="1423" spans="1:6" s="55" customFormat="1" x14ac:dyDescent="0.25">
      <c r="A1423" s="51" t="str">
        <f t="shared" si="22"/>
        <v>A</v>
      </c>
      <c r="B1423" s="59" t="s">
        <v>258</v>
      </c>
      <c r="C1423" s="60" t="s">
        <v>12</v>
      </c>
      <c r="D1423" s="61">
        <v>216.291</v>
      </c>
      <c r="E1423" s="61">
        <v>216.291</v>
      </c>
      <c r="F1423" s="61">
        <v>0</v>
      </c>
    </row>
    <row r="1424" spans="1:6" s="55" customFormat="1" x14ac:dyDescent="0.25">
      <c r="A1424" s="51" t="str">
        <f t="shared" si="22"/>
        <v>A</v>
      </c>
      <c r="B1424" s="59" t="s">
        <v>258</v>
      </c>
      <c r="C1424" s="60" t="s">
        <v>15</v>
      </c>
      <c r="D1424" s="61">
        <v>1.3</v>
      </c>
      <c r="E1424" s="61">
        <v>1.3</v>
      </c>
      <c r="F1424" s="61">
        <v>0</v>
      </c>
    </row>
    <row r="1425" spans="1:6" s="55" customFormat="1" ht="72.75" thickBot="1" x14ac:dyDescent="0.3">
      <c r="A1425" s="51" t="str">
        <f t="shared" si="22"/>
        <v>A</v>
      </c>
      <c r="B1425" s="52" t="s">
        <v>785</v>
      </c>
      <c r="C1425" s="53" t="s">
        <v>786</v>
      </c>
      <c r="D1425" s="54">
        <v>2363.0618300000001</v>
      </c>
      <c r="E1425" s="54">
        <v>2363.0618300000001</v>
      </c>
      <c r="F1425" s="54">
        <v>0</v>
      </c>
    </row>
    <row r="1426" spans="1:6" s="55" customFormat="1" ht="15.75" thickTop="1" x14ac:dyDescent="0.25">
      <c r="A1426" s="51" t="str">
        <f t="shared" si="22"/>
        <v>A</v>
      </c>
      <c r="B1426" s="56" t="s">
        <v>258</v>
      </c>
      <c r="C1426" s="57" t="s">
        <v>10</v>
      </c>
      <c r="D1426" s="58">
        <v>1914.5465699999997</v>
      </c>
      <c r="E1426" s="58">
        <v>1914.5465699999997</v>
      </c>
      <c r="F1426" s="58">
        <v>0</v>
      </c>
    </row>
    <row r="1427" spans="1:6" s="55" customFormat="1" x14ac:dyDescent="0.25">
      <c r="A1427" s="51" t="str">
        <f t="shared" si="22"/>
        <v>A</v>
      </c>
      <c r="B1427" s="59" t="s">
        <v>258</v>
      </c>
      <c r="C1427" s="60" t="s">
        <v>11</v>
      </c>
      <c r="D1427" s="61">
        <v>13.461</v>
      </c>
      <c r="E1427" s="61">
        <v>13.461</v>
      </c>
      <c r="F1427" s="61">
        <v>0</v>
      </c>
    </row>
    <row r="1428" spans="1:6" s="55" customFormat="1" x14ac:dyDescent="0.25">
      <c r="A1428" s="51" t="str">
        <f t="shared" si="22"/>
        <v>A</v>
      </c>
      <c r="B1428" s="59" t="s">
        <v>258</v>
      </c>
      <c r="C1428" s="60" t="s">
        <v>12</v>
      </c>
      <c r="D1428" s="61">
        <v>1304.1488999999999</v>
      </c>
      <c r="E1428" s="61">
        <v>1304.1488999999999</v>
      </c>
      <c r="F1428" s="61">
        <v>0</v>
      </c>
    </row>
    <row r="1429" spans="1:6" s="55" customFormat="1" x14ac:dyDescent="0.25">
      <c r="A1429" s="51" t="str">
        <f t="shared" si="22"/>
        <v>A</v>
      </c>
      <c r="B1429" s="59" t="s">
        <v>258</v>
      </c>
      <c r="C1429" s="60" t="s">
        <v>15</v>
      </c>
      <c r="D1429" s="61">
        <v>66.722470000000001</v>
      </c>
      <c r="E1429" s="61">
        <v>66.722470000000001</v>
      </c>
      <c r="F1429" s="61">
        <v>0</v>
      </c>
    </row>
    <row r="1430" spans="1:6" s="55" customFormat="1" x14ac:dyDescent="0.25">
      <c r="A1430" s="51" t="str">
        <f t="shared" si="22"/>
        <v>A</v>
      </c>
      <c r="B1430" s="59" t="s">
        <v>258</v>
      </c>
      <c r="C1430" s="60" t="s">
        <v>16</v>
      </c>
      <c r="D1430" s="61">
        <v>530.21420000000001</v>
      </c>
      <c r="E1430" s="61">
        <v>530.21420000000001</v>
      </c>
      <c r="F1430" s="61">
        <v>0</v>
      </c>
    </row>
    <row r="1431" spans="1:6" s="55" customFormat="1" x14ac:dyDescent="0.25">
      <c r="A1431" s="51" t="str">
        <f t="shared" si="22"/>
        <v>A</v>
      </c>
      <c r="B1431" s="56" t="s">
        <v>258</v>
      </c>
      <c r="C1431" s="57" t="s">
        <v>17</v>
      </c>
      <c r="D1431" s="58">
        <v>448.51526000000001</v>
      </c>
      <c r="E1431" s="58">
        <v>448.51526000000001</v>
      </c>
      <c r="F1431" s="58">
        <v>0</v>
      </c>
    </row>
    <row r="1432" spans="1:6" ht="18.75" thickBot="1" x14ac:dyDescent="0.3">
      <c r="A1432" s="31" t="str">
        <f t="shared" si="22"/>
        <v>A</v>
      </c>
      <c r="B1432" s="42" t="s">
        <v>787</v>
      </c>
      <c r="C1432" s="43" t="s">
        <v>788</v>
      </c>
      <c r="D1432" s="44">
        <v>4566.7140199999994</v>
      </c>
      <c r="E1432" s="44">
        <v>4566.7140199999994</v>
      </c>
      <c r="F1432" s="44">
        <v>0</v>
      </c>
    </row>
    <row r="1433" spans="1:6" ht="15.75" thickTop="1" x14ac:dyDescent="0.25">
      <c r="A1433" s="31" t="str">
        <f t="shared" si="22"/>
        <v>A</v>
      </c>
      <c r="B1433" s="45" t="s">
        <v>258</v>
      </c>
      <c r="C1433" s="46" t="s">
        <v>10</v>
      </c>
      <c r="D1433" s="47">
        <v>4566.7140199999994</v>
      </c>
      <c r="E1433" s="47">
        <v>4566.7140199999994</v>
      </c>
      <c r="F1433" s="47">
        <v>0</v>
      </c>
    </row>
    <row r="1434" spans="1:6" x14ac:dyDescent="0.25">
      <c r="A1434" s="31" t="str">
        <f t="shared" si="22"/>
        <v>A</v>
      </c>
      <c r="B1434" s="48" t="s">
        <v>258</v>
      </c>
      <c r="C1434" s="49" t="s">
        <v>11</v>
      </c>
      <c r="D1434" s="50">
        <v>22.175999999999998</v>
      </c>
      <c r="E1434" s="50">
        <v>22.175999999999998</v>
      </c>
      <c r="F1434" s="50">
        <v>0</v>
      </c>
    </row>
    <row r="1435" spans="1:6" x14ac:dyDescent="0.25">
      <c r="A1435" s="31" t="str">
        <f t="shared" si="22"/>
        <v>A</v>
      </c>
      <c r="B1435" s="48" t="s">
        <v>258</v>
      </c>
      <c r="C1435" s="49" t="s">
        <v>12</v>
      </c>
      <c r="D1435" s="50">
        <v>1113.5556100000001</v>
      </c>
      <c r="E1435" s="50">
        <v>1113.5556100000001</v>
      </c>
      <c r="F1435" s="50">
        <v>0</v>
      </c>
    </row>
    <row r="1436" spans="1:6" x14ac:dyDescent="0.25">
      <c r="A1436" s="31" t="str">
        <f t="shared" si="22"/>
        <v>A</v>
      </c>
      <c r="B1436" s="48" t="s">
        <v>258</v>
      </c>
      <c r="C1436" s="49" t="s">
        <v>15</v>
      </c>
      <c r="D1436" s="50">
        <v>2111.0285600000002</v>
      </c>
      <c r="E1436" s="50">
        <v>2111.0285600000002</v>
      </c>
      <c r="F1436" s="50">
        <v>0</v>
      </c>
    </row>
    <row r="1437" spans="1:6" x14ac:dyDescent="0.25">
      <c r="A1437" s="31" t="str">
        <f t="shared" si="22"/>
        <v>A</v>
      </c>
      <c r="B1437" s="48" t="s">
        <v>258</v>
      </c>
      <c r="C1437" s="49" t="s">
        <v>16</v>
      </c>
      <c r="D1437" s="50">
        <v>1319.9538500000001</v>
      </c>
      <c r="E1437" s="50">
        <v>1319.9538500000001</v>
      </c>
      <c r="F1437" s="50">
        <v>0</v>
      </c>
    </row>
    <row r="1438" spans="1:6" s="55" customFormat="1" ht="36.75" thickBot="1" x14ac:dyDescent="0.3">
      <c r="A1438" s="51" t="str">
        <f t="shared" si="22"/>
        <v>A</v>
      </c>
      <c r="B1438" s="52" t="s">
        <v>789</v>
      </c>
      <c r="C1438" s="53" t="s">
        <v>790</v>
      </c>
      <c r="D1438" s="54">
        <v>2108.9890399999999</v>
      </c>
      <c r="E1438" s="54">
        <v>2108.9890399999999</v>
      </c>
      <c r="F1438" s="54">
        <v>0</v>
      </c>
    </row>
    <row r="1439" spans="1:6" s="55" customFormat="1" ht="15.75" thickTop="1" x14ac:dyDescent="0.25">
      <c r="A1439" s="51" t="str">
        <f t="shared" si="22"/>
        <v>A</v>
      </c>
      <c r="B1439" s="56" t="s">
        <v>258</v>
      </c>
      <c r="C1439" s="57" t="s">
        <v>10</v>
      </c>
      <c r="D1439" s="58">
        <v>2108.9890399999999</v>
      </c>
      <c r="E1439" s="58">
        <v>2108.9890399999999</v>
      </c>
      <c r="F1439" s="58">
        <v>0</v>
      </c>
    </row>
    <row r="1440" spans="1:6" s="55" customFormat="1" x14ac:dyDescent="0.25">
      <c r="A1440" s="51" t="str">
        <f t="shared" si="22"/>
        <v>A</v>
      </c>
      <c r="B1440" s="59" t="s">
        <v>258</v>
      </c>
      <c r="C1440" s="60" t="s">
        <v>15</v>
      </c>
      <c r="D1440" s="61">
        <v>2108.9890399999999</v>
      </c>
      <c r="E1440" s="61">
        <v>2108.9890399999999</v>
      </c>
      <c r="F1440" s="61">
        <v>0</v>
      </c>
    </row>
    <row r="1441" spans="1:6" s="55" customFormat="1" ht="54.75" thickBot="1" x14ac:dyDescent="0.3">
      <c r="A1441" s="51" t="str">
        <f t="shared" si="22"/>
        <v>A</v>
      </c>
      <c r="B1441" s="52" t="s">
        <v>791</v>
      </c>
      <c r="C1441" s="53" t="s">
        <v>792</v>
      </c>
      <c r="D1441" s="54">
        <v>370.64587999999998</v>
      </c>
      <c r="E1441" s="54">
        <v>370.64587999999998</v>
      </c>
      <c r="F1441" s="54">
        <v>0</v>
      </c>
    </row>
    <row r="1442" spans="1:6" s="55" customFormat="1" ht="15.75" thickTop="1" x14ac:dyDescent="0.25">
      <c r="A1442" s="51" t="str">
        <f t="shared" si="22"/>
        <v>A</v>
      </c>
      <c r="B1442" s="56" t="s">
        <v>258</v>
      </c>
      <c r="C1442" s="57" t="s">
        <v>10</v>
      </c>
      <c r="D1442" s="58">
        <v>370.64587999999998</v>
      </c>
      <c r="E1442" s="58">
        <v>370.64587999999998</v>
      </c>
      <c r="F1442" s="58">
        <v>0</v>
      </c>
    </row>
    <row r="1443" spans="1:6" s="55" customFormat="1" x14ac:dyDescent="0.25">
      <c r="A1443" s="51" t="str">
        <f t="shared" si="22"/>
        <v>A</v>
      </c>
      <c r="B1443" s="59" t="s">
        <v>258</v>
      </c>
      <c r="C1443" s="60" t="s">
        <v>16</v>
      </c>
      <c r="D1443" s="61">
        <v>370.64587999999998</v>
      </c>
      <c r="E1443" s="61">
        <v>370.64587999999998</v>
      </c>
      <c r="F1443" s="61">
        <v>0</v>
      </c>
    </row>
    <row r="1444" spans="1:6" s="55" customFormat="1" ht="72.75" thickBot="1" x14ac:dyDescent="0.3">
      <c r="A1444" s="51" t="str">
        <f t="shared" si="22"/>
        <v>A</v>
      </c>
      <c r="B1444" s="52" t="s">
        <v>793</v>
      </c>
      <c r="C1444" s="53" t="s">
        <v>794</v>
      </c>
      <c r="D1444" s="54">
        <v>2087.0790999999999</v>
      </c>
      <c r="E1444" s="54">
        <v>2087.0790999999999</v>
      </c>
      <c r="F1444" s="54">
        <v>0</v>
      </c>
    </row>
    <row r="1445" spans="1:6" s="55" customFormat="1" ht="15.75" thickTop="1" x14ac:dyDescent="0.25">
      <c r="A1445" s="51" t="str">
        <f t="shared" si="22"/>
        <v>A</v>
      </c>
      <c r="B1445" s="56" t="s">
        <v>258</v>
      </c>
      <c r="C1445" s="57" t="s">
        <v>10</v>
      </c>
      <c r="D1445" s="58">
        <v>2087.0790999999999</v>
      </c>
      <c r="E1445" s="58">
        <v>2087.0790999999999</v>
      </c>
      <c r="F1445" s="58">
        <v>0</v>
      </c>
    </row>
    <row r="1446" spans="1:6" s="55" customFormat="1" x14ac:dyDescent="0.25">
      <c r="A1446" s="51" t="str">
        <f t="shared" si="22"/>
        <v>A</v>
      </c>
      <c r="B1446" s="59" t="s">
        <v>258</v>
      </c>
      <c r="C1446" s="60" t="s">
        <v>11</v>
      </c>
      <c r="D1446" s="61">
        <v>22.175999999999998</v>
      </c>
      <c r="E1446" s="61">
        <v>22.175999999999998</v>
      </c>
      <c r="F1446" s="61">
        <v>0</v>
      </c>
    </row>
    <row r="1447" spans="1:6" s="55" customFormat="1" x14ac:dyDescent="0.25">
      <c r="A1447" s="51" t="str">
        <f t="shared" si="22"/>
        <v>A</v>
      </c>
      <c r="B1447" s="59" t="s">
        <v>258</v>
      </c>
      <c r="C1447" s="60" t="s">
        <v>12</v>
      </c>
      <c r="D1447" s="61">
        <v>1113.5556100000001</v>
      </c>
      <c r="E1447" s="61">
        <v>1113.5556100000001</v>
      </c>
      <c r="F1447" s="61">
        <v>0</v>
      </c>
    </row>
    <row r="1448" spans="1:6" s="55" customFormat="1" x14ac:dyDescent="0.25">
      <c r="A1448" s="51" t="str">
        <f t="shared" si="22"/>
        <v>A</v>
      </c>
      <c r="B1448" s="59" t="s">
        <v>258</v>
      </c>
      <c r="C1448" s="60" t="s">
        <v>15</v>
      </c>
      <c r="D1448" s="61">
        <v>2.03952</v>
      </c>
      <c r="E1448" s="61">
        <v>2.03952</v>
      </c>
      <c r="F1448" s="61">
        <v>0</v>
      </c>
    </row>
    <row r="1449" spans="1:6" s="55" customFormat="1" x14ac:dyDescent="0.25">
      <c r="A1449" s="51" t="str">
        <f t="shared" si="22"/>
        <v>A</v>
      </c>
      <c r="B1449" s="59" t="s">
        <v>258</v>
      </c>
      <c r="C1449" s="60" t="s">
        <v>16</v>
      </c>
      <c r="D1449" s="61">
        <v>949.30796999999995</v>
      </c>
      <c r="E1449" s="61">
        <v>949.30796999999995</v>
      </c>
      <c r="F1449" s="61">
        <v>0</v>
      </c>
    </row>
    <row r="1450" spans="1:6" ht="18.75" thickBot="1" x14ac:dyDescent="0.3">
      <c r="A1450" s="31" t="str">
        <f t="shared" si="22"/>
        <v>A</v>
      </c>
      <c r="B1450" s="42" t="s">
        <v>795</v>
      </c>
      <c r="C1450" s="43" t="s">
        <v>796</v>
      </c>
      <c r="D1450" s="44">
        <v>1582.7901499999998</v>
      </c>
      <c r="E1450" s="44">
        <v>1582.7901499999998</v>
      </c>
      <c r="F1450" s="44">
        <v>0</v>
      </c>
    </row>
    <row r="1451" spans="1:6" ht="15.75" thickTop="1" x14ac:dyDescent="0.25">
      <c r="A1451" s="31" t="str">
        <f t="shared" si="22"/>
        <v>A</v>
      </c>
      <c r="B1451" s="45" t="s">
        <v>258</v>
      </c>
      <c r="C1451" s="46" t="s">
        <v>10</v>
      </c>
      <c r="D1451" s="47">
        <v>1582.7901499999998</v>
      </c>
      <c r="E1451" s="47">
        <v>1582.7901499999998</v>
      </c>
      <c r="F1451" s="47">
        <v>0</v>
      </c>
    </row>
    <row r="1452" spans="1:6" x14ac:dyDescent="0.25">
      <c r="A1452" s="31" t="str">
        <f t="shared" si="22"/>
        <v>A</v>
      </c>
      <c r="B1452" s="48" t="s">
        <v>258</v>
      </c>
      <c r="C1452" s="49" t="s">
        <v>12</v>
      </c>
      <c r="D1452" s="50">
        <v>25.501999999999999</v>
      </c>
      <c r="E1452" s="50">
        <v>25.501999999999999</v>
      </c>
      <c r="F1452" s="50">
        <v>0</v>
      </c>
    </row>
    <row r="1453" spans="1:6" x14ac:dyDescent="0.25">
      <c r="A1453" s="31" t="str">
        <f t="shared" si="22"/>
        <v>A</v>
      </c>
      <c r="B1453" s="48" t="s">
        <v>258</v>
      </c>
      <c r="C1453" s="49" t="s">
        <v>15</v>
      </c>
      <c r="D1453" s="50">
        <v>1557.2881499999999</v>
      </c>
      <c r="E1453" s="50">
        <v>1557.2881499999999</v>
      </c>
      <c r="F1453" s="50">
        <v>0</v>
      </c>
    </row>
    <row r="1454" spans="1:6" s="55" customFormat="1" ht="36.75" thickBot="1" x14ac:dyDescent="0.3">
      <c r="A1454" s="51" t="str">
        <f t="shared" si="22"/>
        <v>A</v>
      </c>
      <c r="B1454" s="52" t="s">
        <v>797</v>
      </c>
      <c r="C1454" s="53" t="s">
        <v>796</v>
      </c>
      <c r="D1454" s="54">
        <v>1577.5381499999999</v>
      </c>
      <c r="E1454" s="54">
        <v>1577.5381499999999</v>
      </c>
      <c r="F1454" s="54">
        <v>0</v>
      </c>
    </row>
    <row r="1455" spans="1:6" s="55" customFormat="1" ht="15.75" thickTop="1" x14ac:dyDescent="0.25">
      <c r="A1455" s="51" t="str">
        <f t="shared" si="22"/>
        <v>A</v>
      </c>
      <c r="B1455" s="56" t="s">
        <v>258</v>
      </c>
      <c r="C1455" s="57" t="s">
        <v>10</v>
      </c>
      <c r="D1455" s="58">
        <v>1577.5381499999999</v>
      </c>
      <c r="E1455" s="58">
        <v>1577.5381499999999</v>
      </c>
      <c r="F1455" s="58">
        <v>0</v>
      </c>
    </row>
    <row r="1456" spans="1:6" s="55" customFormat="1" x14ac:dyDescent="0.25">
      <c r="A1456" s="51" t="str">
        <f t="shared" si="22"/>
        <v>A</v>
      </c>
      <c r="B1456" s="59" t="s">
        <v>258</v>
      </c>
      <c r="C1456" s="60" t="s">
        <v>12</v>
      </c>
      <c r="D1456" s="61">
        <v>20.25</v>
      </c>
      <c r="E1456" s="61">
        <v>20.25</v>
      </c>
      <c r="F1456" s="61">
        <v>0</v>
      </c>
    </row>
    <row r="1457" spans="1:6" s="55" customFormat="1" x14ac:dyDescent="0.25">
      <c r="A1457" s="51" t="str">
        <f t="shared" si="22"/>
        <v>A</v>
      </c>
      <c r="B1457" s="59" t="s">
        <v>258</v>
      </c>
      <c r="C1457" s="60" t="s">
        <v>15</v>
      </c>
      <c r="D1457" s="61">
        <v>1557.2881499999999</v>
      </c>
      <c r="E1457" s="61">
        <v>1557.2881499999999</v>
      </c>
      <c r="F1457" s="61">
        <v>0</v>
      </c>
    </row>
    <row r="1458" spans="1:6" s="55" customFormat="1" ht="72.75" thickBot="1" x14ac:dyDescent="0.3">
      <c r="A1458" s="51" t="str">
        <f t="shared" si="22"/>
        <v>A</v>
      </c>
      <c r="B1458" s="52" t="s">
        <v>798</v>
      </c>
      <c r="C1458" s="53" t="s">
        <v>799</v>
      </c>
      <c r="D1458" s="54">
        <v>5.2519999999999998</v>
      </c>
      <c r="E1458" s="54">
        <v>5.2519999999999998</v>
      </c>
      <c r="F1458" s="54">
        <v>0</v>
      </c>
    </row>
    <row r="1459" spans="1:6" s="55" customFormat="1" ht="15.75" thickTop="1" x14ac:dyDescent="0.25">
      <c r="A1459" s="51" t="str">
        <f t="shared" si="22"/>
        <v>A</v>
      </c>
      <c r="B1459" s="56" t="s">
        <v>258</v>
      </c>
      <c r="C1459" s="57" t="s">
        <v>10</v>
      </c>
      <c r="D1459" s="58">
        <v>5.2519999999999998</v>
      </c>
      <c r="E1459" s="58">
        <v>5.2519999999999998</v>
      </c>
      <c r="F1459" s="58">
        <v>0</v>
      </c>
    </row>
    <row r="1460" spans="1:6" s="55" customFormat="1" x14ac:dyDescent="0.25">
      <c r="A1460" s="51" t="str">
        <f t="shared" si="22"/>
        <v>A</v>
      </c>
      <c r="B1460" s="59" t="s">
        <v>258</v>
      </c>
      <c r="C1460" s="60" t="s">
        <v>12</v>
      </c>
      <c r="D1460" s="61">
        <v>5.2519999999999998</v>
      </c>
      <c r="E1460" s="61">
        <v>5.2519999999999998</v>
      </c>
      <c r="F1460" s="61">
        <v>0</v>
      </c>
    </row>
    <row r="1461" spans="1:6" ht="18.75" thickBot="1" x14ac:dyDescent="0.3">
      <c r="A1461" s="31" t="str">
        <f t="shared" si="22"/>
        <v>A</v>
      </c>
      <c r="B1461" s="42" t="s">
        <v>800</v>
      </c>
      <c r="C1461" s="43" t="s">
        <v>801</v>
      </c>
      <c r="D1461" s="44">
        <v>2452.0587700000001</v>
      </c>
      <c r="E1461" s="44">
        <v>2452.0587700000001</v>
      </c>
      <c r="F1461" s="44">
        <v>0</v>
      </c>
    </row>
    <row r="1462" spans="1:6" ht="15.75" thickTop="1" x14ac:dyDescent="0.25">
      <c r="A1462" s="31" t="str">
        <f t="shared" si="22"/>
        <v>A</v>
      </c>
      <c r="B1462" s="45" t="s">
        <v>258</v>
      </c>
      <c r="C1462" s="46" t="s">
        <v>10</v>
      </c>
      <c r="D1462" s="47">
        <v>2452.0587700000001</v>
      </c>
      <c r="E1462" s="47">
        <v>2452.0587700000001</v>
      </c>
      <c r="F1462" s="47">
        <v>0</v>
      </c>
    </row>
    <row r="1463" spans="1:6" x14ac:dyDescent="0.25">
      <c r="A1463" s="31" t="str">
        <f t="shared" si="22"/>
        <v>A</v>
      </c>
      <c r="B1463" s="48" t="s">
        <v>258</v>
      </c>
      <c r="C1463" s="49" t="s">
        <v>12</v>
      </c>
      <c r="D1463" s="50">
        <v>25</v>
      </c>
      <c r="E1463" s="50">
        <v>25</v>
      </c>
      <c r="F1463" s="50">
        <v>0</v>
      </c>
    </row>
    <row r="1464" spans="1:6" x14ac:dyDescent="0.25">
      <c r="A1464" s="31" t="str">
        <f t="shared" si="22"/>
        <v>A</v>
      </c>
      <c r="B1464" s="48" t="s">
        <v>258</v>
      </c>
      <c r="C1464" s="49" t="s">
        <v>15</v>
      </c>
      <c r="D1464" s="50">
        <v>2427.0587700000001</v>
      </c>
      <c r="E1464" s="50">
        <v>2427.0587700000001</v>
      </c>
      <c r="F1464" s="50">
        <v>0</v>
      </c>
    </row>
    <row r="1465" spans="1:6" ht="18.75" thickBot="1" x14ac:dyDescent="0.3">
      <c r="A1465" s="31" t="str">
        <f t="shared" si="22"/>
        <v>A</v>
      </c>
      <c r="B1465" s="42" t="s">
        <v>802</v>
      </c>
      <c r="C1465" s="43" t="s">
        <v>803</v>
      </c>
      <c r="D1465" s="44">
        <v>129.98185000000001</v>
      </c>
      <c r="E1465" s="44">
        <v>129.98185000000001</v>
      </c>
      <c r="F1465" s="44">
        <v>0</v>
      </c>
    </row>
    <row r="1466" spans="1:6" ht="15.75" thickTop="1" x14ac:dyDescent="0.25">
      <c r="A1466" s="31" t="str">
        <f t="shared" si="22"/>
        <v>A</v>
      </c>
      <c r="B1466" s="45" t="s">
        <v>258</v>
      </c>
      <c r="C1466" s="46" t="s">
        <v>10</v>
      </c>
      <c r="D1466" s="47">
        <v>129.98185000000001</v>
      </c>
      <c r="E1466" s="47">
        <v>129.98185000000001</v>
      </c>
      <c r="F1466" s="47">
        <v>0</v>
      </c>
    </row>
    <row r="1467" spans="1:6" x14ac:dyDescent="0.25">
      <c r="A1467" s="31" t="str">
        <f t="shared" si="22"/>
        <v>A</v>
      </c>
      <c r="B1467" s="48" t="s">
        <v>258</v>
      </c>
      <c r="C1467" s="49" t="s">
        <v>12</v>
      </c>
      <c r="D1467" s="50">
        <v>129.98185000000001</v>
      </c>
      <c r="E1467" s="50">
        <v>129.98185000000001</v>
      </c>
      <c r="F1467" s="50">
        <v>0</v>
      </c>
    </row>
    <row r="1468" spans="1:6" ht="18.75" thickBot="1" x14ac:dyDescent="0.3">
      <c r="A1468" s="31" t="str">
        <f t="shared" si="22"/>
        <v>A</v>
      </c>
      <c r="B1468" s="42" t="s">
        <v>804</v>
      </c>
      <c r="C1468" s="43" t="s">
        <v>805</v>
      </c>
      <c r="D1468" s="44">
        <v>452.65429999999998</v>
      </c>
      <c r="E1468" s="44">
        <v>452.65429999999998</v>
      </c>
      <c r="F1468" s="44">
        <v>0</v>
      </c>
    </row>
    <row r="1469" spans="1:6" ht="15.75" thickTop="1" x14ac:dyDescent="0.25">
      <c r="A1469" s="31" t="str">
        <f t="shared" si="22"/>
        <v>A</v>
      </c>
      <c r="B1469" s="45" t="s">
        <v>258</v>
      </c>
      <c r="C1469" s="46" t="s">
        <v>10</v>
      </c>
      <c r="D1469" s="47">
        <v>452.65429999999998</v>
      </c>
      <c r="E1469" s="47">
        <v>452.65429999999998</v>
      </c>
      <c r="F1469" s="47">
        <v>0</v>
      </c>
    </row>
    <row r="1470" spans="1:6" x14ac:dyDescent="0.25">
      <c r="A1470" s="31" t="str">
        <f t="shared" si="22"/>
        <v>A</v>
      </c>
      <c r="B1470" s="48" t="s">
        <v>258</v>
      </c>
      <c r="C1470" s="49" t="s">
        <v>12</v>
      </c>
      <c r="D1470" s="50">
        <v>150.11942000000002</v>
      </c>
      <c r="E1470" s="50">
        <v>150.11942000000002</v>
      </c>
      <c r="F1470" s="50">
        <v>0</v>
      </c>
    </row>
    <row r="1471" spans="1:6" x14ac:dyDescent="0.25">
      <c r="A1471" s="31" t="str">
        <f t="shared" si="22"/>
        <v>A</v>
      </c>
      <c r="B1471" s="48" t="s">
        <v>258</v>
      </c>
      <c r="C1471" s="49" t="s">
        <v>15</v>
      </c>
      <c r="D1471" s="50">
        <v>302.53487999999999</v>
      </c>
      <c r="E1471" s="50">
        <v>302.53487999999999</v>
      </c>
      <c r="F1471" s="50">
        <v>0</v>
      </c>
    </row>
    <row r="1472" spans="1:6" s="55" customFormat="1" ht="36.75" thickBot="1" x14ac:dyDescent="0.3">
      <c r="A1472" s="51" t="str">
        <f t="shared" si="22"/>
        <v>A</v>
      </c>
      <c r="B1472" s="52" t="s">
        <v>806</v>
      </c>
      <c r="C1472" s="53" t="s">
        <v>805</v>
      </c>
      <c r="D1472" s="54">
        <v>346.596</v>
      </c>
      <c r="E1472" s="54">
        <v>346.596</v>
      </c>
      <c r="F1472" s="54">
        <v>0</v>
      </c>
    </row>
    <row r="1473" spans="1:6" s="55" customFormat="1" ht="15.75" thickTop="1" x14ac:dyDescent="0.25">
      <c r="A1473" s="51" t="str">
        <f t="shared" si="22"/>
        <v>A</v>
      </c>
      <c r="B1473" s="56" t="s">
        <v>258</v>
      </c>
      <c r="C1473" s="57" t="s">
        <v>10</v>
      </c>
      <c r="D1473" s="58">
        <v>346.596</v>
      </c>
      <c r="E1473" s="58">
        <v>346.596</v>
      </c>
      <c r="F1473" s="58">
        <v>0</v>
      </c>
    </row>
    <row r="1474" spans="1:6" s="55" customFormat="1" x14ac:dyDescent="0.25">
      <c r="A1474" s="51" t="str">
        <f t="shared" si="22"/>
        <v>A</v>
      </c>
      <c r="B1474" s="59" t="s">
        <v>258</v>
      </c>
      <c r="C1474" s="60" t="s">
        <v>12</v>
      </c>
      <c r="D1474" s="61">
        <v>44.061120000000003</v>
      </c>
      <c r="E1474" s="61">
        <v>44.061120000000003</v>
      </c>
      <c r="F1474" s="61">
        <v>0</v>
      </c>
    </row>
    <row r="1475" spans="1:6" s="55" customFormat="1" x14ac:dyDescent="0.25">
      <c r="A1475" s="51" t="str">
        <f t="shared" si="22"/>
        <v>A</v>
      </c>
      <c r="B1475" s="59" t="s">
        <v>258</v>
      </c>
      <c r="C1475" s="60" t="s">
        <v>15</v>
      </c>
      <c r="D1475" s="61">
        <v>302.53487999999999</v>
      </c>
      <c r="E1475" s="61">
        <v>302.53487999999999</v>
      </c>
      <c r="F1475" s="61">
        <v>0</v>
      </c>
    </row>
    <row r="1476" spans="1:6" s="55" customFormat="1" ht="54.75" thickBot="1" x14ac:dyDescent="0.3">
      <c r="A1476" s="51" t="str">
        <f t="shared" ref="A1476:A1539" si="23">IF(OR(D1476&lt;&gt;0,),"A","B")</f>
        <v>A</v>
      </c>
      <c r="B1476" s="52" t="s">
        <v>807</v>
      </c>
      <c r="C1476" s="53" t="s">
        <v>808</v>
      </c>
      <c r="D1476" s="54">
        <v>106.0583</v>
      </c>
      <c r="E1476" s="54">
        <v>106.0583</v>
      </c>
      <c r="F1476" s="54">
        <v>0</v>
      </c>
    </row>
    <row r="1477" spans="1:6" s="55" customFormat="1" ht="15.75" thickTop="1" x14ac:dyDescent="0.25">
      <c r="A1477" s="51" t="str">
        <f t="shared" si="23"/>
        <v>A</v>
      </c>
      <c r="B1477" s="56" t="s">
        <v>258</v>
      </c>
      <c r="C1477" s="57" t="s">
        <v>10</v>
      </c>
      <c r="D1477" s="58">
        <v>106.0583</v>
      </c>
      <c r="E1477" s="58">
        <v>106.0583</v>
      </c>
      <c r="F1477" s="58">
        <v>0</v>
      </c>
    </row>
    <row r="1478" spans="1:6" s="55" customFormat="1" x14ac:dyDescent="0.25">
      <c r="A1478" s="51" t="str">
        <f t="shared" si="23"/>
        <v>A</v>
      </c>
      <c r="B1478" s="59" t="s">
        <v>258</v>
      </c>
      <c r="C1478" s="60" t="s">
        <v>12</v>
      </c>
      <c r="D1478" s="61">
        <v>106.0583</v>
      </c>
      <c r="E1478" s="61">
        <v>106.0583</v>
      </c>
      <c r="F1478" s="61">
        <v>0</v>
      </c>
    </row>
    <row r="1479" spans="1:6" ht="36.75" thickBot="1" x14ac:dyDescent="0.3">
      <c r="A1479" s="31" t="str">
        <f t="shared" si="23"/>
        <v>A</v>
      </c>
      <c r="B1479" s="42" t="s">
        <v>809</v>
      </c>
      <c r="C1479" s="43" t="s">
        <v>810</v>
      </c>
      <c r="D1479" s="44">
        <v>91639.610210000013</v>
      </c>
      <c r="E1479" s="44">
        <v>91556.108470000006</v>
      </c>
      <c r="F1479" s="44">
        <v>83.501740000000012</v>
      </c>
    </row>
    <row r="1480" spans="1:6" ht="15.75" thickTop="1" x14ac:dyDescent="0.25">
      <c r="A1480" s="31" t="str">
        <f t="shared" si="23"/>
        <v>A</v>
      </c>
      <c r="B1480" s="45" t="s">
        <v>258</v>
      </c>
      <c r="C1480" s="46" t="s">
        <v>10</v>
      </c>
      <c r="D1480" s="47">
        <v>91170.82617</v>
      </c>
      <c r="E1480" s="47">
        <v>91088.689169999998</v>
      </c>
      <c r="F1480" s="47">
        <v>82.137</v>
      </c>
    </row>
    <row r="1481" spans="1:6" x14ac:dyDescent="0.25">
      <c r="A1481" s="31" t="str">
        <f t="shared" si="23"/>
        <v>A</v>
      </c>
      <c r="B1481" s="48" t="s">
        <v>258</v>
      </c>
      <c r="C1481" s="49" t="s">
        <v>12</v>
      </c>
      <c r="D1481" s="50">
        <v>31053.529039999994</v>
      </c>
      <c r="E1481" s="50">
        <v>30972.392039999995</v>
      </c>
      <c r="F1481" s="50">
        <v>81.137</v>
      </c>
    </row>
    <row r="1482" spans="1:6" x14ac:dyDescent="0.25">
      <c r="A1482" s="31" t="str">
        <f t="shared" si="23"/>
        <v>A</v>
      </c>
      <c r="B1482" s="48" t="s">
        <v>258</v>
      </c>
      <c r="C1482" s="49" t="s">
        <v>14</v>
      </c>
      <c r="D1482" s="50">
        <v>72.883789999999991</v>
      </c>
      <c r="E1482" s="50">
        <v>72.883789999999991</v>
      </c>
      <c r="F1482" s="50">
        <v>0</v>
      </c>
    </row>
    <row r="1483" spans="1:6" x14ac:dyDescent="0.25">
      <c r="A1483" s="31" t="str">
        <f t="shared" si="23"/>
        <v>A</v>
      </c>
      <c r="B1483" s="48" t="s">
        <v>258</v>
      </c>
      <c r="C1483" s="49" t="s">
        <v>2</v>
      </c>
      <c r="D1483" s="50">
        <v>278.39</v>
      </c>
      <c r="E1483" s="50">
        <v>278.39</v>
      </c>
      <c r="F1483" s="50">
        <v>0</v>
      </c>
    </row>
    <row r="1484" spans="1:6" x14ac:dyDescent="0.25">
      <c r="A1484" s="31" t="str">
        <f t="shared" si="23"/>
        <v>A</v>
      </c>
      <c r="B1484" s="48" t="s">
        <v>258</v>
      </c>
      <c r="C1484" s="49" t="s">
        <v>15</v>
      </c>
      <c r="D1484" s="50">
        <v>58652.643649999991</v>
      </c>
      <c r="E1484" s="50">
        <v>58651.643649999991</v>
      </c>
      <c r="F1484" s="50">
        <v>1</v>
      </c>
    </row>
    <row r="1485" spans="1:6" x14ac:dyDescent="0.25">
      <c r="A1485" s="31" t="str">
        <f t="shared" si="23"/>
        <v>A</v>
      </c>
      <c r="B1485" s="48" t="s">
        <v>258</v>
      </c>
      <c r="C1485" s="49" t="s">
        <v>16</v>
      </c>
      <c r="D1485" s="50">
        <v>1113.37969</v>
      </c>
      <c r="E1485" s="50">
        <v>1113.37969</v>
      </c>
      <c r="F1485" s="50">
        <v>0</v>
      </c>
    </row>
    <row r="1486" spans="1:6" x14ac:dyDescent="0.25">
      <c r="A1486" s="31" t="str">
        <f t="shared" si="23"/>
        <v>A</v>
      </c>
      <c r="B1486" s="45" t="s">
        <v>258</v>
      </c>
      <c r="C1486" s="46" t="s">
        <v>17</v>
      </c>
      <c r="D1486" s="47">
        <v>468.78403999999995</v>
      </c>
      <c r="E1486" s="47">
        <v>467.41929999999996</v>
      </c>
      <c r="F1486" s="47">
        <v>1.3647400000000001</v>
      </c>
    </row>
    <row r="1487" spans="1:6" ht="18.75" thickBot="1" x14ac:dyDescent="0.3">
      <c r="A1487" s="31" t="str">
        <f t="shared" si="23"/>
        <v>A</v>
      </c>
      <c r="B1487" s="42" t="s">
        <v>811</v>
      </c>
      <c r="C1487" s="43" t="s">
        <v>812</v>
      </c>
      <c r="D1487" s="44">
        <v>9342.0820000000003</v>
      </c>
      <c r="E1487" s="44">
        <v>9342.0820000000003</v>
      </c>
      <c r="F1487" s="44">
        <v>0</v>
      </c>
    </row>
    <row r="1488" spans="1:6" ht="15.75" thickTop="1" x14ac:dyDescent="0.25">
      <c r="A1488" s="31" t="str">
        <f t="shared" si="23"/>
        <v>A</v>
      </c>
      <c r="B1488" s="45" t="s">
        <v>258</v>
      </c>
      <c r="C1488" s="46" t="s">
        <v>10</v>
      </c>
      <c r="D1488" s="47">
        <v>9342.0820000000003</v>
      </c>
      <c r="E1488" s="47">
        <v>9342.0820000000003</v>
      </c>
      <c r="F1488" s="47">
        <v>0</v>
      </c>
    </row>
    <row r="1489" spans="1:6" x14ac:dyDescent="0.25">
      <c r="A1489" s="31" t="str">
        <f t="shared" si="23"/>
        <v>A</v>
      </c>
      <c r="B1489" s="48" t="s">
        <v>258</v>
      </c>
      <c r="C1489" s="49" t="s">
        <v>15</v>
      </c>
      <c r="D1489" s="50">
        <v>9342.0820000000003</v>
      </c>
      <c r="E1489" s="50">
        <v>9342.0820000000003</v>
      </c>
      <c r="F1489" s="50">
        <v>0</v>
      </c>
    </row>
    <row r="1490" spans="1:6" ht="18.75" thickBot="1" x14ac:dyDescent="0.3">
      <c r="A1490" s="31" t="str">
        <f t="shared" si="23"/>
        <v>A</v>
      </c>
      <c r="B1490" s="42" t="s">
        <v>813</v>
      </c>
      <c r="C1490" s="43" t="s">
        <v>814</v>
      </c>
      <c r="D1490" s="44">
        <v>1543.41362</v>
      </c>
      <c r="E1490" s="44">
        <v>1543.41362</v>
      </c>
      <c r="F1490" s="44">
        <v>0</v>
      </c>
    </row>
    <row r="1491" spans="1:6" ht="15.75" thickTop="1" x14ac:dyDescent="0.25">
      <c r="A1491" s="31" t="str">
        <f t="shared" si="23"/>
        <v>A</v>
      </c>
      <c r="B1491" s="45" t="s">
        <v>258</v>
      </c>
      <c r="C1491" s="46" t="s">
        <v>10</v>
      </c>
      <c r="D1491" s="47">
        <v>1543.41362</v>
      </c>
      <c r="E1491" s="47">
        <v>1543.41362</v>
      </c>
      <c r="F1491" s="47">
        <v>0</v>
      </c>
    </row>
    <row r="1492" spans="1:6" x14ac:dyDescent="0.25">
      <c r="A1492" s="31" t="str">
        <f t="shared" si="23"/>
        <v>A</v>
      </c>
      <c r="B1492" s="48" t="s">
        <v>258</v>
      </c>
      <c r="C1492" s="49" t="s">
        <v>12</v>
      </c>
      <c r="D1492" s="50">
        <v>96</v>
      </c>
      <c r="E1492" s="50">
        <v>96</v>
      </c>
      <c r="F1492" s="50">
        <v>0</v>
      </c>
    </row>
    <row r="1493" spans="1:6" x14ac:dyDescent="0.25">
      <c r="A1493" s="31" t="str">
        <f t="shared" si="23"/>
        <v>A</v>
      </c>
      <c r="B1493" s="48" t="s">
        <v>258</v>
      </c>
      <c r="C1493" s="49" t="s">
        <v>15</v>
      </c>
      <c r="D1493" s="50">
        <v>871.11725000000001</v>
      </c>
      <c r="E1493" s="50">
        <v>871.11725000000001</v>
      </c>
      <c r="F1493" s="50">
        <v>0</v>
      </c>
    </row>
    <row r="1494" spans="1:6" x14ac:dyDescent="0.25">
      <c r="A1494" s="31" t="str">
        <f t="shared" si="23"/>
        <v>A</v>
      </c>
      <c r="B1494" s="48" t="s">
        <v>258</v>
      </c>
      <c r="C1494" s="49" t="s">
        <v>16</v>
      </c>
      <c r="D1494" s="50">
        <v>576.29637000000002</v>
      </c>
      <c r="E1494" s="50">
        <v>576.29637000000002</v>
      </c>
      <c r="F1494" s="50">
        <v>0</v>
      </c>
    </row>
    <row r="1495" spans="1:6" ht="18.75" thickBot="1" x14ac:dyDescent="0.3">
      <c r="A1495" s="31" t="str">
        <f t="shared" si="23"/>
        <v>A</v>
      </c>
      <c r="B1495" s="42" t="s">
        <v>815</v>
      </c>
      <c r="C1495" s="43" t="s">
        <v>816</v>
      </c>
      <c r="D1495" s="44">
        <v>624.99900000000002</v>
      </c>
      <c r="E1495" s="44">
        <v>624.99900000000002</v>
      </c>
      <c r="F1495" s="44">
        <v>0</v>
      </c>
    </row>
    <row r="1496" spans="1:6" ht="15.75" thickTop="1" x14ac:dyDescent="0.25">
      <c r="A1496" s="31" t="str">
        <f t="shared" si="23"/>
        <v>A</v>
      </c>
      <c r="B1496" s="45" t="s">
        <v>258</v>
      </c>
      <c r="C1496" s="46" t="s">
        <v>10</v>
      </c>
      <c r="D1496" s="47">
        <v>624.99900000000002</v>
      </c>
      <c r="E1496" s="47">
        <v>624.99900000000002</v>
      </c>
      <c r="F1496" s="47">
        <v>0</v>
      </c>
    </row>
    <row r="1497" spans="1:6" x14ac:dyDescent="0.25">
      <c r="A1497" s="31" t="str">
        <f t="shared" si="23"/>
        <v>A</v>
      </c>
      <c r="B1497" s="48" t="s">
        <v>258</v>
      </c>
      <c r="C1497" s="49" t="s">
        <v>15</v>
      </c>
      <c r="D1497" s="50">
        <v>624.99900000000002</v>
      </c>
      <c r="E1497" s="50">
        <v>624.99900000000002</v>
      </c>
      <c r="F1497" s="50">
        <v>0</v>
      </c>
    </row>
    <row r="1498" spans="1:6" ht="18.75" thickBot="1" x14ac:dyDescent="0.3">
      <c r="A1498" s="31" t="str">
        <f t="shared" si="23"/>
        <v>A</v>
      </c>
      <c r="B1498" s="42" t="s">
        <v>817</v>
      </c>
      <c r="C1498" s="43" t="s">
        <v>818</v>
      </c>
      <c r="D1498" s="44">
        <v>4835.9411900000005</v>
      </c>
      <c r="E1498" s="44">
        <v>4835.9411900000005</v>
      </c>
      <c r="F1498" s="44">
        <v>0</v>
      </c>
    </row>
    <row r="1499" spans="1:6" ht="15.75" thickTop="1" x14ac:dyDescent="0.25">
      <c r="A1499" s="31" t="str">
        <f t="shared" si="23"/>
        <v>A</v>
      </c>
      <c r="B1499" s="45" t="s">
        <v>258</v>
      </c>
      <c r="C1499" s="46" t="s">
        <v>10</v>
      </c>
      <c r="D1499" s="47">
        <v>4835.9411900000005</v>
      </c>
      <c r="E1499" s="47">
        <v>4835.9411900000005</v>
      </c>
      <c r="F1499" s="47">
        <v>0</v>
      </c>
    </row>
    <row r="1500" spans="1:6" x14ac:dyDescent="0.25">
      <c r="A1500" s="31" t="str">
        <f t="shared" si="23"/>
        <v>A</v>
      </c>
      <c r="B1500" s="48" t="s">
        <v>258</v>
      </c>
      <c r="C1500" s="49" t="s">
        <v>12</v>
      </c>
      <c r="D1500" s="50">
        <v>16.633330000000001</v>
      </c>
      <c r="E1500" s="50">
        <v>16.633330000000001</v>
      </c>
      <c r="F1500" s="50">
        <v>0</v>
      </c>
    </row>
    <row r="1501" spans="1:6" x14ac:dyDescent="0.25">
      <c r="A1501" s="31" t="str">
        <f t="shared" si="23"/>
        <v>A</v>
      </c>
      <c r="B1501" s="48" t="s">
        <v>258</v>
      </c>
      <c r="C1501" s="49" t="s">
        <v>15</v>
      </c>
      <c r="D1501" s="50">
        <v>4819.3078599999999</v>
      </c>
      <c r="E1501" s="50">
        <v>4819.3078599999999</v>
      </c>
      <c r="F1501" s="50">
        <v>0</v>
      </c>
    </row>
    <row r="1502" spans="1:6" ht="18.75" thickBot="1" x14ac:dyDescent="0.3">
      <c r="A1502" s="31" t="str">
        <f t="shared" si="23"/>
        <v>A</v>
      </c>
      <c r="B1502" s="42" t="s">
        <v>819</v>
      </c>
      <c r="C1502" s="43" t="s">
        <v>820</v>
      </c>
      <c r="D1502" s="44">
        <v>1382.28493</v>
      </c>
      <c r="E1502" s="44">
        <v>1382.28493</v>
      </c>
      <c r="F1502" s="44">
        <v>0</v>
      </c>
    </row>
    <row r="1503" spans="1:6" ht="15.75" thickTop="1" x14ac:dyDescent="0.25">
      <c r="A1503" s="31" t="str">
        <f t="shared" si="23"/>
        <v>A</v>
      </c>
      <c r="B1503" s="45" t="s">
        <v>258</v>
      </c>
      <c r="C1503" s="46" t="s">
        <v>10</v>
      </c>
      <c r="D1503" s="47">
        <v>1382.28493</v>
      </c>
      <c r="E1503" s="47">
        <v>1382.28493</v>
      </c>
      <c r="F1503" s="47">
        <v>0</v>
      </c>
    </row>
    <row r="1504" spans="1:6" x14ac:dyDescent="0.25">
      <c r="A1504" s="31" t="str">
        <f t="shared" si="23"/>
        <v>A</v>
      </c>
      <c r="B1504" s="48" t="s">
        <v>258</v>
      </c>
      <c r="C1504" s="49" t="s">
        <v>12</v>
      </c>
      <c r="D1504" s="50">
        <v>79.915000000000006</v>
      </c>
      <c r="E1504" s="50">
        <v>79.915000000000006</v>
      </c>
      <c r="F1504" s="50">
        <v>0</v>
      </c>
    </row>
    <row r="1505" spans="1:6" x14ac:dyDescent="0.25">
      <c r="A1505" s="31" t="str">
        <f t="shared" si="23"/>
        <v>A</v>
      </c>
      <c r="B1505" s="48" t="s">
        <v>258</v>
      </c>
      <c r="C1505" s="49" t="s">
        <v>15</v>
      </c>
      <c r="D1505" s="50">
        <v>1302.3699299999998</v>
      </c>
      <c r="E1505" s="50">
        <v>1302.3699299999998</v>
      </c>
      <c r="F1505" s="50">
        <v>0</v>
      </c>
    </row>
    <row r="1506" spans="1:6" ht="54.75" thickBot="1" x14ac:dyDescent="0.3">
      <c r="A1506" s="31" t="str">
        <f t="shared" si="23"/>
        <v>A</v>
      </c>
      <c r="B1506" s="42" t="s">
        <v>821</v>
      </c>
      <c r="C1506" s="43" t="s">
        <v>822</v>
      </c>
      <c r="D1506" s="44">
        <v>13290.32978</v>
      </c>
      <c r="E1506" s="44">
        <v>13290.32978</v>
      </c>
      <c r="F1506" s="44">
        <v>0</v>
      </c>
    </row>
    <row r="1507" spans="1:6" ht="15.75" thickTop="1" x14ac:dyDescent="0.25">
      <c r="A1507" s="31" t="str">
        <f t="shared" si="23"/>
        <v>A</v>
      </c>
      <c r="B1507" s="45" t="s">
        <v>258</v>
      </c>
      <c r="C1507" s="46" t="s">
        <v>10</v>
      </c>
      <c r="D1507" s="47">
        <v>13290.32978</v>
      </c>
      <c r="E1507" s="47">
        <v>13290.32978</v>
      </c>
      <c r="F1507" s="47">
        <v>0</v>
      </c>
    </row>
    <row r="1508" spans="1:6" x14ac:dyDescent="0.25">
      <c r="A1508" s="31" t="str">
        <f t="shared" si="23"/>
        <v>A</v>
      </c>
      <c r="B1508" s="48" t="s">
        <v>258</v>
      </c>
      <c r="C1508" s="49" t="s">
        <v>12</v>
      </c>
      <c r="D1508" s="50">
        <v>190.245</v>
      </c>
      <c r="E1508" s="50">
        <v>190.245</v>
      </c>
      <c r="F1508" s="50">
        <v>0</v>
      </c>
    </row>
    <row r="1509" spans="1:6" x14ac:dyDescent="0.25">
      <c r="A1509" s="31" t="str">
        <f t="shared" si="23"/>
        <v>A</v>
      </c>
      <c r="B1509" s="48" t="s">
        <v>258</v>
      </c>
      <c r="C1509" s="49" t="s">
        <v>15</v>
      </c>
      <c r="D1509" s="50">
        <v>13100.084779999999</v>
      </c>
      <c r="E1509" s="50">
        <v>13100.084779999999</v>
      </c>
      <c r="F1509" s="50">
        <v>0</v>
      </c>
    </row>
    <row r="1510" spans="1:6" ht="36.75" thickBot="1" x14ac:dyDescent="0.3">
      <c r="A1510" s="31" t="str">
        <f t="shared" si="23"/>
        <v>A</v>
      </c>
      <c r="B1510" s="42" t="s">
        <v>823</v>
      </c>
      <c r="C1510" s="43" t="s">
        <v>824</v>
      </c>
      <c r="D1510" s="44">
        <v>31246.341700000001</v>
      </c>
      <c r="E1510" s="44">
        <v>31162.839960000001</v>
      </c>
      <c r="F1510" s="44">
        <v>83.501740000000012</v>
      </c>
    </row>
    <row r="1511" spans="1:6" ht="15.75" thickTop="1" x14ac:dyDescent="0.25">
      <c r="A1511" s="31" t="str">
        <f t="shared" si="23"/>
        <v>A</v>
      </c>
      <c r="B1511" s="45" t="s">
        <v>258</v>
      </c>
      <c r="C1511" s="46" t="s">
        <v>10</v>
      </c>
      <c r="D1511" s="47">
        <v>30971.947960000001</v>
      </c>
      <c r="E1511" s="47">
        <v>30889.810960000003</v>
      </c>
      <c r="F1511" s="47">
        <v>82.137</v>
      </c>
    </row>
    <row r="1512" spans="1:6" x14ac:dyDescent="0.25">
      <c r="A1512" s="31" t="str">
        <f t="shared" si="23"/>
        <v>A</v>
      </c>
      <c r="B1512" s="48" t="s">
        <v>258</v>
      </c>
      <c r="C1512" s="49" t="s">
        <v>12</v>
      </c>
      <c r="D1512" s="50">
        <v>27592.484309999996</v>
      </c>
      <c r="E1512" s="50">
        <v>27511.347309999997</v>
      </c>
      <c r="F1512" s="50">
        <v>81.137</v>
      </c>
    </row>
    <row r="1513" spans="1:6" x14ac:dyDescent="0.25">
      <c r="A1513" s="31" t="str">
        <f t="shared" si="23"/>
        <v>A</v>
      </c>
      <c r="B1513" s="48" t="s">
        <v>258</v>
      </c>
      <c r="C1513" s="49" t="s">
        <v>15</v>
      </c>
      <c r="D1513" s="50">
        <v>2901.1703299999999</v>
      </c>
      <c r="E1513" s="50">
        <v>2900.1703299999999</v>
      </c>
      <c r="F1513" s="50">
        <v>1</v>
      </c>
    </row>
    <row r="1514" spans="1:6" x14ac:dyDescent="0.25">
      <c r="A1514" s="31" t="str">
        <f t="shared" si="23"/>
        <v>A</v>
      </c>
      <c r="B1514" s="48" t="s">
        <v>258</v>
      </c>
      <c r="C1514" s="49" t="s">
        <v>16</v>
      </c>
      <c r="D1514" s="50">
        <v>478.29331999999994</v>
      </c>
      <c r="E1514" s="50">
        <v>478.29331999999994</v>
      </c>
      <c r="F1514" s="50">
        <v>0</v>
      </c>
    </row>
    <row r="1515" spans="1:6" x14ac:dyDescent="0.25">
      <c r="A1515" s="31" t="str">
        <f t="shared" si="23"/>
        <v>A</v>
      </c>
      <c r="B1515" s="45" t="s">
        <v>258</v>
      </c>
      <c r="C1515" s="46" t="s">
        <v>17</v>
      </c>
      <c r="D1515" s="47">
        <v>274.39373999999998</v>
      </c>
      <c r="E1515" s="47">
        <v>273.029</v>
      </c>
      <c r="F1515" s="47">
        <v>1.3647400000000001</v>
      </c>
    </row>
    <row r="1516" spans="1:6" s="55" customFormat="1" ht="36.75" thickBot="1" x14ac:dyDescent="0.3">
      <c r="A1516" s="51" t="str">
        <f t="shared" si="23"/>
        <v>A</v>
      </c>
      <c r="B1516" s="52" t="s">
        <v>825</v>
      </c>
      <c r="C1516" s="53" t="s">
        <v>826</v>
      </c>
      <c r="D1516" s="54">
        <v>20054.724549999999</v>
      </c>
      <c r="E1516" s="54">
        <v>19971.222809999999</v>
      </c>
      <c r="F1516" s="54">
        <v>83.501740000000012</v>
      </c>
    </row>
    <row r="1517" spans="1:6" s="55" customFormat="1" ht="15.75" thickTop="1" x14ac:dyDescent="0.25">
      <c r="A1517" s="51" t="str">
        <f t="shared" si="23"/>
        <v>A</v>
      </c>
      <c r="B1517" s="56" t="s">
        <v>258</v>
      </c>
      <c r="C1517" s="57" t="s">
        <v>10</v>
      </c>
      <c r="D1517" s="58">
        <v>19784.159809999997</v>
      </c>
      <c r="E1517" s="58">
        <v>19702.022809999999</v>
      </c>
      <c r="F1517" s="58">
        <v>82.137</v>
      </c>
    </row>
    <row r="1518" spans="1:6" s="55" customFormat="1" x14ac:dyDescent="0.25">
      <c r="A1518" s="51" t="str">
        <f t="shared" si="23"/>
        <v>A</v>
      </c>
      <c r="B1518" s="59" t="s">
        <v>258</v>
      </c>
      <c r="C1518" s="60" t="s">
        <v>12</v>
      </c>
      <c r="D1518" s="61">
        <v>18667.570629999998</v>
      </c>
      <c r="E1518" s="61">
        <v>18586.43363</v>
      </c>
      <c r="F1518" s="61">
        <v>81.137</v>
      </c>
    </row>
    <row r="1519" spans="1:6" s="55" customFormat="1" x14ac:dyDescent="0.25">
      <c r="A1519" s="51" t="str">
        <f t="shared" si="23"/>
        <v>A</v>
      </c>
      <c r="B1519" s="59" t="s">
        <v>258</v>
      </c>
      <c r="C1519" s="60" t="s">
        <v>15</v>
      </c>
      <c r="D1519" s="61">
        <v>638.46827000000008</v>
      </c>
      <c r="E1519" s="61">
        <v>637.46827000000008</v>
      </c>
      <c r="F1519" s="61">
        <v>1</v>
      </c>
    </row>
    <row r="1520" spans="1:6" s="55" customFormat="1" x14ac:dyDescent="0.25">
      <c r="A1520" s="51" t="str">
        <f t="shared" si="23"/>
        <v>A</v>
      </c>
      <c r="B1520" s="59" t="s">
        <v>258</v>
      </c>
      <c r="C1520" s="60" t="s">
        <v>16</v>
      </c>
      <c r="D1520" s="61">
        <v>478.12090999999998</v>
      </c>
      <c r="E1520" s="61">
        <v>478.12090999999998</v>
      </c>
      <c r="F1520" s="61">
        <v>0</v>
      </c>
    </row>
    <row r="1521" spans="1:6" s="55" customFormat="1" x14ac:dyDescent="0.25">
      <c r="A1521" s="51" t="str">
        <f t="shared" si="23"/>
        <v>A</v>
      </c>
      <c r="B1521" s="56" t="s">
        <v>258</v>
      </c>
      <c r="C1521" s="57" t="s">
        <v>17</v>
      </c>
      <c r="D1521" s="58">
        <v>270.56473999999997</v>
      </c>
      <c r="E1521" s="58">
        <v>269.2</v>
      </c>
      <c r="F1521" s="58">
        <v>1.3647400000000001</v>
      </c>
    </row>
    <row r="1522" spans="1:6" s="55" customFormat="1" ht="72.75" thickBot="1" x14ac:dyDescent="0.3">
      <c r="A1522" s="51" t="str">
        <f t="shared" si="23"/>
        <v>A</v>
      </c>
      <c r="B1522" s="52" t="s">
        <v>827</v>
      </c>
      <c r="C1522" s="53" t="s">
        <v>828</v>
      </c>
      <c r="D1522" s="54">
        <v>2253.5379400000002</v>
      </c>
      <c r="E1522" s="54">
        <v>2253.5379400000002</v>
      </c>
      <c r="F1522" s="54">
        <v>0</v>
      </c>
    </row>
    <row r="1523" spans="1:6" s="55" customFormat="1" ht="15.75" thickTop="1" x14ac:dyDescent="0.25">
      <c r="A1523" s="51" t="str">
        <f t="shared" si="23"/>
        <v>A</v>
      </c>
      <c r="B1523" s="56" t="s">
        <v>258</v>
      </c>
      <c r="C1523" s="57" t="s">
        <v>10</v>
      </c>
      <c r="D1523" s="58">
        <v>2253.5379400000002</v>
      </c>
      <c r="E1523" s="58">
        <v>2253.5379400000002</v>
      </c>
      <c r="F1523" s="58">
        <v>0</v>
      </c>
    </row>
    <row r="1524" spans="1:6" s="55" customFormat="1" x14ac:dyDescent="0.25">
      <c r="A1524" s="51" t="str">
        <f t="shared" si="23"/>
        <v>A</v>
      </c>
      <c r="B1524" s="59" t="s">
        <v>258</v>
      </c>
      <c r="C1524" s="60" t="s">
        <v>15</v>
      </c>
      <c r="D1524" s="61">
        <v>2253.5379400000002</v>
      </c>
      <c r="E1524" s="61">
        <v>2253.5379400000002</v>
      </c>
      <c r="F1524" s="61">
        <v>0</v>
      </c>
    </row>
    <row r="1525" spans="1:6" s="55" customFormat="1" ht="36.75" thickBot="1" x14ac:dyDescent="0.3">
      <c r="A1525" s="51" t="str">
        <f t="shared" si="23"/>
        <v>A</v>
      </c>
      <c r="B1525" s="52" t="s">
        <v>829</v>
      </c>
      <c r="C1525" s="53" t="s">
        <v>830</v>
      </c>
      <c r="D1525" s="54">
        <v>8938.0792099999999</v>
      </c>
      <c r="E1525" s="54">
        <v>8938.0792099999999</v>
      </c>
      <c r="F1525" s="54">
        <v>0</v>
      </c>
    </row>
    <row r="1526" spans="1:6" s="55" customFormat="1" ht="15.75" thickTop="1" x14ac:dyDescent="0.25">
      <c r="A1526" s="51" t="str">
        <f t="shared" si="23"/>
        <v>A</v>
      </c>
      <c r="B1526" s="56" t="s">
        <v>258</v>
      </c>
      <c r="C1526" s="57" t="s">
        <v>10</v>
      </c>
      <c r="D1526" s="58">
        <v>8934.2502099999983</v>
      </c>
      <c r="E1526" s="58">
        <v>8934.2502099999983</v>
      </c>
      <c r="F1526" s="58">
        <v>0</v>
      </c>
    </row>
    <row r="1527" spans="1:6" s="55" customFormat="1" x14ac:dyDescent="0.25">
      <c r="A1527" s="51" t="str">
        <f t="shared" si="23"/>
        <v>A</v>
      </c>
      <c r="B1527" s="59" t="s">
        <v>258</v>
      </c>
      <c r="C1527" s="60" t="s">
        <v>12</v>
      </c>
      <c r="D1527" s="61">
        <v>8924.9136799999997</v>
      </c>
      <c r="E1527" s="61">
        <v>8924.9136799999997</v>
      </c>
      <c r="F1527" s="61">
        <v>0</v>
      </c>
    </row>
    <row r="1528" spans="1:6" s="55" customFormat="1" x14ac:dyDescent="0.25">
      <c r="A1528" s="51" t="str">
        <f t="shared" si="23"/>
        <v>A</v>
      </c>
      <c r="B1528" s="59" t="s">
        <v>258</v>
      </c>
      <c r="C1528" s="60" t="s">
        <v>15</v>
      </c>
      <c r="D1528" s="61">
        <v>9.1641200000000005</v>
      </c>
      <c r="E1528" s="61">
        <v>9.1641200000000005</v>
      </c>
      <c r="F1528" s="61">
        <v>0</v>
      </c>
    </row>
    <row r="1529" spans="1:6" s="55" customFormat="1" x14ac:dyDescent="0.25">
      <c r="A1529" s="51" t="str">
        <f t="shared" si="23"/>
        <v>A</v>
      </c>
      <c r="B1529" s="59" t="s">
        <v>258</v>
      </c>
      <c r="C1529" s="60" t="s">
        <v>16</v>
      </c>
      <c r="D1529" s="61">
        <v>0.17241000000000001</v>
      </c>
      <c r="E1529" s="61">
        <v>0.17241000000000001</v>
      </c>
      <c r="F1529" s="61">
        <v>0</v>
      </c>
    </row>
    <row r="1530" spans="1:6" s="55" customFormat="1" x14ac:dyDescent="0.25">
      <c r="A1530" s="51" t="str">
        <f t="shared" si="23"/>
        <v>A</v>
      </c>
      <c r="B1530" s="56" t="s">
        <v>258</v>
      </c>
      <c r="C1530" s="57" t="s">
        <v>17</v>
      </c>
      <c r="D1530" s="58">
        <v>3.8290000000000002</v>
      </c>
      <c r="E1530" s="58">
        <v>3.8290000000000002</v>
      </c>
      <c r="F1530" s="58">
        <v>0</v>
      </c>
    </row>
    <row r="1531" spans="1:6" ht="18.75" thickBot="1" x14ac:dyDescent="0.3">
      <c r="A1531" s="31" t="str">
        <f t="shared" si="23"/>
        <v>A</v>
      </c>
      <c r="B1531" s="42" t="s">
        <v>831</v>
      </c>
      <c r="C1531" s="43" t="s">
        <v>832</v>
      </c>
      <c r="D1531" s="44">
        <v>15471.78134</v>
      </c>
      <c r="E1531" s="44">
        <v>15471.78134</v>
      </c>
      <c r="F1531" s="44">
        <v>0</v>
      </c>
    </row>
    <row r="1532" spans="1:6" ht="15.75" thickTop="1" x14ac:dyDescent="0.25">
      <c r="A1532" s="31" t="str">
        <f t="shared" si="23"/>
        <v>A</v>
      </c>
      <c r="B1532" s="45" t="s">
        <v>258</v>
      </c>
      <c r="C1532" s="46" t="s">
        <v>10</v>
      </c>
      <c r="D1532" s="47">
        <v>15471.78134</v>
      </c>
      <c r="E1532" s="47">
        <v>15471.78134</v>
      </c>
      <c r="F1532" s="47">
        <v>0</v>
      </c>
    </row>
    <row r="1533" spans="1:6" x14ac:dyDescent="0.25">
      <c r="A1533" s="31" t="str">
        <f t="shared" si="23"/>
        <v>A</v>
      </c>
      <c r="B1533" s="48" t="s">
        <v>258</v>
      </c>
      <c r="C1533" s="49" t="s">
        <v>12</v>
      </c>
      <c r="D1533" s="50">
        <v>19.632249999999999</v>
      </c>
      <c r="E1533" s="50">
        <v>19.632249999999999</v>
      </c>
      <c r="F1533" s="50">
        <v>0</v>
      </c>
    </row>
    <row r="1534" spans="1:6" x14ac:dyDescent="0.25">
      <c r="A1534" s="31" t="str">
        <f t="shared" si="23"/>
        <v>A</v>
      </c>
      <c r="B1534" s="48" t="s">
        <v>258</v>
      </c>
      <c r="C1534" s="49" t="s">
        <v>15</v>
      </c>
      <c r="D1534" s="50">
        <v>15452.149089999999</v>
      </c>
      <c r="E1534" s="50">
        <v>15452.149089999999</v>
      </c>
      <c r="F1534" s="50">
        <v>0</v>
      </c>
    </row>
    <row r="1535" spans="1:6" s="55" customFormat="1" ht="36.75" thickBot="1" x14ac:dyDescent="0.3">
      <c r="A1535" s="51" t="str">
        <f t="shared" si="23"/>
        <v>A</v>
      </c>
      <c r="B1535" s="52" t="s">
        <v>833</v>
      </c>
      <c r="C1535" s="53" t="s">
        <v>834</v>
      </c>
      <c r="D1535" s="54">
        <v>14987.73134</v>
      </c>
      <c r="E1535" s="54">
        <v>14987.73134</v>
      </c>
      <c r="F1535" s="54">
        <v>0</v>
      </c>
    </row>
    <row r="1536" spans="1:6" s="55" customFormat="1" ht="15.75" thickTop="1" x14ac:dyDescent="0.25">
      <c r="A1536" s="51" t="str">
        <f t="shared" si="23"/>
        <v>A</v>
      </c>
      <c r="B1536" s="56" t="s">
        <v>258</v>
      </c>
      <c r="C1536" s="57" t="s">
        <v>10</v>
      </c>
      <c r="D1536" s="58">
        <v>14987.73134</v>
      </c>
      <c r="E1536" s="58">
        <v>14987.73134</v>
      </c>
      <c r="F1536" s="58">
        <v>0</v>
      </c>
    </row>
    <row r="1537" spans="1:6" s="55" customFormat="1" x14ac:dyDescent="0.25">
      <c r="A1537" s="51" t="str">
        <f t="shared" si="23"/>
        <v>A</v>
      </c>
      <c r="B1537" s="59" t="s">
        <v>258</v>
      </c>
      <c r="C1537" s="60" t="s">
        <v>12</v>
      </c>
      <c r="D1537" s="61">
        <v>19.632249999999999</v>
      </c>
      <c r="E1537" s="61">
        <v>19.632249999999999</v>
      </c>
      <c r="F1537" s="61">
        <v>0</v>
      </c>
    </row>
    <row r="1538" spans="1:6" s="55" customFormat="1" x14ac:dyDescent="0.25">
      <c r="A1538" s="51" t="str">
        <f t="shared" si="23"/>
        <v>A</v>
      </c>
      <c r="B1538" s="59" t="s">
        <v>258</v>
      </c>
      <c r="C1538" s="60" t="s">
        <v>15</v>
      </c>
      <c r="D1538" s="61">
        <v>14968.09909</v>
      </c>
      <c r="E1538" s="61">
        <v>14968.09909</v>
      </c>
      <c r="F1538" s="61">
        <v>0</v>
      </c>
    </row>
    <row r="1539" spans="1:6" s="55" customFormat="1" ht="36.75" thickBot="1" x14ac:dyDescent="0.3">
      <c r="A1539" s="51" t="str">
        <f t="shared" si="23"/>
        <v>A</v>
      </c>
      <c r="B1539" s="52" t="s">
        <v>835</v>
      </c>
      <c r="C1539" s="53" t="s">
        <v>836</v>
      </c>
      <c r="D1539" s="54">
        <v>484.05</v>
      </c>
      <c r="E1539" s="54">
        <v>484.05</v>
      </c>
      <c r="F1539" s="54">
        <v>0</v>
      </c>
    </row>
    <row r="1540" spans="1:6" s="55" customFormat="1" ht="15.75" thickTop="1" x14ac:dyDescent="0.25">
      <c r="A1540" s="51" t="str">
        <f t="shared" ref="A1540:A1603" si="24">IF(OR(D1540&lt;&gt;0,),"A","B")</f>
        <v>A</v>
      </c>
      <c r="B1540" s="56" t="s">
        <v>258</v>
      </c>
      <c r="C1540" s="57" t="s">
        <v>10</v>
      </c>
      <c r="D1540" s="58">
        <v>484.05</v>
      </c>
      <c r="E1540" s="58">
        <v>484.05</v>
      </c>
      <c r="F1540" s="58">
        <v>0</v>
      </c>
    </row>
    <row r="1541" spans="1:6" s="55" customFormat="1" x14ac:dyDescent="0.25">
      <c r="A1541" s="51" t="str">
        <f t="shared" si="24"/>
        <v>A</v>
      </c>
      <c r="B1541" s="59" t="s">
        <v>258</v>
      </c>
      <c r="C1541" s="60" t="s">
        <v>15</v>
      </c>
      <c r="D1541" s="61">
        <v>484.05</v>
      </c>
      <c r="E1541" s="61">
        <v>484.05</v>
      </c>
      <c r="F1541" s="61">
        <v>0</v>
      </c>
    </row>
    <row r="1542" spans="1:6" ht="36.75" thickBot="1" x14ac:dyDescent="0.3">
      <c r="A1542" s="31" t="str">
        <f t="shared" si="24"/>
        <v>A</v>
      </c>
      <c r="B1542" s="42" t="s">
        <v>837</v>
      </c>
      <c r="C1542" s="43" t="s">
        <v>838</v>
      </c>
      <c r="D1542" s="44">
        <v>59.42165</v>
      </c>
      <c r="E1542" s="44">
        <v>59.42165</v>
      </c>
      <c r="F1542" s="44">
        <v>0</v>
      </c>
    </row>
    <row r="1543" spans="1:6" ht="15.75" thickTop="1" x14ac:dyDescent="0.25">
      <c r="A1543" s="31" t="str">
        <f t="shared" si="24"/>
        <v>A</v>
      </c>
      <c r="B1543" s="45" t="s">
        <v>258</v>
      </c>
      <c r="C1543" s="46" t="s">
        <v>10</v>
      </c>
      <c r="D1543" s="47">
        <v>59.42165</v>
      </c>
      <c r="E1543" s="47">
        <v>59.42165</v>
      </c>
      <c r="F1543" s="47">
        <v>0</v>
      </c>
    </row>
    <row r="1544" spans="1:6" x14ac:dyDescent="0.25">
      <c r="A1544" s="31" t="str">
        <f t="shared" si="24"/>
        <v>A</v>
      </c>
      <c r="B1544" s="48" t="s">
        <v>258</v>
      </c>
      <c r="C1544" s="49" t="s">
        <v>12</v>
      </c>
      <c r="D1544" s="50">
        <v>59.42165</v>
      </c>
      <c r="E1544" s="50">
        <v>59.42165</v>
      </c>
      <c r="F1544" s="50">
        <v>0</v>
      </c>
    </row>
    <row r="1545" spans="1:6" ht="36.75" thickBot="1" x14ac:dyDescent="0.3">
      <c r="A1545" s="31" t="str">
        <f t="shared" si="24"/>
        <v>A</v>
      </c>
      <c r="B1545" s="42" t="s">
        <v>839</v>
      </c>
      <c r="C1545" s="43" t="s">
        <v>840</v>
      </c>
      <c r="D1545" s="44">
        <v>12317.733669999998</v>
      </c>
      <c r="E1545" s="44">
        <v>12317.733669999998</v>
      </c>
      <c r="F1545" s="44">
        <v>0</v>
      </c>
    </row>
    <row r="1546" spans="1:6" ht="15.75" thickTop="1" x14ac:dyDescent="0.25">
      <c r="A1546" s="31" t="str">
        <f t="shared" si="24"/>
        <v>A</v>
      </c>
      <c r="B1546" s="45" t="s">
        <v>258</v>
      </c>
      <c r="C1546" s="46" t="s">
        <v>10</v>
      </c>
      <c r="D1546" s="47">
        <v>12123.343369999997</v>
      </c>
      <c r="E1546" s="47">
        <v>12123.343369999997</v>
      </c>
      <c r="F1546" s="47">
        <v>0</v>
      </c>
    </row>
    <row r="1547" spans="1:6" x14ac:dyDescent="0.25">
      <c r="A1547" s="31" t="str">
        <f t="shared" si="24"/>
        <v>A</v>
      </c>
      <c r="B1547" s="48" t="s">
        <v>258</v>
      </c>
      <c r="C1547" s="49" t="s">
        <v>12</v>
      </c>
      <c r="D1547" s="50">
        <v>2999.1975000000002</v>
      </c>
      <c r="E1547" s="50">
        <v>2999.1975000000002</v>
      </c>
      <c r="F1547" s="50">
        <v>0</v>
      </c>
    </row>
    <row r="1548" spans="1:6" x14ac:dyDescent="0.25">
      <c r="A1548" s="31" t="str">
        <f t="shared" si="24"/>
        <v>A</v>
      </c>
      <c r="B1548" s="48" t="s">
        <v>258</v>
      </c>
      <c r="C1548" s="49" t="s">
        <v>14</v>
      </c>
      <c r="D1548" s="50">
        <v>72.883789999999991</v>
      </c>
      <c r="E1548" s="50">
        <v>72.883789999999991</v>
      </c>
      <c r="F1548" s="50">
        <v>0</v>
      </c>
    </row>
    <row r="1549" spans="1:6" x14ac:dyDescent="0.25">
      <c r="A1549" s="31" t="str">
        <f t="shared" si="24"/>
        <v>A</v>
      </c>
      <c r="B1549" s="48" t="s">
        <v>258</v>
      </c>
      <c r="C1549" s="49" t="s">
        <v>2</v>
      </c>
      <c r="D1549" s="50">
        <v>278.39</v>
      </c>
      <c r="E1549" s="50">
        <v>278.39</v>
      </c>
      <c r="F1549" s="50">
        <v>0</v>
      </c>
    </row>
    <row r="1550" spans="1:6" x14ac:dyDescent="0.25">
      <c r="A1550" s="31" t="str">
        <f t="shared" si="24"/>
        <v>A</v>
      </c>
      <c r="B1550" s="48" t="s">
        <v>258</v>
      </c>
      <c r="C1550" s="49" t="s">
        <v>15</v>
      </c>
      <c r="D1550" s="50">
        <v>8714.0820800000001</v>
      </c>
      <c r="E1550" s="50">
        <v>8714.0820800000001</v>
      </c>
      <c r="F1550" s="50">
        <v>0</v>
      </c>
    </row>
    <row r="1551" spans="1:6" x14ac:dyDescent="0.25">
      <c r="A1551" s="31" t="str">
        <f t="shared" si="24"/>
        <v>A</v>
      </c>
      <c r="B1551" s="48" t="s">
        <v>258</v>
      </c>
      <c r="C1551" s="49" t="s">
        <v>16</v>
      </c>
      <c r="D1551" s="50">
        <v>58.79</v>
      </c>
      <c r="E1551" s="50">
        <v>58.79</v>
      </c>
      <c r="F1551" s="50">
        <v>0</v>
      </c>
    </row>
    <row r="1552" spans="1:6" x14ac:dyDescent="0.25">
      <c r="A1552" s="31" t="str">
        <f t="shared" si="24"/>
        <v>A</v>
      </c>
      <c r="B1552" s="45" t="s">
        <v>258</v>
      </c>
      <c r="C1552" s="46" t="s">
        <v>17</v>
      </c>
      <c r="D1552" s="47">
        <v>194.3903</v>
      </c>
      <c r="E1552" s="47">
        <v>194.3903</v>
      </c>
      <c r="F1552" s="47">
        <v>0</v>
      </c>
    </row>
    <row r="1553" spans="1:6" s="55" customFormat="1" ht="36.75" thickBot="1" x14ac:dyDescent="0.3">
      <c r="A1553" s="51" t="str">
        <f t="shared" si="24"/>
        <v>A</v>
      </c>
      <c r="B1553" s="52" t="s">
        <v>841</v>
      </c>
      <c r="C1553" s="53" t="s">
        <v>842</v>
      </c>
      <c r="D1553" s="54">
        <v>12050.915129999999</v>
      </c>
      <c r="E1553" s="54">
        <v>12050.915129999999</v>
      </c>
      <c r="F1553" s="54">
        <v>0</v>
      </c>
    </row>
    <row r="1554" spans="1:6" s="55" customFormat="1" ht="15.75" thickTop="1" x14ac:dyDescent="0.25">
      <c r="A1554" s="51" t="str">
        <f t="shared" si="24"/>
        <v>A</v>
      </c>
      <c r="B1554" s="56" t="s">
        <v>258</v>
      </c>
      <c r="C1554" s="57" t="s">
        <v>10</v>
      </c>
      <c r="D1554" s="58">
        <v>11863.469829999998</v>
      </c>
      <c r="E1554" s="58">
        <v>11863.469829999998</v>
      </c>
      <c r="F1554" s="58">
        <v>0</v>
      </c>
    </row>
    <row r="1555" spans="1:6" s="55" customFormat="1" x14ac:dyDescent="0.25">
      <c r="A1555" s="51" t="str">
        <f t="shared" si="24"/>
        <v>A</v>
      </c>
      <c r="B1555" s="59" t="s">
        <v>258</v>
      </c>
      <c r="C1555" s="60" t="s">
        <v>12</v>
      </c>
      <c r="D1555" s="61">
        <v>2812.20775</v>
      </c>
      <c r="E1555" s="61">
        <v>2812.20775</v>
      </c>
      <c r="F1555" s="61">
        <v>0</v>
      </c>
    </row>
    <row r="1556" spans="1:6" s="55" customFormat="1" x14ac:dyDescent="0.25">
      <c r="A1556" s="51" t="str">
        <f t="shared" si="24"/>
        <v>A</v>
      </c>
      <c r="B1556" s="59" t="s">
        <v>258</v>
      </c>
      <c r="C1556" s="60" t="s">
        <v>2</v>
      </c>
      <c r="D1556" s="61">
        <v>278.39</v>
      </c>
      <c r="E1556" s="61">
        <v>278.39</v>
      </c>
      <c r="F1556" s="61">
        <v>0</v>
      </c>
    </row>
    <row r="1557" spans="1:6" s="55" customFormat="1" x14ac:dyDescent="0.25">
      <c r="A1557" s="51" t="str">
        <f t="shared" si="24"/>
        <v>A</v>
      </c>
      <c r="B1557" s="59" t="s">
        <v>258</v>
      </c>
      <c r="C1557" s="60" t="s">
        <v>15</v>
      </c>
      <c r="D1557" s="61">
        <v>8714.0820800000001</v>
      </c>
      <c r="E1557" s="61">
        <v>8714.0820800000001</v>
      </c>
      <c r="F1557" s="61">
        <v>0</v>
      </c>
    </row>
    <row r="1558" spans="1:6" s="55" customFormat="1" x14ac:dyDescent="0.25">
      <c r="A1558" s="51" t="str">
        <f t="shared" si="24"/>
        <v>A</v>
      </c>
      <c r="B1558" s="59" t="s">
        <v>258</v>
      </c>
      <c r="C1558" s="60" t="s">
        <v>16</v>
      </c>
      <c r="D1558" s="61">
        <v>58.79</v>
      </c>
      <c r="E1558" s="61">
        <v>58.79</v>
      </c>
      <c r="F1558" s="61">
        <v>0</v>
      </c>
    </row>
    <row r="1559" spans="1:6" s="55" customFormat="1" x14ac:dyDescent="0.25">
      <c r="A1559" s="51" t="str">
        <f t="shared" si="24"/>
        <v>A</v>
      </c>
      <c r="B1559" s="56" t="s">
        <v>258</v>
      </c>
      <c r="C1559" s="57" t="s">
        <v>17</v>
      </c>
      <c r="D1559" s="58">
        <v>187.44529999999997</v>
      </c>
      <c r="E1559" s="58">
        <v>187.44529999999997</v>
      </c>
      <c r="F1559" s="58">
        <v>0</v>
      </c>
    </row>
    <row r="1560" spans="1:6" s="55" customFormat="1" ht="54.75" thickBot="1" x14ac:dyDescent="0.3">
      <c r="A1560" s="51" t="str">
        <f t="shared" si="24"/>
        <v>A</v>
      </c>
      <c r="B1560" s="52" t="s">
        <v>843</v>
      </c>
      <c r="C1560" s="53" t="s">
        <v>844</v>
      </c>
      <c r="D1560" s="54">
        <v>8754.2651800000003</v>
      </c>
      <c r="E1560" s="54">
        <v>8754.2651800000003</v>
      </c>
      <c r="F1560" s="54">
        <v>0</v>
      </c>
    </row>
    <row r="1561" spans="1:6" s="55" customFormat="1" ht="15.75" thickTop="1" x14ac:dyDescent="0.25">
      <c r="A1561" s="51" t="str">
        <f t="shared" si="24"/>
        <v>A</v>
      </c>
      <c r="B1561" s="56" t="s">
        <v>258</v>
      </c>
      <c r="C1561" s="57" t="s">
        <v>10</v>
      </c>
      <c r="D1561" s="58">
        <v>8754.2651800000003</v>
      </c>
      <c r="E1561" s="58">
        <v>8754.2651800000003</v>
      </c>
      <c r="F1561" s="58">
        <v>0</v>
      </c>
    </row>
    <row r="1562" spans="1:6" s="55" customFormat="1" x14ac:dyDescent="0.25">
      <c r="A1562" s="51" t="str">
        <f t="shared" si="24"/>
        <v>A</v>
      </c>
      <c r="B1562" s="59" t="s">
        <v>258</v>
      </c>
      <c r="C1562" s="60" t="s">
        <v>12</v>
      </c>
      <c r="D1562" s="61">
        <v>40.183099999999996</v>
      </c>
      <c r="E1562" s="61">
        <v>40.183099999999996</v>
      </c>
      <c r="F1562" s="61">
        <v>0</v>
      </c>
    </row>
    <row r="1563" spans="1:6" s="55" customFormat="1" x14ac:dyDescent="0.25">
      <c r="A1563" s="51" t="str">
        <f t="shared" si="24"/>
        <v>A</v>
      </c>
      <c r="B1563" s="59" t="s">
        <v>258</v>
      </c>
      <c r="C1563" s="60" t="s">
        <v>15</v>
      </c>
      <c r="D1563" s="61">
        <v>8714.0820800000001</v>
      </c>
      <c r="E1563" s="61">
        <v>8714.0820800000001</v>
      </c>
      <c r="F1563" s="61">
        <v>0</v>
      </c>
    </row>
    <row r="1564" spans="1:6" s="55" customFormat="1" ht="36.75" thickBot="1" x14ac:dyDescent="0.3">
      <c r="A1564" s="51" t="str">
        <f t="shared" si="24"/>
        <v>A</v>
      </c>
      <c r="B1564" s="52" t="s">
        <v>845</v>
      </c>
      <c r="C1564" s="53" t="s">
        <v>846</v>
      </c>
      <c r="D1564" s="54">
        <v>62.927759999999999</v>
      </c>
      <c r="E1564" s="54">
        <v>62.927759999999999</v>
      </c>
      <c r="F1564" s="54">
        <v>0</v>
      </c>
    </row>
    <row r="1565" spans="1:6" s="55" customFormat="1" ht="15.75" thickTop="1" x14ac:dyDescent="0.25">
      <c r="A1565" s="51" t="str">
        <f t="shared" si="24"/>
        <v>A</v>
      </c>
      <c r="B1565" s="56" t="s">
        <v>258</v>
      </c>
      <c r="C1565" s="57" t="s">
        <v>10</v>
      </c>
      <c r="D1565" s="58">
        <v>62.927759999999999</v>
      </c>
      <c r="E1565" s="58">
        <v>62.927759999999999</v>
      </c>
      <c r="F1565" s="58">
        <v>0</v>
      </c>
    </row>
    <row r="1566" spans="1:6" s="55" customFormat="1" x14ac:dyDescent="0.25">
      <c r="A1566" s="51" t="str">
        <f t="shared" si="24"/>
        <v>A</v>
      </c>
      <c r="B1566" s="59" t="s">
        <v>258</v>
      </c>
      <c r="C1566" s="60" t="s">
        <v>12</v>
      </c>
      <c r="D1566" s="61">
        <v>62.927759999999999</v>
      </c>
      <c r="E1566" s="61">
        <v>62.927759999999999</v>
      </c>
      <c r="F1566" s="61">
        <v>0</v>
      </c>
    </row>
    <row r="1567" spans="1:6" s="55" customFormat="1" ht="54.75" thickBot="1" x14ac:dyDescent="0.3">
      <c r="A1567" s="51" t="str">
        <f t="shared" si="24"/>
        <v>A</v>
      </c>
      <c r="B1567" s="52" t="s">
        <v>847</v>
      </c>
      <c r="C1567" s="53" t="s">
        <v>848</v>
      </c>
      <c r="D1567" s="54">
        <v>404.11471999999998</v>
      </c>
      <c r="E1567" s="54">
        <v>404.11471999999998</v>
      </c>
      <c r="F1567" s="54">
        <v>0</v>
      </c>
    </row>
    <row r="1568" spans="1:6" s="55" customFormat="1" ht="15.75" thickTop="1" x14ac:dyDescent="0.25">
      <c r="A1568" s="51" t="str">
        <f t="shared" si="24"/>
        <v>A</v>
      </c>
      <c r="B1568" s="56" t="s">
        <v>258</v>
      </c>
      <c r="C1568" s="57" t="s">
        <v>10</v>
      </c>
      <c r="D1568" s="58">
        <v>216.66942</v>
      </c>
      <c r="E1568" s="58">
        <v>216.66942</v>
      </c>
      <c r="F1568" s="58">
        <v>0</v>
      </c>
    </row>
    <row r="1569" spans="1:6" s="55" customFormat="1" x14ac:dyDescent="0.25">
      <c r="A1569" s="51" t="str">
        <f t="shared" si="24"/>
        <v>A</v>
      </c>
      <c r="B1569" s="59" t="s">
        <v>258</v>
      </c>
      <c r="C1569" s="60" t="s">
        <v>12</v>
      </c>
      <c r="D1569" s="61">
        <v>216.66942</v>
      </c>
      <c r="E1569" s="61">
        <v>216.66942</v>
      </c>
      <c r="F1569" s="61">
        <v>0</v>
      </c>
    </row>
    <row r="1570" spans="1:6" s="55" customFormat="1" x14ac:dyDescent="0.25">
      <c r="A1570" s="51" t="str">
        <f t="shared" si="24"/>
        <v>A</v>
      </c>
      <c r="B1570" s="56" t="s">
        <v>258</v>
      </c>
      <c r="C1570" s="57" t="s">
        <v>17</v>
      </c>
      <c r="D1570" s="58">
        <v>187.44529999999997</v>
      </c>
      <c r="E1570" s="58">
        <v>187.44529999999997</v>
      </c>
      <c r="F1570" s="58">
        <v>0</v>
      </c>
    </row>
    <row r="1571" spans="1:6" s="55" customFormat="1" ht="36.75" thickBot="1" x14ac:dyDescent="0.3">
      <c r="A1571" s="51" t="str">
        <f t="shared" si="24"/>
        <v>A</v>
      </c>
      <c r="B1571" s="52" t="s">
        <v>849</v>
      </c>
      <c r="C1571" s="53" t="s">
        <v>850</v>
      </c>
      <c r="D1571" s="54">
        <v>337.18</v>
      </c>
      <c r="E1571" s="54">
        <v>337.18</v>
      </c>
      <c r="F1571" s="54">
        <v>0</v>
      </c>
    </row>
    <row r="1572" spans="1:6" s="55" customFormat="1" ht="15.75" thickTop="1" x14ac:dyDescent="0.25">
      <c r="A1572" s="51" t="str">
        <f t="shared" si="24"/>
        <v>A</v>
      </c>
      <c r="B1572" s="56" t="s">
        <v>258</v>
      </c>
      <c r="C1572" s="57" t="s">
        <v>10</v>
      </c>
      <c r="D1572" s="58">
        <v>337.18</v>
      </c>
      <c r="E1572" s="58">
        <v>337.18</v>
      </c>
      <c r="F1572" s="58">
        <v>0</v>
      </c>
    </row>
    <row r="1573" spans="1:6" s="55" customFormat="1" x14ac:dyDescent="0.25">
      <c r="A1573" s="51" t="str">
        <f t="shared" si="24"/>
        <v>A</v>
      </c>
      <c r="B1573" s="59" t="s">
        <v>258</v>
      </c>
      <c r="C1573" s="60" t="s">
        <v>2</v>
      </c>
      <c r="D1573" s="61">
        <v>278.39</v>
      </c>
      <c r="E1573" s="61">
        <v>278.39</v>
      </c>
      <c r="F1573" s="61">
        <v>0</v>
      </c>
    </row>
    <row r="1574" spans="1:6" s="55" customFormat="1" x14ac:dyDescent="0.25">
      <c r="A1574" s="51" t="str">
        <f t="shared" si="24"/>
        <v>A</v>
      </c>
      <c r="B1574" s="59" t="s">
        <v>258</v>
      </c>
      <c r="C1574" s="60" t="s">
        <v>16</v>
      </c>
      <c r="D1574" s="61">
        <v>58.79</v>
      </c>
      <c r="E1574" s="61">
        <v>58.79</v>
      </c>
      <c r="F1574" s="61">
        <v>0</v>
      </c>
    </row>
    <row r="1575" spans="1:6" s="55" customFormat="1" ht="36.75" thickBot="1" x14ac:dyDescent="0.3">
      <c r="A1575" s="51" t="str">
        <f t="shared" si="24"/>
        <v>A</v>
      </c>
      <c r="B1575" s="52" t="s">
        <v>851</v>
      </c>
      <c r="C1575" s="53" t="s">
        <v>850</v>
      </c>
      <c r="D1575" s="54">
        <v>337.18</v>
      </c>
      <c r="E1575" s="54">
        <v>337.18</v>
      </c>
      <c r="F1575" s="54">
        <v>0</v>
      </c>
    </row>
    <row r="1576" spans="1:6" s="55" customFormat="1" ht="15.75" thickTop="1" x14ac:dyDescent="0.25">
      <c r="A1576" s="51" t="str">
        <f t="shared" si="24"/>
        <v>A</v>
      </c>
      <c r="B1576" s="56" t="s">
        <v>258</v>
      </c>
      <c r="C1576" s="57" t="s">
        <v>10</v>
      </c>
      <c r="D1576" s="58">
        <v>337.18</v>
      </c>
      <c r="E1576" s="58">
        <v>337.18</v>
      </c>
      <c r="F1576" s="58">
        <v>0</v>
      </c>
    </row>
    <row r="1577" spans="1:6" s="55" customFormat="1" x14ac:dyDescent="0.25">
      <c r="A1577" s="51" t="str">
        <f t="shared" si="24"/>
        <v>A</v>
      </c>
      <c r="B1577" s="59" t="s">
        <v>258</v>
      </c>
      <c r="C1577" s="60" t="s">
        <v>2</v>
      </c>
      <c r="D1577" s="61">
        <v>278.39</v>
      </c>
      <c r="E1577" s="61">
        <v>278.39</v>
      </c>
      <c r="F1577" s="61">
        <v>0</v>
      </c>
    </row>
    <row r="1578" spans="1:6" s="55" customFormat="1" x14ac:dyDescent="0.25">
      <c r="A1578" s="51" t="str">
        <f t="shared" si="24"/>
        <v>A</v>
      </c>
      <c r="B1578" s="59" t="s">
        <v>258</v>
      </c>
      <c r="C1578" s="60" t="s">
        <v>16</v>
      </c>
      <c r="D1578" s="61">
        <v>58.79</v>
      </c>
      <c r="E1578" s="61">
        <v>58.79</v>
      </c>
      <c r="F1578" s="61">
        <v>0</v>
      </c>
    </row>
    <row r="1579" spans="1:6" s="55" customFormat="1" ht="54.75" thickBot="1" x14ac:dyDescent="0.3">
      <c r="A1579" s="51" t="str">
        <f t="shared" si="24"/>
        <v>A</v>
      </c>
      <c r="B1579" s="52" t="s">
        <v>852</v>
      </c>
      <c r="C1579" s="53" t="s">
        <v>853</v>
      </c>
      <c r="D1579" s="54">
        <v>1616.05153</v>
      </c>
      <c r="E1579" s="54">
        <v>1616.05153</v>
      </c>
      <c r="F1579" s="54">
        <v>0</v>
      </c>
    </row>
    <row r="1580" spans="1:6" s="55" customFormat="1" ht="15.75" thickTop="1" x14ac:dyDescent="0.25">
      <c r="A1580" s="51" t="str">
        <f t="shared" si="24"/>
        <v>A</v>
      </c>
      <c r="B1580" s="56" t="s">
        <v>258</v>
      </c>
      <c r="C1580" s="57" t="s">
        <v>10</v>
      </c>
      <c r="D1580" s="58">
        <v>1616.05153</v>
      </c>
      <c r="E1580" s="58">
        <v>1616.05153</v>
      </c>
      <c r="F1580" s="58">
        <v>0</v>
      </c>
    </row>
    <row r="1581" spans="1:6" s="55" customFormat="1" x14ac:dyDescent="0.25">
      <c r="A1581" s="51" t="str">
        <f t="shared" si="24"/>
        <v>A</v>
      </c>
      <c r="B1581" s="59" t="s">
        <v>258</v>
      </c>
      <c r="C1581" s="60" t="s">
        <v>12</v>
      </c>
      <c r="D1581" s="61">
        <v>1616.05153</v>
      </c>
      <c r="E1581" s="61">
        <v>1616.05153</v>
      </c>
      <c r="F1581" s="61">
        <v>0</v>
      </c>
    </row>
    <row r="1582" spans="1:6" s="55" customFormat="1" ht="72.75" thickBot="1" x14ac:dyDescent="0.3">
      <c r="A1582" s="51" t="str">
        <f t="shared" si="24"/>
        <v>A</v>
      </c>
      <c r="B1582" s="52" t="s">
        <v>854</v>
      </c>
      <c r="C1582" s="53" t="s">
        <v>855</v>
      </c>
      <c r="D1582" s="54">
        <v>876.3759399999999</v>
      </c>
      <c r="E1582" s="54">
        <v>876.3759399999999</v>
      </c>
      <c r="F1582" s="54">
        <v>0</v>
      </c>
    </row>
    <row r="1583" spans="1:6" s="55" customFormat="1" ht="15.75" thickTop="1" x14ac:dyDescent="0.25">
      <c r="A1583" s="51" t="str">
        <f t="shared" si="24"/>
        <v>A</v>
      </c>
      <c r="B1583" s="56" t="s">
        <v>258</v>
      </c>
      <c r="C1583" s="57" t="s">
        <v>10</v>
      </c>
      <c r="D1583" s="58">
        <v>876.3759399999999</v>
      </c>
      <c r="E1583" s="58">
        <v>876.3759399999999</v>
      </c>
      <c r="F1583" s="58">
        <v>0</v>
      </c>
    </row>
    <row r="1584" spans="1:6" s="55" customFormat="1" x14ac:dyDescent="0.25">
      <c r="A1584" s="51" t="str">
        <f t="shared" si="24"/>
        <v>A</v>
      </c>
      <c r="B1584" s="59" t="s">
        <v>258</v>
      </c>
      <c r="C1584" s="60" t="s">
        <v>12</v>
      </c>
      <c r="D1584" s="61">
        <v>876.3759399999999</v>
      </c>
      <c r="E1584" s="61">
        <v>876.3759399999999</v>
      </c>
      <c r="F1584" s="61">
        <v>0</v>
      </c>
    </row>
    <row r="1585" spans="1:6" s="55" customFormat="1" ht="36.75" thickBot="1" x14ac:dyDescent="0.3">
      <c r="A1585" s="51" t="str">
        <f t="shared" si="24"/>
        <v>A</v>
      </c>
      <c r="B1585" s="52" t="s">
        <v>856</v>
      </c>
      <c r="C1585" s="53" t="s">
        <v>857</v>
      </c>
      <c r="D1585" s="54">
        <v>149.02491000000001</v>
      </c>
      <c r="E1585" s="54">
        <v>149.02491000000001</v>
      </c>
      <c r="F1585" s="54">
        <v>0</v>
      </c>
    </row>
    <row r="1586" spans="1:6" s="55" customFormat="1" ht="15.75" thickTop="1" x14ac:dyDescent="0.25">
      <c r="A1586" s="51" t="str">
        <f t="shared" si="24"/>
        <v>A</v>
      </c>
      <c r="B1586" s="56" t="s">
        <v>258</v>
      </c>
      <c r="C1586" s="57" t="s">
        <v>10</v>
      </c>
      <c r="D1586" s="58">
        <v>142.07991000000001</v>
      </c>
      <c r="E1586" s="58">
        <v>142.07991000000001</v>
      </c>
      <c r="F1586" s="58">
        <v>0</v>
      </c>
    </row>
    <row r="1587" spans="1:6" s="55" customFormat="1" x14ac:dyDescent="0.25">
      <c r="A1587" s="51" t="str">
        <f t="shared" si="24"/>
        <v>A</v>
      </c>
      <c r="B1587" s="59" t="s">
        <v>258</v>
      </c>
      <c r="C1587" s="60" t="s">
        <v>12</v>
      </c>
      <c r="D1587" s="61">
        <v>142.07991000000001</v>
      </c>
      <c r="E1587" s="61">
        <v>142.07991000000001</v>
      </c>
      <c r="F1587" s="61">
        <v>0</v>
      </c>
    </row>
    <row r="1588" spans="1:6" s="55" customFormat="1" x14ac:dyDescent="0.25">
      <c r="A1588" s="51" t="str">
        <f t="shared" si="24"/>
        <v>A</v>
      </c>
      <c r="B1588" s="56" t="s">
        <v>258</v>
      </c>
      <c r="C1588" s="57" t="s">
        <v>17</v>
      </c>
      <c r="D1588" s="58">
        <v>6.9450000000000003</v>
      </c>
      <c r="E1588" s="58">
        <v>6.9450000000000003</v>
      </c>
      <c r="F1588" s="58">
        <v>0</v>
      </c>
    </row>
    <row r="1589" spans="1:6" s="55" customFormat="1" ht="54.75" thickBot="1" x14ac:dyDescent="0.3">
      <c r="A1589" s="51" t="str">
        <f t="shared" si="24"/>
        <v>A</v>
      </c>
      <c r="B1589" s="52" t="s">
        <v>858</v>
      </c>
      <c r="C1589" s="53" t="s">
        <v>859</v>
      </c>
      <c r="D1589" s="54">
        <v>117.79362999999999</v>
      </c>
      <c r="E1589" s="54">
        <v>117.79362999999999</v>
      </c>
      <c r="F1589" s="54">
        <v>0</v>
      </c>
    </row>
    <row r="1590" spans="1:6" s="55" customFormat="1" ht="15.75" thickTop="1" x14ac:dyDescent="0.25">
      <c r="A1590" s="51" t="str">
        <f t="shared" si="24"/>
        <v>A</v>
      </c>
      <c r="B1590" s="56" t="s">
        <v>258</v>
      </c>
      <c r="C1590" s="57" t="s">
        <v>10</v>
      </c>
      <c r="D1590" s="58">
        <v>117.79362999999999</v>
      </c>
      <c r="E1590" s="58">
        <v>117.79362999999999</v>
      </c>
      <c r="F1590" s="58">
        <v>0</v>
      </c>
    </row>
    <row r="1591" spans="1:6" s="55" customFormat="1" x14ac:dyDescent="0.25">
      <c r="A1591" s="51" t="str">
        <f t="shared" si="24"/>
        <v>A</v>
      </c>
      <c r="B1591" s="59" t="s">
        <v>258</v>
      </c>
      <c r="C1591" s="60" t="s">
        <v>12</v>
      </c>
      <c r="D1591" s="61">
        <v>44.909840000000003</v>
      </c>
      <c r="E1591" s="61">
        <v>44.909840000000003</v>
      </c>
      <c r="F1591" s="61">
        <v>0</v>
      </c>
    </row>
    <row r="1592" spans="1:6" s="55" customFormat="1" x14ac:dyDescent="0.25">
      <c r="A1592" s="51" t="str">
        <f t="shared" si="24"/>
        <v>A</v>
      </c>
      <c r="B1592" s="59" t="s">
        <v>258</v>
      </c>
      <c r="C1592" s="60" t="s">
        <v>14</v>
      </c>
      <c r="D1592" s="61">
        <v>72.883789999999991</v>
      </c>
      <c r="E1592" s="61">
        <v>72.883789999999991</v>
      </c>
      <c r="F1592" s="61">
        <v>0</v>
      </c>
    </row>
    <row r="1593" spans="1:6" s="55" customFormat="1" ht="54.75" thickBot="1" x14ac:dyDescent="0.3">
      <c r="A1593" s="51" t="str">
        <f t="shared" si="24"/>
        <v>A</v>
      </c>
      <c r="B1593" s="52" t="s">
        <v>860</v>
      </c>
      <c r="C1593" s="53" t="s">
        <v>861</v>
      </c>
      <c r="D1593" s="54">
        <v>70.425339999999991</v>
      </c>
      <c r="E1593" s="54">
        <v>70.425339999999991</v>
      </c>
      <c r="F1593" s="54">
        <v>0</v>
      </c>
    </row>
    <row r="1594" spans="1:6" s="55" customFormat="1" ht="15.75" thickTop="1" x14ac:dyDescent="0.25">
      <c r="A1594" s="51" t="str">
        <f t="shared" si="24"/>
        <v>A</v>
      </c>
      <c r="B1594" s="56" t="s">
        <v>258</v>
      </c>
      <c r="C1594" s="57" t="s">
        <v>10</v>
      </c>
      <c r="D1594" s="58">
        <v>70.425339999999991</v>
      </c>
      <c r="E1594" s="58">
        <v>70.425339999999991</v>
      </c>
      <c r="F1594" s="58">
        <v>0</v>
      </c>
    </row>
    <row r="1595" spans="1:6" s="55" customFormat="1" x14ac:dyDescent="0.25">
      <c r="A1595" s="51" t="str">
        <f t="shared" si="24"/>
        <v>A</v>
      </c>
      <c r="B1595" s="59" t="s">
        <v>258</v>
      </c>
      <c r="C1595" s="60" t="s">
        <v>14</v>
      </c>
      <c r="D1595" s="61">
        <v>70.425339999999991</v>
      </c>
      <c r="E1595" s="61">
        <v>70.425339999999991</v>
      </c>
      <c r="F1595" s="61">
        <v>0</v>
      </c>
    </row>
    <row r="1596" spans="1:6" s="55" customFormat="1" ht="72.75" thickBot="1" x14ac:dyDescent="0.3">
      <c r="A1596" s="51" t="str">
        <f t="shared" si="24"/>
        <v>A</v>
      </c>
      <c r="B1596" s="52" t="s">
        <v>862</v>
      </c>
      <c r="C1596" s="53" t="s">
        <v>863</v>
      </c>
      <c r="D1596" s="54">
        <v>47.368290000000002</v>
      </c>
      <c r="E1596" s="54">
        <v>47.368290000000002</v>
      </c>
      <c r="F1596" s="54">
        <v>0</v>
      </c>
    </row>
    <row r="1597" spans="1:6" s="55" customFormat="1" ht="15.75" thickTop="1" x14ac:dyDescent="0.25">
      <c r="A1597" s="51" t="str">
        <f t="shared" si="24"/>
        <v>A</v>
      </c>
      <c r="B1597" s="56" t="s">
        <v>258</v>
      </c>
      <c r="C1597" s="57" t="s">
        <v>10</v>
      </c>
      <c r="D1597" s="58">
        <v>47.368290000000002</v>
      </c>
      <c r="E1597" s="58">
        <v>47.368290000000002</v>
      </c>
      <c r="F1597" s="58">
        <v>0</v>
      </c>
    </row>
    <row r="1598" spans="1:6" s="55" customFormat="1" x14ac:dyDescent="0.25">
      <c r="A1598" s="51" t="str">
        <f t="shared" si="24"/>
        <v>A</v>
      </c>
      <c r="B1598" s="59" t="s">
        <v>258</v>
      </c>
      <c r="C1598" s="60" t="s">
        <v>12</v>
      </c>
      <c r="D1598" s="61">
        <v>44.909840000000003</v>
      </c>
      <c r="E1598" s="61">
        <v>44.909840000000003</v>
      </c>
      <c r="F1598" s="61">
        <v>0</v>
      </c>
    </row>
    <row r="1599" spans="1:6" s="55" customFormat="1" x14ac:dyDescent="0.25">
      <c r="A1599" s="51" t="str">
        <f t="shared" si="24"/>
        <v>A</v>
      </c>
      <c r="B1599" s="59" t="s">
        <v>258</v>
      </c>
      <c r="C1599" s="60" t="s">
        <v>14</v>
      </c>
      <c r="D1599" s="61">
        <v>2.45845</v>
      </c>
      <c r="E1599" s="61">
        <v>2.45845</v>
      </c>
      <c r="F1599" s="61">
        <v>0</v>
      </c>
    </row>
    <row r="1600" spans="1:6" ht="18.75" thickBot="1" x14ac:dyDescent="0.3">
      <c r="A1600" s="31" t="str">
        <f t="shared" si="24"/>
        <v>A</v>
      </c>
      <c r="B1600" s="42" t="s">
        <v>864</v>
      </c>
      <c r="C1600" s="43" t="s">
        <v>865</v>
      </c>
      <c r="D1600" s="44">
        <v>1525.28133</v>
      </c>
      <c r="E1600" s="44">
        <v>1525.28133</v>
      </c>
      <c r="F1600" s="44">
        <v>0</v>
      </c>
    </row>
    <row r="1601" spans="1:6" ht="15.75" thickTop="1" x14ac:dyDescent="0.25">
      <c r="A1601" s="31" t="str">
        <f t="shared" si="24"/>
        <v>A</v>
      </c>
      <c r="B1601" s="45" t="s">
        <v>258</v>
      </c>
      <c r="C1601" s="46" t="s">
        <v>10</v>
      </c>
      <c r="D1601" s="47">
        <v>1525.28133</v>
      </c>
      <c r="E1601" s="47">
        <v>1525.28133</v>
      </c>
      <c r="F1601" s="47">
        <v>0</v>
      </c>
    </row>
    <row r="1602" spans="1:6" x14ac:dyDescent="0.25">
      <c r="A1602" s="31" t="str">
        <f t="shared" si="24"/>
        <v>A</v>
      </c>
      <c r="B1602" s="48" t="s">
        <v>258</v>
      </c>
      <c r="C1602" s="49" t="s">
        <v>15</v>
      </c>
      <c r="D1602" s="50">
        <v>1525.28133</v>
      </c>
      <c r="E1602" s="50">
        <v>1525.28133</v>
      </c>
      <c r="F1602" s="50">
        <v>0</v>
      </c>
    </row>
    <row r="1603" spans="1:6" ht="18.75" thickBot="1" x14ac:dyDescent="0.3">
      <c r="A1603" s="31" t="str">
        <f t="shared" si="24"/>
        <v>A</v>
      </c>
      <c r="B1603" s="42" t="s">
        <v>866</v>
      </c>
      <c r="C1603" s="43" t="s">
        <v>867</v>
      </c>
      <c r="D1603" s="44">
        <v>263.97676000000001</v>
      </c>
      <c r="E1603" s="44">
        <v>0</v>
      </c>
      <c r="F1603" s="44">
        <v>263.97676000000001</v>
      </c>
    </row>
    <row r="1604" spans="1:6" ht="15.75" thickTop="1" x14ac:dyDescent="0.25">
      <c r="A1604" s="31" t="str">
        <f t="shared" ref="A1604:A1667" si="25">IF(OR(D1604&lt;&gt;0,),"A","B")</f>
        <v>A</v>
      </c>
      <c r="B1604" s="45" t="s">
        <v>258</v>
      </c>
      <c r="C1604" s="46" t="s">
        <v>10</v>
      </c>
      <c r="D1604" s="47">
        <v>263.97676000000001</v>
      </c>
      <c r="E1604" s="47">
        <v>0</v>
      </c>
      <c r="F1604" s="47">
        <v>263.97676000000001</v>
      </c>
    </row>
    <row r="1605" spans="1:6" x14ac:dyDescent="0.25">
      <c r="A1605" s="31" t="str">
        <f t="shared" si="25"/>
        <v>A</v>
      </c>
      <c r="B1605" s="48" t="s">
        <v>258</v>
      </c>
      <c r="C1605" s="49" t="s">
        <v>11</v>
      </c>
      <c r="D1605" s="50">
        <v>231.51567</v>
      </c>
      <c r="E1605" s="50">
        <v>0</v>
      </c>
      <c r="F1605" s="50">
        <v>231.51567</v>
      </c>
    </row>
    <row r="1606" spans="1:6" x14ac:dyDescent="0.25">
      <c r="A1606" s="31" t="str">
        <f t="shared" si="25"/>
        <v>A</v>
      </c>
      <c r="B1606" s="48" t="s">
        <v>258</v>
      </c>
      <c r="C1606" s="49" t="s">
        <v>12</v>
      </c>
      <c r="D1606" s="50">
        <v>29.932200000000002</v>
      </c>
      <c r="E1606" s="50">
        <v>0</v>
      </c>
      <c r="F1606" s="50">
        <v>29.932200000000002</v>
      </c>
    </row>
    <row r="1607" spans="1:6" x14ac:dyDescent="0.25">
      <c r="A1607" s="31" t="str">
        <f t="shared" si="25"/>
        <v>A</v>
      </c>
      <c r="B1607" s="48" t="s">
        <v>258</v>
      </c>
      <c r="C1607" s="49" t="s">
        <v>15</v>
      </c>
      <c r="D1607" s="50">
        <v>2.3264999999999998</v>
      </c>
      <c r="E1607" s="50">
        <v>0</v>
      </c>
      <c r="F1607" s="50">
        <v>2.3264999999999998</v>
      </c>
    </row>
    <row r="1608" spans="1:6" x14ac:dyDescent="0.25">
      <c r="A1608" s="31" t="str">
        <f t="shared" si="25"/>
        <v>A</v>
      </c>
      <c r="B1608" s="48" t="s">
        <v>258</v>
      </c>
      <c r="C1608" s="49" t="s">
        <v>16</v>
      </c>
      <c r="D1608" s="50">
        <v>0.20238999999999999</v>
      </c>
      <c r="E1608" s="50">
        <v>0</v>
      </c>
      <c r="F1608" s="50">
        <v>0.20238999999999999</v>
      </c>
    </row>
    <row r="1609" spans="1:6" s="55" customFormat="1" ht="18.75" thickBot="1" x14ac:dyDescent="0.3">
      <c r="A1609" s="51" t="str">
        <f t="shared" si="25"/>
        <v>A</v>
      </c>
      <c r="B1609" s="52" t="s">
        <v>868</v>
      </c>
      <c r="C1609" s="53" t="s">
        <v>869</v>
      </c>
      <c r="D1609" s="54">
        <v>263.97676000000001</v>
      </c>
      <c r="E1609" s="54">
        <v>0</v>
      </c>
      <c r="F1609" s="54">
        <v>263.97676000000001</v>
      </c>
    </row>
    <row r="1610" spans="1:6" s="55" customFormat="1" ht="15.75" thickTop="1" x14ac:dyDescent="0.25">
      <c r="A1610" s="51" t="str">
        <f t="shared" si="25"/>
        <v>A</v>
      </c>
      <c r="B1610" s="56" t="s">
        <v>258</v>
      </c>
      <c r="C1610" s="57" t="s">
        <v>10</v>
      </c>
      <c r="D1610" s="58">
        <v>263.97676000000001</v>
      </c>
      <c r="E1610" s="58">
        <v>0</v>
      </c>
      <c r="F1610" s="58">
        <v>263.97676000000001</v>
      </c>
    </row>
    <row r="1611" spans="1:6" s="55" customFormat="1" x14ac:dyDescent="0.25">
      <c r="A1611" s="51" t="str">
        <f t="shared" si="25"/>
        <v>A</v>
      </c>
      <c r="B1611" s="59" t="s">
        <v>258</v>
      </c>
      <c r="C1611" s="60" t="s">
        <v>11</v>
      </c>
      <c r="D1611" s="61">
        <v>231.51567</v>
      </c>
      <c r="E1611" s="61">
        <v>0</v>
      </c>
      <c r="F1611" s="61">
        <v>231.51567</v>
      </c>
    </row>
    <row r="1612" spans="1:6" s="55" customFormat="1" x14ac:dyDescent="0.25">
      <c r="A1612" s="51" t="str">
        <f t="shared" si="25"/>
        <v>A</v>
      </c>
      <c r="B1612" s="59" t="s">
        <v>258</v>
      </c>
      <c r="C1612" s="60" t="s">
        <v>12</v>
      </c>
      <c r="D1612" s="61">
        <v>29.932200000000002</v>
      </c>
      <c r="E1612" s="61">
        <v>0</v>
      </c>
      <c r="F1612" s="61">
        <v>29.932200000000002</v>
      </c>
    </row>
    <row r="1613" spans="1:6" s="55" customFormat="1" x14ac:dyDescent="0.25">
      <c r="A1613" s="51" t="str">
        <f t="shared" si="25"/>
        <v>A</v>
      </c>
      <c r="B1613" s="59" t="s">
        <v>258</v>
      </c>
      <c r="C1613" s="60" t="s">
        <v>15</v>
      </c>
      <c r="D1613" s="61">
        <v>2.3264999999999998</v>
      </c>
      <c r="E1613" s="61">
        <v>0</v>
      </c>
      <c r="F1613" s="61">
        <v>2.3264999999999998</v>
      </c>
    </row>
    <row r="1614" spans="1:6" s="55" customFormat="1" x14ac:dyDescent="0.25">
      <c r="A1614" s="51" t="str">
        <f t="shared" si="25"/>
        <v>A</v>
      </c>
      <c r="B1614" s="59" t="s">
        <v>258</v>
      </c>
      <c r="C1614" s="60" t="s">
        <v>16</v>
      </c>
      <c r="D1614" s="61">
        <v>0.20238999999999999</v>
      </c>
      <c r="E1614" s="61">
        <v>0</v>
      </c>
      <c r="F1614" s="61">
        <v>0.20238999999999999</v>
      </c>
    </row>
    <row r="1615" spans="1:6" ht="36.75" thickBot="1" x14ac:dyDescent="0.3">
      <c r="A1615" s="31" t="str">
        <f t="shared" si="25"/>
        <v>A</v>
      </c>
      <c r="B1615" s="42" t="s">
        <v>870</v>
      </c>
      <c r="C1615" s="43" t="s">
        <v>871</v>
      </c>
      <c r="D1615" s="44">
        <v>1365.0566499999998</v>
      </c>
      <c r="E1615" s="44">
        <v>1365.0566499999998</v>
      </c>
      <c r="F1615" s="44">
        <v>0</v>
      </c>
    </row>
    <row r="1616" spans="1:6" ht="15.75" thickTop="1" x14ac:dyDescent="0.25">
      <c r="A1616" s="31" t="str">
        <f t="shared" si="25"/>
        <v>A</v>
      </c>
      <c r="B1616" s="45" t="s">
        <v>258</v>
      </c>
      <c r="C1616" s="46" t="s">
        <v>10</v>
      </c>
      <c r="D1616" s="47">
        <v>151.74558000000002</v>
      </c>
      <c r="E1616" s="47">
        <v>151.74558000000002</v>
      </c>
      <c r="F1616" s="47">
        <v>0</v>
      </c>
    </row>
    <row r="1617" spans="1:6" x14ac:dyDescent="0.25">
      <c r="A1617" s="31" t="str">
        <f t="shared" si="25"/>
        <v>A</v>
      </c>
      <c r="B1617" s="48" t="s">
        <v>258</v>
      </c>
      <c r="C1617" s="49" t="s">
        <v>12</v>
      </c>
      <c r="D1617" s="50">
        <v>150.85183000000001</v>
      </c>
      <c r="E1617" s="50">
        <v>150.85183000000001</v>
      </c>
      <c r="F1617" s="50">
        <v>0</v>
      </c>
    </row>
    <row r="1618" spans="1:6" x14ac:dyDescent="0.25">
      <c r="A1618" s="31" t="str">
        <f t="shared" si="25"/>
        <v>A</v>
      </c>
      <c r="B1618" s="48" t="s">
        <v>258</v>
      </c>
      <c r="C1618" s="49" t="s">
        <v>15</v>
      </c>
      <c r="D1618" s="50">
        <v>0.89375000000000004</v>
      </c>
      <c r="E1618" s="50">
        <v>0.89375000000000004</v>
      </c>
      <c r="F1618" s="50">
        <v>0</v>
      </c>
    </row>
    <row r="1619" spans="1:6" x14ac:dyDescent="0.25">
      <c r="A1619" s="31" t="str">
        <f t="shared" si="25"/>
        <v>A</v>
      </c>
      <c r="B1619" s="45" t="s">
        <v>258</v>
      </c>
      <c r="C1619" s="46" t="s">
        <v>17</v>
      </c>
      <c r="D1619" s="47">
        <v>1213.3110699999997</v>
      </c>
      <c r="E1619" s="47">
        <v>1213.3110699999997</v>
      </c>
      <c r="F1619" s="47">
        <v>0</v>
      </c>
    </row>
    <row r="1620" spans="1:6" s="55" customFormat="1" ht="36.75" thickBot="1" x14ac:dyDescent="0.3">
      <c r="A1620" s="51" t="str">
        <f t="shared" si="25"/>
        <v>A</v>
      </c>
      <c r="B1620" s="52" t="s">
        <v>872</v>
      </c>
      <c r="C1620" s="53" t="s">
        <v>873</v>
      </c>
      <c r="D1620" s="54">
        <v>833.91495999999995</v>
      </c>
      <c r="E1620" s="54">
        <v>833.91495999999995</v>
      </c>
      <c r="F1620" s="54">
        <v>0</v>
      </c>
    </row>
    <row r="1621" spans="1:6" s="55" customFormat="1" ht="15.75" thickTop="1" x14ac:dyDescent="0.25">
      <c r="A1621" s="51" t="str">
        <f t="shared" si="25"/>
        <v>A</v>
      </c>
      <c r="B1621" s="56" t="s">
        <v>258</v>
      </c>
      <c r="C1621" s="57" t="s">
        <v>10</v>
      </c>
      <c r="D1621" s="58">
        <v>49.18</v>
      </c>
      <c r="E1621" s="58">
        <v>49.18</v>
      </c>
      <c r="F1621" s="58">
        <v>0</v>
      </c>
    </row>
    <row r="1622" spans="1:6" s="55" customFormat="1" x14ac:dyDescent="0.25">
      <c r="A1622" s="51" t="str">
        <f t="shared" si="25"/>
        <v>A</v>
      </c>
      <c r="B1622" s="59" t="s">
        <v>258</v>
      </c>
      <c r="C1622" s="60" t="s">
        <v>12</v>
      </c>
      <c r="D1622" s="61">
        <v>48.286250000000003</v>
      </c>
      <c r="E1622" s="61">
        <v>48.286250000000003</v>
      </c>
      <c r="F1622" s="61">
        <v>0</v>
      </c>
    </row>
    <row r="1623" spans="1:6" s="55" customFormat="1" x14ac:dyDescent="0.25">
      <c r="A1623" s="51" t="str">
        <f t="shared" si="25"/>
        <v>A</v>
      </c>
      <c r="B1623" s="59" t="s">
        <v>258</v>
      </c>
      <c r="C1623" s="60" t="s">
        <v>15</v>
      </c>
      <c r="D1623" s="61">
        <v>0.89375000000000004</v>
      </c>
      <c r="E1623" s="61">
        <v>0.89375000000000004</v>
      </c>
      <c r="F1623" s="61">
        <v>0</v>
      </c>
    </row>
    <row r="1624" spans="1:6" s="55" customFormat="1" x14ac:dyDescent="0.25">
      <c r="A1624" s="51" t="str">
        <f t="shared" si="25"/>
        <v>A</v>
      </c>
      <c r="B1624" s="56" t="s">
        <v>258</v>
      </c>
      <c r="C1624" s="57" t="s">
        <v>17</v>
      </c>
      <c r="D1624" s="58">
        <v>784.73496</v>
      </c>
      <c r="E1624" s="58">
        <v>784.73496</v>
      </c>
      <c r="F1624" s="58">
        <v>0</v>
      </c>
    </row>
    <row r="1625" spans="1:6" s="55" customFormat="1" ht="54.75" thickBot="1" x14ac:dyDescent="0.3">
      <c r="A1625" s="51" t="str">
        <f t="shared" si="25"/>
        <v>A</v>
      </c>
      <c r="B1625" s="52" t="s">
        <v>874</v>
      </c>
      <c r="C1625" s="53" t="s">
        <v>875</v>
      </c>
      <c r="D1625" s="54">
        <v>428.57610999999997</v>
      </c>
      <c r="E1625" s="54">
        <v>428.57610999999997</v>
      </c>
      <c r="F1625" s="54">
        <v>0</v>
      </c>
    </row>
    <row r="1626" spans="1:6" s="55" customFormat="1" ht="15.75" thickTop="1" x14ac:dyDescent="0.25">
      <c r="A1626" s="51" t="str">
        <f t="shared" si="25"/>
        <v>A</v>
      </c>
      <c r="B1626" s="56" t="s">
        <v>258</v>
      </c>
      <c r="C1626" s="57" t="s">
        <v>17</v>
      </c>
      <c r="D1626" s="58">
        <v>428.57610999999997</v>
      </c>
      <c r="E1626" s="58">
        <v>428.57610999999997</v>
      </c>
      <c r="F1626" s="58">
        <v>0</v>
      </c>
    </row>
    <row r="1627" spans="1:6" s="55" customFormat="1" ht="36.75" thickBot="1" x14ac:dyDescent="0.3">
      <c r="A1627" s="51" t="str">
        <f t="shared" si="25"/>
        <v>A</v>
      </c>
      <c r="B1627" s="52" t="s">
        <v>876</v>
      </c>
      <c r="C1627" s="53" t="s">
        <v>877</v>
      </c>
      <c r="D1627" s="54">
        <v>102.56558</v>
      </c>
      <c r="E1627" s="54">
        <v>102.56558</v>
      </c>
      <c r="F1627" s="54">
        <v>0</v>
      </c>
    </row>
    <row r="1628" spans="1:6" s="55" customFormat="1" ht="15.75" thickTop="1" x14ac:dyDescent="0.25">
      <c r="A1628" s="51" t="str">
        <f t="shared" si="25"/>
        <v>A</v>
      </c>
      <c r="B1628" s="56" t="s">
        <v>258</v>
      </c>
      <c r="C1628" s="57" t="s">
        <v>10</v>
      </c>
      <c r="D1628" s="58">
        <v>102.56558</v>
      </c>
      <c r="E1628" s="58">
        <v>102.56558</v>
      </c>
      <c r="F1628" s="58">
        <v>0</v>
      </c>
    </row>
    <row r="1629" spans="1:6" s="55" customFormat="1" x14ac:dyDescent="0.25">
      <c r="A1629" s="51" t="str">
        <f t="shared" si="25"/>
        <v>A</v>
      </c>
      <c r="B1629" s="59" t="s">
        <v>258</v>
      </c>
      <c r="C1629" s="60" t="s">
        <v>12</v>
      </c>
      <c r="D1629" s="61">
        <v>102.56558</v>
      </c>
      <c r="E1629" s="61">
        <v>102.56558</v>
      </c>
      <c r="F1629" s="61">
        <v>0</v>
      </c>
    </row>
    <row r="1630" spans="1:6" ht="18.75" thickBot="1" x14ac:dyDescent="0.3">
      <c r="A1630" s="31" t="str">
        <f t="shared" si="25"/>
        <v>A</v>
      </c>
      <c r="B1630" s="42" t="s">
        <v>878</v>
      </c>
      <c r="C1630" s="43" t="s">
        <v>879</v>
      </c>
      <c r="D1630" s="44">
        <v>23757.474269999999</v>
      </c>
      <c r="E1630" s="44">
        <v>23757.474269999999</v>
      </c>
      <c r="F1630" s="44">
        <v>0</v>
      </c>
    </row>
    <row r="1631" spans="1:6" ht="15.75" thickTop="1" x14ac:dyDescent="0.25">
      <c r="A1631" s="31" t="str">
        <f t="shared" si="25"/>
        <v>A</v>
      </c>
      <c r="B1631" s="45" t="s">
        <v>258</v>
      </c>
      <c r="C1631" s="46" t="s">
        <v>10</v>
      </c>
      <c r="D1631" s="47">
        <v>23757.474269999999</v>
      </c>
      <c r="E1631" s="47">
        <v>23757.474269999999</v>
      </c>
      <c r="F1631" s="47">
        <v>0</v>
      </c>
    </row>
    <row r="1632" spans="1:6" x14ac:dyDescent="0.25">
      <c r="A1632" s="31" t="str">
        <f t="shared" si="25"/>
        <v>A</v>
      </c>
      <c r="B1632" s="48" t="s">
        <v>258</v>
      </c>
      <c r="C1632" s="49" t="s">
        <v>11</v>
      </c>
      <c r="D1632" s="50">
        <v>1030.6725200000001</v>
      </c>
      <c r="E1632" s="50">
        <v>1030.6725200000001</v>
      </c>
      <c r="F1632" s="50">
        <v>0</v>
      </c>
    </row>
    <row r="1633" spans="1:6" x14ac:dyDescent="0.25">
      <c r="A1633" s="31" t="str">
        <f t="shared" si="25"/>
        <v>A</v>
      </c>
      <c r="B1633" s="48" t="s">
        <v>258</v>
      </c>
      <c r="C1633" s="49" t="s">
        <v>12</v>
      </c>
      <c r="D1633" s="50">
        <v>1136.8138100000001</v>
      </c>
      <c r="E1633" s="50">
        <v>1136.8138100000001</v>
      </c>
      <c r="F1633" s="50">
        <v>0</v>
      </c>
    </row>
    <row r="1634" spans="1:6" x14ac:dyDescent="0.25">
      <c r="A1634" s="31" t="str">
        <f t="shared" si="25"/>
        <v>A</v>
      </c>
      <c r="B1634" s="48" t="s">
        <v>258</v>
      </c>
      <c r="C1634" s="49" t="s">
        <v>15</v>
      </c>
      <c r="D1634" s="50">
        <v>20707.37198</v>
      </c>
      <c r="E1634" s="50">
        <v>20707.37198</v>
      </c>
      <c r="F1634" s="50">
        <v>0</v>
      </c>
    </row>
    <row r="1635" spans="1:6" x14ac:dyDescent="0.25">
      <c r="A1635" s="31" t="str">
        <f t="shared" si="25"/>
        <v>A</v>
      </c>
      <c r="B1635" s="48" t="s">
        <v>258</v>
      </c>
      <c r="C1635" s="49" t="s">
        <v>16</v>
      </c>
      <c r="D1635" s="50">
        <v>882.61596000000009</v>
      </c>
      <c r="E1635" s="50">
        <v>882.61596000000009</v>
      </c>
      <c r="F1635" s="50">
        <v>0</v>
      </c>
    </row>
    <row r="1636" spans="1:6" s="55" customFormat="1" ht="18.75" thickBot="1" x14ac:dyDescent="0.3">
      <c r="A1636" s="51" t="str">
        <f t="shared" si="25"/>
        <v>A</v>
      </c>
      <c r="B1636" s="52" t="s">
        <v>880</v>
      </c>
      <c r="C1636" s="53" t="s">
        <v>881</v>
      </c>
      <c r="D1636" s="54">
        <v>181.47910000000002</v>
      </c>
      <c r="E1636" s="54">
        <v>181.47910000000002</v>
      </c>
      <c r="F1636" s="54">
        <v>0</v>
      </c>
    </row>
    <row r="1637" spans="1:6" s="55" customFormat="1" ht="15.75" thickTop="1" x14ac:dyDescent="0.25">
      <c r="A1637" s="51" t="str">
        <f t="shared" si="25"/>
        <v>A</v>
      </c>
      <c r="B1637" s="56" t="s">
        <v>258</v>
      </c>
      <c r="C1637" s="57" t="s">
        <v>10</v>
      </c>
      <c r="D1637" s="58">
        <v>181.47910000000002</v>
      </c>
      <c r="E1637" s="58">
        <v>181.47910000000002</v>
      </c>
      <c r="F1637" s="58">
        <v>0</v>
      </c>
    </row>
    <row r="1638" spans="1:6" s="55" customFormat="1" x14ac:dyDescent="0.25">
      <c r="A1638" s="51" t="str">
        <f t="shared" si="25"/>
        <v>A</v>
      </c>
      <c r="B1638" s="59" t="s">
        <v>258</v>
      </c>
      <c r="C1638" s="60" t="s">
        <v>12</v>
      </c>
      <c r="D1638" s="61">
        <v>177.56985</v>
      </c>
      <c r="E1638" s="61">
        <v>177.56985</v>
      </c>
      <c r="F1638" s="61">
        <v>0</v>
      </c>
    </row>
    <row r="1639" spans="1:6" s="55" customFormat="1" x14ac:dyDescent="0.25">
      <c r="A1639" s="51" t="str">
        <f t="shared" si="25"/>
        <v>A</v>
      </c>
      <c r="B1639" s="59" t="s">
        <v>258</v>
      </c>
      <c r="C1639" s="60" t="s">
        <v>15</v>
      </c>
      <c r="D1639" s="61">
        <v>1.8342499999999999</v>
      </c>
      <c r="E1639" s="61">
        <v>1.8342499999999999</v>
      </c>
      <c r="F1639" s="61">
        <v>0</v>
      </c>
    </row>
    <row r="1640" spans="1:6" s="55" customFormat="1" x14ac:dyDescent="0.25">
      <c r="A1640" s="51" t="str">
        <f t="shared" si="25"/>
        <v>A</v>
      </c>
      <c r="B1640" s="59" t="s">
        <v>258</v>
      </c>
      <c r="C1640" s="60" t="s">
        <v>16</v>
      </c>
      <c r="D1640" s="61">
        <v>2.0750000000000002</v>
      </c>
      <c r="E1640" s="61">
        <v>2.0750000000000002</v>
      </c>
      <c r="F1640" s="61">
        <v>0</v>
      </c>
    </row>
    <row r="1641" spans="1:6" s="55" customFormat="1" ht="18.75" thickBot="1" x14ac:dyDescent="0.3">
      <c r="A1641" s="51" t="str">
        <f t="shared" si="25"/>
        <v>A</v>
      </c>
      <c r="B1641" s="52" t="s">
        <v>882</v>
      </c>
      <c r="C1641" s="53" t="s">
        <v>883</v>
      </c>
      <c r="D1641" s="54">
        <v>1294.3372000000002</v>
      </c>
      <c r="E1641" s="54">
        <v>1294.3372000000002</v>
      </c>
      <c r="F1641" s="54">
        <v>0</v>
      </c>
    </row>
    <row r="1642" spans="1:6" s="55" customFormat="1" ht="15.75" thickTop="1" x14ac:dyDescent="0.25">
      <c r="A1642" s="51" t="str">
        <f t="shared" si="25"/>
        <v>A</v>
      </c>
      <c r="B1642" s="56" t="s">
        <v>258</v>
      </c>
      <c r="C1642" s="57" t="s">
        <v>10</v>
      </c>
      <c r="D1642" s="58">
        <v>1294.3372000000002</v>
      </c>
      <c r="E1642" s="58">
        <v>1294.3372000000002</v>
      </c>
      <c r="F1642" s="58">
        <v>0</v>
      </c>
    </row>
    <row r="1643" spans="1:6" s="55" customFormat="1" x14ac:dyDescent="0.25">
      <c r="A1643" s="51" t="str">
        <f t="shared" si="25"/>
        <v>A</v>
      </c>
      <c r="B1643" s="59" t="s">
        <v>258</v>
      </c>
      <c r="C1643" s="60" t="s">
        <v>11</v>
      </c>
      <c r="D1643" s="61">
        <v>1030.6725200000001</v>
      </c>
      <c r="E1643" s="61">
        <v>1030.6725200000001</v>
      </c>
      <c r="F1643" s="61">
        <v>0</v>
      </c>
    </row>
    <row r="1644" spans="1:6" s="55" customFormat="1" x14ac:dyDescent="0.25">
      <c r="A1644" s="51" t="str">
        <f t="shared" si="25"/>
        <v>A</v>
      </c>
      <c r="B1644" s="59" t="s">
        <v>258</v>
      </c>
      <c r="C1644" s="60" t="s">
        <v>12</v>
      </c>
      <c r="D1644" s="61">
        <v>230.71357999999998</v>
      </c>
      <c r="E1644" s="61">
        <v>230.71357999999998</v>
      </c>
      <c r="F1644" s="61">
        <v>0</v>
      </c>
    </row>
    <row r="1645" spans="1:6" s="55" customFormat="1" x14ac:dyDescent="0.25">
      <c r="A1645" s="51" t="str">
        <f t="shared" si="25"/>
        <v>A</v>
      </c>
      <c r="B1645" s="59" t="s">
        <v>258</v>
      </c>
      <c r="C1645" s="60" t="s">
        <v>15</v>
      </c>
      <c r="D1645" s="61">
        <v>18.51932</v>
      </c>
      <c r="E1645" s="61">
        <v>18.51932</v>
      </c>
      <c r="F1645" s="61">
        <v>0</v>
      </c>
    </row>
    <row r="1646" spans="1:6" s="55" customFormat="1" x14ac:dyDescent="0.25">
      <c r="A1646" s="51" t="str">
        <f t="shared" si="25"/>
        <v>A</v>
      </c>
      <c r="B1646" s="59" t="s">
        <v>258</v>
      </c>
      <c r="C1646" s="60" t="s">
        <v>16</v>
      </c>
      <c r="D1646" s="61">
        <v>14.43178</v>
      </c>
      <c r="E1646" s="61">
        <v>14.43178</v>
      </c>
      <c r="F1646" s="61">
        <v>0</v>
      </c>
    </row>
    <row r="1647" spans="1:6" s="55" customFormat="1" ht="36.75" thickBot="1" x14ac:dyDescent="0.3">
      <c r="A1647" s="51" t="str">
        <f t="shared" si="25"/>
        <v>A</v>
      </c>
      <c r="B1647" s="52" t="s">
        <v>884</v>
      </c>
      <c r="C1647" s="53" t="s">
        <v>885</v>
      </c>
      <c r="D1647" s="54">
        <v>925.58868000000007</v>
      </c>
      <c r="E1647" s="54">
        <v>925.58868000000007</v>
      </c>
      <c r="F1647" s="54">
        <v>0</v>
      </c>
    </row>
    <row r="1648" spans="1:6" s="55" customFormat="1" ht="15.75" thickTop="1" x14ac:dyDescent="0.25">
      <c r="A1648" s="51" t="str">
        <f t="shared" si="25"/>
        <v>A</v>
      </c>
      <c r="B1648" s="56" t="s">
        <v>258</v>
      </c>
      <c r="C1648" s="57" t="s">
        <v>10</v>
      </c>
      <c r="D1648" s="58">
        <v>925.58868000000007</v>
      </c>
      <c r="E1648" s="58">
        <v>925.58868000000007</v>
      </c>
      <c r="F1648" s="58">
        <v>0</v>
      </c>
    </row>
    <row r="1649" spans="1:6" s="55" customFormat="1" x14ac:dyDescent="0.25">
      <c r="A1649" s="51" t="str">
        <f t="shared" si="25"/>
        <v>A</v>
      </c>
      <c r="B1649" s="59" t="s">
        <v>258</v>
      </c>
      <c r="C1649" s="60" t="s">
        <v>12</v>
      </c>
      <c r="D1649" s="61">
        <v>58.432929999999999</v>
      </c>
      <c r="E1649" s="61">
        <v>58.432929999999999</v>
      </c>
      <c r="F1649" s="61">
        <v>0</v>
      </c>
    </row>
    <row r="1650" spans="1:6" s="55" customFormat="1" x14ac:dyDescent="0.25">
      <c r="A1650" s="51" t="str">
        <f t="shared" si="25"/>
        <v>A</v>
      </c>
      <c r="B1650" s="59" t="s">
        <v>258</v>
      </c>
      <c r="C1650" s="60" t="s">
        <v>15</v>
      </c>
      <c r="D1650" s="61">
        <v>1.04657</v>
      </c>
      <c r="E1650" s="61">
        <v>1.04657</v>
      </c>
      <c r="F1650" s="61">
        <v>0</v>
      </c>
    </row>
    <row r="1651" spans="1:6" s="55" customFormat="1" x14ac:dyDescent="0.25">
      <c r="A1651" s="51" t="str">
        <f t="shared" si="25"/>
        <v>A</v>
      </c>
      <c r="B1651" s="59" t="s">
        <v>258</v>
      </c>
      <c r="C1651" s="60" t="s">
        <v>16</v>
      </c>
      <c r="D1651" s="61">
        <v>866.10918000000004</v>
      </c>
      <c r="E1651" s="61">
        <v>866.10918000000004</v>
      </c>
      <c r="F1651" s="61">
        <v>0</v>
      </c>
    </row>
    <row r="1652" spans="1:6" s="55" customFormat="1" ht="18.75" thickBot="1" x14ac:dyDescent="0.3">
      <c r="A1652" s="51" t="str">
        <f t="shared" si="25"/>
        <v>A</v>
      </c>
      <c r="B1652" s="52" t="s">
        <v>886</v>
      </c>
      <c r="C1652" s="53" t="s">
        <v>887</v>
      </c>
      <c r="D1652" s="54">
        <v>21356.069289999999</v>
      </c>
      <c r="E1652" s="54">
        <v>21356.069289999999</v>
      </c>
      <c r="F1652" s="54">
        <v>0</v>
      </c>
    </row>
    <row r="1653" spans="1:6" s="55" customFormat="1" ht="15.75" thickTop="1" x14ac:dyDescent="0.25">
      <c r="A1653" s="51" t="str">
        <f t="shared" si="25"/>
        <v>A</v>
      </c>
      <c r="B1653" s="56" t="s">
        <v>258</v>
      </c>
      <c r="C1653" s="57" t="s">
        <v>10</v>
      </c>
      <c r="D1653" s="58">
        <v>21356.069289999999</v>
      </c>
      <c r="E1653" s="58">
        <v>21356.069289999999</v>
      </c>
      <c r="F1653" s="58">
        <v>0</v>
      </c>
    </row>
    <row r="1654" spans="1:6" s="55" customFormat="1" x14ac:dyDescent="0.25">
      <c r="A1654" s="51" t="str">
        <f t="shared" si="25"/>
        <v>A</v>
      </c>
      <c r="B1654" s="59" t="s">
        <v>258</v>
      </c>
      <c r="C1654" s="60" t="s">
        <v>12</v>
      </c>
      <c r="D1654" s="61">
        <v>670.09744999999998</v>
      </c>
      <c r="E1654" s="61">
        <v>670.09744999999998</v>
      </c>
      <c r="F1654" s="61">
        <v>0</v>
      </c>
    </row>
    <row r="1655" spans="1:6" s="55" customFormat="1" x14ac:dyDescent="0.25">
      <c r="A1655" s="51" t="str">
        <f t="shared" si="25"/>
        <v>A</v>
      </c>
      <c r="B1655" s="59" t="s">
        <v>258</v>
      </c>
      <c r="C1655" s="60" t="s">
        <v>15</v>
      </c>
      <c r="D1655" s="61">
        <v>20685.971839999998</v>
      </c>
      <c r="E1655" s="61">
        <v>20685.971839999998</v>
      </c>
      <c r="F1655" s="61">
        <v>0</v>
      </c>
    </row>
    <row r="1656" spans="1:6" s="55" customFormat="1" ht="36.75" thickBot="1" x14ac:dyDescent="0.3">
      <c r="A1656" s="51" t="str">
        <f t="shared" si="25"/>
        <v>A</v>
      </c>
      <c r="B1656" s="52" t="s">
        <v>888</v>
      </c>
      <c r="C1656" s="53" t="s">
        <v>889</v>
      </c>
      <c r="D1656" s="54">
        <v>673.58628999999996</v>
      </c>
      <c r="E1656" s="54">
        <v>673.58628999999996</v>
      </c>
      <c r="F1656" s="54">
        <v>0</v>
      </c>
    </row>
    <row r="1657" spans="1:6" s="55" customFormat="1" ht="15.75" thickTop="1" x14ac:dyDescent="0.25">
      <c r="A1657" s="51" t="str">
        <f t="shared" si="25"/>
        <v>A</v>
      </c>
      <c r="B1657" s="56" t="s">
        <v>258</v>
      </c>
      <c r="C1657" s="57" t="s">
        <v>10</v>
      </c>
      <c r="D1657" s="58">
        <v>673.58628999999996</v>
      </c>
      <c r="E1657" s="58">
        <v>673.58628999999996</v>
      </c>
      <c r="F1657" s="58">
        <v>0</v>
      </c>
    </row>
    <row r="1658" spans="1:6" s="55" customFormat="1" x14ac:dyDescent="0.25">
      <c r="A1658" s="51" t="str">
        <f t="shared" si="25"/>
        <v>A</v>
      </c>
      <c r="B1658" s="59" t="s">
        <v>258</v>
      </c>
      <c r="C1658" s="60" t="s">
        <v>12</v>
      </c>
      <c r="D1658" s="61">
        <v>670.09744999999998</v>
      </c>
      <c r="E1658" s="61">
        <v>670.09744999999998</v>
      </c>
      <c r="F1658" s="61">
        <v>0</v>
      </c>
    </row>
    <row r="1659" spans="1:6" s="55" customFormat="1" x14ac:dyDescent="0.25">
      <c r="A1659" s="51" t="str">
        <f t="shared" si="25"/>
        <v>A</v>
      </c>
      <c r="B1659" s="59" t="s">
        <v>258</v>
      </c>
      <c r="C1659" s="60" t="s">
        <v>15</v>
      </c>
      <c r="D1659" s="61">
        <v>3.4888400000000002</v>
      </c>
      <c r="E1659" s="61">
        <v>3.4888400000000002</v>
      </c>
      <c r="F1659" s="61">
        <v>0</v>
      </c>
    </row>
    <row r="1660" spans="1:6" s="55" customFormat="1" ht="36.75" thickBot="1" x14ac:dyDescent="0.3">
      <c r="A1660" s="51" t="str">
        <f t="shared" si="25"/>
        <v>A</v>
      </c>
      <c r="B1660" s="52" t="s">
        <v>890</v>
      </c>
      <c r="C1660" s="53" t="s">
        <v>891</v>
      </c>
      <c r="D1660" s="54">
        <v>20682.483</v>
      </c>
      <c r="E1660" s="54">
        <v>20682.483</v>
      </c>
      <c r="F1660" s="54">
        <v>0</v>
      </c>
    </row>
    <row r="1661" spans="1:6" s="55" customFormat="1" ht="15.75" thickTop="1" x14ac:dyDescent="0.25">
      <c r="A1661" s="51" t="str">
        <f t="shared" si="25"/>
        <v>A</v>
      </c>
      <c r="B1661" s="56" t="s">
        <v>258</v>
      </c>
      <c r="C1661" s="57" t="s">
        <v>10</v>
      </c>
      <c r="D1661" s="58">
        <v>20682.483</v>
      </c>
      <c r="E1661" s="58">
        <v>20682.483</v>
      </c>
      <c r="F1661" s="58">
        <v>0</v>
      </c>
    </row>
    <row r="1662" spans="1:6" s="55" customFormat="1" x14ac:dyDescent="0.25">
      <c r="A1662" s="51" t="str">
        <f t="shared" si="25"/>
        <v>A</v>
      </c>
      <c r="B1662" s="59" t="s">
        <v>258</v>
      </c>
      <c r="C1662" s="60" t="s">
        <v>15</v>
      </c>
      <c r="D1662" s="61">
        <v>20682.483</v>
      </c>
      <c r="E1662" s="61">
        <v>20682.483</v>
      </c>
      <c r="F1662" s="61">
        <v>0</v>
      </c>
    </row>
    <row r="1663" spans="1:6" ht="36.75" thickBot="1" x14ac:dyDescent="0.3">
      <c r="A1663" s="31" t="str">
        <f t="shared" si="25"/>
        <v>A</v>
      </c>
      <c r="B1663" s="42" t="s">
        <v>892</v>
      </c>
      <c r="C1663" s="43" t="s">
        <v>893</v>
      </c>
      <c r="D1663" s="44">
        <v>68196.127610000025</v>
      </c>
      <c r="E1663" s="44">
        <v>68021.527610000019</v>
      </c>
      <c r="F1663" s="44">
        <v>174.6</v>
      </c>
    </row>
    <row r="1664" spans="1:6" ht="15.75" thickTop="1" x14ac:dyDescent="0.25">
      <c r="A1664" s="31" t="str">
        <f t="shared" si="25"/>
        <v>A</v>
      </c>
      <c r="B1664" s="45" t="s">
        <v>258</v>
      </c>
      <c r="C1664" s="46" t="s">
        <v>10</v>
      </c>
      <c r="D1664" s="47">
        <v>17196.12761</v>
      </c>
      <c r="E1664" s="47">
        <v>17021.527610000001</v>
      </c>
      <c r="F1664" s="47">
        <v>174.6</v>
      </c>
    </row>
    <row r="1665" spans="1:6" x14ac:dyDescent="0.25">
      <c r="A1665" s="31" t="str">
        <f t="shared" si="25"/>
        <v>A</v>
      </c>
      <c r="B1665" s="48" t="s">
        <v>258</v>
      </c>
      <c r="C1665" s="49" t="s">
        <v>12</v>
      </c>
      <c r="D1665" s="50">
        <v>180.95186999999999</v>
      </c>
      <c r="E1665" s="50">
        <v>180.95186999999999</v>
      </c>
      <c r="F1665" s="50">
        <v>0</v>
      </c>
    </row>
    <row r="1666" spans="1:6" x14ac:dyDescent="0.25">
      <c r="A1666" s="31" t="str">
        <f t="shared" si="25"/>
        <v>A</v>
      </c>
      <c r="B1666" s="48" t="s">
        <v>258</v>
      </c>
      <c r="C1666" s="49" t="s">
        <v>15</v>
      </c>
      <c r="D1666" s="50">
        <v>627.71262999999999</v>
      </c>
      <c r="E1666" s="50">
        <v>627.71262999999999</v>
      </c>
      <c r="F1666" s="50">
        <v>0</v>
      </c>
    </row>
    <row r="1667" spans="1:6" x14ac:dyDescent="0.25">
      <c r="A1667" s="31" t="str">
        <f t="shared" si="25"/>
        <v>A</v>
      </c>
      <c r="B1667" s="48" t="s">
        <v>258</v>
      </c>
      <c r="C1667" s="49" t="s">
        <v>16</v>
      </c>
      <c r="D1667" s="50">
        <v>16387.463110000001</v>
      </c>
      <c r="E1667" s="50">
        <v>16212.863110000002</v>
      </c>
      <c r="F1667" s="50">
        <v>174.6</v>
      </c>
    </row>
    <row r="1668" spans="1:6" x14ac:dyDescent="0.25">
      <c r="A1668" s="31" t="str">
        <f t="shared" ref="A1668:A1731" si="26">IF(OR(D1668&lt;&gt;0,),"A","B")</f>
        <v>A</v>
      </c>
      <c r="B1668" s="45" t="s">
        <v>258</v>
      </c>
      <c r="C1668" s="46" t="s">
        <v>17</v>
      </c>
      <c r="D1668" s="47">
        <v>51000</v>
      </c>
      <c r="E1668" s="47">
        <v>51000</v>
      </c>
      <c r="F1668" s="47">
        <v>0</v>
      </c>
    </row>
    <row r="1669" spans="1:6" ht="36.75" thickBot="1" x14ac:dyDescent="0.3">
      <c r="A1669" s="31" t="str">
        <f t="shared" si="26"/>
        <v>A</v>
      </c>
      <c r="B1669" s="42" t="s">
        <v>894</v>
      </c>
      <c r="C1669" s="43" t="s">
        <v>895</v>
      </c>
      <c r="D1669" s="44">
        <v>37.535580000000003</v>
      </c>
      <c r="E1669" s="44">
        <v>37.535580000000003</v>
      </c>
      <c r="F1669" s="44">
        <v>0</v>
      </c>
    </row>
    <row r="1670" spans="1:6" ht="15.75" thickTop="1" x14ac:dyDescent="0.25">
      <c r="A1670" s="31" t="str">
        <f t="shared" si="26"/>
        <v>A</v>
      </c>
      <c r="B1670" s="45" t="s">
        <v>258</v>
      </c>
      <c r="C1670" s="46" t="s">
        <v>10</v>
      </c>
      <c r="D1670" s="47">
        <v>37.535580000000003</v>
      </c>
      <c r="E1670" s="47">
        <v>37.535580000000003</v>
      </c>
      <c r="F1670" s="47">
        <v>0</v>
      </c>
    </row>
    <row r="1671" spans="1:6" x14ac:dyDescent="0.25">
      <c r="A1671" s="31" t="str">
        <f t="shared" si="26"/>
        <v>A</v>
      </c>
      <c r="B1671" s="48" t="s">
        <v>258</v>
      </c>
      <c r="C1671" s="49" t="s">
        <v>12</v>
      </c>
      <c r="D1671" s="50">
        <v>13.432</v>
      </c>
      <c r="E1671" s="50">
        <v>13.432</v>
      </c>
      <c r="F1671" s="50">
        <v>0</v>
      </c>
    </row>
    <row r="1672" spans="1:6" x14ac:dyDescent="0.25">
      <c r="A1672" s="31" t="str">
        <f t="shared" si="26"/>
        <v>A</v>
      </c>
      <c r="B1672" s="48" t="s">
        <v>258</v>
      </c>
      <c r="C1672" s="49" t="s">
        <v>15</v>
      </c>
      <c r="D1672" s="50">
        <v>0.48399999999999999</v>
      </c>
      <c r="E1672" s="50">
        <v>0.48399999999999999</v>
      </c>
      <c r="F1672" s="50">
        <v>0</v>
      </c>
    </row>
    <row r="1673" spans="1:6" x14ac:dyDescent="0.25">
      <c r="A1673" s="31" t="str">
        <f t="shared" si="26"/>
        <v>A</v>
      </c>
      <c r="B1673" s="48" t="s">
        <v>258</v>
      </c>
      <c r="C1673" s="49" t="s">
        <v>16</v>
      </c>
      <c r="D1673" s="50">
        <v>23.619580000000003</v>
      </c>
      <c r="E1673" s="50">
        <v>23.619580000000003</v>
      </c>
      <c r="F1673" s="50">
        <v>0</v>
      </c>
    </row>
    <row r="1674" spans="1:6" ht="18.75" thickBot="1" x14ac:dyDescent="0.3">
      <c r="A1674" s="31" t="str">
        <f t="shared" si="26"/>
        <v>A</v>
      </c>
      <c r="B1674" s="42" t="s">
        <v>896</v>
      </c>
      <c r="C1674" s="43" t="s">
        <v>897</v>
      </c>
      <c r="D1674" s="44">
        <v>1470.58</v>
      </c>
      <c r="E1674" s="44">
        <v>1295.98</v>
      </c>
      <c r="F1674" s="44">
        <v>174.6</v>
      </c>
    </row>
    <row r="1675" spans="1:6" ht="15.75" thickTop="1" x14ac:dyDescent="0.25">
      <c r="A1675" s="31" t="str">
        <f t="shared" si="26"/>
        <v>A</v>
      </c>
      <c r="B1675" s="45" t="s">
        <v>258</v>
      </c>
      <c r="C1675" s="46" t="s">
        <v>10</v>
      </c>
      <c r="D1675" s="47">
        <v>1470.58</v>
      </c>
      <c r="E1675" s="47">
        <v>1295.98</v>
      </c>
      <c r="F1675" s="47">
        <v>174.6</v>
      </c>
    </row>
    <row r="1676" spans="1:6" x14ac:dyDescent="0.25">
      <c r="A1676" s="31" t="str">
        <f t="shared" si="26"/>
        <v>A</v>
      </c>
      <c r="B1676" s="48" t="s">
        <v>258</v>
      </c>
      <c r="C1676" s="49" t="s">
        <v>12</v>
      </c>
      <c r="D1676" s="50">
        <v>6.58</v>
      </c>
      <c r="E1676" s="50">
        <v>6.58</v>
      </c>
      <c r="F1676" s="50">
        <v>0</v>
      </c>
    </row>
    <row r="1677" spans="1:6" x14ac:dyDescent="0.25">
      <c r="A1677" s="31" t="str">
        <f t="shared" si="26"/>
        <v>A</v>
      </c>
      <c r="B1677" s="48" t="s">
        <v>258</v>
      </c>
      <c r="C1677" s="49" t="s">
        <v>15</v>
      </c>
      <c r="D1677" s="50">
        <v>4.4000000000000004</v>
      </c>
      <c r="E1677" s="50">
        <v>4.4000000000000004</v>
      </c>
      <c r="F1677" s="50">
        <v>0</v>
      </c>
    </row>
    <row r="1678" spans="1:6" x14ac:dyDescent="0.25">
      <c r="A1678" s="31" t="str">
        <f t="shared" si="26"/>
        <v>A</v>
      </c>
      <c r="B1678" s="48" t="s">
        <v>258</v>
      </c>
      <c r="C1678" s="49" t="s">
        <v>16</v>
      </c>
      <c r="D1678" s="50">
        <v>1459.6</v>
      </c>
      <c r="E1678" s="50">
        <v>1285</v>
      </c>
      <c r="F1678" s="50">
        <v>174.6</v>
      </c>
    </row>
    <row r="1679" spans="1:6" ht="36.75" thickBot="1" x14ac:dyDescent="0.3">
      <c r="A1679" s="31" t="str">
        <f t="shared" si="26"/>
        <v>A</v>
      </c>
      <c r="B1679" s="42" t="s">
        <v>898</v>
      </c>
      <c r="C1679" s="43" t="s">
        <v>899</v>
      </c>
      <c r="D1679" s="44">
        <v>66653.562130000006</v>
      </c>
      <c r="E1679" s="44">
        <v>66653.562130000006</v>
      </c>
      <c r="F1679" s="44">
        <v>0</v>
      </c>
    </row>
    <row r="1680" spans="1:6" ht="15.75" thickTop="1" x14ac:dyDescent="0.25">
      <c r="A1680" s="31" t="str">
        <f t="shared" si="26"/>
        <v>A</v>
      </c>
      <c r="B1680" s="45" t="s">
        <v>258</v>
      </c>
      <c r="C1680" s="46" t="s">
        <v>10</v>
      </c>
      <c r="D1680" s="47">
        <v>15653.56213</v>
      </c>
      <c r="E1680" s="47">
        <v>15653.56213</v>
      </c>
      <c r="F1680" s="47">
        <v>0</v>
      </c>
    </row>
    <row r="1681" spans="1:6" x14ac:dyDescent="0.25">
      <c r="A1681" s="31" t="str">
        <f t="shared" si="26"/>
        <v>A</v>
      </c>
      <c r="B1681" s="48" t="s">
        <v>258</v>
      </c>
      <c r="C1681" s="49" t="s">
        <v>12</v>
      </c>
      <c r="D1681" s="50">
        <v>145.03486999999998</v>
      </c>
      <c r="E1681" s="50">
        <v>145.03486999999998</v>
      </c>
      <c r="F1681" s="50">
        <v>0</v>
      </c>
    </row>
    <row r="1682" spans="1:6" x14ac:dyDescent="0.25">
      <c r="A1682" s="31" t="str">
        <f t="shared" si="26"/>
        <v>A</v>
      </c>
      <c r="B1682" s="48" t="s">
        <v>258</v>
      </c>
      <c r="C1682" s="49" t="s">
        <v>15</v>
      </c>
      <c r="D1682" s="50">
        <v>622.82862999999998</v>
      </c>
      <c r="E1682" s="50">
        <v>622.82862999999998</v>
      </c>
      <c r="F1682" s="50">
        <v>0</v>
      </c>
    </row>
    <row r="1683" spans="1:6" x14ac:dyDescent="0.25">
      <c r="A1683" s="31" t="str">
        <f t="shared" si="26"/>
        <v>A</v>
      </c>
      <c r="B1683" s="48" t="s">
        <v>258</v>
      </c>
      <c r="C1683" s="49" t="s">
        <v>16</v>
      </c>
      <c r="D1683" s="50">
        <v>14885.698630000001</v>
      </c>
      <c r="E1683" s="50">
        <v>14885.698630000001</v>
      </c>
      <c r="F1683" s="50">
        <v>0</v>
      </c>
    </row>
    <row r="1684" spans="1:6" x14ac:dyDescent="0.25">
      <c r="A1684" s="31" t="str">
        <f t="shared" si="26"/>
        <v>A</v>
      </c>
      <c r="B1684" s="45" t="s">
        <v>258</v>
      </c>
      <c r="C1684" s="46" t="s">
        <v>17</v>
      </c>
      <c r="D1684" s="47">
        <v>51000</v>
      </c>
      <c r="E1684" s="47">
        <v>51000</v>
      </c>
      <c r="F1684" s="47">
        <v>0</v>
      </c>
    </row>
    <row r="1685" spans="1:6" ht="36.75" thickBot="1" x14ac:dyDescent="0.3">
      <c r="A1685" s="31" t="str">
        <f t="shared" si="26"/>
        <v>A</v>
      </c>
      <c r="B1685" s="42" t="s">
        <v>900</v>
      </c>
      <c r="C1685" s="43" t="s">
        <v>901</v>
      </c>
      <c r="D1685" s="44">
        <v>12.705</v>
      </c>
      <c r="E1685" s="44">
        <v>12.705</v>
      </c>
      <c r="F1685" s="44">
        <v>0</v>
      </c>
    </row>
    <row r="1686" spans="1:6" ht="15.75" thickTop="1" x14ac:dyDescent="0.25">
      <c r="A1686" s="31" t="str">
        <f t="shared" si="26"/>
        <v>A</v>
      </c>
      <c r="B1686" s="45" t="s">
        <v>258</v>
      </c>
      <c r="C1686" s="46" t="s">
        <v>10</v>
      </c>
      <c r="D1686" s="47">
        <v>12.705</v>
      </c>
      <c r="E1686" s="47">
        <v>12.705</v>
      </c>
      <c r="F1686" s="47">
        <v>0</v>
      </c>
    </row>
    <row r="1687" spans="1:6" x14ac:dyDescent="0.25">
      <c r="A1687" s="31" t="str">
        <f t="shared" si="26"/>
        <v>A</v>
      </c>
      <c r="B1687" s="48" t="s">
        <v>258</v>
      </c>
      <c r="C1687" s="49" t="s">
        <v>12</v>
      </c>
      <c r="D1687" s="50">
        <v>12.705</v>
      </c>
      <c r="E1687" s="50">
        <v>12.705</v>
      </c>
      <c r="F1687" s="50">
        <v>0</v>
      </c>
    </row>
    <row r="1688" spans="1:6" ht="18.75" thickBot="1" x14ac:dyDescent="0.3">
      <c r="A1688" s="31" t="str">
        <f t="shared" si="26"/>
        <v>A</v>
      </c>
      <c r="B1688" s="42" t="s">
        <v>902</v>
      </c>
      <c r="C1688" s="43" t="s">
        <v>903</v>
      </c>
      <c r="D1688" s="44">
        <v>21.744900000000001</v>
      </c>
      <c r="E1688" s="44">
        <v>21.744900000000001</v>
      </c>
      <c r="F1688" s="44">
        <v>0</v>
      </c>
    </row>
    <row r="1689" spans="1:6" ht="15.75" thickTop="1" x14ac:dyDescent="0.25">
      <c r="A1689" s="31" t="str">
        <f t="shared" si="26"/>
        <v>A</v>
      </c>
      <c r="B1689" s="45" t="s">
        <v>258</v>
      </c>
      <c r="C1689" s="46" t="s">
        <v>10</v>
      </c>
      <c r="D1689" s="47">
        <v>21.744900000000001</v>
      </c>
      <c r="E1689" s="47">
        <v>21.744900000000001</v>
      </c>
      <c r="F1689" s="47">
        <v>0</v>
      </c>
    </row>
    <row r="1690" spans="1:6" x14ac:dyDescent="0.25">
      <c r="A1690" s="31" t="str">
        <f t="shared" si="26"/>
        <v>A</v>
      </c>
      <c r="B1690" s="48" t="s">
        <v>258</v>
      </c>
      <c r="C1690" s="49" t="s">
        <v>12</v>
      </c>
      <c r="D1690" s="50">
        <v>3.2</v>
      </c>
      <c r="E1690" s="50">
        <v>3.2</v>
      </c>
      <c r="F1690" s="50">
        <v>0</v>
      </c>
    </row>
    <row r="1691" spans="1:6" x14ac:dyDescent="0.25">
      <c r="A1691" s="31" t="str">
        <f t="shared" si="26"/>
        <v>A</v>
      </c>
      <c r="B1691" s="48" t="s">
        <v>258</v>
      </c>
      <c r="C1691" s="49" t="s">
        <v>16</v>
      </c>
      <c r="D1691" s="50">
        <v>18.544900000000002</v>
      </c>
      <c r="E1691" s="50">
        <v>18.544900000000002</v>
      </c>
      <c r="F1691" s="50">
        <v>0</v>
      </c>
    </row>
    <row r="1692" spans="1:6" ht="18.75" thickBot="1" x14ac:dyDescent="0.3">
      <c r="A1692" s="31" t="str">
        <f t="shared" si="26"/>
        <v>A</v>
      </c>
      <c r="B1692" s="42" t="s">
        <v>904</v>
      </c>
      <c r="C1692" s="43" t="s">
        <v>905</v>
      </c>
      <c r="D1692" s="44">
        <v>43727.529109999996</v>
      </c>
      <c r="E1692" s="44">
        <v>43509.005969999998</v>
      </c>
      <c r="F1692" s="44">
        <v>218.52314000000001</v>
      </c>
    </row>
    <row r="1693" spans="1:6" ht="15.75" thickTop="1" x14ac:dyDescent="0.25">
      <c r="A1693" s="31" t="str">
        <f t="shared" si="26"/>
        <v>A</v>
      </c>
      <c r="B1693" s="45" t="s">
        <v>258</v>
      </c>
      <c r="C1693" s="46" t="s">
        <v>10</v>
      </c>
      <c r="D1693" s="47">
        <v>43615.909039999999</v>
      </c>
      <c r="E1693" s="47">
        <v>43399.185899999997</v>
      </c>
      <c r="F1693" s="47">
        <v>216.72314</v>
      </c>
    </row>
    <row r="1694" spans="1:6" x14ac:dyDescent="0.25">
      <c r="A1694" s="31" t="str">
        <f t="shared" si="26"/>
        <v>A</v>
      </c>
      <c r="B1694" s="48" t="s">
        <v>258</v>
      </c>
      <c r="C1694" s="49" t="s">
        <v>11</v>
      </c>
      <c r="D1694" s="50">
        <v>3702.7667099999999</v>
      </c>
      <c r="E1694" s="50">
        <v>3699.7417099999998</v>
      </c>
      <c r="F1694" s="50">
        <v>3.0249999999999999</v>
      </c>
    </row>
    <row r="1695" spans="1:6" x14ac:dyDescent="0.25">
      <c r="A1695" s="31" t="str">
        <f t="shared" si="26"/>
        <v>A</v>
      </c>
      <c r="B1695" s="48" t="s">
        <v>258</v>
      </c>
      <c r="C1695" s="49" t="s">
        <v>12</v>
      </c>
      <c r="D1695" s="50">
        <v>35972.146379999998</v>
      </c>
      <c r="E1695" s="50">
        <v>35786.223149999998</v>
      </c>
      <c r="F1695" s="50">
        <v>185.92323000000002</v>
      </c>
    </row>
    <row r="1696" spans="1:6" x14ac:dyDescent="0.25">
      <c r="A1696" s="31" t="str">
        <f t="shared" si="26"/>
        <v>A</v>
      </c>
      <c r="B1696" s="48" t="s">
        <v>258</v>
      </c>
      <c r="C1696" s="49" t="s">
        <v>2</v>
      </c>
      <c r="D1696" s="50">
        <v>3782.23747</v>
      </c>
      <c r="E1696" s="50">
        <v>3782.23747</v>
      </c>
      <c r="F1696" s="50">
        <v>0</v>
      </c>
    </row>
    <row r="1697" spans="1:6" x14ac:dyDescent="0.25">
      <c r="A1697" s="31" t="str">
        <f t="shared" si="26"/>
        <v>A</v>
      </c>
      <c r="B1697" s="48" t="s">
        <v>258</v>
      </c>
      <c r="C1697" s="49" t="s">
        <v>15</v>
      </c>
      <c r="D1697" s="50">
        <v>52.423370000000006</v>
      </c>
      <c r="E1697" s="50">
        <v>49.587470000000003</v>
      </c>
      <c r="F1697" s="50">
        <v>2.8359000000000001</v>
      </c>
    </row>
    <row r="1698" spans="1:6" x14ac:dyDescent="0.25">
      <c r="A1698" s="31" t="str">
        <f t="shared" si="26"/>
        <v>A</v>
      </c>
      <c r="B1698" s="48" t="s">
        <v>258</v>
      </c>
      <c r="C1698" s="49" t="s">
        <v>16</v>
      </c>
      <c r="D1698" s="50">
        <v>106.33511</v>
      </c>
      <c r="E1698" s="50">
        <v>81.396100000000004</v>
      </c>
      <c r="F1698" s="50">
        <v>24.93901</v>
      </c>
    </row>
    <row r="1699" spans="1:6" x14ac:dyDescent="0.25">
      <c r="A1699" s="31" t="str">
        <f t="shared" si="26"/>
        <v>A</v>
      </c>
      <c r="B1699" s="45" t="s">
        <v>258</v>
      </c>
      <c r="C1699" s="46" t="s">
        <v>17</v>
      </c>
      <c r="D1699" s="47">
        <v>111.62007</v>
      </c>
      <c r="E1699" s="47">
        <v>109.82007</v>
      </c>
      <c r="F1699" s="47">
        <v>1.8</v>
      </c>
    </row>
    <row r="1700" spans="1:6" ht="18.75" thickBot="1" x14ac:dyDescent="0.3">
      <c r="A1700" s="31" t="str">
        <f t="shared" si="26"/>
        <v>A</v>
      </c>
      <c r="B1700" s="42" t="s">
        <v>906</v>
      </c>
      <c r="C1700" s="43" t="s">
        <v>907</v>
      </c>
      <c r="D1700" s="44">
        <v>43512.051359999998</v>
      </c>
      <c r="E1700" s="44">
        <v>43293.52822</v>
      </c>
      <c r="F1700" s="44">
        <v>218.52314000000001</v>
      </c>
    </row>
    <row r="1701" spans="1:6" ht="15.75" thickTop="1" x14ac:dyDescent="0.25">
      <c r="A1701" s="31" t="str">
        <f t="shared" si="26"/>
        <v>A</v>
      </c>
      <c r="B1701" s="45" t="s">
        <v>258</v>
      </c>
      <c r="C1701" s="46" t="s">
        <v>10</v>
      </c>
      <c r="D1701" s="47">
        <v>43400.43129</v>
      </c>
      <c r="E1701" s="47">
        <v>43183.708149999999</v>
      </c>
      <c r="F1701" s="47">
        <v>216.72314</v>
      </c>
    </row>
    <row r="1702" spans="1:6" x14ac:dyDescent="0.25">
      <c r="A1702" s="31" t="str">
        <f t="shared" si="26"/>
        <v>A</v>
      </c>
      <c r="B1702" s="48" t="s">
        <v>258</v>
      </c>
      <c r="C1702" s="49" t="s">
        <v>11</v>
      </c>
      <c r="D1702" s="50">
        <v>3673.6081100000001</v>
      </c>
      <c r="E1702" s="50">
        <v>3670.58311</v>
      </c>
      <c r="F1702" s="50">
        <v>3.0249999999999999</v>
      </c>
    </row>
    <row r="1703" spans="1:6" x14ac:dyDescent="0.25">
      <c r="A1703" s="31" t="str">
        <f t="shared" si="26"/>
        <v>A</v>
      </c>
      <c r="B1703" s="48" t="s">
        <v>258</v>
      </c>
      <c r="C1703" s="49" t="s">
        <v>12</v>
      </c>
      <c r="D1703" s="50">
        <v>35785.827230000003</v>
      </c>
      <c r="E1703" s="50">
        <v>35599.904000000002</v>
      </c>
      <c r="F1703" s="50">
        <v>185.92323000000002</v>
      </c>
    </row>
    <row r="1704" spans="1:6" x14ac:dyDescent="0.25">
      <c r="A1704" s="31" t="str">
        <f t="shared" si="26"/>
        <v>A</v>
      </c>
      <c r="B1704" s="48" t="s">
        <v>258</v>
      </c>
      <c r="C1704" s="49" t="s">
        <v>2</v>
      </c>
      <c r="D1704" s="50">
        <v>3782.23747</v>
      </c>
      <c r="E1704" s="50">
        <v>3782.23747</v>
      </c>
      <c r="F1704" s="50">
        <v>0</v>
      </c>
    </row>
    <row r="1705" spans="1:6" x14ac:dyDescent="0.25">
      <c r="A1705" s="31" t="str">
        <f t="shared" si="26"/>
        <v>A</v>
      </c>
      <c r="B1705" s="48" t="s">
        <v>258</v>
      </c>
      <c r="C1705" s="49" t="s">
        <v>15</v>
      </c>
      <c r="D1705" s="50">
        <v>52.423370000000006</v>
      </c>
      <c r="E1705" s="50">
        <v>49.587470000000003</v>
      </c>
      <c r="F1705" s="50">
        <v>2.8359000000000001</v>
      </c>
    </row>
    <row r="1706" spans="1:6" x14ac:dyDescent="0.25">
      <c r="A1706" s="31" t="str">
        <f t="shared" si="26"/>
        <v>A</v>
      </c>
      <c r="B1706" s="48" t="s">
        <v>258</v>
      </c>
      <c r="C1706" s="49" t="s">
        <v>16</v>
      </c>
      <c r="D1706" s="50">
        <v>106.33511</v>
      </c>
      <c r="E1706" s="50">
        <v>81.396100000000004</v>
      </c>
      <c r="F1706" s="50">
        <v>24.93901</v>
      </c>
    </row>
    <row r="1707" spans="1:6" x14ac:dyDescent="0.25">
      <c r="A1707" s="31" t="str">
        <f t="shared" si="26"/>
        <v>A</v>
      </c>
      <c r="B1707" s="45" t="s">
        <v>258</v>
      </c>
      <c r="C1707" s="46" t="s">
        <v>17</v>
      </c>
      <c r="D1707" s="47">
        <v>111.62007</v>
      </c>
      <c r="E1707" s="47">
        <v>109.82007</v>
      </c>
      <c r="F1707" s="47">
        <v>1.8</v>
      </c>
    </row>
    <row r="1708" spans="1:6" ht="18.75" thickBot="1" x14ac:dyDescent="0.3">
      <c r="A1708" s="31" t="str">
        <f t="shared" si="26"/>
        <v>A</v>
      </c>
      <c r="B1708" s="42" t="s">
        <v>908</v>
      </c>
      <c r="C1708" s="43" t="s">
        <v>909</v>
      </c>
      <c r="D1708" s="44">
        <v>39019.016280000003</v>
      </c>
      <c r="E1708" s="44">
        <v>39019.016280000003</v>
      </c>
      <c r="F1708" s="44">
        <v>0</v>
      </c>
    </row>
    <row r="1709" spans="1:6" ht="15.75" thickTop="1" x14ac:dyDescent="0.25">
      <c r="A1709" s="31" t="str">
        <f t="shared" si="26"/>
        <v>A</v>
      </c>
      <c r="B1709" s="45" t="s">
        <v>258</v>
      </c>
      <c r="C1709" s="46" t="s">
        <v>10</v>
      </c>
      <c r="D1709" s="47">
        <v>38910.351210000001</v>
      </c>
      <c r="E1709" s="47">
        <v>38910.351210000001</v>
      </c>
      <c r="F1709" s="47">
        <v>0</v>
      </c>
    </row>
    <row r="1710" spans="1:6" x14ac:dyDescent="0.25">
      <c r="A1710" s="31" t="str">
        <f t="shared" si="26"/>
        <v>A</v>
      </c>
      <c r="B1710" s="48" t="s">
        <v>258</v>
      </c>
      <c r="C1710" s="49" t="s">
        <v>11</v>
      </c>
      <c r="D1710" s="50">
        <v>3546.07411</v>
      </c>
      <c r="E1710" s="50">
        <v>3546.07411</v>
      </c>
      <c r="F1710" s="50">
        <v>0</v>
      </c>
    </row>
    <row r="1711" spans="1:6" x14ac:dyDescent="0.25">
      <c r="A1711" s="31" t="str">
        <f t="shared" si="26"/>
        <v>A</v>
      </c>
      <c r="B1711" s="48" t="s">
        <v>258</v>
      </c>
      <c r="C1711" s="49" t="s">
        <v>12</v>
      </c>
      <c r="D1711" s="50">
        <v>35266.473050000008</v>
      </c>
      <c r="E1711" s="50">
        <v>35266.473050000008</v>
      </c>
      <c r="F1711" s="50">
        <v>0</v>
      </c>
    </row>
    <row r="1712" spans="1:6" x14ac:dyDescent="0.25">
      <c r="A1712" s="31" t="str">
        <f t="shared" si="26"/>
        <v>A</v>
      </c>
      <c r="B1712" s="48" t="s">
        <v>258</v>
      </c>
      <c r="C1712" s="49" t="s">
        <v>15</v>
      </c>
      <c r="D1712" s="50">
        <v>49.587470000000003</v>
      </c>
      <c r="E1712" s="50">
        <v>49.587470000000003</v>
      </c>
      <c r="F1712" s="50">
        <v>0</v>
      </c>
    </row>
    <row r="1713" spans="1:6" x14ac:dyDescent="0.25">
      <c r="A1713" s="31" t="str">
        <f t="shared" si="26"/>
        <v>A</v>
      </c>
      <c r="B1713" s="48" t="s">
        <v>258</v>
      </c>
      <c r="C1713" s="49" t="s">
        <v>16</v>
      </c>
      <c r="D1713" s="50">
        <v>48.21658</v>
      </c>
      <c r="E1713" s="50">
        <v>48.21658</v>
      </c>
      <c r="F1713" s="50">
        <v>0</v>
      </c>
    </row>
    <row r="1714" spans="1:6" x14ac:dyDescent="0.25">
      <c r="A1714" s="31" t="str">
        <f t="shared" si="26"/>
        <v>A</v>
      </c>
      <c r="B1714" s="45" t="s">
        <v>258</v>
      </c>
      <c r="C1714" s="46" t="s">
        <v>17</v>
      </c>
      <c r="D1714" s="47">
        <v>108.66507</v>
      </c>
      <c r="E1714" s="47">
        <v>108.66507</v>
      </c>
      <c r="F1714" s="47">
        <v>0</v>
      </c>
    </row>
    <row r="1715" spans="1:6" s="55" customFormat="1" ht="18.75" thickBot="1" x14ac:dyDescent="0.3">
      <c r="A1715" s="51" t="str">
        <f t="shared" si="26"/>
        <v>A</v>
      </c>
      <c r="B1715" s="52" t="s">
        <v>910</v>
      </c>
      <c r="C1715" s="53" t="s">
        <v>911</v>
      </c>
      <c r="D1715" s="54">
        <v>5884.2811900000006</v>
      </c>
      <c r="E1715" s="54">
        <v>5884.2811900000006</v>
      </c>
      <c r="F1715" s="54">
        <v>0</v>
      </c>
    </row>
    <row r="1716" spans="1:6" s="55" customFormat="1" ht="15.75" thickTop="1" x14ac:dyDescent="0.25">
      <c r="A1716" s="51" t="str">
        <f t="shared" si="26"/>
        <v>A</v>
      </c>
      <c r="B1716" s="56" t="s">
        <v>258</v>
      </c>
      <c r="C1716" s="57" t="s">
        <v>10</v>
      </c>
      <c r="D1716" s="58">
        <v>5775.6161199999997</v>
      </c>
      <c r="E1716" s="58">
        <v>5775.6161199999997</v>
      </c>
      <c r="F1716" s="58">
        <v>0</v>
      </c>
    </row>
    <row r="1717" spans="1:6" s="55" customFormat="1" x14ac:dyDescent="0.25">
      <c r="A1717" s="51" t="str">
        <f t="shared" si="26"/>
        <v>A</v>
      </c>
      <c r="B1717" s="59" t="s">
        <v>258</v>
      </c>
      <c r="C1717" s="60" t="s">
        <v>11</v>
      </c>
      <c r="D1717" s="61">
        <v>3546.07411</v>
      </c>
      <c r="E1717" s="61">
        <v>3546.07411</v>
      </c>
      <c r="F1717" s="61">
        <v>0</v>
      </c>
    </row>
    <row r="1718" spans="1:6" s="55" customFormat="1" x14ac:dyDescent="0.25">
      <c r="A1718" s="51" t="str">
        <f t="shared" si="26"/>
        <v>A</v>
      </c>
      <c r="B1718" s="59" t="s">
        <v>258</v>
      </c>
      <c r="C1718" s="60" t="s">
        <v>12</v>
      </c>
      <c r="D1718" s="61">
        <v>2131.7379599999999</v>
      </c>
      <c r="E1718" s="61">
        <v>2131.7379599999999</v>
      </c>
      <c r="F1718" s="61">
        <v>0</v>
      </c>
    </row>
    <row r="1719" spans="1:6" s="55" customFormat="1" x14ac:dyDescent="0.25">
      <c r="A1719" s="51" t="str">
        <f t="shared" si="26"/>
        <v>A</v>
      </c>
      <c r="B1719" s="59" t="s">
        <v>258</v>
      </c>
      <c r="C1719" s="60" t="s">
        <v>15</v>
      </c>
      <c r="D1719" s="61">
        <v>49.587470000000003</v>
      </c>
      <c r="E1719" s="61">
        <v>49.587470000000003</v>
      </c>
      <c r="F1719" s="61">
        <v>0</v>
      </c>
    </row>
    <row r="1720" spans="1:6" s="55" customFormat="1" x14ac:dyDescent="0.25">
      <c r="A1720" s="51" t="str">
        <f t="shared" si="26"/>
        <v>A</v>
      </c>
      <c r="B1720" s="59" t="s">
        <v>258</v>
      </c>
      <c r="C1720" s="60" t="s">
        <v>16</v>
      </c>
      <c r="D1720" s="61">
        <v>48.21658</v>
      </c>
      <c r="E1720" s="61">
        <v>48.21658</v>
      </c>
      <c r="F1720" s="61">
        <v>0</v>
      </c>
    </row>
    <row r="1721" spans="1:6" s="55" customFormat="1" x14ac:dyDescent="0.25">
      <c r="A1721" s="51" t="str">
        <f t="shared" si="26"/>
        <v>A</v>
      </c>
      <c r="B1721" s="56" t="s">
        <v>258</v>
      </c>
      <c r="C1721" s="57" t="s">
        <v>17</v>
      </c>
      <c r="D1721" s="58">
        <v>108.66507</v>
      </c>
      <c r="E1721" s="58">
        <v>108.66507</v>
      </c>
      <c r="F1721" s="58">
        <v>0</v>
      </c>
    </row>
    <row r="1722" spans="1:6" s="55" customFormat="1" ht="36.75" thickBot="1" x14ac:dyDescent="0.3">
      <c r="A1722" s="51" t="str">
        <f t="shared" si="26"/>
        <v>A</v>
      </c>
      <c r="B1722" s="52" t="s">
        <v>912</v>
      </c>
      <c r="C1722" s="53" t="s">
        <v>913</v>
      </c>
      <c r="D1722" s="54">
        <v>33134.735090000002</v>
      </c>
      <c r="E1722" s="54">
        <v>33134.735090000002</v>
      </c>
      <c r="F1722" s="54">
        <v>0</v>
      </c>
    </row>
    <row r="1723" spans="1:6" s="55" customFormat="1" ht="15.75" thickTop="1" x14ac:dyDescent="0.25">
      <c r="A1723" s="51" t="str">
        <f t="shared" si="26"/>
        <v>A</v>
      </c>
      <c r="B1723" s="56" t="s">
        <v>258</v>
      </c>
      <c r="C1723" s="57" t="s">
        <v>10</v>
      </c>
      <c r="D1723" s="58">
        <v>33134.735090000002</v>
      </c>
      <c r="E1723" s="58">
        <v>33134.735090000002</v>
      </c>
      <c r="F1723" s="58">
        <v>0</v>
      </c>
    </row>
    <row r="1724" spans="1:6" s="55" customFormat="1" x14ac:dyDescent="0.25">
      <c r="A1724" s="51" t="str">
        <f t="shared" si="26"/>
        <v>A</v>
      </c>
      <c r="B1724" s="59" t="s">
        <v>258</v>
      </c>
      <c r="C1724" s="60" t="s">
        <v>12</v>
      </c>
      <c r="D1724" s="61">
        <v>33134.735090000002</v>
      </c>
      <c r="E1724" s="61">
        <v>33134.735090000002</v>
      </c>
      <c r="F1724" s="61">
        <v>0</v>
      </c>
    </row>
    <row r="1725" spans="1:6" s="55" customFormat="1" ht="90.75" thickBot="1" x14ac:dyDescent="0.3">
      <c r="A1725" s="51" t="str">
        <f t="shared" si="26"/>
        <v>A</v>
      </c>
      <c r="B1725" s="52" t="s">
        <v>914</v>
      </c>
      <c r="C1725" s="53" t="s">
        <v>915</v>
      </c>
      <c r="D1725" s="54">
        <v>592.24294999999995</v>
      </c>
      <c r="E1725" s="54">
        <v>592.24294999999995</v>
      </c>
      <c r="F1725" s="54">
        <v>0</v>
      </c>
    </row>
    <row r="1726" spans="1:6" s="55" customFormat="1" ht="15.75" thickTop="1" x14ac:dyDescent="0.25">
      <c r="A1726" s="51" t="str">
        <f t="shared" si="26"/>
        <v>A</v>
      </c>
      <c r="B1726" s="56" t="s">
        <v>258</v>
      </c>
      <c r="C1726" s="57" t="s">
        <v>10</v>
      </c>
      <c r="D1726" s="58">
        <v>592.24294999999995</v>
      </c>
      <c r="E1726" s="58">
        <v>592.24294999999995</v>
      </c>
      <c r="F1726" s="58">
        <v>0</v>
      </c>
    </row>
    <row r="1727" spans="1:6" s="55" customFormat="1" x14ac:dyDescent="0.25">
      <c r="A1727" s="51" t="str">
        <f t="shared" si="26"/>
        <v>A</v>
      </c>
      <c r="B1727" s="59" t="s">
        <v>258</v>
      </c>
      <c r="C1727" s="60" t="s">
        <v>12</v>
      </c>
      <c r="D1727" s="61">
        <v>592.24294999999995</v>
      </c>
      <c r="E1727" s="61">
        <v>592.24294999999995</v>
      </c>
      <c r="F1727" s="61">
        <v>0</v>
      </c>
    </row>
    <row r="1728" spans="1:6" s="55" customFormat="1" ht="36.75" thickBot="1" x14ac:dyDescent="0.3">
      <c r="A1728" s="51" t="str">
        <f t="shared" si="26"/>
        <v>A</v>
      </c>
      <c r="B1728" s="52" t="s">
        <v>916</v>
      </c>
      <c r="C1728" s="53" t="s">
        <v>917</v>
      </c>
      <c r="D1728" s="54">
        <v>955.93379000000004</v>
      </c>
      <c r="E1728" s="54">
        <v>955.93379000000004</v>
      </c>
      <c r="F1728" s="54">
        <v>0</v>
      </c>
    </row>
    <row r="1729" spans="1:6" s="55" customFormat="1" ht="15.75" thickTop="1" x14ac:dyDescent="0.25">
      <c r="A1729" s="51" t="str">
        <f t="shared" si="26"/>
        <v>A</v>
      </c>
      <c r="B1729" s="56" t="s">
        <v>258</v>
      </c>
      <c r="C1729" s="57" t="s">
        <v>10</v>
      </c>
      <c r="D1729" s="58">
        <v>955.93379000000004</v>
      </c>
      <c r="E1729" s="58">
        <v>955.93379000000004</v>
      </c>
      <c r="F1729" s="58">
        <v>0</v>
      </c>
    </row>
    <row r="1730" spans="1:6" s="55" customFormat="1" x14ac:dyDescent="0.25">
      <c r="A1730" s="51" t="str">
        <f t="shared" si="26"/>
        <v>A</v>
      </c>
      <c r="B1730" s="59" t="s">
        <v>258</v>
      </c>
      <c r="C1730" s="60" t="s">
        <v>12</v>
      </c>
      <c r="D1730" s="61">
        <v>955.93379000000004</v>
      </c>
      <c r="E1730" s="61">
        <v>955.93379000000004</v>
      </c>
      <c r="F1730" s="61">
        <v>0</v>
      </c>
    </row>
    <row r="1731" spans="1:6" s="55" customFormat="1" ht="36.75" thickBot="1" x14ac:dyDescent="0.3">
      <c r="A1731" s="51" t="str">
        <f t="shared" si="26"/>
        <v>A</v>
      </c>
      <c r="B1731" s="52" t="s">
        <v>918</v>
      </c>
      <c r="C1731" s="53" t="s">
        <v>919</v>
      </c>
      <c r="D1731" s="54">
        <v>191.96460000000002</v>
      </c>
      <c r="E1731" s="54">
        <v>191.96460000000002</v>
      </c>
      <c r="F1731" s="54">
        <v>0</v>
      </c>
    </row>
    <row r="1732" spans="1:6" s="55" customFormat="1" ht="15.75" thickTop="1" x14ac:dyDescent="0.25">
      <c r="A1732" s="51" t="str">
        <f t="shared" ref="A1732:A1795" si="27">IF(OR(D1732&lt;&gt;0,),"A","B")</f>
        <v>A</v>
      </c>
      <c r="B1732" s="56" t="s">
        <v>258</v>
      </c>
      <c r="C1732" s="57" t="s">
        <v>10</v>
      </c>
      <c r="D1732" s="58">
        <v>191.96460000000002</v>
      </c>
      <c r="E1732" s="58">
        <v>191.96460000000002</v>
      </c>
      <c r="F1732" s="58">
        <v>0</v>
      </c>
    </row>
    <row r="1733" spans="1:6" s="55" customFormat="1" x14ac:dyDescent="0.25">
      <c r="A1733" s="51" t="str">
        <f t="shared" si="27"/>
        <v>A</v>
      </c>
      <c r="B1733" s="59" t="s">
        <v>258</v>
      </c>
      <c r="C1733" s="60" t="s">
        <v>12</v>
      </c>
      <c r="D1733" s="61">
        <v>191.96460000000002</v>
      </c>
      <c r="E1733" s="61">
        <v>191.96460000000002</v>
      </c>
      <c r="F1733" s="61">
        <v>0</v>
      </c>
    </row>
    <row r="1734" spans="1:6" s="55" customFormat="1" ht="36.75" thickBot="1" x14ac:dyDescent="0.3">
      <c r="A1734" s="51" t="str">
        <f t="shared" si="27"/>
        <v>A</v>
      </c>
      <c r="B1734" s="52" t="s">
        <v>920</v>
      </c>
      <c r="C1734" s="53" t="s">
        <v>921</v>
      </c>
      <c r="D1734" s="54">
        <v>788.51929000000007</v>
      </c>
      <c r="E1734" s="54">
        <v>788.51929000000007</v>
      </c>
      <c r="F1734" s="54">
        <v>0</v>
      </c>
    </row>
    <row r="1735" spans="1:6" s="55" customFormat="1" ht="15.75" thickTop="1" x14ac:dyDescent="0.25">
      <c r="A1735" s="51" t="str">
        <f t="shared" si="27"/>
        <v>A</v>
      </c>
      <c r="B1735" s="56" t="s">
        <v>258</v>
      </c>
      <c r="C1735" s="57" t="s">
        <v>10</v>
      </c>
      <c r="D1735" s="58">
        <v>788.51929000000007</v>
      </c>
      <c r="E1735" s="58">
        <v>788.51929000000007</v>
      </c>
      <c r="F1735" s="58">
        <v>0</v>
      </c>
    </row>
    <row r="1736" spans="1:6" s="55" customFormat="1" x14ac:dyDescent="0.25">
      <c r="A1736" s="51" t="str">
        <f t="shared" si="27"/>
        <v>A</v>
      </c>
      <c r="B1736" s="59" t="s">
        <v>258</v>
      </c>
      <c r="C1736" s="60" t="s">
        <v>12</v>
      </c>
      <c r="D1736" s="61">
        <v>788.51929000000007</v>
      </c>
      <c r="E1736" s="61">
        <v>788.51929000000007</v>
      </c>
      <c r="F1736" s="61">
        <v>0</v>
      </c>
    </row>
    <row r="1737" spans="1:6" s="55" customFormat="1" ht="36.75" thickBot="1" x14ac:dyDescent="0.3">
      <c r="A1737" s="51" t="str">
        <f t="shared" si="27"/>
        <v>A</v>
      </c>
      <c r="B1737" s="52" t="s">
        <v>922</v>
      </c>
      <c r="C1737" s="53" t="s">
        <v>923</v>
      </c>
      <c r="D1737" s="54">
        <v>291.39465999999999</v>
      </c>
      <c r="E1737" s="54">
        <v>291.39465999999999</v>
      </c>
      <c r="F1737" s="54">
        <v>0</v>
      </c>
    </row>
    <row r="1738" spans="1:6" s="55" customFormat="1" ht="15.75" thickTop="1" x14ac:dyDescent="0.25">
      <c r="A1738" s="51" t="str">
        <f t="shared" si="27"/>
        <v>A</v>
      </c>
      <c r="B1738" s="56" t="s">
        <v>258</v>
      </c>
      <c r="C1738" s="57" t="s">
        <v>10</v>
      </c>
      <c r="D1738" s="58">
        <v>291.39465999999999</v>
      </c>
      <c r="E1738" s="58">
        <v>291.39465999999999</v>
      </c>
      <c r="F1738" s="58">
        <v>0</v>
      </c>
    </row>
    <row r="1739" spans="1:6" s="55" customFormat="1" x14ac:dyDescent="0.25">
      <c r="A1739" s="51" t="str">
        <f t="shared" si="27"/>
        <v>A</v>
      </c>
      <c r="B1739" s="59" t="s">
        <v>258</v>
      </c>
      <c r="C1739" s="60" t="s">
        <v>12</v>
      </c>
      <c r="D1739" s="61">
        <v>291.39465999999999</v>
      </c>
      <c r="E1739" s="61">
        <v>291.39465999999999</v>
      </c>
      <c r="F1739" s="61">
        <v>0</v>
      </c>
    </row>
    <row r="1740" spans="1:6" s="55" customFormat="1" ht="72.75" thickBot="1" x14ac:dyDescent="0.3">
      <c r="A1740" s="51" t="str">
        <f t="shared" si="27"/>
        <v>A</v>
      </c>
      <c r="B1740" s="52" t="s">
        <v>924</v>
      </c>
      <c r="C1740" s="53" t="s">
        <v>925</v>
      </c>
      <c r="D1740" s="54">
        <v>613.59815000000003</v>
      </c>
      <c r="E1740" s="54">
        <v>613.59815000000003</v>
      </c>
      <c r="F1740" s="54">
        <v>0</v>
      </c>
    </row>
    <row r="1741" spans="1:6" s="55" customFormat="1" ht="15.75" thickTop="1" x14ac:dyDescent="0.25">
      <c r="A1741" s="51" t="str">
        <f t="shared" si="27"/>
        <v>A</v>
      </c>
      <c r="B1741" s="56" t="s">
        <v>258</v>
      </c>
      <c r="C1741" s="57" t="s">
        <v>10</v>
      </c>
      <c r="D1741" s="58">
        <v>613.59815000000003</v>
      </c>
      <c r="E1741" s="58">
        <v>613.59815000000003</v>
      </c>
      <c r="F1741" s="58">
        <v>0</v>
      </c>
    </row>
    <row r="1742" spans="1:6" s="55" customFormat="1" x14ac:dyDescent="0.25">
      <c r="A1742" s="51" t="str">
        <f t="shared" si="27"/>
        <v>A</v>
      </c>
      <c r="B1742" s="59" t="s">
        <v>258</v>
      </c>
      <c r="C1742" s="60" t="s">
        <v>12</v>
      </c>
      <c r="D1742" s="61">
        <v>613.59815000000003</v>
      </c>
      <c r="E1742" s="61">
        <v>613.59815000000003</v>
      </c>
      <c r="F1742" s="61">
        <v>0</v>
      </c>
    </row>
    <row r="1743" spans="1:6" s="55" customFormat="1" ht="36.75" thickBot="1" x14ac:dyDescent="0.3">
      <c r="A1743" s="51" t="str">
        <f t="shared" si="27"/>
        <v>A</v>
      </c>
      <c r="B1743" s="52" t="s">
        <v>926</v>
      </c>
      <c r="C1743" s="53" t="s">
        <v>927</v>
      </c>
      <c r="D1743" s="54">
        <v>269.20959000000005</v>
      </c>
      <c r="E1743" s="54">
        <v>269.20959000000005</v>
      </c>
      <c r="F1743" s="54">
        <v>0</v>
      </c>
    </row>
    <row r="1744" spans="1:6" s="55" customFormat="1" ht="15.75" thickTop="1" x14ac:dyDescent="0.25">
      <c r="A1744" s="51" t="str">
        <f t="shared" si="27"/>
        <v>A</v>
      </c>
      <c r="B1744" s="56" t="s">
        <v>258</v>
      </c>
      <c r="C1744" s="57" t="s">
        <v>10</v>
      </c>
      <c r="D1744" s="58">
        <v>269.20959000000005</v>
      </c>
      <c r="E1744" s="58">
        <v>269.20959000000005</v>
      </c>
      <c r="F1744" s="58">
        <v>0</v>
      </c>
    </row>
    <row r="1745" spans="1:6" s="55" customFormat="1" x14ac:dyDescent="0.25">
      <c r="A1745" s="51" t="str">
        <f t="shared" si="27"/>
        <v>A</v>
      </c>
      <c r="B1745" s="59" t="s">
        <v>258</v>
      </c>
      <c r="C1745" s="60" t="s">
        <v>12</v>
      </c>
      <c r="D1745" s="61">
        <v>269.20959000000005</v>
      </c>
      <c r="E1745" s="61">
        <v>269.20959000000005</v>
      </c>
      <c r="F1745" s="61">
        <v>0</v>
      </c>
    </row>
    <row r="1746" spans="1:6" s="55" customFormat="1" ht="72.75" thickBot="1" x14ac:dyDescent="0.3">
      <c r="A1746" s="51" t="str">
        <f t="shared" si="27"/>
        <v>A</v>
      </c>
      <c r="B1746" s="52" t="s">
        <v>928</v>
      </c>
      <c r="C1746" s="53" t="s">
        <v>929</v>
      </c>
      <c r="D1746" s="54">
        <v>380.56049999999999</v>
      </c>
      <c r="E1746" s="54">
        <v>380.56049999999999</v>
      </c>
      <c r="F1746" s="54">
        <v>0</v>
      </c>
    </row>
    <row r="1747" spans="1:6" s="55" customFormat="1" ht="15.75" thickTop="1" x14ac:dyDescent="0.25">
      <c r="A1747" s="51" t="str">
        <f t="shared" si="27"/>
        <v>A</v>
      </c>
      <c r="B1747" s="56" t="s">
        <v>258</v>
      </c>
      <c r="C1747" s="57" t="s">
        <v>10</v>
      </c>
      <c r="D1747" s="58">
        <v>380.56049999999999</v>
      </c>
      <c r="E1747" s="58">
        <v>380.56049999999999</v>
      </c>
      <c r="F1747" s="58">
        <v>0</v>
      </c>
    </row>
    <row r="1748" spans="1:6" s="55" customFormat="1" x14ac:dyDescent="0.25">
      <c r="A1748" s="51" t="str">
        <f t="shared" si="27"/>
        <v>A</v>
      </c>
      <c r="B1748" s="59" t="s">
        <v>258</v>
      </c>
      <c r="C1748" s="60" t="s">
        <v>12</v>
      </c>
      <c r="D1748" s="61">
        <v>380.56049999999999</v>
      </c>
      <c r="E1748" s="61">
        <v>380.56049999999999</v>
      </c>
      <c r="F1748" s="61">
        <v>0</v>
      </c>
    </row>
    <row r="1749" spans="1:6" s="55" customFormat="1" ht="36.75" thickBot="1" x14ac:dyDescent="0.3">
      <c r="A1749" s="51" t="str">
        <f t="shared" si="27"/>
        <v>A</v>
      </c>
      <c r="B1749" s="52" t="s">
        <v>930</v>
      </c>
      <c r="C1749" s="53" t="s">
        <v>931</v>
      </c>
      <c r="D1749" s="54">
        <v>302.64528000000001</v>
      </c>
      <c r="E1749" s="54">
        <v>302.64528000000001</v>
      </c>
      <c r="F1749" s="54">
        <v>0</v>
      </c>
    </row>
    <row r="1750" spans="1:6" s="55" customFormat="1" ht="15.75" thickTop="1" x14ac:dyDescent="0.25">
      <c r="A1750" s="51" t="str">
        <f t="shared" si="27"/>
        <v>A</v>
      </c>
      <c r="B1750" s="56" t="s">
        <v>258</v>
      </c>
      <c r="C1750" s="57" t="s">
        <v>10</v>
      </c>
      <c r="D1750" s="58">
        <v>302.64528000000001</v>
      </c>
      <c r="E1750" s="58">
        <v>302.64528000000001</v>
      </c>
      <c r="F1750" s="58">
        <v>0</v>
      </c>
    </row>
    <row r="1751" spans="1:6" s="55" customFormat="1" x14ac:dyDescent="0.25">
      <c r="A1751" s="51" t="str">
        <f t="shared" si="27"/>
        <v>A</v>
      </c>
      <c r="B1751" s="59" t="s">
        <v>258</v>
      </c>
      <c r="C1751" s="60" t="s">
        <v>12</v>
      </c>
      <c r="D1751" s="61">
        <v>302.64528000000001</v>
      </c>
      <c r="E1751" s="61">
        <v>302.64528000000001</v>
      </c>
      <c r="F1751" s="61">
        <v>0</v>
      </c>
    </row>
    <row r="1752" spans="1:6" s="55" customFormat="1" ht="36.75" thickBot="1" x14ac:dyDescent="0.3">
      <c r="A1752" s="51" t="str">
        <f t="shared" si="27"/>
        <v>A</v>
      </c>
      <c r="B1752" s="52" t="s">
        <v>932</v>
      </c>
      <c r="C1752" s="53" t="s">
        <v>933</v>
      </c>
      <c r="D1752" s="54">
        <v>338.04752000000002</v>
      </c>
      <c r="E1752" s="54">
        <v>338.04752000000002</v>
      </c>
      <c r="F1752" s="54">
        <v>0</v>
      </c>
    </row>
    <row r="1753" spans="1:6" s="55" customFormat="1" ht="15.75" thickTop="1" x14ac:dyDescent="0.25">
      <c r="A1753" s="51" t="str">
        <f t="shared" si="27"/>
        <v>A</v>
      </c>
      <c r="B1753" s="56" t="s">
        <v>258</v>
      </c>
      <c r="C1753" s="57" t="s">
        <v>10</v>
      </c>
      <c r="D1753" s="58">
        <v>338.04752000000002</v>
      </c>
      <c r="E1753" s="58">
        <v>338.04752000000002</v>
      </c>
      <c r="F1753" s="58">
        <v>0</v>
      </c>
    </row>
    <row r="1754" spans="1:6" s="55" customFormat="1" x14ac:dyDescent="0.25">
      <c r="A1754" s="51" t="str">
        <f t="shared" si="27"/>
        <v>A</v>
      </c>
      <c r="B1754" s="59" t="s">
        <v>258</v>
      </c>
      <c r="C1754" s="60" t="s">
        <v>12</v>
      </c>
      <c r="D1754" s="61">
        <v>338.04752000000002</v>
      </c>
      <c r="E1754" s="61">
        <v>338.04752000000002</v>
      </c>
      <c r="F1754" s="61">
        <v>0</v>
      </c>
    </row>
    <row r="1755" spans="1:6" s="55" customFormat="1" ht="72.75" thickBot="1" x14ac:dyDescent="0.3">
      <c r="A1755" s="51" t="str">
        <f t="shared" si="27"/>
        <v>A</v>
      </c>
      <c r="B1755" s="52" t="s">
        <v>934</v>
      </c>
      <c r="C1755" s="53" t="s">
        <v>935</v>
      </c>
      <c r="D1755" s="54">
        <v>892.02940999999998</v>
      </c>
      <c r="E1755" s="54">
        <v>892.02940999999998</v>
      </c>
      <c r="F1755" s="54">
        <v>0</v>
      </c>
    </row>
    <row r="1756" spans="1:6" s="55" customFormat="1" ht="15.75" thickTop="1" x14ac:dyDescent="0.25">
      <c r="A1756" s="51" t="str">
        <f t="shared" si="27"/>
        <v>A</v>
      </c>
      <c r="B1756" s="56" t="s">
        <v>258</v>
      </c>
      <c r="C1756" s="57" t="s">
        <v>10</v>
      </c>
      <c r="D1756" s="58">
        <v>892.02940999999998</v>
      </c>
      <c r="E1756" s="58">
        <v>892.02940999999998</v>
      </c>
      <c r="F1756" s="58">
        <v>0</v>
      </c>
    </row>
    <row r="1757" spans="1:6" s="55" customFormat="1" x14ac:dyDescent="0.25">
      <c r="A1757" s="51" t="str">
        <f t="shared" si="27"/>
        <v>A</v>
      </c>
      <c r="B1757" s="59" t="s">
        <v>258</v>
      </c>
      <c r="C1757" s="60" t="s">
        <v>12</v>
      </c>
      <c r="D1757" s="61">
        <v>892.02940999999998</v>
      </c>
      <c r="E1757" s="61">
        <v>892.02940999999998</v>
      </c>
      <c r="F1757" s="61">
        <v>0</v>
      </c>
    </row>
    <row r="1758" spans="1:6" s="55" customFormat="1" ht="36.75" thickBot="1" x14ac:dyDescent="0.3">
      <c r="A1758" s="51" t="str">
        <f t="shared" si="27"/>
        <v>A</v>
      </c>
      <c r="B1758" s="52" t="s">
        <v>936</v>
      </c>
      <c r="C1758" s="53" t="s">
        <v>937</v>
      </c>
      <c r="D1758" s="54">
        <v>263.02098000000001</v>
      </c>
      <c r="E1758" s="54">
        <v>263.02098000000001</v>
      </c>
      <c r="F1758" s="54">
        <v>0</v>
      </c>
    </row>
    <row r="1759" spans="1:6" s="55" customFormat="1" ht="15.75" thickTop="1" x14ac:dyDescent="0.25">
      <c r="A1759" s="51" t="str">
        <f t="shared" si="27"/>
        <v>A</v>
      </c>
      <c r="B1759" s="56" t="s">
        <v>258</v>
      </c>
      <c r="C1759" s="57" t="s">
        <v>10</v>
      </c>
      <c r="D1759" s="58">
        <v>263.02098000000001</v>
      </c>
      <c r="E1759" s="58">
        <v>263.02098000000001</v>
      </c>
      <c r="F1759" s="58">
        <v>0</v>
      </c>
    </row>
    <row r="1760" spans="1:6" s="55" customFormat="1" x14ac:dyDescent="0.25">
      <c r="A1760" s="51" t="str">
        <f t="shared" si="27"/>
        <v>A</v>
      </c>
      <c r="B1760" s="59" t="s">
        <v>258</v>
      </c>
      <c r="C1760" s="60" t="s">
        <v>12</v>
      </c>
      <c r="D1760" s="61">
        <v>263.02098000000001</v>
      </c>
      <c r="E1760" s="61">
        <v>263.02098000000001</v>
      </c>
      <c r="F1760" s="61">
        <v>0</v>
      </c>
    </row>
    <row r="1761" spans="1:6" s="55" customFormat="1" ht="36.75" thickBot="1" x14ac:dyDescent="0.3">
      <c r="A1761" s="51" t="str">
        <f t="shared" si="27"/>
        <v>A</v>
      </c>
      <c r="B1761" s="52" t="s">
        <v>938</v>
      </c>
      <c r="C1761" s="53" t="s">
        <v>939</v>
      </c>
      <c r="D1761" s="54">
        <v>205.27217999999999</v>
      </c>
      <c r="E1761" s="54">
        <v>205.27217999999999</v>
      </c>
      <c r="F1761" s="54">
        <v>0</v>
      </c>
    </row>
    <row r="1762" spans="1:6" s="55" customFormat="1" ht="15.75" thickTop="1" x14ac:dyDescent="0.25">
      <c r="A1762" s="51" t="str">
        <f t="shared" si="27"/>
        <v>A</v>
      </c>
      <c r="B1762" s="56" t="s">
        <v>258</v>
      </c>
      <c r="C1762" s="57" t="s">
        <v>10</v>
      </c>
      <c r="D1762" s="58">
        <v>205.27217999999999</v>
      </c>
      <c r="E1762" s="58">
        <v>205.27217999999999</v>
      </c>
      <c r="F1762" s="58">
        <v>0</v>
      </c>
    </row>
    <row r="1763" spans="1:6" s="55" customFormat="1" x14ac:dyDescent="0.25">
      <c r="A1763" s="51" t="str">
        <f t="shared" si="27"/>
        <v>A</v>
      </c>
      <c r="B1763" s="59" t="s">
        <v>258</v>
      </c>
      <c r="C1763" s="60" t="s">
        <v>12</v>
      </c>
      <c r="D1763" s="61">
        <v>205.27217999999999</v>
      </c>
      <c r="E1763" s="61">
        <v>205.27217999999999</v>
      </c>
      <c r="F1763" s="61">
        <v>0</v>
      </c>
    </row>
    <row r="1764" spans="1:6" s="55" customFormat="1" ht="36.75" thickBot="1" x14ac:dyDescent="0.3">
      <c r="A1764" s="51" t="str">
        <f t="shared" si="27"/>
        <v>A</v>
      </c>
      <c r="B1764" s="52" t="s">
        <v>940</v>
      </c>
      <c r="C1764" s="53" t="s">
        <v>941</v>
      </c>
      <c r="D1764" s="54">
        <v>255.75507000000002</v>
      </c>
      <c r="E1764" s="54">
        <v>255.75507000000002</v>
      </c>
      <c r="F1764" s="54">
        <v>0</v>
      </c>
    </row>
    <row r="1765" spans="1:6" s="55" customFormat="1" ht="15.75" thickTop="1" x14ac:dyDescent="0.25">
      <c r="A1765" s="51" t="str">
        <f t="shared" si="27"/>
        <v>A</v>
      </c>
      <c r="B1765" s="56" t="s">
        <v>258</v>
      </c>
      <c r="C1765" s="57" t="s">
        <v>10</v>
      </c>
      <c r="D1765" s="58">
        <v>255.75507000000002</v>
      </c>
      <c r="E1765" s="58">
        <v>255.75507000000002</v>
      </c>
      <c r="F1765" s="58">
        <v>0</v>
      </c>
    </row>
    <row r="1766" spans="1:6" s="55" customFormat="1" x14ac:dyDescent="0.25">
      <c r="A1766" s="51" t="str">
        <f t="shared" si="27"/>
        <v>A</v>
      </c>
      <c r="B1766" s="59" t="s">
        <v>258</v>
      </c>
      <c r="C1766" s="60" t="s">
        <v>12</v>
      </c>
      <c r="D1766" s="61">
        <v>255.75507000000002</v>
      </c>
      <c r="E1766" s="61">
        <v>255.75507000000002</v>
      </c>
      <c r="F1766" s="61">
        <v>0</v>
      </c>
    </row>
    <row r="1767" spans="1:6" s="55" customFormat="1" ht="36.75" thickBot="1" x14ac:dyDescent="0.3">
      <c r="A1767" s="51" t="str">
        <f t="shared" si="27"/>
        <v>A</v>
      </c>
      <c r="B1767" s="52" t="s">
        <v>942</v>
      </c>
      <c r="C1767" s="53" t="s">
        <v>943</v>
      </c>
      <c r="D1767" s="54">
        <v>432.61311999999998</v>
      </c>
      <c r="E1767" s="54">
        <v>432.61311999999998</v>
      </c>
      <c r="F1767" s="54">
        <v>0</v>
      </c>
    </row>
    <row r="1768" spans="1:6" s="55" customFormat="1" ht="15.75" thickTop="1" x14ac:dyDescent="0.25">
      <c r="A1768" s="51" t="str">
        <f t="shared" si="27"/>
        <v>A</v>
      </c>
      <c r="B1768" s="56" t="s">
        <v>258</v>
      </c>
      <c r="C1768" s="57" t="s">
        <v>10</v>
      </c>
      <c r="D1768" s="58">
        <v>432.61311999999998</v>
      </c>
      <c r="E1768" s="58">
        <v>432.61311999999998</v>
      </c>
      <c r="F1768" s="58">
        <v>0</v>
      </c>
    </row>
    <row r="1769" spans="1:6" s="55" customFormat="1" x14ac:dyDescent="0.25">
      <c r="A1769" s="51" t="str">
        <f t="shared" si="27"/>
        <v>A</v>
      </c>
      <c r="B1769" s="59" t="s">
        <v>258</v>
      </c>
      <c r="C1769" s="60" t="s">
        <v>12</v>
      </c>
      <c r="D1769" s="61">
        <v>432.61311999999998</v>
      </c>
      <c r="E1769" s="61">
        <v>432.61311999999998</v>
      </c>
      <c r="F1769" s="61">
        <v>0</v>
      </c>
    </row>
    <row r="1770" spans="1:6" s="55" customFormat="1" ht="36.75" thickBot="1" x14ac:dyDescent="0.3">
      <c r="A1770" s="51" t="str">
        <f t="shared" si="27"/>
        <v>A</v>
      </c>
      <c r="B1770" s="52" t="s">
        <v>944</v>
      </c>
      <c r="C1770" s="53" t="s">
        <v>945</v>
      </c>
      <c r="D1770" s="54">
        <v>346.71158000000003</v>
      </c>
      <c r="E1770" s="54">
        <v>346.71158000000003</v>
      </c>
      <c r="F1770" s="54">
        <v>0</v>
      </c>
    </row>
    <row r="1771" spans="1:6" s="55" customFormat="1" ht="15.75" thickTop="1" x14ac:dyDescent="0.25">
      <c r="A1771" s="51" t="str">
        <f t="shared" si="27"/>
        <v>A</v>
      </c>
      <c r="B1771" s="56" t="s">
        <v>258</v>
      </c>
      <c r="C1771" s="57" t="s">
        <v>10</v>
      </c>
      <c r="D1771" s="58">
        <v>346.71158000000003</v>
      </c>
      <c r="E1771" s="58">
        <v>346.71158000000003</v>
      </c>
      <c r="F1771" s="58">
        <v>0</v>
      </c>
    </row>
    <row r="1772" spans="1:6" s="55" customFormat="1" x14ac:dyDescent="0.25">
      <c r="A1772" s="51" t="str">
        <f t="shared" si="27"/>
        <v>A</v>
      </c>
      <c r="B1772" s="59" t="s">
        <v>258</v>
      </c>
      <c r="C1772" s="60" t="s">
        <v>12</v>
      </c>
      <c r="D1772" s="61">
        <v>346.71158000000003</v>
      </c>
      <c r="E1772" s="61">
        <v>346.71158000000003</v>
      </c>
      <c r="F1772" s="61">
        <v>0</v>
      </c>
    </row>
    <row r="1773" spans="1:6" s="55" customFormat="1" ht="36.75" thickBot="1" x14ac:dyDescent="0.3">
      <c r="A1773" s="51" t="str">
        <f t="shared" si="27"/>
        <v>A</v>
      </c>
      <c r="B1773" s="52" t="s">
        <v>946</v>
      </c>
      <c r="C1773" s="53" t="s">
        <v>947</v>
      </c>
      <c r="D1773" s="54">
        <v>648.76645999999994</v>
      </c>
      <c r="E1773" s="54">
        <v>648.76645999999994</v>
      </c>
      <c r="F1773" s="54">
        <v>0</v>
      </c>
    </row>
    <row r="1774" spans="1:6" s="55" customFormat="1" ht="15.75" thickTop="1" x14ac:dyDescent="0.25">
      <c r="A1774" s="51" t="str">
        <f t="shared" si="27"/>
        <v>A</v>
      </c>
      <c r="B1774" s="56" t="s">
        <v>258</v>
      </c>
      <c r="C1774" s="57" t="s">
        <v>10</v>
      </c>
      <c r="D1774" s="58">
        <v>648.76645999999994</v>
      </c>
      <c r="E1774" s="58">
        <v>648.76645999999994</v>
      </c>
      <c r="F1774" s="58">
        <v>0</v>
      </c>
    </row>
    <row r="1775" spans="1:6" s="55" customFormat="1" x14ac:dyDescent="0.25">
      <c r="A1775" s="51" t="str">
        <f t="shared" si="27"/>
        <v>A</v>
      </c>
      <c r="B1775" s="59" t="s">
        <v>258</v>
      </c>
      <c r="C1775" s="60" t="s">
        <v>12</v>
      </c>
      <c r="D1775" s="61">
        <v>648.76645999999994</v>
      </c>
      <c r="E1775" s="61">
        <v>648.76645999999994</v>
      </c>
      <c r="F1775" s="61">
        <v>0</v>
      </c>
    </row>
    <row r="1776" spans="1:6" s="55" customFormat="1" ht="36.75" thickBot="1" x14ac:dyDescent="0.3">
      <c r="A1776" s="51" t="str">
        <f t="shared" si="27"/>
        <v>A</v>
      </c>
      <c r="B1776" s="52" t="s">
        <v>948</v>
      </c>
      <c r="C1776" s="53" t="s">
        <v>949</v>
      </c>
      <c r="D1776" s="54">
        <v>389.57958000000002</v>
      </c>
      <c r="E1776" s="54">
        <v>389.57958000000002</v>
      </c>
      <c r="F1776" s="54">
        <v>0</v>
      </c>
    </row>
    <row r="1777" spans="1:6" s="55" customFormat="1" ht="15.75" thickTop="1" x14ac:dyDescent="0.25">
      <c r="A1777" s="51" t="str">
        <f t="shared" si="27"/>
        <v>A</v>
      </c>
      <c r="B1777" s="56" t="s">
        <v>258</v>
      </c>
      <c r="C1777" s="57" t="s">
        <v>10</v>
      </c>
      <c r="D1777" s="58">
        <v>389.57958000000002</v>
      </c>
      <c r="E1777" s="58">
        <v>389.57958000000002</v>
      </c>
      <c r="F1777" s="58">
        <v>0</v>
      </c>
    </row>
    <row r="1778" spans="1:6" s="55" customFormat="1" x14ac:dyDescent="0.25">
      <c r="A1778" s="51" t="str">
        <f t="shared" si="27"/>
        <v>A</v>
      </c>
      <c r="B1778" s="59" t="s">
        <v>258</v>
      </c>
      <c r="C1778" s="60" t="s">
        <v>12</v>
      </c>
      <c r="D1778" s="61">
        <v>389.57958000000002</v>
      </c>
      <c r="E1778" s="61">
        <v>389.57958000000002</v>
      </c>
      <c r="F1778" s="61">
        <v>0</v>
      </c>
    </row>
    <row r="1779" spans="1:6" s="55" customFormat="1" ht="36.75" thickBot="1" x14ac:dyDescent="0.3">
      <c r="A1779" s="51" t="str">
        <f t="shared" si="27"/>
        <v>A</v>
      </c>
      <c r="B1779" s="52" t="s">
        <v>950</v>
      </c>
      <c r="C1779" s="53" t="s">
        <v>951</v>
      </c>
      <c r="D1779" s="54">
        <v>407.60154999999997</v>
      </c>
      <c r="E1779" s="54">
        <v>407.60154999999997</v>
      </c>
      <c r="F1779" s="54">
        <v>0</v>
      </c>
    </row>
    <row r="1780" spans="1:6" s="55" customFormat="1" ht="15.75" thickTop="1" x14ac:dyDescent="0.25">
      <c r="A1780" s="51" t="str">
        <f t="shared" si="27"/>
        <v>A</v>
      </c>
      <c r="B1780" s="56" t="s">
        <v>258</v>
      </c>
      <c r="C1780" s="57" t="s">
        <v>10</v>
      </c>
      <c r="D1780" s="58">
        <v>407.60154999999997</v>
      </c>
      <c r="E1780" s="58">
        <v>407.60154999999997</v>
      </c>
      <c r="F1780" s="58">
        <v>0</v>
      </c>
    </row>
    <row r="1781" spans="1:6" s="55" customFormat="1" x14ac:dyDescent="0.25">
      <c r="A1781" s="51" t="str">
        <f t="shared" si="27"/>
        <v>A</v>
      </c>
      <c r="B1781" s="59" t="s">
        <v>258</v>
      </c>
      <c r="C1781" s="60" t="s">
        <v>12</v>
      </c>
      <c r="D1781" s="61">
        <v>407.60154999999997</v>
      </c>
      <c r="E1781" s="61">
        <v>407.60154999999997</v>
      </c>
      <c r="F1781" s="61">
        <v>0</v>
      </c>
    </row>
    <row r="1782" spans="1:6" s="55" customFormat="1" ht="36.75" thickBot="1" x14ac:dyDescent="0.3">
      <c r="A1782" s="51" t="str">
        <f t="shared" si="27"/>
        <v>A</v>
      </c>
      <c r="B1782" s="52" t="s">
        <v>952</v>
      </c>
      <c r="C1782" s="53" t="s">
        <v>953</v>
      </c>
      <c r="D1782" s="54">
        <v>888.42587000000003</v>
      </c>
      <c r="E1782" s="54">
        <v>888.42587000000003</v>
      </c>
      <c r="F1782" s="54">
        <v>0</v>
      </c>
    </row>
    <row r="1783" spans="1:6" s="55" customFormat="1" ht="15.75" thickTop="1" x14ac:dyDescent="0.25">
      <c r="A1783" s="51" t="str">
        <f t="shared" si="27"/>
        <v>A</v>
      </c>
      <c r="B1783" s="56" t="s">
        <v>258</v>
      </c>
      <c r="C1783" s="57" t="s">
        <v>10</v>
      </c>
      <c r="D1783" s="58">
        <v>888.42587000000003</v>
      </c>
      <c r="E1783" s="58">
        <v>888.42587000000003</v>
      </c>
      <c r="F1783" s="58">
        <v>0</v>
      </c>
    </row>
    <row r="1784" spans="1:6" s="55" customFormat="1" x14ac:dyDescent="0.25">
      <c r="A1784" s="51" t="str">
        <f t="shared" si="27"/>
        <v>A</v>
      </c>
      <c r="B1784" s="59" t="s">
        <v>258</v>
      </c>
      <c r="C1784" s="60" t="s">
        <v>12</v>
      </c>
      <c r="D1784" s="61">
        <v>888.42587000000003</v>
      </c>
      <c r="E1784" s="61">
        <v>888.42587000000003</v>
      </c>
      <c r="F1784" s="61">
        <v>0</v>
      </c>
    </row>
    <row r="1785" spans="1:6" s="55" customFormat="1" ht="36.75" thickBot="1" x14ac:dyDescent="0.3">
      <c r="A1785" s="51" t="str">
        <f t="shared" si="27"/>
        <v>A</v>
      </c>
      <c r="B1785" s="52" t="s">
        <v>954</v>
      </c>
      <c r="C1785" s="53" t="s">
        <v>955</v>
      </c>
      <c r="D1785" s="54">
        <v>325.94107000000002</v>
      </c>
      <c r="E1785" s="54">
        <v>325.94107000000002</v>
      </c>
      <c r="F1785" s="54">
        <v>0</v>
      </c>
    </row>
    <row r="1786" spans="1:6" s="55" customFormat="1" ht="15.75" thickTop="1" x14ac:dyDescent="0.25">
      <c r="A1786" s="51" t="str">
        <f t="shared" si="27"/>
        <v>A</v>
      </c>
      <c r="B1786" s="56" t="s">
        <v>258</v>
      </c>
      <c r="C1786" s="57" t="s">
        <v>10</v>
      </c>
      <c r="D1786" s="58">
        <v>325.94107000000002</v>
      </c>
      <c r="E1786" s="58">
        <v>325.94107000000002</v>
      </c>
      <c r="F1786" s="58">
        <v>0</v>
      </c>
    </row>
    <row r="1787" spans="1:6" s="55" customFormat="1" x14ac:dyDescent="0.25">
      <c r="A1787" s="51" t="str">
        <f t="shared" si="27"/>
        <v>A</v>
      </c>
      <c r="B1787" s="59" t="s">
        <v>258</v>
      </c>
      <c r="C1787" s="60" t="s">
        <v>12</v>
      </c>
      <c r="D1787" s="61">
        <v>325.94107000000002</v>
      </c>
      <c r="E1787" s="61">
        <v>325.94107000000002</v>
      </c>
      <c r="F1787" s="61">
        <v>0</v>
      </c>
    </row>
    <row r="1788" spans="1:6" s="55" customFormat="1" ht="36.75" thickBot="1" x14ac:dyDescent="0.3">
      <c r="A1788" s="51" t="str">
        <f t="shared" si="27"/>
        <v>A</v>
      </c>
      <c r="B1788" s="52" t="s">
        <v>956</v>
      </c>
      <c r="C1788" s="53" t="s">
        <v>957</v>
      </c>
      <c r="D1788" s="54">
        <v>274.10326000000003</v>
      </c>
      <c r="E1788" s="54">
        <v>274.10326000000003</v>
      </c>
      <c r="F1788" s="54">
        <v>0</v>
      </c>
    </row>
    <row r="1789" spans="1:6" s="55" customFormat="1" ht="15.75" thickTop="1" x14ac:dyDescent="0.25">
      <c r="A1789" s="51" t="str">
        <f t="shared" si="27"/>
        <v>A</v>
      </c>
      <c r="B1789" s="56" t="s">
        <v>258</v>
      </c>
      <c r="C1789" s="57" t="s">
        <v>10</v>
      </c>
      <c r="D1789" s="58">
        <v>274.10326000000003</v>
      </c>
      <c r="E1789" s="58">
        <v>274.10326000000003</v>
      </c>
      <c r="F1789" s="58">
        <v>0</v>
      </c>
    </row>
    <row r="1790" spans="1:6" s="55" customFormat="1" x14ac:dyDescent="0.25">
      <c r="A1790" s="51" t="str">
        <f t="shared" si="27"/>
        <v>A</v>
      </c>
      <c r="B1790" s="59" t="s">
        <v>258</v>
      </c>
      <c r="C1790" s="60" t="s">
        <v>12</v>
      </c>
      <c r="D1790" s="61">
        <v>274.10326000000003</v>
      </c>
      <c r="E1790" s="61">
        <v>274.10326000000003</v>
      </c>
      <c r="F1790" s="61">
        <v>0</v>
      </c>
    </row>
    <row r="1791" spans="1:6" s="55" customFormat="1" ht="36.75" thickBot="1" x14ac:dyDescent="0.3">
      <c r="A1791" s="51" t="str">
        <f t="shared" si="27"/>
        <v>A</v>
      </c>
      <c r="B1791" s="52" t="s">
        <v>958</v>
      </c>
      <c r="C1791" s="53" t="s">
        <v>959</v>
      </c>
      <c r="D1791" s="54">
        <v>600.21433999999999</v>
      </c>
      <c r="E1791" s="54">
        <v>600.21433999999999</v>
      </c>
      <c r="F1791" s="54">
        <v>0</v>
      </c>
    </row>
    <row r="1792" spans="1:6" s="55" customFormat="1" ht="15.75" thickTop="1" x14ac:dyDescent="0.25">
      <c r="A1792" s="51" t="str">
        <f t="shared" si="27"/>
        <v>A</v>
      </c>
      <c r="B1792" s="56" t="s">
        <v>258</v>
      </c>
      <c r="C1792" s="57" t="s">
        <v>10</v>
      </c>
      <c r="D1792" s="58">
        <v>600.21433999999999</v>
      </c>
      <c r="E1792" s="58">
        <v>600.21433999999999</v>
      </c>
      <c r="F1792" s="58">
        <v>0</v>
      </c>
    </row>
    <row r="1793" spans="1:6" s="55" customFormat="1" x14ac:dyDescent="0.25">
      <c r="A1793" s="51" t="str">
        <f t="shared" si="27"/>
        <v>A</v>
      </c>
      <c r="B1793" s="59" t="s">
        <v>258</v>
      </c>
      <c r="C1793" s="60" t="s">
        <v>12</v>
      </c>
      <c r="D1793" s="61">
        <v>600.21433999999999</v>
      </c>
      <c r="E1793" s="61">
        <v>600.21433999999999</v>
      </c>
      <c r="F1793" s="61">
        <v>0</v>
      </c>
    </row>
    <row r="1794" spans="1:6" s="55" customFormat="1" ht="36.75" thickBot="1" x14ac:dyDescent="0.3">
      <c r="A1794" s="51" t="str">
        <f t="shared" si="27"/>
        <v>A</v>
      </c>
      <c r="B1794" s="52" t="s">
        <v>960</v>
      </c>
      <c r="C1794" s="53" t="s">
        <v>961</v>
      </c>
      <c r="D1794" s="54">
        <v>2154.0704100000003</v>
      </c>
      <c r="E1794" s="54">
        <v>2154.0704100000003</v>
      </c>
      <c r="F1794" s="54">
        <v>0</v>
      </c>
    </row>
    <row r="1795" spans="1:6" s="55" customFormat="1" ht="15.75" thickTop="1" x14ac:dyDescent="0.25">
      <c r="A1795" s="51" t="str">
        <f t="shared" si="27"/>
        <v>A</v>
      </c>
      <c r="B1795" s="56" t="s">
        <v>258</v>
      </c>
      <c r="C1795" s="57" t="s">
        <v>10</v>
      </c>
      <c r="D1795" s="58">
        <v>2154.0704100000003</v>
      </c>
      <c r="E1795" s="58">
        <v>2154.0704100000003</v>
      </c>
      <c r="F1795" s="58">
        <v>0</v>
      </c>
    </row>
    <row r="1796" spans="1:6" s="55" customFormat="1" x14ac:dyDescent="0.25">
      <c r="A1796" s="51" t="str">
        <f t="shared" ref="A1796:A1859" si="28">IF(OR(D1796&lt;&gt;0,),"A","B")</f>
        <v>A</v>
      </c>
      <c r="B1796" s="59" t="s">
        <v>258</v>
      </c>
      <c r="C1796" s="60" t="s">
        <v>12</v>
      </c>
      <c r="D1796" s="61">
        <v>2154.0704100000003</v>
      </c>
      <c r="E1796" s="61">
        <v>2154.0704100000003</v>
      </c>
      <c r="F1796" s="61">
        <v>0</v>
      </c>
    </row>
    <row r="1797" spans="1:6" s="55" customFormat="1" ht="36.75" thickBot="1" x14ac:dyDescent="0.3">
      <c r="A1797" s="51" t="str">
        <f t="shared" si="28"/>
        <v>A</v>
      </c>
      <c r="B1797" s="52" t="s">
        <v>962</v>
      </c>
      <c r="C1797" s="53" t="s">
        <v>963</v>
      </c>
      <c r="D1797" s="54">
        <v>304.88821000000002</v>
      </c>
      <c r="E1797" s="54">
        <v>304.88821000000002</v>
      </c>
      <c r="F1797" s="54">
        <v>0</v>
      </c>
    </row>
    <row r="1798" spans="1:6" s="55" customFormat="1" ht="15.75" thickTop="1" x14ac:dyDescent="0.25">
      <c r="A1798" s="51" t="str">
        <f t="shared" si="28"/>
        <v>A</v>
      </c>
      <c r="B1798" s="56" t="s">
        <v>258</v>
      </c>
      <c r="C1798" s="57" t="s">
        <v>10</v>
      </c>
      <c r="D1798" s="58">
        <v>304.88821000000002</v>
      </c>
      <c r="E1798" s="58">
        <v>304.88821000000002</v>
      </c>
      <c r="F1798" s="58">
        <v>0</v>
      </c>
    </row>
    <row r="1799" spans="1:6" s="55" customFormat="1" x14ac:dyDescent="0.25">
      <c r="A1799" s="51" t="str">
        <f t="shared" si="28"/>
        <v>A</v>
      </c>
      <c r="B1799" s="59" t="s">
        <v>258</v>
      </c>
      <c r="C1799" s="60" t="s">
        <v>12</v>
      </c>
      <c r="D1799" s="61">
        <v>304.88821000000002</v>
      </c>
      <c r="E1799" s="61">
        <v>304.88821000000002</v>
      </c>
      <c r="F1799" s="61">
        <v>0</v>
      </c>
    </row>
    <row r="1800" spans="1:6" s="55" customFormat="1" ht="36.75" thickBot="1" x14ac:dyDescent="0.3">
      <c r="A1800" s="51" t="str">
        <f t="shared" si="28"/>
        <v>A</v>
      </c>
      <c r="B1800" s="52" t="s">
        <v>964</v>
      </c>
      <c r="C1800" s="53" t="s">
        <v>965</v>
      </c>
      <c r="D1800" s="54">
        <v>189.24525</v>
      </c>
      <c r="E1800" s="54">
        <v>189.24525</v>
      </c>
      <c r="F1800" s="54">
        <v>0</v>
      </c>
    </row>
    <row r="1801" spans="1:6" s="55" customFormat="1" ht="15.75" thickTop="1" x14ac:dyDescent="0.25">
      <c r="A1801" s="51" t="str">
        <f t="shared" si="28"/>
        <v>A</v>
      </c>
      <c r="B1801" s="56" t="s">
        <v>258</v>
      </c>
      <c r="C1801" s="57" t="s">
        <v>10</v>
      </c>
      <c r="D1801" s="58">
        <v>189.24525</v>
      </c>
      <c r="E1801" s="58">
        <v>189.24525</v>
      </c>
      <c r="F1801" s="58">
        <v>0</v>
      </c>
    </row>
    <row r="1802" spans="1:6" s="55" customFormat="1" x14ac:dyDescent="0.25">
      <c r="A1802" s="51" t="str">
        <f t="shared" si="28"/>
        <v>A</v>
      </c>
      <c r="B1802" s="59" t="s">
        <v>258</v>
      </c>
      <c r="C1802" s="60" t="s">
        <v>12</v>
      </c>
      <c r="D1802" s="61">
        <v>189.24525</v>
      </c>
      <c r="E1802" s="61">
        <v>189.24525</v>
      </c>
      <c r="F1802" s="61">
        <v>0</v>
      </c>
    </row>
    <row r="1803" spans="1:6" s="55" customFormat="1" ht="36.75" thickBot="1" x14ac:dyDescent="0.3">
      <c r="A1803" s="51" t="str">
        <f t="shared" si="28"/>
        <v>A</v>
      </c>
      <c r="B1803" s="52" t="s">
        <v>966</v>
      </c>
      <c r="C1803" s="53" t="s">
        <v>967</v>
      </c>
      <c r="D1803" s="54">
        <v>496.38641999999999</v>
      </c>
      <c r="E1803" s="54">
        <v>496.38641999999999</v>
      </c>
      <c r="F1803" s="54">
        <v>0</v>
      </c>
    </row>
    <row r="1804" spans="1:6" s="55" customFormat="1" ht="15.75" thickTop="1" x14ac:dyDescent="0.25">
      <c r="A1804" s="51" t="str">
        <f t="shared" si="28"/>
        <v>A</v>
      </c>
      <c r="B1804" s="56" t="s">
        <v>258</v>
      </c>
      <c r="C1804" s="57" t="s">
        <v>10</v>
      </c>
      <c r="D1804" s="58">
        <v>496.38641999999999</v>
      </c>
      <c r="E1804" s="58">
        <v>496.38641999999999</v>
      </c>
      <c r="F1804" s="58">
        <v>0</v>
      </c>
    </row>
    <row r="1805" spans="1:6" s="55" customFormat="1" x14ac:dyDescent="0.25">
      <c r="A1805" s="51" t="str">
        <f t="shared" si="28"/>
        <v>A</v>
      </c>
      <c r="B1805" s="59" t="s">
        <v>258</v>
      </c>
      <c r="C1805" s="60" t="s">
        <v>12</v>
      </c>
      <c r="D1805" s="61">
        <v>496.38641999999999</v>
      </c>
      <c r="E1805" s="61">
        <v>496.38641999999999</v>
      </c>
      <c r="F1805" s="61">
        <v>0</v>
      </c>
    </row>
    <row r="1806" spans="1:6" s="55" customFormat="1" ht="36.75" thickBot="1" x14ac:dyDescent="0.3">
      <c r="A1806" s="51" t="str">
        <f t="shared" si="28"/>
        <v>A</v>
      </c>
      <c r="B1806" s="52" t="s">
        <v>968</v>
      </c>
      <c r="C1806" s="53" t="s">
        <v>969</v>
      </c>
      <c r="D1806" s="54">
        <v>810.84150999999997</v>
      </c>
      <c r="E1806" s="54">
        <v>810.84150999999997</v>
      </c>
      <c r="F1806" s="54">
        <v>0</v>
      </c>
    </row>
    <row r="1807" spans="1:6" s="55" customFormat="1" ht="15.75" thickTop="1" x14ac:dyDescent="0.25">
      <c r="A1807" s="51" t="str">
        <f t="shared" si="28"/>
        <v>A</v>
      </c>
      <c r="B1807" s="56" t="s">
        <v>258</v>
      </c>
      <c r="C1807" s="57" t="s">
        <v>10</v>
      </c>
      <c r="D1807" s="58">
        <v>810.84150999999997</v>
      </c>
      <c r="E1807" s="58">
        <v>810.84150999999997</v>
      </c>
      <c r="F1807" s="58">
        <v>0</v>
      </c>
    </row>
    <row r="1808" spans="1:6" s="55" customFormat="1" x14ac:dyDescent="0.25">
      <c r="A1808" s="51" t="str">
        <f t="shared" si="28"/>
        <v>A</v>
      </c>
      <c r="B1808" s="59" t="s">
        <v>258</v>
      </c>
      <c r="C1808" s="60" t="s">
        <v>12</v>
      </c>
      <c r="D1808" s="61">
        <v>810.84150999999997</v>
      </c>
      <c r="E1808" s="61">
        <v>810.84150999999997</v>
      </c>
      <c r="F1808" s="61">
        <v>0</v>
      </c>
    </row>
    <row r="1809" spans="1:6" s="55" customFormat="1" ht="36.75" thickBot="1" x14ac:dyDescent="0.3">
      <c r="A1809" s="51" t="str">
        <f t="shared" si="28"/>
        <v>A</v>
      </c>
      <c r="B1809" s="52" t="s">
        <v>970</v>
      </c>
      <c r="C1809" s="53" t="s">
        <v>971</v>
      </c>
      <c r="D1809" s="54">
        <v>417.80437000000001</v>
      </c>
      <c r="E1809" s="54">
        <v>417.80437000000001</v>
      </c>
      <c r="F1809" s="54">
        <v>0</v>
      </c>
    </row>
    <row r="1810" spans="1:6" s="55" customFormat="1" ht="15.75" thickTop="1" x14ac:dyDescent="0.25">
      <c r="A1810" s="51" t="str">
        <f t="shared" si="28"/>
        <v>A</v>
      </c>
      <c r="B1810" s="56" t="s">
        <v>258</v>
      </c>
      <c r="C1810" s="57" t="s">
        <v>10</v>
      </c>
      <c r="D1810" s="58">
        <v>417.80437000000001</v>
      </c>
      <c r="E1810" s="58">
        <v>417.80437000000001</v>
      </c>
      <c r="F1810" s="58">
        <v>0</v>
      </c>
    </row>
    <row r="1811" spans="1:6" s="55" customFormat="1" x14ac:dyDescent="0.25">
      <c r="A1811" s="51" t="str">
        <f t="shared" si="28"/>
        <v>A</v>
      </c>
      <c r="B1811" s="59" t="s">
        <v>258</v>
      </c>
      <c r="C1811" s="60" t="s">
        <v>12</v>
      </c>
      <c r="D1811" s="61">
        <v>417.80437000000001</v>
      </c>
      <c r="E1811" s="61">
        <v>417.80437000000001</v>
      </c>
      <c r="F1811" s="61">
        <v>0</v>
      </c>
    </row>
    <row r="1812" spans="1:6" s="55" customFormat="1" ht="36.75" thickBot="1" x14ac:dyDescent="0.3">
      <c r="A1812" s="51" t="str">
        <f t="shared" si="28"/>
        <v>A</v>
      </c>
      <c r="B1812" s="52" t="s">
        <v>972</v>
      </c>
      <c r="C1812" s="53" t="s">
        <v>973</v>
      </c>
      <c r="D1812" s="54">
        <v>289.33474999999999</v>
      </c>
      <c r="E1812" s="54">
        <v>289.33474999999999</v>
      </c>
      <c r="F1812" s="54">
        <v>0</v>
      </c>
    </row>
    <row r="1813" spans="1:6" s="55" customFormat="1" ht="15.75" thickTop="1" x14ac:dyDescent="0.25">
      <c r="A1813" s="51" t="str">
        <f t="shared" si="28"/>
        <v>A</v>
      </c>
      <c r="B1813" s="56" t="s">
        <v>258</v>
      </c>
      <c r="C1813" s="57" t="s">
        <v>10</v>
      </c>
      <c r="D1813" s="58">
        <v>289.33474999999999</v>
      </c>
      <c r="E1813" s="58">
        <v>289.33474999999999</v>
      </c>
      <c r="F1813" s="58">
        <v>0</v>
      </c>
    </row>
    <row r="1814" spans="1:6" s="55" customFormat="1" x14ac:dyDescent="0.25">
      <c r="A1814" s="51" t="str">
        <f t="shared" si="28"/>
        <v>A</v>
      </c>
      <c r="B1814" s="59" t="s">
        <v>258</v>
      </c>
      <c r="C1814" s="60" t="s">
        <v>12</v>
      </c>
      <c r="D1814" s="61">
        <v>289.33474999999999</v>
      </c>
      <c r="E1814" s="61">
        <v>289.33474999999999</v>
      </c>
      <c r="F1814" s="61">
        <v>0</v>
      </c>
    </row>
    <row r="1815" spans="1:6" s="55" customFormat="1" ht="54.75" thickBot="1" x14ac:dyDescent="0.3">
      <c r="A1815" s="51" t="str">
        <f t="shared" si="28"/>
        <v>A</v>
      </c>
      <c r="B1815" s="52" t="s">
        <v>974</v>
      </c>
      <c r="C1815" s="53" t="s">
        <v>975</v>
      </c>
      <c r="D1815" s="54">
        <v>661.52431999999999</v>
      </c>
      <c r="E1815" s="54">
        <v>661.52431999999999</v>
      </c>
      <c r="F1815" s="54">
        <v>0</v>
      </c>
    </row>
    <row r="1816" spans="1:6" s="55" customFormat="1" ht="15.75" thickTop="1" x14ac:dyDescent="0.25">
      <c r="A1816" s="51" t="str">
        <f t="shared" si="28"/>
        <v>A</v>
      </c>
      <c r="B1816" s="56" t="s">
        <v>258</v>
      </c>
      <c r="C1816" s="57" t="s">
        <v>10</v>
      </c>
      <c r="D1816" s="58">
        <v>661.52431999999999</v>
      </c>
      <c r="E1816" s="58">
        <v>661.52431999999999</v>
      </c>
      <c r="F1816" s="58">
        <v>0</v>
      </c>
    </row>
    <row r="1817" spans="1:6" s="55" customFormat="1" x14ac:dyDescent="0.25">
      <c r="A1817" s="51" t="str">
        <f t="shared" si="28"/>
        <v>A</v>
      </c>
      <c r="B1817" s="59" t="s">
        <v>258</v>
      </c>
      <c r="C1817" s="60" t="s">
        <v>12</v>
      </c>
      <c r="D1817" s="61">
        <v>661.52431999999999</v>
      </c>
      <c r="E1817" s="61">
        <v>661.52431999999999</v>
      </c>
      <c r="F1817" s="61">
        <v>0</v>
      </c>
    </row>
    <row r="1818" spans="1:6" s="55" customFormat="1" ht="36.75" thickBot="1" x14ac:dyDescent="0.3">
      <c r="A1818" s="51" t="str">
        <f t="shared" si="28"/>
        <v>A</v>
      </c>
      <c r="B1818" s="52" t="s">
        <v>976</v>
      </c>
      <c r="C1818" s="53" t="s">
        <v>977</v>
      </c>
      <c r="D1818" s="54">
        <v>169.4221</v>
      </c>
      <c r="E1818" s="54">
        <v>169.4221</v>
      </c>
      <c r="F1818" s="54">
        <v>0</v>
      </c>
    </row>
    <row r="1819" spans="1:6" s="55" customFormat="1" ht="15.75" thickTop="1" x14ac:dyDescent="0.25">
      <c r="A1819" s="51" t="str">
        <f t="shared" si="28"/>
        <v>A</v>
      </c>
      <c r="B1819" s="56" t="s">
        <v>258</v>
      </c>
      <c r="C1819" s="57" t="s">
        <v>10</v>
      </c>
      <c r="D1819" s="58">
        <v>169.4221</v>
      </c>
      <c r="E1819" s="58">
        <v>169.4221</v>
      </c>
      <c r="F1819" s="58">
        <v>0</v>
      </c>
    </row>
    <row r="1820" spans="1:6" s="55" customFormat="1" x14ac:dyDescent="0.25">
      <c r="A1820" s="51" t="str">
        <f t="shared" si="28"/>
        <v>A</v>
      </c>
      <c r="B1820" s="59" t="s">
        <v>258</v>
      </c>
      <c r="C1820" s="60" t="s">
        <v>12</v>
      </c>
      <c r="D1820" s="61">
        <v>169.4221</v>
      </c>
      <c r="E1820" s="61">
        <v>169.4221</v>
      </c>
      <c r="F1820" s="61">
        <v>0</v>
      </c>
    </row>
    <row r="1821" spans="1:6" s="55" customFormat="1" ht="36.75" thickBot="1" x14ac:dyDescent="0.3">
      <c r="A1821" s="51" t="str">
        <f t="shared" si="28"/>
        <v>A</v>
      </c>
      <c r="B1821" s="52" t="s">
        <v>978</v>
      </c>
      <c r="C1821" s="53" t="s">
        <v>979</v>
      </c>
      <c r="D1821" s="54">
        <v>362.65181000000001</v>
      </c>
      <c r="E1821" s="54">
        <v>362.65181000000001</v>
      </c>
      <c r="F1821" s="54">
        <v>0</v>
      </c>
    </row>
    <row r="1822" spans="1:6" s="55" customFormat="1" ht="15.75" thickTop="1" x14ac:dyDescent="0.25">
      <c r="A1822" s="51" t="str">
        <f t="shared" si="28"/>
        <v>A</v>
      </c>
      <c r="B1822" s="56" t="s">
        <v>258</v>
      </c>
      <c r="C1822" s="57" t="s">
        <v>10</v>
      </c>
      <c r="D1822" s="58">
        <v>362.65181000000001</v>
      </c>
      <c r="E1822" s="58">
        <v>362.65181000000001</v>
      </c>
      <c r="F1822" s="58">
        <v>0</v>
      </c>
    </row>
    <row r="1823" spans="1:6" s="55" customFormat="1" x14ac:dyDescent="0.25">
      <c r="A1823" s="51" t="str">
        <f t="shared" si="28"/>
        <v>A</v>
      </c>
      <c r="B1823" s="59" t="s">
        <v>258</v>
      </c>
      <c r="C1823" s="60" t="s">
        <v>12</v>
      </c>
      <c r="D1823" s="61">
        <v>362.65181000000001</v>
      </c>
      <c r="E1823" s="61">
        <v>362.65181000000001</v>
      </c>
      <c r="F1823" s="61">
        <v>0</v>
      </c>
    </row>
    <row r="1824" spans="1:6" s="55" customFormat="1" ht="36.75" thickBot="1" x14ac:dyDescent="0.3">
      <c r="A1824" s="51" t="str">
        <f t="shared" si="28"/>
        <v>A</v>
      </c>
      <c r="B1824" s="52" t="s">
        <v>980</v>
      </c>
      <c r="C1824" s="53" t="s">
        <v>981</v>
      </c>
      <c r="D1824" s="54">
        <v>200.92307</v>
      </c>
      <c r="E1824" s="54">
        <v>200.92307</v>
      </c>
      <c r="F1824" s="54">
        <v>0</v>
      </c>
    </row>
    <row r="1825" spans="1:6" s="55" customFormat="1" ht="15.75" thickTop="1" x14ac:dyDescent="0.25">
      <c r="A1825" s="51" t="str">
        <f t="shared" si="28"/>
        <v>A</v>
      </c>
      <c r="B1825" s="56" t="s">
        <v>258</v>
      </c>
      <c r="C1825" s="57" t="s">
        <v>10</v>
      </c>
      <c r="D1825" s="58">
        <v>200.92307</v>
      </c>
      <c r="E1825" s="58">
        <v>200.92307</v>
      </c>
      <c r="F1825" s="58">
        <v>0</v>
      </c>
    </row>
    <row r="1826" spans="1:6" s="55" customFormat="1" x14ac:dyDescent="0.25">
      <c r="A1826" s="51" t="str">
        <f t="shared" si="28"/>
        <v>A</v>
      </c>
      <c r="B1826" s="59" t="s">
        <v>258</v>
      </c>
      <c r="C1826" s="60" t="s">
        <v>12</v>
      </c>
      <c r="D1826" s="61">
        <v>200.92307</v>
      </c>
      <c r="E1826" s="61">
        <v>200.92307</v>
      </c>
      <c r="F1826" s="61">
        <v>0</v>
      </c>
    </row>
    <row r="1827" spans="1:6" s="55" customFormat="1" ht="36.75" thickBot="1" x14ac:dyDescent="0.3">
      <c r="A1827" s="51" t="str">
        <f t="shared" si="28"/>
        <v>A</v>
      </c>
      <c r="B1827" s="52" t="s">
        <v>982</v>
      </c>
      <c r="C1827" s="53" t="s">
        <v>983</v>
      </c>
      <c r="D1827" s="54">
        <v>277.12978999999996</v>
      </c>
      <c r="E1827" s="54">
        <v>277.12978999999996</v>
      </c>
      <c r="F1827" s="54">
        <v>0</v>
      </c>
    </row>
    <row r="1828" spans="1:6" s="55" customFormat="1" ht="15.75" thickTop="1" x14ac:dyDescent="0.25">
      <c r="A1828" s="51" t="str">
        <f t="shared" si="28"/>
        <v>A</v>
      </c>
      <c r="B1828" s="56" t="s">
        <v>258</v>
      </c>
      <c r="C1828" s="57" t="s">
        <v>10</v>
      </c>
      <c r="D1828" s="58">
        <v>277.12978999999996</v>
      </c>
      <c r="E1828" s="58">
        <v>277.12978999999996</v>
      </c>
      <c r="F1828" s="58">
        <v>0</v>
      </c>
    </row>
    <row r="1829" spans="1:6" s="55" customFormat="1" x14ac:dyDescent="0.25">
      <c r="A1829" s="51" t="str">
        <f t="shared" si="28"/>
        <v>A</v>
      </c>
      <c r="B1829" s="59" t="s">
        <v>258</v>
      </c>
      <c r="C1829" s="60" t="s">
        <v>12</v>
      </c>
      <c r="D1829" s="61">
        <v>277.12978999999996</v>
      </c>
      <c r="E1829" s="61">
        <v>277.12978999999996</v>
      </c>
      <c r="F1829" s="61">
        <v>0</v>
      </c>
    </row>
    <row r="1830" spans="1:6" s="55" customFormat="1" ht="36.75" thickBot="1" x14ac:dyDescent="0.3">
      <c r="A1830" s="51" t="str">
        <f t="shared" si="28"/>
        <v>A</v>
      </c>
      <c r="B1830" s="52" t="s">
        <v>984</v>
      </c>
      <c r="C1830" s="53" t="s">
        <v>985</v>
      </c>
      <c r="D1830" s="54">
        <v>302.80667999999997</v>
      </c>
      <c r="E1830" s="54">
        <v>302.80667999999997</v>
      </c>
      <c r="F1830" s="54">
        <v>0</v>
      </c>
    </row>
    <row r="1831" spans="1:6" s="55" customFormat="1" ht="15.75" thickTop="1" x14ac:dyDescent="0.25">
      <c r="A1831" s="51" t="str">
        <f t="shared" si="28"/>
        <v>A</v>
      </c>
      <c r="B1831" s="56" t="s">
        <v>258</v>
      </c>
      <c r="C1831" s="57" t="s">
        <v>10</v>
      </c>
      <c r="D1831" s="58">
        <v>302.80667999999997</v>
      </c>
      <c r="E1831" s="58">
        <v>302.80667999999997</v>
      </c>
      <c r="F1831" s="58">
        <v>0</v>
      </c>
    </row>
    <row r="1832" spans="1:6" s="55" customFormat="1" x14ac:dyDescent="0.25">
      <c r="A1832" s="51" t="str">
        <f t="shared" si="28"/>
        <v>A</v>
      </c>
      <c r="B1832" s="59" t="s">
        <v>258</v>
      </c>
      <c r="C1832" s="60" t="s">
        <v>12</v>
      </c>
      <c r="D1832" s="61">
        <v>302.80667999999997</v>
      </c>
      <c r="E1832" s="61">
        <v>302.80667999999997</v>
      </c>
      <c r="F1832" s="61">
        <v>0</v>
      </c>
    </row>
    <row r="1833" spans="1:6" s="55" customFormat="1" ht="36.75" thickBot="1" x14ac:dyDescent="0.3">
      <c r="A1833" s="51" t="str">
        <f t="shared" si="28"/>
        <v>A</v>
      </c>
      <c r="B1833" s="52" t="s">
        <v>986</v>
      </c>
      <c r="C1833" s="53" t="s">
        <v>987</v>
      </c>
      <c r="D1833" s="54">
        <v>172.11623</v>
      </c>
      <c r="E1833" s="54">
        <v>172.11623</v>
      </c>
      <c r="F1833" s="54">
        <v>0</v>
      </c>
    </row>
    <row r="1834" spans="1:6" s="55" customFormat="1" ht="15.75" thickTop="1" x14ac:dyDescent="0.25">
      <c r="A1834" s="51" t="str">
        <f t="shared" si="28"/>
        <v>A</v>
      </c>
      <c r="B1834" s="56" t="s">
        <v>258</v>
      </c>
      <c r="C1834" s="57" t="s">
        <v>10</v>
      </c>
      <c r="D1834" s="58">
        <v>172.11623</v>
      </c>
      <c r="E1834" s="58">
        <v>172.11623</v>
      </c>
      <c r="F1834" s="58">
        <v>0</v>
      </c>
    </row>
    <row r="1835" spans="1:6" s="55" customFormat="1" x14ac:dyDescent="0.25">
      <c r="A1835" s="51" t="str">
        <f t="shared" si="28"/>
        <v>A</v>
      </c>
      <c r="B1835" s="59" t="s">
        <v>258</v>
      </c>
      <c r="C1835" s="60" t="s">
        <v>12</v>
      </c>
      <c r="D1835" s="61">
        <v>172.11623</v>
      </c>
      <c r="E1835" s="61">
        <v>172.11623</v>
      </c>
      <c r="F1835" s="61">
        <v>0</v>
      </c>
    </row>
    <row r="1836" spans="1:6" s="55" customFormat="1" ht="36.75" thickBot="1" x14ac:dyDescent="0.3">
      <c r="A1836" s="51" t="str">
        <f t="shared" si="28"/>
        <v>A</v>
      </c>
      <c r="B1836" s="52" t="s">
        <v>988</v>
      </c>
      <c r="C1836" s="53" t="s">
        <v>989</v>
      </c>
      <c r="D1836" s="54">
        <v>291.25842999999998</v>
      </c>
      <c r="E1836" s="54">
        <v>291.25842999999998</v>
      </c>
      <c r="F1836" s="54">
        <v>0</v>
      </c>
    </row>
    <row r="1837" spans="1:6" s="55" customFormat="1" ht="15.75" thickTop="1" x14ac:dyDescent="0.25">
      <c r="A1837" s="51" t="str">
        <f t="shared" si="28"/>
        <v>A</v>
      </c>
      <c r="B1837" s="56" t="s">
        <v>258</v>
      </c>
      <c r="C1837" s="57" t="s">
        <v>10</v>
      </c>
      <c r="D1837" s="58">
        <v>291.25842999999998</v>
      </c>
      <c r="E1837" s="58">
        <v>291.25842999999998</v>
      </c>
      <c r="F1837" s="58">
        <v>0</v>
      </c>
    </row>
    <row r="1838" spans="1:6" s="55" customFormat="1" x14ac:dyDescent="0.25">
      <c r="A1838" s="51" t="str">
        <f t="shared" si="28"/>
        <v>A</v>
      </c>
      <c r="B1838" s="59" t="s">
        <v>258</v>
      </c>
      <c r="C1838" s="60" t="s">
        <v>12</v>
      </c>
      <c r="D1838" s="61">
        <v>291.25842999999998</v>
      </c>
      <c r="E1838" s="61">
        <v>291.25842999999998</v>
      </c>
      <c r="F1838" s="61">
        <v>0</v>
      </c>
    </row>
    <row r="1839" spans="1:6" s="55" customFormat="1" ht="36.75" thickBot="1" x14ac:dyDescent="0.3">
      <c r="A1839" s="51" t="str">
        <f t="shared" si="28"/>
        <v>A</v>
      </c>
      <c r="B1839" s="52" t="s">
        <v>990</v>
      </c>
      <c r="C1839" s="53" t="s">
        <v>991</v>
      </c>
      <c r="D1839" s="54">
        <v>553.27656999999999</v>
      </c>
      <c r="E1839" s="54">
        <v>553.27656999999999</v>
      </c>
      <c r="F1839" s="54">
        <v>0</v>
      </c>
    </row>
    <row r="1840" spans="1:6" s="55" customFormat="1" ht="15.75" thickTop="1" x14ac:dyDescent="0.25">
      <c r="A1840" s="51" t="str">
        <f t="shared" si="28"/>
        <v>A</v>
      </c>
      <c r="B1840" s="56" t="s">
        <v>258</v>
      </c>
      <c r="C1840" s="57" t="s">
        <v>10</v>
      </c>
      <c r="D1840" s="58">
        <v>553.27656999999999</v>
      </c>
      <c r="E1840" s="58">
        <v>553.27656999999999</v>
      </c>
      <c r="F1840" s="58">
        <v>0</v>
      </c>
    </row>
    <row r="1841" spans="1:6" s="55" customFormat="1" x14ac:dyDescent="0.25">
      <c r="A1841" s="51" t="str">
        <f t="shared" si="28"/>
        <v>A</v>
      </c>
      <c r="B1841" s="59" t="s">
        <v>258</v>
      </c>
      <c r="C1841" s="60" t="s">
        <v>12</v>
      </c>
      <c r="D1841" s="61">
        <v>553.27656999999999</v>
      </c>
      <c r="E1841" s="61">
        <v>553.27656999999999</v>
      </c>
      <c r="F1841" s="61">
        <v>0</v>
      </c>
    </row>
    <row r="1842" spans="1:6" s="55" customFormat="1" ht="36.75" thickBot="1" x14ac:dyDescent="0.3">
      <c r="A1842" s="51" t="str">
        <f t="shared" si="28"/>
        <v>A</v>
      </c>
      <c r="B1842" s="52" t="s">
        <v>992</v>
      </c>
      <c r="C1842" s="53" t="s">
        <v>993</v>
      </c>
      <c r="D1842" s="54">
        <v>482.10615000000001</v>
      </c>
      <c r="E1842" s="54">
        <v>482.10615000000001</v>
      </c>
      <c r="F1842" s="54">
        <v>0</v>
      </c>
    </row>
    <row r="1843" spans="1:6" s="55" customFormat="1" ht="15.75" thickTop="1" x14ac:dyDescent="0.25">
      <c r="A1843" s="51" t="str">
        <f t="shared" si="28"/>
        <v>A</v>
      </c>
      <c r="B1843" s="56" t="s">
        <v>258</v>
      </c>
      <c r="C1843" s="57" t="s">
        <v>10</v>
      </c>
      <c r="D1843" s="58">
        <v>482.10615000000001</v>
      </c>
      <c r="E1843" s="58">
        <v>482.10615000000001</v>
      </c>
      <c r="F1843" s="58">
        <v>0</v>
      </c>
    </row>
    <row r="1844" spans="1:6" s="55" customFormat="1" x14ac:dyDescent="0.25">
      <c r="A1844" s="51" t="str">
        <f t="shared" si="28"/>
        <v>A</v>
      </c>
      <c r="B1844" s="59" t="s">
        <v>258</v>
      </c>
      <c r="C1844" s="60" t="s">
        <v>12</v>
      </c>
      <c r="D1844" s="61">
        <v>482.10615000000001</v>
      </c>
      <c r="E1844" s="61">
        <v>482.10615000000001</v>
      </c>
      <c r="F1844" s="61">
        <v>0</v>
      </c>
    </row>
    <row r="1845" spans="1:6" s="55" customFormat="1" ht="36.75" thickBot="1" x14ac:dyDescent="0.3">
      <c r="A1845" s="51" t="str">
        <f t="shared" si="28"/>
        <v>A</v>
      </c>
      <c r="B1845" s="52" t="s">
        <v>994</v>
      </c>
      <c r="C1845" s="53" t="s">
        <v>995</v>
      </c>
      <c r="D1845" s="54">
        <v>380.53289000000001</v>
      </c>
      <c r="E1845" s="54">
        <v>380.53289000000001</v>
      </c>
      <c r="F1845" s="54">
        <v>0</v>
      </c>
    </row>
    <row r="1846" spans="1:6" s="55" customFormat="1" ht="15.75" thickTop="1" x14ac:dyDescent="0.25">
      <c r="A1846" s="51" t="str">
        <f t="shared" si="28"/>
        <v>A</v>
      </c>
      <c r="B1846" s="56" t="s">
        <v>258</v>
      </c>
      <c r="C1846" s="57" t="s">
        <v>10</v>
      </c>
      <c r="D1846" s="58">
        <v>380.53289000000001</v>
      </c>
      <c r="E1846" s="58">
        <v>380.53289000000001</v>
      </c>
      <c r="F1846" s="58">
        <v>0</v>
      </c>
    </row>
    <row r="1847" spans="1:6" s="55" customFormat="1" x14ac:dyDescent="0.25">
      <c r="A1847" s="51" t="str">
        <f t="shared" si="28"/>
        <v>A</v>
      </c>
      <c r="B1847" s="59" t="s">
        <v>258</v>
      </c>
      <c r="C1847" s="60" t="s">
        <v>12</v>
      </c>
      <c r="D1847" s="61">
        <v>380.53289000000001</v>
      </c>
      <c r="E1847" s="61">
        <v>380.53289000000001</v>
      </c>
      <c r="F1847" s="61">
        <v>0</v>
      </c>
    </row>
    <row r="1848" spans="1:6" s="55" customFormat="1" ht="36.75" thickBot="1" x14ac:dyDescent="0.3">
      <c r="A1848" s="51" t="str">
        <f t="shared" si="28"/>
        <v>A</v>
      </c>
      <c r="B1848" s="52" t="s">
        <v>996</v>
      </c>
      <c r="C1848" s="53" t="s">
        <v>997</v>
      </c>
      <c r="D1848" s="54">
        <v>301.27128999999996</v>
      </c>
      <c r="E1848" s="54">
        <v>301.27128999999996</v>
      </c>
      <c r="F1848" s="54">
        <v>0</v>
      </c>
    </row>
    <row r="1849" spans="1:6" s="55" customFormat="1" ht="15.75" thickTop="1" x14ac:dyDescent="0.25">
      <c r="A1849" s="51" t="str">
        <f t="shared" si="28"/>
        <v>A</v>
      </c>
      <c r="B1849" s="56" t="s">
        <v>258</v>
      </c>
      <c r="C1849" s="57" t="s">
        <v>10</v>
      </c>
      <c r="D1849" s="58">
        <v>301.27128999999996</v>
      </c>
      <c r="E1849" s="58">
        <v>301.27128999999996</v>
      </c>
      <c r="F1849" s="58">
        <v>0</v>
      </c>
    </row>
    <row r="1850" spans="1:6" s="55" customFormat="1" x14ac:dyDescent="0.25">
      <c r="A1850" s="51" t="str">
        <f t="shared" si="28"/>
        <v>A</v>
      </c>
      <c r="B1850" s="59" t="s">
        <v>258</v>
      </c>
      <c r="C1850" s="60" t="s">
        <v>12</v>
      </c>
      <c r="D1850" s="61">
        <v>301.27128999999996</v>
      </c>
      <c r="E1850" s="61">
        <v>301.27128999999996</v>
      </c>
      <c r="F1850" s="61">
        <v>0</v>
      </c>
    </row>
    <row r="1851" spans="1:6" s="55" customFormat="1" ht="36.75" thickBot="1" x14ac:dyDescent="0.3">
      <c r="A1851" s="51" t="str">
        <f t="shared" si="28"/>
        <v>A</v>
      </c>
      <c r="B1851" s="52" t="s">
        <v>998</v>
      </c>
      <c r="C1851" s="53" t="s">
        <v>999</v>
      </c>
      <c r="D1851" s="54">
        <v>1664.6489099999999</v>
      </c>
      <c r="E1851" s="54">
        <v>1664.6489099999999</v>
      </c>
      <c r="F1851" s="54">
        <v>0</v>
      </c>
    </row>
    <row r="1852" spans="1:6" s="55" customFormat="1" ht="15.75" thickTop="1" x14ac:dyDescent="0.25">
      <c r="A1852" s="51" t="str">
        <f t="shared" si="28"/>
        <v>A</v>
      </c>
      <c r="B1852" s="56" t="s">
        <v>258</v>
      </c>
      <c r="C1852" s="57" t="s">
        <v>10</v>
      </c>
      <c r="D1852" s="58">
        <v>1664.6489099999999</v>
      </c>
      <c r="E1852" s="58">
        <v>1664.6489099999999</v>
      </c>
      <c r="F1852" s="58">
        <v>0</v>
      </c>
    </row>
    <row r="1853" spans="1:6" s="55" customFormat="1" x14ac:dyDescent="0.25">
      <c r="A1853" s="51" t="str">
        <f t="shared" si="28"/>
        <v>A</v>
      </c>
      <c r="B1853" s="59" t="s">
        <v>258</v>
      </c>
      <c r="C1853" s="60" t="s">
        <v>12</v>
      </c>
      <c r="D1853" s="61">
        <v>1664.6489099999999</v>
      </c>
      <c r="E1853" s="61">
        <v>1664.6489099999999</v>
      </c>
      <c r="F1853" s="61">
        <v>0</v>
      </c>
    </row>
    <row r="1854" spans="1:6" s="55" customFormat="1" ht="36.75" thickBot="1" x14ac:dyDescent="0.3">
      <c r="A1854" s="51" t="str">
        <f t="shared" si="28"/>
        <v>A</v>
      </c>
      <c r="B1854" s="52" t="s">
        <v>1000</v>
      </c>
      <c r="C1854" s="53" t="s">
        <v>1001</v>
      </c>
      <c r="D1854" s="54">
        <v>267.82596999999998</v>
      </c>
      <c r="E1854" s="54">
        <v>267.82596999999998</v>
      </c>
      <c r="F1854" s="54">
        <v>0</v>
      </c>
    </row>
    <row r="1855" spans="1:6" s="55" customFormat="1" ht="15.75" thickTop="1" x14ac:dyDescent="0.25">
      <c r="A1855" s="51" t="str">
        <f t="shared" si="28"/>
        <v>A</v>
      </c>
      <c r="B1855" s="56" t="s">
        <v>258</v>
      </c>
      <c r="C1855" s="57" t="s">
        <v>10</v>
      </c>
      <c r="D1855" s="58">
        <v>267.82596999999998</v>
      </c>
      <c r="E1855" s="58">
        <v>267.82596999999998</v>
      </c>
      <c r="F1855" s="58">
        <v>0</v>
      </c>
    </row>
    <row r="1856" spans="1:6" s="55" customFormat="1" x14ac:dyDescent="0.25">
      <c r="A1856" s="51" t="str">
        <f t="shared" si="28"/>
        <v>A</v>
      </c>
      <c r="B1856" s="59" t="s">
        <v>258</v>
      </c>
      <c r="C1856" s="60" t="s">
        <v>12</v>
      </c>
      <c r="D1856" s="61">
        <v>267.82596999999998</v>
      </c>
      <c r="E1856" s="61">
        <v>267.82596999999998</v>
      </c>
      <c r="F1856" s="61">
        <v>0</v>
      </c>
    </row>
    <row r="1857" spans="1:6" s="55" customFormat="1" ht="54.75" thickBot="1" x14ac:dyDescent="0.3">
      <c r="A1857" s="51" t="str">
        <f t="shared" si="28"/>
        <v>A</v>
      </c>
      <c r="B1857" s="52" t="s">
        <v>1002</v>
      </c>
      <c r="C1857" s="53" t="s">
        <v>1003</v>
      </c>
      <c r="D1857" s="54">
        <v>191.04617999999999</v>
      </c>
      <c r="E1857" s="54">
        <v>191.04617999999999</v>
      </c>
      <c r="F1857" s="54">
        <v>0</v>
      </c>
    </row>
    <row r="1858" spans="1:6" s="55" customFormat="1" ht="15.75" thickTop="1" x14ac:dyDescent="0.25">
      <c r="A1858" s="51" t="str">
        <f t="shared" si="28"/>
        <v>A</v>
      </c>
      <c r="B1858" s="56" t="s">
        <v>258</v>
      </c>
      <c r="C1858" s="57" t="s">
        <v>10</v>
      </c>
      <c r="D1858" s="58">
        <v>191.04617999999999</v>
      </c>
      <c r="E1858" s="58">
        <v>191.04617999999999</v>
      </c>
      <c r="F1858" s="58">
        <v>0</v>
      </c>
    </row>
    <row r="1859" spans="1:6" s="55" customFormat="1" x14ac:dyDescent="0.25">
      <c r="A1859" s="51" t="str">
        <f t="shared" si="28"/>
        <v>A</v>
      </c>
      <c r="B1859" s="59" t="s">
        <v>258</v>
      </c>
      <c r="C1859" s="60" t="s">
        <v>12</v>
      </c>
      <c r="D1859" s="61">
        <v>191.04617999999999</v>
      </c>
      <c r="E1859" s="61">
        <v>191.04617999999999</v>
      </c>
      <c r="F1859" s="61">
        <v>0</v>
      </c>
    </row>
    <row r="1860" spans="1:6" s="55" customFormat="1" ht="36.75" thickBot="1" x14ac:dyDescent="0.3">
      <c r="A1860" s="51" t="str">
        <f t="shared" ref="A1860:A1923" si="29">IF(OR(D1860&lt;&gt;0,),"A","B")</f>
        <v>A</v>
      </c>
      <c r="B1860" s="52" t="s">
        <v>1004</v>
      </c>
      <c r="C1860" s="53" t="s">
        <v>1005</v>
      </c>
      <c r="D1860" s="54">
        <v>1080.0556200000001</v>
      </c>
      <c r="E1860" s="54">
        <v>1080.0556200000001</v>
      </c>
      <c r="F1860" s="54">
        <v>0</v>
      </c>
    </row>
    <row r="1861" spans="1:6" s="55" customFormat="1" ht="15.75" thickTop="1" x14ac:dyDescent="0.25">
      <c r="A1861" s="51" t="str">
        <f t="shared" si="29"/>
        <v>A</v>
      </c>
      <c r="B1861" s="56" t="s">
        <v>258</v>
      </c>
      <c r="C1861" s="57" t="s">
        <v>10</v>
      </c>
      <c r="D1861" s="58">
        <v>1080.0556200000001</v>
      </c>
      <c r="E1861" s="58">
        <v>1080.0556200000001</v>
      </c>
      <c r="F1861" s="58">
        <v>0</v>
      </c>
    </row>
    <row r="1862" spans="1:6" s="55" customFormat="1" x14ac:dyDescent="0.25">
      <c r="A1862" s="51" t="str">
        <f t="shared" si="29"/>
        <v>A</v>
      </c>
      <c r="B1862" s="59" t="s">
        <v>258</v>
      </c>
      <c r="C1862" s="60" t="s">
        <v>12</v>
      </c>
      <c r="D1862" s="61">
        <v>1080.0556200000001</v>
      </c>
      <c r="E1862" s="61">
        <v>1080.0556200000001</v>
      </c>
      <c r="F1862" s="61">
        <v>0</v>
      </c>
    </row>
    <row r="1863" spans="1:6" s="55" customFormat="1" ht="36.75" thickBot="1" x14ac:dyDescent="0.3">
      <c r="A1863" s="51" t="str">
        <f t="shared" si="29"/>
        <v>A</v>
      </c>
      <c r="B1863" s="52" t="s">
        <v>1006</v>
      </c>
      <c r="C1863" s="53" t="s">
        <v>1007</v>
      </c>
      <c r="D1863" s="54">
        <v>246.02073999999999</v>
      </c>
      <c r="E1863" s="54">
        <v>246.02073999999999</v>
      </c>
      <c r="F1863" s="54">
        <v>0</v>
      </c>
    </row>
    <row r="1864" spans="1:6" s="55" customFormat="1" ht="15.75" thickTop="1" x14ac:dyDescent="0.25">
      <c r="A1864" s="51" t="str">
        <f t="shared" si="29"/>
        <v>A</v>
      </c>
      <c r="B1864" s="56" t="s">
        <v>258</v>
      </c>
      <c r="C1864" s="57" t="s">
        <v>10</v>
      </c>
      <c r="D1864" s="58">
        <v>246.02073999999999</v>
      </c>
      <c r="E1864" s="58">
        <v>246.02073999999999</v>
      </c>
      <c r="F1864" s="58">
        <v>0</v>
      </c>
    </row>
    <row r="1865" spans="1:6" s="55" customFormat="1" x14ac:dyDescent="0.25">
      <c r="A1865" s="51" t="str">
        <f t="shared" si="29"/>
        <v>A</v>
      </c>
      <c r="B1865" s="59" t="s">
        <v>258</v>
      </c>
      <c r="C1865" s="60" t="s">
        <v>12</v>
      </c>
      <c r="D1865" s="61">
        <v>246.02073999999999</v>
      </c>
      <c r="E1865" s="61">
        <v>246.02073999999999</v>
      </c>
      <c r="F1865" s="61">
        <v>0</v>
      </c>
    </row>
    <row r="1866" spans="1:6" s="55" customFormat="1" ht="36.75" thickBot="1" x14ac:dyDescent="0.3">
      <c r="A1866" s="51" t="str">
        <f t="shared" si="29"/>
        <v>A</v>
      </c>
      <c r="B1866" s="52" t="s">
        <v>1008</v>
      </c>
      <c r="C1866" s="53" t="s">
        <v>1009</v>
      </c>
      <c r="D1866" s="54">
        <v>221.57955999999999</v>
      </c>
      <c r="E1866" s="54">
        <v>221.57955999999999</v>
      </c>
      <c r="F1866" s="54">
        <v>0</v>
      </c>
    </row>
    <row r="1867" spans="1:6" s="55" customFormat="1" ht="15.75" thickTop="1" x14ac:dyDescent="0.25">
      <c r="A1867" s="51" t="str">
        <f t="shared" si="29"/>
        <v>A</v>
      </c>
      <c r="B1867" s="56" t="s">
        <v>258</v>
      </c>
      <c r="C1867" s="57" t="s">
        <v>10</v>
      </c>
      <c r="D1867" s="58">
        <v>221.57955999999999</v>
      </c>
      <c r="E1867" s="58">
        <v>221.57955999999999</v>
      </c>
      <c r="F1867" s="58">
        <v>0</v>
      </c>
    </row>
    <row r="1868" spans="1:6" s="55" customFormat="1" x14ac:dyDescent="0.25">
      <c r="A1868" s="51" t="str">
        <f t="shared" si="29"/>
        <v>A</v>
      </c>
      <c r="B1868" s="59" t="s">
        <v>258</v>
      </c>
      <c r="C1868" s="60" t="s">
        <v>12</v>
      </c>
      <c r="D1868" s="61">
        <v>221.57955999999999</v>
      </c>
      <c r="E1868" s="61">
        <v>221.57955999999999</v>
      </c>
      <c r="F1868" s="61">
        <v>0</v>
      </c>
    </row>
    <row r="1869" spans="1:6" s="55" customFormat="1" ht="36.75" thickBot="1" x14ac:dyDescent="0.3">
      <c r="A1869" s="51" t="str">
        <f t="shared" si="29"/>
        <v>A</v>
      </c>
      <c r="B1869" s="52" t="s">
        <v>1010</v>
      </c>
      <c r="C1869" s="53" t="s">
        <v>1011</v>
      </c>
      <c r="D1869" s="54">
        <v>199.69802999999999</v>
      </c>
      <c r="E1869" s="54">
        <v>199.69802999999999</v>
      </c>
      <c r="F1869" s="54">
        <v>0</v>
      </c>
    </row>
    <row r="1870" spans="1:6" s="55" customFormat="1" ht="15.75" thickTop="1" x14ac:dyDescent="0.25">
      <c r="A1870" s="51" t="str">
        <f t="shared" si="29"/>
        <v>A</v>
      </c>
      <c r="B1870" s="56" t="s">
        <v>258</v>
      </c>
      <c r="C1870" s="57" t="s">
        <v>10</v>
      </c>
      <c r="D1870" s="58">
        <v>199.69802999999999</v>
      </c>
      <c r="E1870" s="58">
        <v>199.69802999999999</v>
      </c>
      <c r="F1870" s="58">
        <v>0</v>
      </c>
    </row>
    <row r="1871" spans="1:6" s="55" customFormat="1" x14ac:dyDescent="0.25">
      <c r="A1871" s="51" t="str">
        <f t="shared" si="29"/>
        <v>A</v>
      </c>
      <c r="B1871" s="59" t="s">
        <v>258</v>
      </c>
      <c r="C1871" s="60" t="s">
        <v>12</v>
      </c>
      <c r="D1871" s="61">
        <v>199.69802999999999</v>
      </c>
      <c r="E1871" s="61">
        <v>199.69802999999999</v>
      </c>
      <c r="F1871" s="61">
        <v>0</v>
      </c>
    </row>
    <row r="1872" spans="1:6" s="55" customFormat="1" ht="36.75" thickBot="1" x14ac:dyDescent="0.3">
      <c r="A1872" s="51" t="str">
        <f t="shared" si="29"/>
        <v>A</v>
      </c>
      <c r="B1872" s="52" t="s">
        <v>1012</v>
      </c>
      <c r="C1872" s="53" t="s">
        <v>1013</v>
      </c>
      <c r="D1872" s="54">
        <v>416.79034999999999</v>
      </c>
      <c r="E1872" s="54">
        <v>416.79034999999999</v>
      </c>
      <c r="F1872" s="54">
        <v>0</v>
      </c>
    </row>
    <row r="1873" spans="1:6" s="55" customFormat="1" ht="15.75" thickTop="1" x14ac:dyDescent="0.25">
      <c r="A1873" s="51" t="str">
        <f t="shared" si="29"/>
        <v>A</v>
      </c>
      <c r="B1873" s="56" t="s">
        <v>258</v>
      </c>
      <c r="C1873" s="57" t="s">
        <v>10</v>
      </c>
      <c r="D1873" s="58">
        <v>416.79034999999999</v>
      </c>
      <c r="E1873" s="58">
        <v>416.79034999999999</v>
      </c>
      <c r="F1873" s="58">
        <v>0</v>
      </c>
    </row>
    <row r="1874" spans="1:6" s="55" customFormat="1" x14ac:dyDescent="0.25">
      <c r="A1874" s="51" t="str">
        <f t="shared" si="29"/>
        <v>A</v>
      </c>
      <c r="B1874" s="59" t="s">
        <v>258</v>
      </c>
      <c r="C1874" s="60" t="s">
        <v>12</v>
      </c>
      <c r="D1874" s="61">
        <v>416.79034999999999</v>
      </c>
      <c r="E1874" s="61">
        <v>416.79034999999999</v>
      </c>
      <c r="F1874" s="61">
        <v>0</v>
      </c>
    </row>
    <row r="1875" spans="1:6" s="55" customFormat="1" ht="36.75" thickBot="1" x14ac:dyDescent="0.3">
      <c r="A1875" s="51" t="str">
        <f t="shared" si="29"/>
        <v>A</v>
      </c>
      <c r="B1875" s="52" t="s">
        <v>1014</v>
      </c>
      <c r="C1875" s="53" t="s">
        <v>1015</v>
      </c>
      <c r="D1875" s="54">
        <v>209.80685999999997</v>
      </c>
      <c r="E1875" s="54">
        <v>209.80685999999997</v>
      </c>
      <c r="F1875" s="54">
        <v>0</v>
      </c>
    </row>
    <row r="1876" spans="1:6" s="55" customFormat="1" ht="15.75" thickTop="1" x14ac:dyDescent="0.25">
      <c r="A1876" s="51" t="str">
        <f t="shared" si="29"/>
        <v>A</v>
      </c>
      <c r="B1876" s="56" t="s">
        <v>258</v>
      </c>
      <c r="C1876" s="57" t="s">
        <v>10</v>
      </c>
      <c r="D1876" s="58">
        <v>209.80685999999997</v>
      </c>
      <c r="E1876" s="58">
        <v>209.80685999999997</v>
      </c>
      <c r="F1876" s="58">
        <v>0</v>
      </c>
    </row>
    <row r="1877" spans="1:6" s="55" customFormat="1" x14ac:dyDescent="0.25">
      <c r="A1877" s="51" t="str">
        <f t="shared" si="29"/>
        <v>A</v>
      </c>
      <c r="B1877" s="59" t="s">
        <v>258</v>
      </c>
      <c r="C1877" s="60" t="s">
        <v>12</v>
      </c>
      <c r="D1877" s="61">
        <v>209.80685999999997</v>
      </c>
      <c r="E1877" s="61">
        <v>209.80685999999997</v>
      </c>
      <c r="F1877" s="61">
        <v>0</v>
      </c>
    </row>
    <row r="1878" spans="1:6" s="55" customFormat="1" ht="72.75" thickBot="1" x14ac:dyDescent="0.3">
      <c r="A1878" s="51" t="str">
        <f t="shared" si="29"/>
        <v>A</v>
      </c>
      <c r="B1878" s="52" t="s">
        <v>1016</v>
      </c>
      <c r="C1878" s="53" t="s">
        <v>1017</v>
      </c>
      <c r="D1878" s="54">
        <v>417.80377000000004</v>
      </c>
      <c r="E1878" s="54">
        <v>417.80377000000004</v>
      </c>
      <c r="F1878" s="54">
        <v>0</v>
      </c>
    </row>
    <row r="1879" spans="1:6" s="55" customFormat="1" ht="15.75" thickTop="1" x14ac:dyDescent="0.25">
      <c r="A1879" s="51" t="str">
        <f t="shared" si="29"/>
        <v>A</v>
      </c>
      <c r="B1879" s="56" t="s">
        <v>258</v>
      </c>
      <c r="C1879" s="57" t="s">
        <v>10</v>
      </c>
      <c r="D1879" s="58">
        <v>417.80377000000004</v>
      </c>
      <c r="E1879" s="58">
        <v>417.80377000000004</v>
      </c>
      <c r="F1879" s="58">
        <v>0</v>
      </c>
    </row>
    <row r="1880" spans="1:6" s="55" customFormat="1" x14ac:dyDescent="0.25">
      <c r="A1880" s="51" t="str">
        <f t="shared" si="29"/>
        <v>A</v>
      </c>
      <c r="B1880" s="59" t="s">
        <v>258</v>
      </c>
      <c r="C1880" s="60" t="s">
        <v>12</v>
      </c>
      <c r="D1880" s="61">
        <v>417.80377000000004</v>
      </c>
      <c r="E1880" s="61">
        <v>417.80377000000004</v>
      </c>
      <c r="F1880" s="61">
        <v>0</v>
      </c>
    </row>
    <row r="1881" spans="1:6" s="55" customFormat="1" ht="54.75" thickBot="1" x14ac:dyDescent="0.3">
      <c r="A1881" s="51" t="str">
        <f t="shared" si="29"/>
        <v>A</v>
      </c>
      <c r="B1881" s="52" t="s">
        <v>1018</v>
      </c>
      <c r="C1881" s="53" t="s">
        <v>1019</v>
      </c>
      <c r="D1881" s="54">
        <v>217.08706000000001</v>
      </c>
      <c r="E1881" s="54">
        <v>217.08706000000001</v>
      </c>
      <c r="F1881" s="54">
        <v>0</v>
      </c>
    </row>
    <row r="1882" spans="1:6" s="55" customFormat="1" ht="15.75" thickTop="1" x14ac:dyDescent="0.25">
      <c r="A1882" s="51" t="str">
        <f t="shared" si="29"/>
        <v>A</v>
      </c>
      <c r="B1882" s="56" t="s">
        <v>258</v>
      </c>
      <c r="C1882" s="57" t="s">
        <v>10</v>
      </c>
      <c r="D1882" s="58">
        <v>217.08706000000001</v>
      </c>
      <c r="E1882" s="58">
        <v>217.08706000000001</v>
      </c>
      <c r="F1882" s="58">
        <v>0</v>
      </c>
    </row>
    <row r="1883" spans="1:6" s="55" customFormat="1" x14ac:dyDescent="0.25">
      <c r="A1883" s="51" t="str">
        <f t="shared" si="29"/>
        <v>A</v>
      </c>
      <c r="B1883" s="59" t="s">
        <v>258</v>
      </c>
      <c r="C1883" s="60" t="s">
        <v>12</v>
      </c>
      <c r="D1883" s="61">
        <v>217.08706000000001</v>
      </c>
      <c r="E1883" s="61">
        <v>217.08706000000001</v>
      </c>
      <c r="F1883" s="61">
        <v>0</v>
      </c>
    </row>
    <row r="1884" spans="1:6" s="55" customFormat="1" ht="36.75" thickBot="1" x14ac:dyDescent="0.3">
      <c r="A1884" s="51" t="str">
        <f t="shared" si="29"/>
        <v>A</v>
      </c>
      <c r="B1884" s="52" t="s">
        <v>1020</v>
      </c>
      <c r="C1884" s="53" t="s">
        <v>1021</v>
      </c>
      <c r="D1884" s="54">
        <v>484.32056</v>
      </c>
      <c r="E1884" s="54">
        <v>484.32056</v>
      </c>
      <c r="F1884" s="54">
        <v>0</v>
      </c>
    </row>
    <row r="1885" spans="1:6" s="55" customFormat="1" ht="15.75" thickTop="1" x14ac:dyDescent="0.25">
      <c r="A1885" s="51" t="str">
        <f t="shared" si="29"/>
        <v>A</v>
      </c>
      <c r="B1885" s="56" t="s">
        <v>258</v>
      </c>
      <c r="C1885" s="57" t="s">
        <v>10</v>
      </c>
      <c r="D1885" s="58">
        <v>484.32056</v>
      </c>
      <c r="E1885" s="58">
        <v>484.32056</v>
      </c>
      <c r="F1885" s="58">
        <v>0</v>
      </c>
    </row>
    <row r="1886" spans="1:6" s="55" customFormat="1" x14ac:dyDescent="0.25">
      <c r="A1886" s="51" t="str">
        <f t="shared" si="29"/>
        <v>A</v>
      </c>
      <c r="B1886" s="59" t="s">
        <v>258</v>
      </c>
      <c r="C1886" s="60" t="s">
        <v>12</v>
      </c>
      <c r="D1886" s="61">
        <v>484.32056</v>
      </c>
      <c r="E1886" s="61">
        <v>484.32056</v>
      </c>
      <c r="F1886" s="61">
        <v>0</v>
      </c>
    </row>
    <row r="1887" spans="1:6" s="55" customFormat="1" ht="36.75" thickBot="1" x14ac:dyDescent="0.3">
      <c r="A1887" s="51" t="str">
        <f t="shared" si="29"/>
        <v>A</v>
      </c>
      <c r="B1887" s="52" t="s">
        <v>1022</v>
      </c>
      <c r="C1887" s="53" t="s">
        <v>1023</v>
      </c>
      <c r="D1887" s="54">
        <v>564.93103000000008</v>
      </c>
      <c r="E1887" s="54">
        <v>564.93103000000008</v>
      </c>
      <c r="F1887" s="54">
        <v>0</v>
      </c>
    </row>
    <row r="1888" spans="1:6" s="55" customFormat="1" ht="15.75" thickTop="1" x14ac:dyDescent="0.25">
      <c r="A1888" s="51" t="str">
        <f t="shared" si="29"/>
        <v>A</v>
      </c>
      <c r="B1888" s="56" t="s">
        <v>258</v>
      </c>
      <c r="C1888" s="57" t="s">
        <v>10</v>
      </c>
      <c r="D1888" s="58">
        <v>564.93103000000008</v>
      </c>
      <c r="E1888" s="58">
        <v>564.93103000000008</v>
      </c>
      <c r="F1888" s="58">
        <v>0</v>
      </c>
    </row>
    <row r="1889" spans="1:6" s="55" customFormat="1" x14ac:dyDescent="0.25">
      <c r="A1889" s="51" t="str">
        <f t="shared" si="29"/>
        <v>A</v>
      </c>
      <c r="B1889" s="59" t="s">
        <v>258</v>
      </c>
      <c r="C1889" s="60" t="s">
        <v>12</v>
      </c>
      <c r="D1889" s="61">
        <v>564.93103000000008</v>
      </c>
      <c r="E1889" s="61">
        <v>564.93103000000008</v>
      </c>
      <c r="F1889" s="61">
        <v>0</v>
      </c>
    </row>
    <row r="1890" spans="1:6" s="55" customFormat="1" ht="54.75" thickBot="1" x14ac:dyDescent="0.3">
      <c r="A1890" s="51" t="str">
        <f t="shared" si="29"/>
        <v>A</v>
      </c>
      <c r="B1890" s="52" t="s">
        <v>1024</v>
      </c>
      <c r="C1890" s="53" t="s">
        <v>1025</v>
      </c>
      <c r="D1890" s="54">
        <v>386.41226</v>
      </c>
      <c r="E1890" s="54">
        <v>386.41226</v>
      </c>
      <c r="F1890" s="54">
        <v>0</v>
      </c>
    </row>
    <row r="1891" spans="1:6" s="55" customFormat="1" ht="15.75" thickTop="1" x14ac:dyDescent="0.25">
      <c r="A1891" s="51" t="str">
        <f t="shared" si="29"/>
        <v>A</v>
      </c>
      <c r="B1891" s="56" t="s">
        <v>258</v>
      </c>
      <c r="C1891" s="57" t="s">
        <v>10</v>
      </c>
      <c r="D1891" s="58">
        <v>386.41226</v>
      </c>
      <c r="E1891" s="58">
        <v>386.41226</v>
      </c>
      <c r="F1891" s="58">
        <v>0</v>
      </c>
    </row>
    <row r="1892" spans="1:6" s="55" customFormat="1" x14ac:dyDescent="0.25">
      <c r="A1892" s="51" t="str">
        <f t="shared" si="29"/>
        <v>A</v>
      </c>
      <c r="B1892" s="59" t="s">
        <v>258</v>
      </c>
      <c r="C1892" s="60" t="s">
        <v>12</v>
      </c>
      <c r="D1892" s="61">
        <v>386.41226</v>
      </c>
      <c r="E1892" s="61">
        <v>386.41226</v>
      </c>
      <c r="F1892" s="61">
        <v>0</v>
      </c>
    </row>
    <row r="1893" spans="1:6" s="55" customFormat="1" ht="36.75" thickBot="1" x14ac:dyDescent="0.3">
      <c r="A1893" s="51" t="str">
        <f t="shared" si="29"/>
        <v>A</v>
      </c>
      <c r="B1893" s="52" t="s">
        <v>1026</v>
      </c>
      <c r="C1893" s="53" t="s">
        <v>1027</v>
      </c>
      <c r="D1893" s="54">
        <v>286.85821999999996</v>
      </c>
      <c r="E1893" s="54">
        <v>286.85821999999996</v>
      </c>
      <c r="F1893" s="54">
        <v>0</v>
      </c>
    </row>
    <row r="1894" spans="1:6" s="55" customFormat="1" ht="15.75" thickTop="1" x14ac:dyDescent="0.25">
      <c r="A1894" s="51" t="str">
        <f t="shared" si="29"/>
        <v>A</v>
      </c>
      <c r="B1894" s="56" t="s">
        <v>258</v>
      </c>
      <c r="C1894" s="57" t="s">
        <v>10</v>
      </c>
      <c r="D1894" s="58">
        <v>286.85821999999996</v>
      </c>
      <c r="E1894" s="58">
        <v>286.85821999999996</v>
      </c>
      <c r="F1894" s="58">
        <v>0</v>
      </c>
    </row>
    <row r="1895" spans="1:6" s="55" customFormat="1" x14ac:dyDescent="0.25">
      <c r="A1895" s="51" t="str">
        <f t="shared" si="29"/>
        <v>A</v>
      </c>
      <c r="B1895" s="59" t="s">
        <v>258</v>
      </c>
      <c r="C1895" s="60" t="s">
        <v>12</v>
      </c>
      <c r="D1895" s="61">
        <v>286.85821999999996</v>
      </c>
      <c r="E1895" s="61">
        <v>286.85821999999996</v>
      </c>
      <c r="F1895" s="61">
        <v>0</v>
      </c>
    </row>
    <row r="1896" spans="1:6" s="55" customFormat="1" ht="36.75" thickBot="1" x14ac:dyDescent="0.3">
      <c r="A1896" s="51" t="str">
        <f t="shared" si="29"/>
        <v>A</v>
      </c>
      <c r="B1896" s="52" t="s">
        <v>1028</v>
      </c>
      <c r="C1896" s="53" t="s">
        <v>1029</v>
      </c>
      <c r="D1896" s="54">
        <v>140.39339999999999</v>
      </c>
      <c r="E1896" s="54">
        <v>140.39339999999999</v>
      </c>
      <c r="F1896" s="54">
        <v>0</v>
      </c>
    </row>
    <row r="1897" spans="1:6" s="55" customFormat="1" ht="15.75" thickTop="1" x14ac:dyDescent="0.25">
      <c r="A1897" s="51" t="str">
        <f t="shared" si="29"/>
        <v>A</v>
      </c>
      <c r="B1897" s="56" t="s">
        <v>258</v>
      </c>
      <c r="C1897" s="57" t="s">
        <v>10</v>
      </c>
      <c r="D1897" s="58">
        <v>140.39339999999999</v>
      </c>
      <c r="E1897" s="58">
        <v>140.39339999999999</v>
      </c>
      <c r="F1897" s="58">
        <v>0</v>
      </c>
    </row>
    <row r="1898" spans="1:6" s="55" customFormat="1" x14ac:dyDescent="0.25">
      <c r="A1898" s="51" t="str">
        <f t="shared" si="29"/>
        <v>A</v>
      </c>
      <c r="B1898" s="59" t="s">
        <v>258</v>
      </c>
      <c r="C1898" s="60" t="s">
        <v>12</v>
      </c>
      <c r="D1898" s="61">
        <v>140.39339999999999</v>
      </c>
      <c r="E1898" s="61">
        <v>140.39339999999999</v>
      </c>
      <c r="F1898" s="61">
        <v>0</v>
      </c>
    </row>
    <row r="1899" spans="1:6" s="55" customFormat="1" ht="36.75" thickBot="1" x14ac:dyDescent="0.3">
      <c r="A1899" s="51" t="str">
        <f t="shared" si="29"/>
        <v>A</v>
      </c>
      <c r="B1899" s="52" t="s">
        <v>1030</v>
      </c>
      <c r="C1899" s="53" t="s">
        <v>1031</v>
      </c>
      <c r="D1899" s="54">
        <v>358.22601000000003</v>
      </c>
      <c r="E1899" s="54">
        <v>358.22601000000003</v>
      </c>
      <c r="F1899" s="54">
        <v>0</v>
      </c>
    </row>
    <row r="1900" spans="1:6" s="55" customFormat="1" ht="15.75" thickTop="1" x14ac:dyDescent="0.25">
      <c r="A1900" s="51" t="str">
        <f t="shared" si="29"/>
        <v>A</v>
      </c>
      <c r="B1900" s="56" t="s">
        <v>258</v>
      </c>
      <c r="C1900" s="57" t="s">
        <v>10</v>
      </c>
      <c r="D1900" s="58">
        <v>358.22601000000003</v>
      </c>
      <c r="E1900" s="58">
        <v>358.22601000000003</v>
      </c>
      <c r="F1900" s="58">
        <v>0</v>
      </c>
    </row>
    <row r="1901" spans="1:6" s="55" customFormat="1" x14ac:dyDescent="0.25">
      <c r="A1901" s="51" t="str">
        <f t="shared" si="29"/>
        <v>A</v>
      </c>
      <c r="B1901" s="59" t="s">
        <v>258</v>
      </c>
      <c r="C1901" s="60" t="s">
        <v>12</v>
      </c>
      <c r="D1901" s="61">
        <v>358.22601000000003</v>
      </c>
      <c r="E1901" s="61">
        <v>358.22601000000003</v>
      </c>
      <c r="F1901" s="61">
        <v>0</v>
      </c>
    </row>
    <row r="1902" spans="1:6" s="55" customFormat="1" ht="36.75" thickBot="1" x14ac:dyDescent="0.3">
      <c r="A1902" s="51" t="str">
        <f t="shared" si="29"/>
        <v>A</v>
      </c>
      <c r="B1902" s="52" t="s">
        <v>1032</v>
      </c>
      <c r="C1902" s="53" t="s">
        <v>1033</v>
      </c>
      <c r="D1902" s="54">
        <v>230.06227999999999</v>
      </c>
      <c r="E1902" s="54">
        <v>230.06227999999999</v>
      </c>
      <c r="F1902" s="54">
        <v>0</v>
      </c>
    </row>
    <row r="1903" spans="1:6" s="55" customFormat="1" ht="15.75" thickTop="1" x14ac:dyDescent="0.25">
      <c r="A1903" s="51" t="str">
        <f t="shared" si="29"/>
        <v>A</v>
      </c>
      <c r="B1903" s="56" t="s">
        <v>258</v>
      </c>
      <c r="C1903" s="57" t="s">
        <v>10</v>
      </c>
      <c r="D1903" s="58">
        <v>230.06227999999999</v>
      </c>
      <c r="E1903" s="58">
        <v>230.06227999999999</v>
      </c>
      <c r="F1903" s="58">
        <v>0</v>
      </c>
    </row>
    <row r="1904" spans="1:6" s="55" customFormat="1" x14ac:dyDescent="0.25">
      <c r="A1904" s="51" t="str">
        <f t="shared" si="29"/>
        <v>A</v>
      </c>
      <c r="B1904" s="59" t="s">
        <v>258</v>
      </c>
      <c r="C1904" s="60" t="s">
        <v>12</v>
      </c>
      <c r="D1904" s="61">
        <v>230.06227999999999</v>
      </c>
      <c r="E1904" s="61">
        <v>230.06227999999999</v>
      </c>
      <c r="F1904" s="61">
        <v>0</v>
      </c>
    </row>
    <row r="1905" spans="1:6" s="55" customFormat="1" ht="36.75" thickBot="1" x14ac:dyDescent="0.3">
      <c r="A1905" s="51" t="str">
        <f t="shared" si="29"/>
        <v>A</v>
      </c>
      <c r="B1905" s="52" t="s">
        <v>1034</v>
      </c>
      <c r="C1905" s="53" t="s">
        <v>1035</v>
      </c>
      <c r="D1905" s="54">
        <v>302.42361999999997</v>
      </c>
      <c r="E1905" s="54">
        <v>302.42361999999997</v>
      </c>
      <c r="F1905" s="54">
        <v>0</v>
      </c>
    </row>
    <row r="1906" spans="1:6" s="55" customFormat="1" ht="15.75" thickTop="1" x14ac:dyDescent="0.25">
      <c r="A1906" s="51" t="str">
        <f t="shared" si="29"/>
        <v>A</v>
      </c>
      <c r="B1906" s="56" t="s">
        <v>258</v>
      </c>
      <c r="C1906" s="57" t="s">
        <v>10</v>
      </c>
      <c r="D1906" s="58">
        <v>302.42361999999997</v>
      </c>
      <c r="E1906" s="58">
        <v>302.42361999999997</v>
      </c>
      <c r="F1906" s="58">
        <v>0</v>
      </c>
    </row>
    <row r="1907" spans="1:6" s="55" customFormat="1" x14ac:dyDescent="0.25">
      <c r="A1907" s="51" t="str">
        <f t="shared" si="29"/>
        <v>A</v>
      </c>
      <c r="B1907" s="59" t="s">
        <v>258</v>
      </c>
      <c r="C1907" s="60" t="s">
        <v>12</v>
      </c>
      <c r="D1907" s="61">
        <v>302.42361999999997</v>
      </c>
      <c r="E1907" s="61">
        <v>302.42361999999997</v>
      </c>
      <c r="F1907" s="61">
        <v>0</v>
      </c>
    </row>
    <row r="1908" spans="1:6" s="55" customFormat="1" ht="36.75" thickBot="1" x14ac:dyDescent="0.3">
      <c r="A1908" s="51" t="str">
        <f t="shared" si="29"/>
        <v>A</v>
      </c>
      <c r="B1908" s="52" t="s">
        <v>1036</v>
      </c>
      <c r="C1908" s="53" t="s">
        <v>1037</v>
      </c>
      <c r="D1908" s="54">
        <v>537.64056999999991</v>
      </c>
      <c r="E1908" s="54">
        <v>537.64056999999991</v>
      </c>
      <c r="F1908" s="54">
        <v>0</v>
      </c>
    </row>
    <row r="1909" spans="1:6" s="55" customFormat="1" ht="15.75" thickTop="1" x14ac:dyDescent="0.25">
      <c r="A1909" s="51" t="str">
        <f t="shared" si="29"/>
        <v>A</v>
      </c>
      <c r="B1909" s="56" t="s">
        <v>258</v>
      </c>
      <c r="C1909" s="57" t="s">
        <v>10</v>
      </c>
      <c r="D1909" s="58">
        <v>537.64056999999991</v>
      </c>
      <c r="E1909" s="58">
        <v>537.64056999999991</v>
      </c>
      <c r="F1909" s="58">
        <v>0</v>
      </c>
    </row>
    <row r="1910" spans="1:6" s="55" customFormat="1" x14ac:dyDescent="0.25">
      <c r="A1910" s="51" t="str">
        <f t="shared" si="29"/>
        <v>A</v>
      </c>
      <c r="B1910" s="59" t="s">
        <v>258</v>
      </c>
      <c r="C1910" s="60" t="s">
        <v>12</v>
      </c>
      <c r="D1910" s="61">
        <v>537.64056999999991</v>
      </c>
      <c r="E1910" s="61">
        <v>537.64056999999991</v>
      </c>
      <c r="F1910" s="61">
        <v>0</v>
      </c>
    </row>
    <row r="1911" spans="1:6" s="55" customFormat="1" ht="36.75" thickBot="1" x14ac:dyDescent="0.3">
      <c r="A1911" s="51" t="str">
        <f t="shared" si="29"/>
        <v>A</v>
      </c>
      <c r="B1911" s="52" t="s">
        <v>1038</v>
      </c>
      <c r="C1911" s="53" t="s">
        <v>1039</v>
      </c>
      <c r="D1911" s="54">
        <v>149.03752</v>
      </c>
      <c r="E1911" s="54">
        <v>149.03752</v>
      </c>
      <c r="F1911" s="54">
        <v>0</v>
      </c>
    </row>
    <row r="1912" spans="1:6" s="55" customFormat="1" ht="15.75" thickTop="1" x14ac:dyDescent="0.25">
      <c r="A1912" s="51" t="str">
        <f t="shared" si="29"/>
        <v>A</v>
      </c>
      <c r="B1912" s="56" t="s">
        <v>258</v>
      </c>
      <c r="C1912" s="57" t="s">
        <v>10</v>
      </c>
      <c r="D1912" s="58">
        <v>149.03752</v>
      </c>
      <c r="E1912" s="58">
        <v>149.03752</v>
      </c>
      <c r="F1912" s="58">
        <v>0</v>
      </c>
    </row>
    <row r="1913" spans="1:6" s="55" customFormat="1" x14ac:dyDescent="0.25">
      <c r="A1913" s="51" t="str">
        <f t="shared" si="29"/>
        <v>A</v>
      </c>
      <c r="B1913" s="59" t="s">
        <v>258</v>
      </c>
      <c r="C1913" s="60" t="s">
        <v>12</v>
      </c>
      <c r="D1913" s="61">
        <v>149.03752</v>
      </c>
      <c r="E1913" s="61">
        <v>149.03752</v>
      </c>
      <c r="F1913" s="61">
        <v>0</v>
      </c>
    </row>
    <row r="1914" spans="1:6" s="55" customFormat="1" ht="36.75" thickBot="1" x14ac:dyDescent="0.3">
      <c r="A1914" s="51" t="str">
        <f t="shared" si="29"/>
        <v>A</v>
      </c>
      <c r="B1914" s="52" t="s">
        <v>1040</v>
      </c>
      <c r="C1914" s="53" t="s">
        <v>1041</v>
      </c>
      <c r="D1914" s="54">
        <v>410.65634999999997</v>
      </c>
      <c r="E1914" s="54">
        <v>410.65634999999997</v>
      </c>
      <c r="F1914" s="54">
        <v>0</v>
      </c>
    </row>
    <row r="1915" spans="1:6" s="55" customFormat="1" ht="15.75" thickTop="1" x14ac:dyDescent="0.25">
      <c r="A1915" s="51" t="str">
        <f t="shared" si="29"/>
        <v>A</v>
      </c>
      <c r="B1915" s="56" t="s">
        <v>258</v>
      </c>
      <c r="C1915" s="57" t="s">
        <v>10</v>
      </c>
      <c r="D1915" s="58">
        <v>410.65634999999997</v>
      </c>
      <c r="E1915" s="58">
        <v>410.65634999999997</v>
      </c>
      <c r="F1915" s="58">
        <v>0</v>
      </c>
    </row>
    <row r="1916" spans="1:6" s="55" customFormat="1" x14ac:dyDescent="0.25">
      <c r="A1916" s="51" t="str">
        <f t="shared" si="29"/>
        <v>A</v>
      </c>
      <c r="B1916" s="59" t="s">
        <v>258</v>
      </c>
      <c r="C1916" s="60" t="s">
        <v>12</v>
      </c>
      <c r="D1916" s="61">
        <v>410.65634999999997</v>
      </c>
      <c r="E1916" s="61">
        <v>410.65634999999997</v>
      </c>
      <c r="F1916" s="61">
        <v>0</v>
      </c>
    </row>
    <row r="1917" spans="1:6" s="55" customFormat="1" ht="54.75" thickBot="1" x14ac:dyDescent="0.3">
      <c r="A1917" s="51" t="str">
        <f t="shared" si="29"/>
        <v>A</v>
      </c>
      <c r="B1917" s="52" t="s">
        <v>1042</v>
      </c>
      <c r="C1917" s="53" t="s">
        <v>1043</v>
      </c>
      <c r="D1917" s="54">
        <v>194.523</v>
      </c>
      <c r="E1917" s="54">
        <v>194.523</v>
      </c>
      <c r="F1917" s="54">
        <v>0</v>
      </c>
    </row>
    <row r="1918" spans="1:6" s="55" customFormat="1" ht="15.75" thickTop="1" x14ac:dyDescent="0.25">
      <c r="A1918" s="51" t="str">
        <f t="shared" si="29"/>
        <v>A</v>
      </c>
      <c r="B1918" s="56" t="s">
        <v>258</v>
      </c>
      <c r="C1918" s="57" t="s">
        <v>10</v>
      </c>
      <c r="D1918" s="58">
        <v>194.523</v>
      </c>
      <c r="E1918" s="58">
        <v>194.523</v>
      </c>
      <c r="F1918" s="58">
        <v>0</v>
      </c>
    </row>
    <row r="1919" spans="1:6" s="55" customFormat="1" x14ac:dyDescent="0.25">
      <c r="A1919" s="51" t="str">
        <f t="shared" si="29"/>
        <v>A</v>
      </c>
      <c r="B1919" s="59" t="s">
        <v>258</v>
      </c>
      <c r="C1919" s="60" t="s">
        <v>12</v>
      </c>
      <c r="D1919" s="61">
        <v>194.523</v>
      </c>
      <c r="E1919" s="61">
        <v>194.523</v>
      </c>
      <c r="F1919" s="61">
        <v>0</v>
      </c>
    </row>
    <row r="1920" spans="1:6" s="55" customFormat="1" ht="36.75" thickBot="1" x14ac:dyDescent="0.3">
      <c r="A1920" s="51" t="str">
        <f t="shared" si="29"/>
        <v>A</v>
      </c>
      <c r="B1920" s="52" t="s">
        <v>1044</v>
      </c>
      <c r="C1920" s="53" t="s">
        <v>1045</v>
      </c>
      <c r="D1920" s="54">
        <v>382.16642999999999</v>
      </c>
      <c r="E1920" s="54">
        <v>382.16642999999999</v>
      </c>
      <c r="F1920" s="54">
        <v>0</v>
      </c>
    </row>
    <row r="1921" spans="1:6" s="55" customFormat="1" ht="15.75" thickTop="1" x14ac:dyDescent="0.25">
      <c r="A1921" s="51" t="str">
        <f t="shared" si="29"/>
        <v>A</v>
      </c>
      <c r="B1921" s="56" t="s">
        <v>258</v>
      </c>
      <c r="C1921" s="57" t="s">
        <v>10</v>
      </c>
      <c r="D1921" s="58">
        <v>382.16642999999999</v>
      </c>
      <c r="E1921" s="58">
        <v>382.16642999999999</v>
      </c>
      <c r="F1921" s="58">
        <v>0</v>
      </c>
    </row>
    <row r="1922" spans="1:6" s="55" customFormat="1" x14ac:dyDescent="0.25">
      <c r="A1922" s="51" t="str">
        <f t="shared" si="29"/>
        <v>A</v>
      </c>
      <c r="B1922" s="59" t="s">
        <v>258</v>
      </c>
      <c r="C1922" s="60" t="s">
        <v>12</v>
      </c>
      <c r="D1922" s="61">
        <v>382.16642999999999</v>
      </c>
      <c r="E1922" s="61">
        <v>382.16642999999999</v>
      </c>
      <c r="F1922" s="61">
        <v>0</v>
      </c>
    </row>
    <row r="1923" spans="1:6" s="55" customFormat="1" ht="36.75" thickBot="1" x14ac:dyDescent="0.3">
      <c r="A1923" s="51" t="str">
        <f t="shared" si="29"/>
        <v>A</v>
      </c>
      <c r="B1923" s="52" t="s">
        <v>1046</v>
      </c>
      <c r="C1923" s="53" t="s">
        <v>1047</v>
      </c>
      <c r="D1923" s="54">
        <v>596.69855000000007</v>
      </c>
      <c r="E1923" s="54">
        <v>596.69855000000007</v>
      </c>
      <c r="F1923" s="54">
        <v>0</v>
      </c>
    </row>
    <row r="1924" spans="1:6" s="55" customFormat="1" ht="15.75" thickTop="1" x14ac:dyDescent="0.25">
      <c r="A1924" s="51" t="str">
        <f t="shared" ref="A1924:A1987" si="30">IF(OR(D1924&lt;&gt;0,),"A","B")</f>
        <v>A</v>
      </c>
      <c r="B1924" s="56" t="s">
        <v>258</v>
      </c>
      <c r="C1924" s="57" t="s">
        <v>10</v>
      </c>
      <c r="D1924" s="58">
        <v>596.69855000000007</v>
      </c>
      <c r="E1924" s="58">
        <v>596.69855000000007</v>
      </c>
      <c r="F1924" s="58">
        <v>0</v>
      </c>
    </row>
    <row r="1925" spans="1:6" s="55" customFormat="1" x14ac:dyDescent="0.25">
      <c r="A1925" s="51" t="str">
        <f t="shared" si="30"/>
        <v>A</v>
      </c>
      <c r="B1925" s="59" t="s">
        <v>258</v>
      </c>
      <c r="C1925" s="60" t="s">
        <v>12</v>
      </c>
      <c r="D1925" s="61">
        <v>596.69855000000007</v>
      </c>
      <c r="E1925" s="61">
        <v>596.69855000000007</v>
      </c>
      <c r="F1925" s="61">
        <v>0</v>
      </c>
    </row>
    <row r="1926" spans="1:6" s="55" customFormat="1" ht="36.75" thickBot="1" x14ac:dyDescent="0.3">
      <c r="A1926" s="51" t="str">
        <f t="shared" si="30"/>
        <v>A</v>
      </c>
      <c r="B1926" s="52" t="s">
        <v>1048</v>
      </c>
      <c r="C1926" s="53" t="s">
        <v>1049</v>
      </c>
      <c r="D1926" s="54">
        <v>366.31501000000003</v>
      </c>
      <c r="E1926" s="54">
        <v>366.31501000000003</v>
      </c>
      <c r="F1926" s="54">
        <v>0</v>
      </c>
    </row>
    <row r="1927" spans="1:6" s="55" customFormat="1" ht="15.75" thickTop="1" x14ac:dyDescent="0.25">
      <c r="A1927" s="51" t="str">
        <f t="shared" si="30"/>
        <v>A</v>
      </c>
      <c r="B1927" s="56" t="s">
        <v>258</v>
      </c>
      <c r="C1927" s="57" t="s">
        <v>10</v>
      </c>
      <c r="D1927" s="58">
        <v>366.31501000000003</v>
      </c>
      <c r="E1927" s="58">
        <v>366.31501000000003</v>
      </c>
      <c r="F1927" s="58">
        <v>0</v>
      </c>
    </row>
    <row r="1928" spans="1:6" s="55" customFormat="1" x14ac:dyDescent="0.25">
      <c r="A1928" s="51" t="str">
        <f t="shared" si="30"/>
        <v>A</v>
      </c>
      <c r="B1928" s="59" t="s">
        <v>258</v>
      </c>
      <c r="C1928" s="60" t="s">
        <v>12</v>
      </c>
      <c r="D1928" s="61">
        <v>366.31501000000003</v>
      </c>
      <c r="E1928" s="61">
        <v>366.31501000000003</v>
      </c>
      <c r="F1928" s="61">
        <v>0</v>
      </c>
    </row>
    <row r="1929" spans="1:6" s="55" customFormat="1" ht="36.75" thickBot="1" x14ac:dyDescent="0.3">
      <c r="A1929" s="51" t="str">
        <f t="shared" si="30"/>
        <v>A</v>
      </c>
      <c r="B1929" s="52" t="s">
        <v>1050</v>
      </c>
      <c r="C1929" s="53" t="s">
        <v>1051</v>
      </c>
      <c r="D1929" s="54">
        <v>269.03742999999997</v>
      </c>
      <c r="E1929" s="54">
        <v>269.03742999999997</v>
      </c>
      <c r="F1929" s="54">
        <v>0</v>
      </c>
    </row>
    <row r="1930" spans="1:6" s="55" customFormat="1" ht="15.75" thickTop="1" x14ac:dyDescent="0.25">
      <c r="A1930" s="51" t="str">
        <f t="shared" si="30"/>
        <v>A</v>
      </c>
      <c r="B1930" s="56" t="s">
        <v>258</v>
      </c>
      <c r="C1930" s="57" t="s">
        <v>10</v>
      </c>
      <c r="D1930" s="58">
        <v>269.03742999999997</v>
      </c>
      <c r="E1930" s="58">
        <v>269.03742999999997</v>
      </c>
      <c r="F1930" s="58">
        <v>0</v>
      </c>
    </row>
    <row r="1931" spans="1:6" s="55" customFormat="1" x14ac:dyDescent="0.25">
      <c r="A1931" s="51" t="str">
        <f t="shared" si="30"/>
        <v>A</v>
      </c>
      <c r="B1931" s="59" t="s">
        <v>258</v>
      </c>
      <c r="C1931" s="60" t="s">
        <v>12</v>
      </c>
      <c r="D1931" s="61">
        <v>269.03742999999997</v>
      </c>
      <c r="E1931" s="61">
        <v>269.03742999999997</v>
      </c>
      <c r="F1931" s="61">
        <v>0</v>
      </c>
    </row>
    <row r="1932" spans="1:6" s="55" customFormat="1" ht="36.75" thickBot="1" x14ac:dyDescent="0.3">
      <c r="A1932" s="51" t="str">
        <f t="shared" si="30"/>
        <v>A</v>
      </c>
      <c r="B1932" s="52" t="s">
        <v>1052</v>
      </c>
      <c r="C1932" s="53" t="s">
        <v>1053</v>
      </c>
      <c r="D1932" s="54">
        <v>501.6968</v>
      </c>
      <c r="E1932" s="54">
        <v>501.6968</v>
      </c>
      <c r="F1932" s="54">
        <v>0</v>
      </c>
    </row>
    <row r="1933" spans="1:6" s="55" customFormat="1" ht="15.75" thickTop="1" x14ac:dyDescent="0.25">
      <c r="A1933" s="51" t="str">
        <f t="shared" si="30"/>
        <v>A</v>
      </c>
      <c r="B1933" s="56" t="s">
        <v>258</v>
      </c>
      <c r="C1933" s="57" t="s">
        <v>10</v>
      </c>
      <c r="D1933" s="58">
        <v>501.6968</v>
      </c>
      <c r="E1933" s="58">
        <v>501.6968</v>
      </c>
      <c r="F1933" s="58">
        <v>0</v>
      </c>
    </row>
    <row r="1934" spans="1:6" s="55" customFormat="1" x14ac:dyDescent="0.25">
      <c r="A1934" s="51" t="str">
        <f t="shared" si="30"/>
        <v>A</v>
      </c>
      <c r="B1934" s="59" t="s">
        <v>258</v>
      </c>
      <c r="C1934" s="60" t="s">
        <v>12</v>
      </c>
      <c r="D1934" s="61">
        <v>501.6968</v>
      </c>
      <c r="E1934" s="61">
        <v>501.6968</v>
      </c>
      <c r="F1934" s="61">
        <v>0</v>
      </c>
    </row>
    <row r="1935" spans="1:6" s="55" customFormat="1" ht="36.75" thickBot="1" x14ac:dyDescent="0.3">
      <c r="A1935" s="51" t="str">
        <f t="shared" si="30"/>
        <v>A</v>
      </c>
      <c r="B1935" s="52" t="s">
        <v>1054</v>
      </c>
      <c r="C1935" s="53" t="s">
        <v>1055</v>
      </c>
      <c r="D1935" s="54">
        <v>175.15710999999999</v>
      </c>
      <c r="E1935" s="54">
        <v>175.15710999999999</v>
      </c>
      <c r="F1935" s="54">
        <v>0</v>
      </c>
    </row>
    <row r="1936" spans="1:6" s="55" customFormat="1" ht="15.75" thickTop="1" x14ac:dyDescent="0.25">
      <c r="A1936" s="51" t="str">
        <f t="shared" si="30"/>
        <v>A</v>
      </c>
      <c r="B1936" s="56" t="s">
        <v>258</v>
      </c>
      <c r="C1936" s="57" t="s">
        <v>10</v>
      </c>
      <c r="D1936" s="58">
        <v>175.15710999999999</v>
      </c>
      <c r="E1936" s="58">
        <v>175.15710999999999</v>
      </c>
      <c r="F1936" s="58">
        <v>0</v>
      </c>
    </row>
    <row r="1937" spans="1:6" s="55" customFormat="1" x14ac:dyDescent="0.25">
      <c r="A1937" s="51" t="str">
        <f t="shared" si="30"/>
        <v>A</v>
      </c>
      <c r="B1937" s="59" t="s">
        <v>258</v>
      </c>
      <c r="C1937" s="60" t="s">
        <v>12</v>
      </c>
      <c r="D1937" s="61">
        <v>175.15710999999999</v>
      </c>
      <c r="E1937" s="61">
        <v>175.15710999999999</v>
      </c>
      <c r="F1937" s="61">
        <v>0</v>
      </c>
    </row>
    <row r="1938" spans="1:6" s="55" customFormat="1" ht="36.75" thickBot="1" x14ac:dyDescent="0.3">
      <c r="A1938" s="51" t="str">
        <f t="shared" si="30"/>
        <v>A</v>
      </c>
      <c r="B1938" s="52" t="s">
        <v>1056</v>
      </c>
      <c r="C1938" s="53" t="s">
        <v>1057</v>
      </c>
      <c r="D1938" s="54">
        <v>27.084060000000001</v>
      </c>
      <c r="E1938" s="54">
        <v>27.084060000000001</v>
      </c>
      <c r="F1938" s="54">
        <v>0</v>
      </c>
    </row>
    <row r="1939" spans="1:6" s="55" customFormat="1" ht="15.75" thickTop="1" x14ac:dyDescent="0.25">
      <c r="A1939" s="51" t="str">
        <f t="shared" si="30"/>
        <v>A</v>
      </c>
      <c r="B1939" s="56" t="s">
        <v>258</v>
      </c>
      <c r="C1939" s="57" t="s">
        <v>10</v>
      </c>
      <c r="D1939" s="58">
        <v>27.084060000000001</v>
      </c>
      <c r="E1939" s="58">
        <v>27.084060000000001</v>
      </c>
      <c r="F1939" s="58">
        <v>0</v>
      </c>
    </row>
    <row r="1940" spans="1:6" s="55" customFormat="1" x14ac:dyDescent="0.25">
      <c r="A1940" s="51" t="str">
        <f t="shared" si="30"/>
        <v>A</v>
      </c>
      <c r="B1940" s="59" t="s">
        <v>258</v>
      </c>
      <c r="C1940" s="60" t="s">
        <v>12</v>
      </c>
      <c r="D1940" s="61">
        <v>27.084060000000001</v>
      </c>
      <c r="E1940" s="61">
        <v>27.084060000000001</v>
      </c>
      <c r="F1940" s="61">
        <v>0</v>
      </c>
    </row>
    <row r="1941" spans="1:6" s="55" customFormat="1" ht="36.75" thickBot="1" x14ac:dyDescent="0.3">
      <c r="A1941" s="51" t="str">
        <f t="shared" si="30"/>
        <v>A</v>
      </c>
      <c r="B1941" s="52" t="s">
        <v>1058</v>
      </c>
      <c r="C1941" s="53" t="s">
        <v>1059</v>
      </c>
      <c r="D1941" s="54">
        <v>787.68916999999999</v>
      </c>
      <c r="E1941" s="54">
        <v>787.68916999999999</v>
      </c>
      <c r="F1941" s="54">
        <v>0</v>
      </c>
    </row>
    <row r="1942" spans="1:6" s="55" customFormat="1" ht="15.75" thickTop="1" x14ac:dyDescent="0.25">
      <c r="A1942" s="51" t="str">
        <f t="shared" si="30"/>
        <v>A</v>
      </c>
      <c r="B1942" s="56" t="s">
        <v>258</v>
      </c>
      <c r="C1942" s="57" t="s">
        <v>10</v>
      </c>
      <c r="D1942" s="58">
        <v>787.68916999999999</v>
      </c>
      <c r="E1942" s="58">
        <v>787.68916999999999</v>
      </c>
      <c r="F1942" s="58">
        <v>0</v>
      </c>
    </row>
    <row r="1943" spans="1:6" s="55" customFormat="1" x14ac:dyDescent="0.25">
      <c r="A1943" s="51" t="str">
        <f t="shared" si="30"/>
        <v>A</v>
      </c>
      <c r="B1943" s="59" t="s">
        <v>258</v>
      </c>
      <c r="C1943" s="60" t="s">
        <v>12</v>
      </c>
      <c r="D1943" s="61">
        <v>787.68916999999999</v>
      </c>
      <c r="E1943" s="61">
        <v>787.68916999999999</v>
      </c>
      <c r="F1943" s="61">
        <v>0</v>
      </c>
    </row>
    <row r="1944" spans="1:6" s="55" customFormat="1" ht="36.75" thickBot="1" x14ac:dyDescent="0.3">
      <c r="A1944" s="51" t="str">
        <f t="shared" si="30"/>
        <v>A</v>
      </c>
      <c r="B1944" s="52" t="s">
        <v>1060</v>
      </c>
      <c r="C1944" s="53" t="s">
        <v>1061</v>
      </c>
      <c r="D1944" s="54">
        <v>156.32008999999999</v>
      </c>
      <c r="E1944" s="54">
        <v>156.32008999999999</v>
      </c>
      <c r="F1944" s="54">
        <v>0</v>
      </c>
    </row>
    <row r="1945" spans="1:6" s="55" customFormat="1" ht="15.75" thickTop="1" x14ac:dyDescent="0.25">
      <c r="A1945" s="51" t="str">
        <f t="shared" si="30"/>
        <v>A</v>
      </c>
      <c r="B1945" s="56" t="s">
        <v>258</v>
      </c>
      <c r="C1945" s="57" t="s">
        <v>10</v>
      </c>
      <c r="D1945" s="58">
        <v>156.32008999999999</v>
      </c>
      <c r="E1945" s="58">
        <v>156.32008999999999</v>
      </c>
      <c r="F1945" s="58">
        <v>0</v>
      </c>
    </row>
    <row r="1946" spans="1:6" s="55" customFormat="1" x14ac:dyDescent="0.25">
      <c r="A1946" s="51" t="str">
        <f t="shared" si="30"/>
        <v>A</v>
      </c>
      <c r="B1946" s="59" t="s">
        <v>258</v>
      </c>
      <c r="C1946" s="60" t="s">
        <v>12</v>
      </c>
      <c r="D1946" s="61">
        <v>156.32008999999999</v>
      </c>
      <c r="E1946" s="61">
        <v>156.32008999999999</v>
      </c>
      <c r="F1946" s="61">
        <v>0</v>
      </c>
    </row>
    <row r="1947" spans="1:6" s="55" customFormat="1" ht="36.75" thickBot="1" x14ac:dyDescent="0.3">
      <c r="A1947" s="51" t="str">
        <f t="shared" si="30"/>
        <v>A</v>
      </c>
      <c r="B1947" s="52" t="s">
        <v>1062</v>
      </c>
      <c r="C1947" s="53" t="s">
        <v>1063</v>
      </c>
      <c r="D1947" s="54">
        <v>506.56040999999999</v>
      </c>
      <c r="E1947" s="54">
        <v>506.56040999999999</v>
      </c>
      <c r="F1947" s="54">
        <v>0</v>
      </c>
    </row>
    <row r="1948" spans="1:6" s="55" customFormat="1" ht="15.75" thickTop="1" x14ac:dyDescent="0.25">
      <c r="A1948" s="51" t="str">
        <f t="shared" si="30"/>
        <v>A</v>
      </c>
      <c r="B1948" s="56" t="s">
        <v>258</v>
      </c>
      <c r="C1948" s="57" t="s">
        <v>10</v>
      </c>
      <c r="D1948" s="58">
        <v>506.56040999999999</v>
      </c>
      <c r="E1948" s="58">
        <v>506.56040999999999</v>
      </c>
      <c r="F1948" s="58">
        <v>0</v>
      </c>
    </row>
    <row r="1949" spans="1:6" s="55" customFormat="1" x14ac:dyDescent="0.25">
      <c r="A1949" s="51" t="str">
        <f t="shared" si="30"/>
        <v>A</v>
      </c>
      <c r="B1949" s="59" t="s">
        <v>258</v>
      </c>
      <c r="C1949" s="60" t="s">
        <v>12</v>
      </c>
      <c r="D1949" s="61">
        <v>506.56040999999999</v>
      </c>
      <c r="E1949" s="61">
        <v>506.56040999999999</v>
      </c>
      <c r="F1949" s="61">
        <v>0</v>
      </c>
    </row>
    <row r="1950" spans="1:6" s="55" customFormat="1" ht="36.75" thickBot="1" x14ac:dyDescent="0.3">
      <c r="A1950" s="51" t="str">
        <f t="shared" si="30"/>
        <v>A</v>
      </c>
      <c r="B1950" s="52" t="s">
        <v>1064</v>
      </c>
      <c r="C1950" s="53" t="s">
        <v>1065</v>
      </c>
      <c r="D1950" s="54">
        <v>342.77127000000002</v>
      </c>
      <c r="E1950" s="54">
        <v>342.77127000000002</v>
      </c>
      <c r="F1950" s="54">
        <v>0</v>
      </c>
    </row>
    <row r="1951" spans="1:6" s="55" customFormat="1" ht="15.75" thickTop="1" x14ac:dyDescent="0.25">
      <c r="A1951" s="51" t="str">
        <f t="shared" si="30"/>
        <v>A</v>
      </c>
      <c r="B1951" s="56" t="s">
        <v>258</v>
      </c>
      <c r="C1951" s="57" t="s">
        <v>10</v>
      </c>
      <c r="D1951" s="58">
        <v>342.77127000000002</v>
      </c>
      <c r="E1951" s="58">
        <v>342.77127000000002</v>
      </c>
      <c r="F1951" s="58">
        <v>0</v>
      </c>
    </row>
    <row r="1952" spans="1:6" s="55" customFormat="1" x14ac:dyDescent="0.25">
      <c r="A1952" s="51" t="str">
        <f t="shared" si="30"/>
        <v>A</v>
      </c>
      <c r="B1952" s="59" t="s">
        <v>258</v>
      </c>
      <c r="C1952" s="60" t="s">
        <v>12</v>
      </c>
      <c r="D1952" s="61">
        <v>342.77127000000002</v>
      </c>
      <c r="E1952" s="61">
        <v>342.77127000000002</v>
      </c>
      <c r="F1952" s="61">
        <v>0</v>
      </c>
    </row>
    <row r="1953" spans="1:6" s="55" customFormat="1" ht="36.75" thickBot="1" x14ac:dyDescent="0.3">
      <c r="A1953" s="51" t="str">
        <f t="shared" si="30"/>
        <v>A</v>
      </c>
      <c r="B1953" s="52" t="s">
        <v>1066</v>
      </c>
      <c r="C1953" s="53" t="s">
        <v>1067</v>
      </c>
      <c r="D1953" s="54">
        <v>373.64984000000004</v>
      </c>
      <c r="E1953" s="54">
        <v>373.64984000000004</v>
      </c>
      <c r="F1953" s="54">
        <v>0</v>
      </c>
    </row>
    <row r="1954" spans="1:6" s="55" customFormat="1" ht="15.75" thickTop="1" x14ac:dyDescent="0.25">
      <c r="A1954" s="51" t="str">
        <f t="shared" si="30"/>
        <v>A</v>
      </c>
      <c r="B1954" s="56" t="s">
        <v>258</v>
      </c>
      <c r="C1954" s="57" t="s">
        <v>10</v>
      </c>
      <c r="D1954" s="58">
        <v>373.64984000000004</v>
      </c>
      <c r="E1954" s="58">
        <v>373.64984000000004</v>
      </c>
      <c r="F1954" s="58">
        <v>0</v>
      </c>
    </row>
    <row r="1955" spans="1:6" s="55" customFormat="1" x14ac:dyDescent="0.25">
      <c r="A1955" s="51" t="str">
        <f t="shared" si="30"/>
        <v>A</v>
      </c>
      <c r="B1955" s="59" t="s">
        <v>258</v>
      </c>
      <c r="C1955" s="60" t="s">
        <v>12</v>
      </c>
      <c r="D1955" s="61">
        <v>373.64984000000004</v>
      </c>
      <c r="E1955" s="61">
        <v>373.64984000000004</v>
      </c>
      <c r="F1955" s="61">
        <v>0</v>
      </c>
    </row>
    <row r="1956" spans="1:6" ht="36.75" thickBot="1" x14ac:dyDescent="0.3">
      <c r="A1956" s="31" t="str">
        <f t="shared" si="30"/>
        <v>A</v>
      </c>
      <c r="B1956" s="42" t="s">
        <v>1068</v>
      </c>
      <c r="C1956" s="43" t="s">
        <v>1069</v>
      </c>
      <c r="D1956" s="44">
        <v>3782.23747</v>
      </c>
      <c r="E1956" s="44">
        <v>3782.23747</v>
      </c>
      <c r="F1956" s="44">
        <v>0</v>
      </c>
    </row>
    <row r="1957" spans="1:6" ht="15.75" thickTop="1" x14ac:dyDescent="0.25">
      <c r="A1957" s="31" t="str">
        <f t="shared" si="30"/>
        <v>A</v>
      </c>
      <c r="B1957" s="45" t="s">
        <v>258</v>
      </c>
      <c r="C1957" s="46" t="s">
        <v>10</v>
      </c>
      <c r="D1957" s="47">
        <v>3782.23747</v>
      </c>
      <c r="E1957" s="47">
        <v>3782.23747</v>
      </c>
      <c r="F1957" s="47">
        <v>0</v>
      </c>
    </row>
    <row r="1958" spans="1:6" x14ac:dyDescent="0.25">
      <c r="A1958" s="31" t="str">
        <f t="shared" si="30"/>
        <v>A</v>
      </c>
      <c r="B1958" s="48" t="s">
        <v>258</v>
      </c>
      <c r="C1958" s="49" t="s">
        <v>2</v>
      </c>
      <c r="D1958" s="50">
        <v>3782.23747</v>
      </c>
      <c r="E1958" s="50">
        <v>3782.23747</v>
      </c>
      <c r="F1958" s="50">
        <v>0</v>
      </c>
    </row>
    <row r="1959" spans="1:6" ht="36.75" thickBot="1" x14ac:dyDescent="0.3">
      <c r="A1959" s="31" t="str">
        <f t="shared" si="30"/>
        <v>A</v>
      </c>
      <c r="B1959" s="42" t="s">
        <v>1070</v>
      </c>
      <c r="C1959" s="43" t="s">
        <v>1071</v>
      </c>
      <c r="D1959" s="44">
        <v>274.34944000000002</v>
      </c>
      <c r="E1959" s="44">
        <v>55.826300000000003</v>
      </c>
      <c r="F1959" s="44">
        <v>218.52314000000001</v>
      </c>
    </row>
    <row r="1960" spans="1:6" ht="15.75" thickTop="1" x14ac:dyDescent="0.25">
      <c r="A1960" s="31" t="str">
        <f t="shared" si="30"/>
        <v>A</v>
      </c>
      <c r="B1960" s="45" t="s">
        <v>258</v>
      </c>
      <c r="C1960" s="46" t="s">
        <v>10</v>
      </c>
      <c r="D1960" s="47">
        <v>272.54944</v>
      </c>
      <c r="E1960" s="47">
        <v>55.826300000000003</v>
      </c>
      <c r="F1960" s="47">
        <v>216.72314</v>
      </c>
    </row>
    <row r="1961" spans="1:6" x14ac:dyDescent="0.25">
      <c r="A1961" s="31" t="str">
        <f t="shared" si="30"/>
        <v>A</v>
      </c>
      <c r="B1961" s="48" t="s">
        <v>258</v>
      </c>
      <c r="C1961" s="49" t="s">
        <v>11</v>
      </c>
      <c r="D1961" s="50">
        <v>18.997</v>
      </c>
      <c r="E1961" s="50">
        <v>15.972</v>
      </c>
      <c r="F1961" s="50">
        <v>3.0249999999999999</v>
      </c>
    </row>
    <row r="1962" spans="1:6" x14ac:dyDescent="0.25">
      <c r="A1962" s="31" t="str">
        <f t="shared" si="30"/>
        <v>A</v>
      </c>
      <c r="B1962" s="48" t="s">
        <v>258</v>
      </c>
      <c r="C1962" s="49" t="s">
        <v>12</v>
      </c>
      <c r="D1962" s="50">
        <v>225.77753000000001</v>
      </c>
      <c r="E1962" s="50">
        <v>39.854300000000002</v>
      </c>
      <c r="F1962" s="50">
        <v>185.92323000000002</v>
      </c>
    </row>
    <row r="1963" spans="1:6" x14ac:dyDescent="0.25">
      <c r="A1963" s="31" t="str">
        <f t="shared" si="30"/>
        <v>A</v>
      </c>
      <c r="B1963" s="48" t="s">
        <v>258</v>
      </c>
      <c r="C1963" s="49" t="s">
        <v>15</v>
      </c>
      <c r="D1963" s="50">
        <v>2.8359000000000001</v>
      </c>
      <c r="E1963" s="50">
        <v>0</v>
      </c>
      <c r="F1963" s="50">
        <v>2.8359000000000001</v>
      </c>
    </row>
    <row r="1964" spans="1:6" x14ac:dyDescent="0.25">
      <c r="A1964" s="31" t="str">
        <f t="shared" si="30"/>
        <v>A</v>
      </c>
      <c r="B1964" s="48" t="s">
        <v>258</v>
      </c>
      <c r="C1964" s="49" t="s">
        <v>16</v>
      </c>
      <c r="D1964" s="50">
        <v>24.93901</v>
      </c>
      <c r="E1964" s="50">
        <v>0</v>
      </c>
      <c r="F1964" s="50">
        <v>24.93901</v>
      </c>
    </row>
    <row r="1965" spans="1:6" x14ac:dyDescent="0.25">
      <c r="A1965" s="31" t="str">
        <f t="shared" si="30"/>
        <v>A</v>
      </c>
      <c r="B1965" s="45" t="s">
        <v>258</v>
      </c>
      <c r="C1965" s="46" t="s">
        <v>17</v>
      </c>
      <c r="D1965" s="47">
        <v>1.8</v>
      </c>
      <c r="E1965" s="47">
        <v>0</v>
      </c>
      <c r="F1965" s="47">
        <v>1.8</v>
      </c>
    </row>
    <row r="1966" spans="1:6" ht="18.75" thickBot="1" x14ac:dyDescent="0.3">
      <c r="A1966" s="31" t="str">
        <f t="shared" si="30"/>
        <v>A</v>
      </c>
      <c r="B1966" s="42" t="s">
        <v>1072</v>
      </c>
      <c r="C1966" s="43" t="s">
        <v>1073</v>
      </c>
      <c r="D1966" s="44">
        <v>123.5282</v>
      </c>
      <c r="E1966" s="44">
        <v>123.5282</v>
      </c>
      <c r="F1966" s="44">
        <v>0</v>
      </c>
    </row>
    <row r="1967" spans="1:6" ht="15.75" thickTop="1" x14ac:dyDescent="0.25">
      <c r="A1967" s="31" t="str">
        <f t="shared" si="30"/>
        <v>A</v>
      </c>
      <c r="B1967" s="45" t="s">
        <v>258</v>
      </c>
      <c r="C1967" s="46" t="s">
        <v>10</v>
      </c>
      <c r="D1967" s="47">
        <v>123.5282</v>
      </c>
      <c r="E1967" s="47">
        <v>123.5282</v>
      </c>
      <c r="F1967" s="47">
        <v>0</v>
      </c>
    </row>
    <row r="1968" spans="1:6" x14ac:dyDescent="0.25">
      <c r="A1968" s="31" t="str">
        <f t="shared" si="30"/>
        <v>A</v>
      </c>
      <c r="B1968" s="48" t="s">
        <v>258</v>
      </c>
      <c r="C1968" s="49" t="s">
        <v>12</v>
      </c>
      <c r="D1968" s="50">
        <v>123.5282</v>
      </c>
      <c r="E1968" s="50">
        <v>123.5282</v>
      </c>
      <c r="F1968" s="50">
        <v>0</v>
      </c>
    </row>
    <row r="1969" spans="1:6" s="55" customFormat="1" ht="18.75" thickBot="1" x14ac:dyDescent="0.3">
      <c r="A1969" s="51" t="str">
        <f t="shared" si="30"/>
        <v>A</v>
      </c>
      <c r="B1969" s="52" t="s">
        <v>1074</v>
      </c>
      <c r="C1969" s="53" t="s">
        <v>1075</v>
      </c>
      <c r="D1969" s="54">
        <v>123.5282</v>
      </c>
      <c r="E1969" s="54">
        <v>123.5282</v>
      </c>
      <c r="F1969" s="54">
        <v>0</v>
      </c>
    </row>
    <row r="1970" spans="1:6" s="55" customFormat="1" ht="15.75" thickTop="1" x14ac:dyDescent="0.25">
      <c r="A1970" s="51" t="str">
        <f t="shared" si="30"/>
        <v>A</v>
      </c>
      <c r="B1970" s="56" t="s">
        <v>258</v>
      </c>
      <c r="C1970" s="57" t="s">
        <v>10</v>
      </c>
      <c r="D1970" s="58">
        <v>123.5282</v>
      </c>
      <c r="E1970" s="58">
        <v>123.5282</v>
      </c>
      <c r="F1970" s="58">
        <v>0</v>
      </c>
    </row>
    <row r="1971" spans="1:6" s="55" customFormat="1" x14ac:dyDescent="0.25">
      <c r="A1971" s="51" t="str">
        <f t="shared" si="30"/>
        <v>A</v>
      </c>
      <c r="B1971" s="59" t="s">
        <v>258</v>
      </c>
      <c r="C1971" s="60" t="s">
        <v>12</v>
      </c>
      <c r="D1971" s="61">
        <v>123.5282</v>
      </c>
      <c r="E1971" s="61">
        <v>123.5282</v>
      </c>
      <c r="F1971" s="61">
        <v>0</v>
      </c>
    </row>
    <row r="1972" spans="1:6" ht="54.75" thickBot="1" x14ac:dyDescent="0.3">
      <c r="A1972" s="31" t="str">
        <f t="shared" si="30"/>
        <v>A</v>
      </c>
      <c r="B1972" s="42" t="s">
        <v>1076</v>
      </c>
      <c r="C1972" s="43" t="s">
        <v>1077</v>
      </c>
      <c r="D1972" s="44">
        <v>312.91996999999998</v>
      </c>
      <c r="E1972" s="44">
        <v>312.91996999999998</v>
      </c>
      <c r="F1972" s="44">
        <v>0</v>
      </c>
    </row>
    <row r="1973" spans="1:6" ht="15.75" thickTop="1" x14ac:dyDescent="0.25">
      <c r="A1973" s="31" t="str">
        <f t="shared" si="30"/>
        <v>A</v>
      </c>
      <c r="B1973" s="45" t="s">
        <v>258</v>
      </c>
      <c r="C1973" s="46" t="s">
        <v>10</v>
      </c>
      <c r="D1973" s="47">
        <v>311.76496999999995</v>
      </c>
      <c r="E1973" s="47">
        <v>311.76496999999995</v>
      </c>
      <c r="F1973" s="47">
        <v>0</v>
      </c>
    </row>
    <row r="1974" spans="1:6" x14ac:dyDescent="0.25">
      <c r="A1974" s="31" t="str">
        <f t="shared" si="30"/>
        <v>A</v>
      </c>
      <c r="B1974" s="48" t="s">
        <v>258</v>
      </c>
      <c r="C1974" s="49" t="s">
        <v>11</v>
      </c>
      <c r="D1974" s="50">
        <v>108.53700000000001</v>
      </c>
      <c r="E1974" s="50">
        <v>108.53700000000001</v>
      </c>
      <c r="F1974" s="50">
        <v>0</v>
      </c>
    </row>
    <row r="1975" spans="1:6" x14ac:dyDescent="0.25">
      <c r="A1975" s="31" t="str">
        <f t="shared" si="30"/>
        <v>A</v>
      </c>
      <c r="B1975" s="48" t="s">
        <v>258</v>
      </c>
      <c r="C1975" s="49" t="s">
        <v>12</v>
      </c>
      <c r="D1975" s="50">
        <v>170.04845</v>
      </c>
      <c r="E1975" s="50">
        <v>170.04845</v>
      </c>
      <c r="F1975" s="50">
        <v>0</v>
      </c>
    </row>
    <row r="1976" spans="1:6" x14ac:dyDescent="0.25">
      <c r="A1976" s="31" t="str">
        <f t="shared" si="30"/>
        <v>A</v>
      </c>
      <c r="B1976" s="48" t="s">
        <v>258</v>
      </c>
      <c r="C1976" s="49" t="s">
        <v>16</v>
      </c>
      <c r="D1976" s="50">
        <v>33.179520000000004</v>
      </c>
      <c r="E1976" s="50">
        <v>33.179520000000004</v>
      </c>
      <c r="F1976" s="50">
        <v>0</v>
      </c>
    </row>
    <row r="1977" spans="1:6" x14ac:dyDescent="0.25">
      <c r="A1977" s="31" t="str">
        <f t="shared" si="30"/>
        <v>A</v>
      </c>
      <c r="B1977" s="45" t="s">
        <v>258</v>
      </c>
      <c r="C1977" s="46" t="s">
        <v>17</v>
      </c>
      <c r="D1977" s="47">
        <v>1.155</v>
      </c>
      <c r="E1977" s="47">
        <v>1.155</v>
      </c>
      <c r="F1977" s="47">
        <v>0</v>
      </c>
    </row>
    <row r="1978" spans="1:6" ht="36.75" thickBot="1" x14ac:dyDescent="0.3">
      <c r="A1978" s="31" t="str">
        <f t="shared" si="30"/>
        <v>A</v>
      </c>
      <c r="B1978" s="42" t="s">
        <v>1078</v>
      </c>
      <c r="C1978" s="43" t="s">
        <v>1079</v>
      </c>
      <c r="D1978" s="44">
        <v>215.47774999999999</v>
      </c>
      <c r="E1978" s="44">
        <v>215.47774999999999</v>
      </c>
      <c r="F1978" s="44">
        <v>0</v>
      </c>
    </row>
    <row r="1979" spans="1:6" ht="15.75" thickTop="1" x14ac:dyDescent="0.25">
      <c r="A1979" s="31" t="str">
        <f t="shared" si="30"/>
        <v>A</v>
      </c>
      <c r="B1979" s="45" t="s">
        <v>258</v>
      </c>
      <c r="C1979" s="46" t="s">
        <v>10</v>
      </c>
      <c r="D1979" s="47">
        <v>215.47774999999999</v>
      </c>
      <c r="E1979" s="47">
        <v>215.47774999999999</v>
      </c>
      <c r="F1979" s="47">
        <v>0</v>
      </c>
    </row>
    <row r="1980" spans="1:6" x14ac:dyDescent="0.25">
      <c r="A1980" s="31" t="str">
        <f t="shared" si="30"/>
        <v>A</v>
      </c>
      <c r="B1980" s="48" t="s">
        <v>258</v>
      </c>
      <c r="C1980" s="49" t="s">
        <v>11</v>
      </c>
      <c r="D1980" s="50">
        <v>29.1586</v>
      </c>
      <c r="E1980" s="50">
        <v>29.1586</v>
      </c>
      <c r="F1980" s="50">
        <v>0</v>
      </c>
    </row>
    <row r="1981" spans="1:6" x14ac:dyDescent="0.25">
      <c r="A1981" s="31" t="str">
        <f t="shared" si="30"/>
        <v>A</v>
      </c>
      <c r="B1981" s="48" t="s">
        <v>258</v>
      </c>
      <c r="C1981" s="49" t="s">
        <v>12</v>
      </c>
      <c r="D1981" s="50">
        <v>186.31915000000001</v>
      </c>
      <c r="E1981" s="50">
        <v>186.31915000000001</v>
      </c>
      <c r="F1981" s="50">
        <v>0</v>
      </c>
    </row>
    <row r="1982" spans="1:6" ht="18.75" thickBot="1" x14ac:dyDescent="0.3">
      <c r="A1982" s="31" t="str">
        <f t="shared" si="30"/>
        <v>A</v>
      </c>
      <c r="B1982" s="42" t="s">
        <v>1080</v>
      </c>
      <c r="C1982" s="43" t="s">
        <v>1081</v>
      </c>
      <c r="D1982" s="44">
        <v>316427.22333000001</v>
      </c>
      <c r="E1982" s="44">
        <v>312352.91610999999</v>
      </c>
      <c r="F1982" s="44">
        <v>4074.3072200000001</v>
      </c>
    </row>
    <row r="1983" spans="1:6" ht="15.75" thickTop="1" x14ac:dyDescent="0.25">
      <c r="A1983" s="31" t="str">
        <f t="shared" si="30"/>
        <v>A</v>
      </c>
      <c r="B1983" s="45" t="s">
        <v>258</v>
      </c>
      <c r="C1983" s="46" t="s">
        <v>10</v>
      </c>
      <c r="D1983" s="47">
        <v>216917.98572999999</v>
      </c>
      <c r="E1983" s="47">
        <v>212981.41840999998</v>
      </c>
      <c r="F1983" s="47">
        <v>3936.5673199999997</v>
      </c>
    </row>
    <row r="1984" spans="1:6" x14ac:dyDescent="0.25">
      <c r="A1984" s="31" t="str">
        <f t="shared" si="30"/>
        <v>A</v>
      </c>
      <c r="B1984" s="48" t="s">
        <v>258</v>
      </c>
      <c r="C1984" s="49" t="s">
        <v>11</v>
      </c>
      <c r="D1984" s="50">
        <v>136413.93804999997</v>
      </c>
      <c r="E1984" s="50">
        <v>134629.23247999998</v>
      </c>
      <c r="F1984" s="50">
        <v>1784.7055700000001</v>
      </c>
    </row>
    <row r="1985" spans="1:6" x14ac:dyDescent="0.25">
      <c r="A1985" s="31" t="str">
        <f t="shared" si="30"/>
        <v>A</v>
      </c>
      <c r="B1985" s="48" t="s">
        <v>258</v>
      </c>
      <c r="C1985" s="49" t="s">
        <v>12</v>
      </c>
      <c r="D1985" s="50">
        <v>70519.229130000007</v>
      </c>
      <c r="E1985" s="50">
        <v>68779.08862000001</v>
      </c>
      <c r="F1985" s="50">
        <v>1740.1405100000002</v>
      </c>
    </row>
    <row r="1986" spans="1:6" x14ac:dyDescent="0.25">
      <c r="A1986" s="31" t="str">
        <f t="shared" si="30"/>
        <v>A</v>
      </c>
      <c r="B1986" s="48" t="s">
        <v>258</v>
      </c>
      <c r="C1986" s="49" t="s">
        <v>2</v>
      </c>
      <c r="D1986" s="50">
        <v>514.54725000000008</v>
      </c>
      <c r="E1986" s="50">
        <v>257.19725</v>
      </c>
      <c r="F1986" s="50">
        <v>257.35000000000002</v>
      </c>
    </row>
    <row r="1987" spans="1:6" x14ac:dyDescent="0.25">
      <c r="A1987" s="31" t="str">
        <f t="shared" si="30"/>
        <v>A</v>
      </c>
      <c r="B1987" s="48" t="s">
        <v>258</v>
      </c>
      <c r="C1987" s="49" t="s">
        <v>15</v>
      </c>
      <c r="D1987" s="50">
        <v>2161.2131599999998</v>
      </c>
      <c r="E1987" s="50">
        <v>2151.4204199999999</v>
      </c>
      <c r="F1987" s="50">
        <v>9.7927400000000002</v>
      </c>
    </row>
    <row r="1988" spans="1:6" x14ac:dyDescent="0.25">
      <c r="A1988" s="31" t="str">
        <f t="shared" ref="A1988:A2051" si="31">IF(OR(D1988&lt;&gt;0,),"A","B")</f>
        <v>A</v>
      </c>
      <c r="B1988" s="48" t="s">
        <v>258</v>
      </c>
      <c r="C1988" s="49" t="s">
        <v>16</v>
      </c>
      <c r="D1988" s="50">
        <v>7309.0581399999992</v>
      </c>
      <c r="E1988" s="50">
        <v>7164.4796399999996</v>
      </c>
      <c r="F1988" s="50">
        <v>144.57849999999999</v>
      </c>
    </row>
    <row r="1989" spans="1:6" x14ac:dyDescent="0.25">
      <c r="A1989" s="31" t="str">
        <f t="shared" si="31"/>
        <v>A</v>
      </c>
      <c r="B1989" s="45" t="s">
        <v>258</v>
      </c>
      <c r="C1989" s="46" t="s">
        <v>17</v>
      </c>
      <c r="D1989" s="47">
        <v>99509.237600000022</v>
      </c>
      <c r="E1989" s="47">
        <v>99371.497700000022</v>
      </c>
      <c r="F1989" s="47">
        <v>137.73990000000001</v>
      </c>
    </row>
    <row r="1990" spans="1:6" ht="18.75" thickBot="1" x14ac:dyDescent="0.3">
      <c r="A1990" s="31" t="str">
        <f t="shared" si="31"/>
        <v>A</v>
      </c>
      <c r="B1990" s="42" t="s">
        <v>1082</v>
      </c>
      <c r="C1990" s="43" t="s">
        <v>1083</v>
      </c>
      <c r="D1990" s="44">
        <v>111229.56801999999</v>
      </c>
      <c r="E1990" s="44">
        <v>111229.56801999999</v>
      </c>
      <c r="F1990" s="44">
        <v>0</v>
      </c>
    </row>
    <row r="1991" spans="1:6" ht="15.75" thickTop="1" x14ac:dyDescent="0.25">
      <c r="A1991" s="31" t="str">
        <f t="shared" si="31"/>
        <v>A</v>
      </c>
      <c r="B1991" s="45" t="s">
        <v>258</v>
      </c>
      <c r="C1991" s="46" t="s">
        <v>10</v>
      </c>
      <c r="D1991" s="47">
        <v>111229.56801999999</v>
      </c>
      <c r="E1991" s="47">
        <v>111229.56801999999</v>
      </c>
      <c r="F1991" s="47">
        <v>0</v>
      </c>
    </row>
    <row r="1992" spans="1:6" x14ac:dyDescent="0.25">
      <c r="A1992" s="31" t="str">
        <f t="shared" si="31"/>
        <v>A</v>
      </c>
      <c r="B1992" s="48" t="s">
        <v>258</v>
      </c>
      <c r="C1992" s="49" t="s">
        <v>11</v>
      </c>
      <c r="D1992" s="50">
        <v>102655.14072</v>
      </c>
      <c r="E1992" s="50">
        <v>102655.14072</v>
      </c>
      <c r="F1992" s="50">
        <v>0</v>
      </c>
    </row>
    <row r="1993" spans="1:6" x14ac:dyDescent="0.25">
      <c r="A1993" s="31" t="str">
        <f t="shared" si="31"/>
        <v>A</v>
      </c>
      <c r="B1993" s="48" t="s">
        <v>258</v>
      </c>
      <c r="C1993" s="49" t="s">
        <v>12</v>
      </c>
      <c r="D1993" s="50">
        <v>8316.5008799999996</v>
      </c>
      <c r="E1993" s="50">
        <v>8316.5008799999996</v>
      </c>
      <c r="F1993" s="50">
        <v>0</v>
      </c>
    </row>
    <row r="1994" spans="1:6" x14ac:dyDescent="0.25">
      <c r="A1994" s="31" t="str">
        <f t="shared" si="31"/>
        <v>A</v>
      </c>
      <c r="B1994" s="48" t="s">
        <v>258</v>
      </c>
      <c r="C1994" s="49" t="s">
        <v>2</v>
      </c>
      <c r="D1994" s="50">
        <v>257.19725</v>
      </c>
      <c r="E1994" s="50">
        <v>257.19725</v>
      </c>
      <c r="F1994" s="50">
        <v>0</v>
      </c>
    </row>
    <row r="1995" spans="1:6" x14ac:dyDescent="0.25">
      <c r="A1995" s="31" t="str">
        <f t="shared" si="31"/>
        <v>A</v>
      </c>
      <c r="B1995" s="48" t="s">
        <v>258</v>
      </c>
      <c r="C1995" s="49" t="s">
        <v>16</v>
      </c>
      <c r="D1995" s="50">
        <v>0.72916999999999998</v>
      </c>
      <c r="E1995" s="50">
        <v>0.72916999999999998</v>
      </c>
      <c r="F1995" s="50">
        <v>0</v>
      </c>
    </row>
    <row r="1996" spans="1:6" ht="18.75" thickBot="1" x14ac:dyDescent="0.3">
      <c r="A1996" s="31" t="str">
        <f t="shared" si="31"/>
        <v>A</v>
      </c>
      <c r="B1996" s="42" t="s">
        <v>1084</v>
      </c>
      <c r="C1996" s="43" t="s">
        <v>1085</v>
      </c>
      <c r="D1996" s="44">
        <v>19067.838600000003</v>
      </c>
      <c r="E1996" s="44">
        <v>18978.176190000002</v>
      </c>
      <c r="F1996" s="44">
        <v>89.662410000000008</v>
      </c>
    </row>
    <row r="1997" spans="1:6" ht="15.75" thickTop="1" x14ac:dyDescent="0.25">
      <c r="A1997" s="31" t="str">
        <f t="shared" si="31"/>
        <v>A</v>
      </c>
      <c r="B1997" s="45" t="s">
        <v>258</v>
      </c>
      <c r="C1997" s="46" t="s">
        <v>10</v>
      </c>
      <c r="D1997" s="47">
        <v>19034.125300000003</v>
      </c>
      <c r="E1997" s="47">
        <v>18953.426190000002</v>
      </c>
      <c r="F1997" s="47">
        <v>80.699110000000005</v>
      </c>
    </row>
    <row r="1998" spans="1:6" x14ac:dyDescent="0.25">
      <c r="A1998" s="31" t="str">
        <f t="shared" si="31"/>
        <v>A</v>
      </c>
      <c r="B1998" s="48" t="s">
        <v>258</v>
      </c>
      <c r="C1998" s="49" t="s">
        <v>11</v>
      </c>
      <c r="D1998" s="50">
        <v>16704.946100000001</v>
      </c>
      <c r="E1998" s="50">
        <v>16704.946100000001</v>
      </c>
      <c r="F1998" s="50">
        <v>0</v>
      </c>
    </row>
    <row r="1999" spans="1:6" x14ac:dyDescent="0.25">
      <c r="A1999" s="31" t="str">
        <f t="shared" si="31"/>
        <v>A</v>
      </c>
      <c r="B1999" s="48" t="s">
        <v>258</v>
      </c>
      <c r="C1999" s="49" t="s">
        <v>12</v>
      </c>
      <c r="D1999" s="50">
        <v>1834.45281</v>
      </c>
      <c r="E1999" s="50">
        <v>1754.0114699999999</v>
      </c>
      <c r="F1999" s="50">
        <v>80.441339999999997</v>
      </c>
    </row>
    <row r="2000" spans="1:6" x14ac:dyDescent="0.25">
      <c r="A2000" s="31" t="str">
        <f t="shared" si="31"/>
        <v>A</v>
      </c>
      <c r="B2000" s="48" t="s">
        <v>258</v>
      </c>
      <c r="C2000" s="49" t="s">
        <v>15</v>
      </c>
      <c r="D2000" s="50">
        <v>71.239349999999988</v>
      </c>
      <c r="E2000" s="50">
        <v>71.239349999999988</v>
      </c>
      <c r="F2000" s="50">
        <v>0</v>
      </c>
    </row>
    <row r="2001" spans="1:6" x14ac:dyDescent="0.25">
      <c r="A2001" s="31" t="str">
        <f t="shared" si="31"/>
        <v>A</v>
      </c>
      <c r="B2001" s="48" t="s">
        <v>258</v>
      </c>
      <c r="C2001" s="49" t="s">
        <v>16</v>
      </c>
      <c r="D2001" s="50">
        <v>423.48703999999998</v>
      </c>
      <c r="E2001" s="50">
        <v>423.22926999999999</v>
      </c>
      <c r="F2001" s="50">
        <v>0.25777</v>
      </c>
    </row>
    <row r="2002" spans="1:6" x14ac:dyDescent="0.25">
      <c r="A2002" s="31" t="str">
        <f t="shared" si="31"/>
        <v>A</v>
      </c>
      <c r="B2002" s="45" t="s">
        <v>258</v>
      </c>
      <c r="C2002" s="46" t="s">
        <v>17</v>
      </c>
      <c r="D2002" s="47">
        <v>33.713299999999997</v>
      </c>
      <c r="E2002" s="47">
        <v>24.75</v>
      </c>
      <c r="F2002" s="47">
        <v>8.9632999999999985</v>
      </c>
    </row>
    <row r="2003" spans="1:6" s="55" customFormat="1" ht="18.75" thickBot="1" x14ac:dyDescent="0.3">
      <c r="A2003" s="51" t="str">
        <f t="shared" si="31"/>
        <v>A</v>
      </c>
      <c r="B2003" s="52" t="s">
        <v>1086</v>
      </c>
      <c r="C2003" s="53" t="s">
        <v>1087</v>
      </c>
      <c r="D2003" s="54">
        <v>1271.74387</v>
      </c>
      <c r="E2003" s="54">
        <v>1202.0660600000001</v>
      </c>
      <c r="F2003" s="54">
        <v>69.677809999999994</v>
      </c>
    </row>
    <row r="2004" spans="1:6" s="55" customFormat="1" ht="15.75" thickTop="1" x14ac:dyDescent="0.25">
      <c r="A2004" s="51" t="str">
        <f t="shared" si="31"/>
        <v>A</v>
      </c>
      <c r="B2004" s="56" t="s">
        <v>258</v>
      </c>
      <c r="C2004" s="57" t="s">
        <v>10</v>
      </c>
      <c r="D2004" s="58">
        <v>1242.49387</v>
      </c>
      <c r="E2004" s="58">
        <v>1177.3160600000001</v>
      </c>
      <c r="F2004" s="58">
        <v>65.177809999999994</v>
      </c>
    </row>
    <row r="2005" spans="1:6" s="55" customFormat="1" x14ac:dyDescent="0.25">
      <c r="A2005" s="51" t="str">
        <f t="shared" si="31"/>
        <v>A</v>
      </c>
      <c r="B2005" s="59" t="s">
        <v>258</v>
      </c>
      <c r="C2005" s="60" t="s">
        <v>11</v>
      </c>
      <c r="D2005" s="61">
        <v>918.43007</v>
      </c>
      <c r="E2005" s="61">
        <v>918.43007</v>
      </c>
      <c r="F2005" s="61">
        <v>0</v>
      </c>
    </row>
    <row r="2006" spans="1:6" s="55" customFormat="1" x14ac:dyDescent="0.25">
      <c r="A2006" s="51" t="str">
        <f t="shared" si="31"/>
        <v>A</v>
      </c>
      <c r="B2006" s="59" t="s">
        <v>258</v>
      </c>
      <c r="C2006" s="60" t="s">
        <v>12</v>
      </c>
      <c r="D2006" s="61">
        <v>318.91394000000003</v>
      </c>
      <c r="E2006" s="61">
        <v>253.73613</v>
      </c>
      <c r="F2006" s="61">
        <v>65.177809999999994</v>
      </c>
    </row>
    <row r="2007" spans="1:6" s="55" customFormat="1" x14ac:dyDescent="0.25">
      <c r="A2007" s="51" t="str">
        <f t="shared" si="31"/>
        <v>A</v>
      </c>
      <c r="B2007" s="59" t="s">
        <v>258</v>
      </c>
      <c r="C2007" s="60" t="s">
        <v>15</v>
      </c>
      <c r="D2007" s="61">
        <v>2.5</v>
      </c>
      <c r="E2007" s="61">
        <v>2.5</v>
      </c>
      <c r="F2007" s="61">
        <v>0</v>
      </c>
    </row>
    <row r="2008" spans="1:6" s="55" customFormat="1" x14ac:dyDescent="0.25">
      <c r="A2008" s="51" t="str">
        <f t="shared" si="31"/>
        <v>A</v>
      </c>
      <c r="B2008" s="59" t="s">
        <v>258</v>
      </c>
      <c r="C2008" s="60" t="s">
        <v>16</v>
      </c>
      <c r="D2008" s="61">
        <v>2.6498600000000003</v>
      </c>
      <c r="E2008" s="61">
        <v>2.6498600000000003</v>
      </c>
      <c r="F2008" s="61">
        <v>0</v>
      </c>
    </row>
    <row r="2009" spans="1:6" s="55" customFormat="1" x14ac:dyDescent="0.25">
      <c r="A2009" s="51" t="str">
        <f t="shared" si="31"/>
        <v>A</v>
      </c>
      <c r="B2009" s="56" t="s">
        <v>258</v>
      </c>
      <c r="C2009" s="57" t="s">
        <v>17</v>
      </c>
      <c r="D2009" s="58">
        <v>29.25</v>
      </c>
      <c r="E2009" s="58">
        <v>24.75</v>
      </c>
      <c r="F2009" s="58">
        <v>4.5</v>
      </c>
    </row>
    <row r="2010" spans="1:6" s="55" customFormat="1" ht="18.75" thickBot="1" x14ac:dyDescent="0.3">
      <c r="A2010" s="51" t="str">
        <f t="shared" si="31"/>
        <v>A</v>
      </c>
      <c r="B2010" s="52" t="s">
        <v>1088</v>
      </c>
      <c r="C2010" s="53" t="s">
        <v>1089</v>
      </c>
      <c r="D2010" s="54">
        <v>5098.9824499999995</v>
      </c>
      <c r="E2010" s="54">
        <v>5078.9978499999997</v>
      </c>
      <c r="F2010" s="54">
        <v>19.984600000000004</v>
      </c>
    </row>
    <row r="2011" spans="1:6" s="55" customFormat="1" ht="15.75" thickTop="1" x14ac:dyDescent="0.25">
      <c r="A2011" s="51" t="str">
        <f t="shared" si="31"/>
        <v>A</v>
      </c>
      <c r="B2011" s="56" t="s">
        <v>258</v>
      </c>
      <c r="C2011" s="57" t="s">
        <v>10</v>
      </c>
      <c r="D2011" s="58">
        <v>5094.5191500000001</v>
      </c>
      <c r="E2011" s="58">
        <v>5078.9978499999997</v>
      </c>
      <c r="F2011" s="58">
        <v>15.521300000000002</v>
      </c>
    </row>
    <row r="2012" spans="1:6" s="55" customFormat="1" x14ac:dyDescent="0.25">
      <c r="A2012" s="51" t="str">
        <f t="shared" si="31"/>
        <v>A</v>
      </c>
      <c r="B2012" s="59" t="s">
        <v>258</v>
      </c>
      <c r="C2012" s="60" t="s">
        <v>11</v>
      </c>
      <c r="D2012" s="61">
        <v>3539.74764</v>
      </c>
      <c r="E2012" s="61">
        <v>3539.74764</v>
      </c>
      <c r="F2012" s="61">
        <v>0</v>
      </c>
    </row>
    <row r="2013" spans="1:6" s="55" customFormat="1" x14ac:dyDescent="0.25">
      <c r="A2013" s="51" t="str">
        <f t="shared" si="31"/>
        <v>A</v>
      </c>
      <c r="B2013" s="59" t="s">
        <v>258</v>
      </c>
      <c r="C2013" s="60" t="s">
        <v>12</v>
      </c>
      <c r="D2013" s="61">
        <v>1072.6117299999999</v>
      </c>
      <c r="E2013" s="61">
        <v>1057.3481999999999</v>
      </c>
      <c r="F2013" s="61">
        <v>15.263530000000001</v>
      </c>
    </row>
    <row r="2014" spans="1:6" s="55" customFormat="1" x14ac:dyDescent="0.25">
      <c r="A2014" s="51" t="str">
        <f t="shared" si="31"/>
        <v>A</v>
      </c>
      <c r="B2014" s="59" t="s">
        <v>258</v>
      </c>
      <c r="C2014" s="60" t="s">
        <v>15</v>
      </c>
      <c r="D2014" s="61">
        <v>61.511699999999998</v>
      </c>
      <c r="E2014" s="61">
        <v>61.511699999999998</v>
      </c>
      <c r="F2014" s="61">
        <v>0</v>
      </c>
    </row>
    <row r="2015" spans="1:6" s="55" customFormat="1" x14ac:dyDescent="0.25">
      <c r="A2015" s="51" t="str">
        <f t="shared" si="31"/>
        <v>A</v>
      </c>
      <c r="B2015" s="59" t="s">
        <v>258</v>
      </c>
      <c r="C2015" s="60" t="s">
        <v>16</v>
      </c>
      <c r="D2015" s="61">
        <v>420.64807999999999</v>
      </c>
      <c r="E2015" s="61">
        <v>420.39031</v>
      </c>
      <c r="F2015" s="61">
        <v>0.25777</v>
      </c>
    </row>
    <row r="2016" spans="1:6" s="55" customFormat="1" x14ac:dyDescent="0.25">
      <c r="A2016" s="51" t="str">
        <f t="shared" si="31"/>
        <v>A</v>
      </c>
      <c r="B2016" s="56" t="s">
        <v>258</v>
      </c>
      <c r="C2016" s="57" t="s">
        <v>17</v>
      </c>
      <c r="D2016" s="58">
        <v>4.4633000000000003</v>
      </c>
      <c r="E2016" s="58">
        <v>0</v>
      </c>
      <c r="F2016" s="58">
        <v>4.4633000000000003</v>
      </c>
    </row>
    <row r="2017" spans="1:6" s="55" customFormat="1" ht="18.75" thickBot="1" x14ac:dyDescent="0.3">
      <c r="A2017" s="51" t="str">
        <f t="shared" si="31"/>
        <v>A</v>
      </c>
      <c r="B2017" s="52" t="s">
        <v>1090</v>
      </c>
      <c r="C2017" s="53" t="s">
        <v>1091</v>
      </c>
      <c r="D2017" s="54">
        <v>554.73457000000008</v>
      </c>
      <c r="E2017" s="54">
        <v>554.73457000000008</v>
      </c>
      <c r="F2017" s="54">
        <v>0</v>
      </c>
    </row>
    <row r="2018" spans="1:6" s="55" customFormat="1" ht="15.75" thickTop="1" x14ac:dyDescent="0.25">
      <c r="A2018" s="51" t="str">
        <f t="shared" si="31"/>
        <v>A</v>
      </c>
      <c r="B2018" s="56" t="s">
        <v>258</v>
      </c>
      <c r="C2018" s="57" t="s">
        <v>10</v>
      </c>
      <c r="D2018" s="58">
        <v>554.73457000000008</v>
      </c>
      <c r="E2018" s="58">
        <v>554.73457000000008</v>
      </c>
      <c r="F2018" s="58">
        <v>0</v>
      </c>
    </row>
    <row r="2019" spans="1:6" s="55" customFormat="1" x14ac:dyDescent="0.25">
      <c r="A2019" s="51" t="str">
        <f t="shared" si="31"/>
        <v>A</v>
      </c>
      <c r="B2019" s="59" t="s">
        <v>258</v>
      </c>
      <c r="C2019" s="60" t="s">
        <v>11</v>
      </c>
      <c r="D2019" s="61">
        <v>343.65113000000002</v>
      </c>
      <c r="E2019" s="61">
        <v>343.65113000000002</v>
      </c>
      <c r="F2019" s="61">
        <v>0</v>
      </c>
    </row>
    <row r="2020" spans="1:6" s="55" customFormat="1" x14ac:dyDescent="0.25">
      <c r="A2020" s="51" t="str">
        <f t="shared" si="31"/>
        <v>A</v>
      </c>
      <c r="B2020" s="59" t="s">
        <v>258</v>
      </c>
      <c r="C2020" s="60" t="s">
        <v>12</v>
      </c>
      <c r="D2020" s="61">
        <v>203.66668999999999</v>
      </c>
      <c r="E2020" s="61">
        <v>203.66668999999999</v>
      </c>
      <c r="F2020" s="61">
        <v>0</v>
      </c>
    </row>
    <row r="2021" spans="1:6" s="55" customFormat="1" x14ac:dyDescent="0.25">
      <c r="A2021" s="51" t="str">
        <f t="shared" si="31"/>
        <v>A</v>
      </c>
      <c r="B2021" s="59" t="s">
        <v>258</v>
      </c>
      <c r="C2021" s="60" t="s">
        <v>15</v>
      </c>
      <c r="D2021" s="61">
        <v>7.2276499999999997</v>
      </c>
      <c r="E2021" s="61">
        <v>7.2276499999999997</v>
      </c>
      <c r="F2021" s="61">
        <v>0</v>
      </c>
    </row>
    <row r="2022" spans="1:6" s="55" customFormat="1" x14ac:dyDescent="0.25">
      <c r="A2022" s="51" t="str">
        <f t="shared" si="31"/>
        <v>A</v>
      </c>
      <c r="B2022" s="59" t="s">
        <v>258</v>
      </c>
      <c r="C2022" s="60" t="s">
        <v>16</v>
      </c>
      <c r="D2022" s="61">
        <v>0.18909999999999999</v>
      </c>
      <c r="E2022" s="61">
        <v>0.18909999999999999</v>
      </c>
      <c r="F2022" s="61">
        <v>0</v>
      </c>
    </row>
    <row r="2023" spans="1:6" s="55" customFormat="1" ht="18.75" thickBot="1" x14ac:dyDescent="0.3">
      <c r="A2023" s="51" t="str">
        <f t="shared" si="31"/>
        <v>A</v>
      </c>
      <c r="B2023" s="52" t="s">
        <v>1092</v>
      </c>
      <c r="C2023" s="53" t="s">
        <v>1093</v>
      </c>
      <c r="D2023" s="54">
        <v>11903.117259999999</v>
      </c>
      <c r="E2023" s="54">
        <v>11903.117259999999</v>
      </c>
      <c r="F2023" s="54">
        <v>0</v>
      </c>
    </row>
    <row r="2024" spans="1:6" s="55" customFormat="1" ht="15.75" thickTop="1" x14ac:dyDescent="0.25">
      <c r="A2024" s="51" t="str">
        <f t="shared" si="31"/>
        <v>A</v>
      </c>
      <c r="B2024" s="56" t="s">
        <v>258</v>
      </c>
      <c r="C2024" s="57" t="s">
        <v>10</v>
      </c>
      <c r="D2024" s="58">
        <v>11903.117259999999</v>
      </c>
      <c r="E2024" s="58">
        <v>11903.117259999999</v>
      </c>
      <c r="F2024" s="58">
        <v>0</v>
      </c>
    </row>
    <row r="2025" spans="1:6" s="55" customFormat="1" x14ac:dyDescent="0.25">
      <c r="A2025" s="51" t="str">
        <f t="shared" si="31"/>
        <v>A</v>
      </c>
      <c r="B2025" s="59" t="s">
        <v>258</v>
      </c>
      <c r="C2025" s="60" t="s">
        <v>11</v>
      </c>
      <c r="D2025" s="61">
        <v>11903.117259999999</v>
      </c>
      <c r="E2025" s="61">
        <v>11903.117259999999</v>
      </c>
      <c r="F2025" s="61">
        <v>0</v>
      </c>
    </row>
    <row r="2026" spans="1:6" s="55" customFormat="1" ht="18.75" thickBot="1" x14ac:dyDescent="0.3">
      <c r="A2026" s="51" t="str">
        <f t="shared" si="31"/>
        <v>A</v>
      </c>
      <c r="B2026" s="52" t="s">
        <v>1094</v>
      </c>
      <c r="C2026" s="53" t="s">
        <v>1095</v>
      </c>
      <c r="D2026" s="54">
        <v>239.26045000000002</v>
      </c>
      <c r="E2026" s="54">
        <v>239.26045000000002</v>
      </c>
      <c r="F2026" s="54">
        <v>0</v>
      </c>
    </row>
    <row r="2027" spans="1:6" s="55" customFormat="1" ht="15.75" thickTop="1" x14ac:dyDescent="0.25">
      <c r="A2027" s="51" t="str">
        <f t="shared" si="31"/>
        <v>A</v>
      </c>
      <c r="B2027" s="56" t="s">
        <v>258</v>
      </c>
      <c r="C2027" s="57" t="s">
        <v>10</v>
      </c>
      <c r="D2027" s="58">
        <v>239.26045000000002</v>
      </c>
      <c r="E2027" s="58">
        <v>239.26045000000002</v>
      </c>
      <c r="F2027" s="58">
        <v>0</v>
      </c>
    </row>
    <row r="2028" spans="1:6" s="55" customFormat="1" x14ac:dyDescent="0.25">
      <c r="A2028" s="51" t="str">
        <f t="shared" si="31"/>
        <v>A</v>
      </c>
      <c r="B2028" s="59" t="s">
        <v>258</v>
      </c>
      <c r="C2028" s="60" t="s">
        <v>12</v>
      </c>
      <c r="D2028" s="61">
        <v>239.26045000000002</v>
      </c>
      <c r="E2028" s="61">
        <v>239.26045000000002</v>
      </c>
      <c r="F2028" s="61">
        <v>0</v>
      </c>
    </row>
    <row r="2029" spans="1:6" ht="18.75" thickBot="1" x14ac:dyDescent="0.3">
      <c r="A2029" s="31" t="str">
        <f t="shared" si="31"/>
        <v>A</v>
      </c>
      <c r="B2029" s="42" t="s">
        <v>1096</v>
      </c>
      <c r="C2029" s="43" t="s">
        <v>1097</v>
      </c>
      <c r="D2029" s="44">
        <v>14743.646400000001</v>
      </c>
      <c r="E2029" s="44">
        <v>11169.113280000001</v>
      </c>
      <c r="F2029" s="44">
        <v>3574.5331200000001</v>
      </c>
    </row>
    <row r="2030" spans="1:6" ht="15.75" thickTop="1" x14ac:dyDescent="0.25">
      <c r="A2030" s="31" t="str">
        <f t="shared" si="31"/>
        <v>A</v>
      </c>
      <c r="B2030" s="45" t="s">
        <v>258</v>
      </c>
      <c r="C2030" s="46" t="s">
        <v>10</v>
      </c>
      <c r="D2030" s="47">
        <v>14665.006400000002</v>
      </c>
      <c r="E2030" s="47">
        <v>11160.593280000001</v>
      </c>
      <c r="F2030" s="47">
        <v>3504.4131200000002</v>
      </c>
    </row>
    <row r="2031" spans="1:6" x14ac:dyDescent="0.25">
      <c r="A2031" s="31" t="str">
        <f t="shared" si="31"/>
        <v>A</v>
      </c>
      <c r="B2031" s="48" t="s">
        <v>258</v>
      </c>
      <c r="C2031" s="49" t="s">
        <v>11</v>
      </c>
      <c r="D2031" s="50">
        <v>2971.94344</v>
      </c>
      <c r="E2031" s="50">
        <v>1248.0668700000001</v>
      </c>
      <c r="F2031" s="50">
        <v>1723.8765700000001</v>
      </c>
    </row>
    <row r="2032" spans="1:6" x14ac:dyDescent="0.25">
      <c r="A2032" s="31" t="str">
        <f t="shared" si="31"/>
        <v>A</v>
      </c>
      <c r="B2032" s="48" t="s">
        <v>258</v>
      </c>
      <c r="C2032" s="49" t="s">
        <v>12</v>
      </c>
      <c r="D2032" s="50">
        <v>2839.6296000000002</v>
      </c>
      <c r="E2032" s="50">
        <v>1327.8415500000001</v>
      </c>
      <c r="F2032" s="50">
        <v>1511.7880500000001</v>
      </c>
    </row>
    <row r="2033" spans="1:6" x14ac:dyDescent="0.25">
      <c r="A2033" s="31" t="str">
        <f t="shared" si="31"/>
        <v>A</v>
      </c>
      <c r="B2033" s="48" t="s">
        <v>258</v>
      </c>
      <c r="C2033" s="49" t="s">
        <v>2</v>
      </c>
      <c r="D2033" s="50">
        <v>257.35000000000002</v>
      </c>
      <c r="E2033" s="50">
        <v>0</v>
      </c>
      <c r="F2033" s="50">
        <v>257.35000000000002</v>
      </c>
    </row>
    <row r="2034" spans="1:6" x14ac:dyDescent="0.25">
      <c r="A2034" s="31" t="str">
        <f t="shared" si="31"/>
        <v>A</v>
      </c>
      <c r="B2034" s="48" t="s">
        <v>258</v>
      </c>
      <c r="C2034" s="49" t="s">
        <v>15</v>
      </c>
      <c r="D2034" s="50">
        <v>1930.90744</v>
      </c>
      <c r="E2034" s="50">
        <v>1921.1146999999999</v>
      </c>
      <c r="F2034" s="50">
        <v>9.7927400000000002</v>
      </c>
    </row>
    <row r="2035" spans="1:6" x14ac:dyDescent="0.25">
      <c r="A2035" s="31" t="str">
        <f t="shared" si="31"/>
        <v>A</v>
      </c>
      <c r="B2035" s="48" t="s">
        <v>258</v>
      </c>
      <c r="C2035" s="49" t="s">
        <v>16</v>
      </c>
      <c r="D2035" s="50">
        <v>6665.1759199999997</v>
      </c>
      <c r="E2035" s="50">
        <v>6663.5701599999993</v>
      </c>
      <c r="F2035" s="50">
        <v>1.6057600000000001</v>
      </c>
    </row>
    <row r="2036" spans="1:6" x14ac:dyDescent="0.25">
      <c r="A2036" s="31" t="str">
        <f t="shared" si="31"/>
        <v>A</v>
      </c>
      <c r="B2036" s="45" t="s">
        <v>258</v>
      </c>
      <c r="C2036" s="46" t="s">
        <v>17</v>
      </c>
      <c r="D2036" s="47">
        <v>78.64</v>
      </c>
      <c r="E2036" s="47">
        <v>8.52</v>
      </c>
      <c r="F2036" s="47">
        <v>70.12</v>
      </c>
    </row>
    <row r="2037" spans="1:6" s="55" customFormat="1" ht="18.75" thickBot="1" x14ac:dyDescent="0.3">
      <c r="A2037" s="51" t="str">
        <f t="shared" si="31"/>
        <v>A</v>
      </c>
      <c r="B2037" s="52" t="s">
        <v>1098</v>
      </c>
      <c r="C2037" s="53" t="s">
        <v>1099</v>
      </c>
      <c r="D2037" s="54">
        <v>5742.6565900000005</v>
      </c>
      <c r="E2037" s="54">
        <v>2168.12347</v>
      </c>
      <c r="F2037" s="54">
        <v>3574.5331200000001</v>
      </c>
    </row>
    <row r="2038" spans="1:6" s="55" customFormat="1" ht="15.75" thickTop="1" x14ac:dyDescent="0.25">
      <c r="A2038" s="51" t="str">
        <f t="shared" si="31"/>
        <v>A</v>
      </c>
      <c r="B2038" s="56" t="s">
        <v>258</v>
      </c>
      <c r="C2038" s="57" t="s">
        <v>10</v>
      </c>
      <c r="D2038" s="58">
        <v>5664.0165900000002</v>
      </c>
      <c r="E2038" s="58">
        <v>2159.60347</v>
      </c>
      <c r="F2038" s="58">
        <v>3504.4131200000002</v>
      </c>
    </row>
    <row r="2039" spans="1:6" s="55" customFormat="1" x14ac:dyDescent="0.25">
      <c r="A2039" s="51" t="str">
        <f t="shared" si="31"/>
        <v>A</v>
      </c>
      <c r="B2039" s="59" t="s">
        <v>258</v>
      </c>
      <c r="C2039" s="60" t="s">
        <v>11</v>
      </c>
      <c r="D2039" s="61">
        <v>2971.94344</v>
      </c>
      <c r="E2039" s="61">
        <v>1248.0668700000001</v>
      </c>
      <c r="F2039" s="61">
        <v>1723.8765700000001</v>
      </c>
    </row>
    <row r="2040" spans="1:6" s="55" customFormat="1" x14ac:dyDescent="0.25">
      <c r="A2040" s="51" t="str">
        <f t="shared" si="31"/>
        <v>A</v>
      </c>
      <c r="B2040" s="59" t="s">
        <v>258</v>
      </c>
      <c r="C2040" s="60" t="s">
        <v>12</v>
      </c>
      <c r="D2040" s="61">
        <v>2396.8674900000001</v>
      </c>
      <c r="E2040" s="61">
        <v>885.07943999999998</v>
      </c>
      <c r="F2040" s="61">
        <v>1511.7880500000001</v>
      </c>
    </row>
    <row r="2041" spans="1:6" s="55" customFormat="1" x14ac:dyDescent="0.25">
      <c r="A2041" s="51" t="str">
        <f t="shared" si="31"/>
        <v>A</v>
      </c>
      <c r="B2041" s="59" t="s">
        <v>258</v>
      </c>
      <c r="C2041" s="60" t="s">
        <v>2</v>
      </c>
      <c r="D2041" s="61">
        <v>257.35000000000002</v>
      </c>
      <c r="E2041" s="61">
        <v>0</v>
      </c>
      <c r="F2041" s="61">
        <v>257.35000000000002</v>
      </c>
    </row>
    <row r="2042" spans="1:6" s="55" customFormat="1" x14ac:dyDescent="0.25">
      <c r="A2042" s="51" t="str">
        <f t="shared" si="31"/>
        <v>A</v>
      </c>
      <c r="B2042" s="59" t="s">
        <v>258</v>
      </c>
      <c r="C2042" s="60" t="s">
        <v>15</v>
      </c>
      <c r="D2042" s="61">
        <v>36.249899999999997</v>
      </c>
      <c r="E2042" s="61">
        <v>26.457159999999998</v>
      </c>
      <c r="F2042" s="61">
        <v>9.7927400000000002</v>
      </c>
    </row>
    <row r="2043" spans="1:6" s="55" customFormat="1" x14ac:dyDescent="0.25">
      <c r="A2043" s="51" t="str">
        <f t="shared" si="31"/>
        <v>A</v>
      </c>
      <c r="B2043" s="59" t="s">
        <v>258</v>
      </c>
      <c r="C2043" s="60" t="s">
        <v>16</v>
      </c>
      <c r="D2043" s="61">
        <v>1.6057600000000001</v>
      </c>
      <c r="E2043" s="61">
        <v>0</v>
      </c>
      <c r="F2043" s="61">
        <v>1.6057600000000001</v>
      </c>
    </row>
    <row r="2044" spans="1:6" s="55" customFormat="1" x14ac:dyDescent="0.25">
      <c r="A2044" s="51" t="str">
        <f t="shared" si="31"/>
        <v>A</v>
      </c>
      <c r="B2044" s="56" t="s">
        <v>258</v>
      </c>
      <c r="C2044" s="57" t="s">
        <v>17</v>
      </c>
      <c r="D2044" s="58">
        <v>78.64</v>
      </c>
      <c r="E2044" s="58">
        <v>8.52</v>
      </c>
      <c r="F2044" s="58">
        <v>70.12</v>
      </c>
    </row>
    <row r="2045" spans="1:6" s="55" customFormat="1" ht="18.75" thickBot="1" x14ac:dyDescent="0.3">
      <c r="A2045" s="51" t="str">
        <f t="shared" si="31"/>
        <v>A</v>
      </c>
      <c r="B2045" s="52" t="s">
        <v>1100</v>
      </c>
      <c r="C2045" s="53" t="s">
        <v>15</v>
      </c>
      <c r="D2045" s="54">
        <v>2459.1749300000001</v>
      </c>
      <c r="E2045" s="54">
        <v>2459.1749300000001</v>
      </c>
      <c r="F2045" s="54">
        <v>0</v>
      </c>
    </row>
    <row r="2046" spans="1:6" s="55" customFormat="1" ht="15.75" thickTop="1" x14ac:dyDescent="0.25">
      <c r="A2046" s="51" t="str">
        <f t="shared" si="31"/>
        <v>A</v>
      </c>
      <c r="B2046" s="56" t="s">
        <v>258</v>
      </c>
      <c r="C2046" s="57" t="s">
        <v>10</v>
      </c>
      <c r="D2046" s="58">
        <v>2459.1749300000001</v>
      </c>
      <c r="E2046" s="58">
        <v>2459.1749300000001</v>
      </c>
      <c r="F2046" s="58">
        <v>0</v>
      </c>
    </row>
    <row r="2047" spans="1:6" s="55" customFormat="1" x14ac:dyDescent="0.25">
      <c r="A2047" s="51" t="str">
        <f t="shared" si="31"/>
        <v>A</v>
      </c>
      <c r="B2047" s="59" t="s">
        <v>258</v>
      </c>
      <c r="C2047" s="60" t="s">
        <v>15</v>
      </c>
      <c r="D2047" s="61">
        <v>1894.6575399999999</v>
      </c>
      <c r="E2047" s="61">
        <v>1894.6575399999999</v>
      </c>
      <c r="F2047" s="61">
        <v>0</v>
      </c>
    </row>
    <row r="2048" spans="1:6" s="55" customFormat="1" x14ac:dyDescent="0.25">
      <c r="A2048" s="51" t="str">
        <f t="shared" si="31"/>
        <v>A</v>
      </c>
      <c r="B2048" s="59" t="s">
        <v>258</v>
      </c>
      <c r="C2048" s="60" t="s">
        <v>16</v>
      </c>
      <c r="D2048" s="61">
        <v>564.51738999999998</v>
      </c>
      <c r="E2048" s="61">
        <v>564.51738999999998</v>
      </c>
      <c r="F2048" s="61">
        <v>0</v>
      </c>
    </row>
    <row r="2049" spans="1:6" s="55" customFormat="1" ht="18.75" thickBot="1" x14ac:dyDescent="0.3">
      <c r="A2049" s="51" t="str">
        <f t="shared" si="31"/>
        <v>A</v>
      </c>
      <c r="B2049" s="52" t="s">
        <v>1101</v>
      </c>
      <c r="C2049" s="53" t="s">
        <v>1102</v>
      </c>
      <c r="D2049" s="54">
        <v>6480.2100799999989</v>
      </c>
      <c r="E2049" s="54">
        <v>6480.2100799999989</v>
      </c>
      <c r="F2049" s="54">
        <v>0</v>
      </c>
    </row>
    <row r="2050" spans="1:6" s="55" customFormat="1" ht="15.75" thickTop="1" x14ac:dyDescent="0.25">
      <c r="A2050" s="51" t="str">
        <f t="shared" si="31"/>
        <v>A</v>
      </c>
      <c r="B2050" s="56" t="s">
        <v>258</v>
      </c>
      <c r="C2050" s="57" t="s">
        <v>10</v>
      </c>
      <c r="D2050" s="58">
        <v>6480.2100799999989</v>
      </c>
      <c r="E2050" s="58">
        <v>6480.2100799999989</v>
      </c>
      <c r="F2050" s="58">
        <v>0</v>
      </c>
    </row>
    <row r="2051" spans="1:6" s="55" customFormat="1" x14ac:dyDescent="0.25">
      <c r="A2051" s="51" t="str">
        <f t="shared" si="31"/>
        <v>A</v>
      </c>
      <c r="B2051" s="59" t="s">
        <v>258</v>
      </c>
      <c r="C2051" s="60" t="s">
        <v>12</v>
      </c>
      <c r="D2051" s="61">
        <v>381.15731</v>
      </c>
      <c r="E2051" s="61">
        <v>381.15731</v>
      </c>
      <c r="F2051" s="61">
        <v>0</v>
      </c>
    </row>
    <row r="2052" spans="1:6" s="55" customFormat="1" x14ac:dyDescent="0.25">
      <c r="A2052" s="51" t="str">
        <f t="shared" ref="A2052:A2115" si="32">IF(OR(D2052&lt;&gt;0,),"A","B")</f>
        <v>A</v>
      </c>
      <c r="B2052" s="59" t="s">
        <v>258</v>
      </c>
      <c r="C2052" s="60" t="s">
        <v>16</v>
      </c>
      <c r="D2052" s="61">
        <v>6099.0527699999993</v>
      </c>
      <c r="E2052" s="61">
        <v>6099.0527699999993</v>
      </c>
      <c r="F2052" s="61">
        <v>0</v>
      </c>
    </row>
    <row r="2053" spans="1:6" s="55" customFormat="1" ht="18.75" thickBot="1" x14ac:dyDescent="0.3">
      <c r="A2053" s="51" t="str">
        <f t="shared" si="32"/>
        <v>A</v>
      </c>
      <c r="B2053" s="52" t="s">
        <v>1103</v>
      </c>
      <c r="C2053" s="53" t="s">
        <v>1104</v>
      </c>
      <c r="D2053" s="54">
        <v>61.604800000000004</v>
      </c>
      <c r="E2053" s="54">
        <v>61.604800000000004</v>
      </c>
      <c r="F2053" s="54">
        <v>0</v>
      </c>
    </row>
    <row r="2054" spans="1:6" s="55" customFormat="1" ht="15.75" thickTop="1" x14ac:dyDescent="0.25">
      <c r="A2054" s="51" t="str">
        <f t="shared" si="32"/>
        <v>A</v>
      </c>
      <c r="B2054" s="56" t="s">
        <v>258</v>
      </c>
      <c r="C2054" s="57" t="s">
        <v>10</v>
      </c>
      <c r="D2054" s="58">
        <v>61.604800000000004</v>
      </c>
      <c r="E2054" s="58">
        <v>61.604800000000004</v>
      </c>
      <c r="F2054" s="58">
        <v>0</v>
      </c>
    </row>
    <row r="2055" spans="1:6" s="55" customFormat="1" x14ac:dyDescent="0.25">
      <c r="A2055" s="51" t="str">
        <f t="shared" si="32"/>
        <v>A</v>
      </c>
      <c r="B2055" s="59" t="s">
        <v>258</v>
      </c>
      <c r="C2055" s="60" t="s">
        <v>12</v>
      </c>
      <c r="D2055" s="61">
        <v>61.604800000000004</v>
      </c>
      <c r="E2055" s="61">
        <v>61.604800000000004</v>
      </c>
      <c r="F2055" s="61">
        <v>0</v>
      </c>
    </row>
    <row r="2056" spans="1:6" ht="36.75" thickBot="1" x14ac:dyDescent="0.3">
      <c r="A2056" s="31" t="str">
        <f t="shared" si="32"/>
        <v>A</v>
      </c>
      <c r="B2056" s="42" t="s">
        <v>1105</v>
      </c>
      <c r="C2056" s="43" t="s">
        <v>1106</v>
      </c>
      <c r="D2056" s="44">
        <v>3100.5395899999999</v>
      </c>
      <c r="E2056" s="44">
        <v>3100.5395899999999</v>
      </c>
      <c r="F2056" s="44">
        <v>0</v>
      </c>
    </row>
    <row r="2057" spans="1:6" ht="15.75" thickTop="1" x14ac:dyDescent="0.25">
      <c r="A2057" s="31" t="str">
        <f t="shared" si="32"/>
        <v>A</v>
      </c>
      <c r="B2057" s="45" t="s">
        <v>258</v>
      </c>
      <c r="C2057" s="46" t="s">
        <v>10</v>
      </c>
      <c r="D2057" s="47">
        <v>1080.0495900000001</v>
      </c>
      <c r="E2057" s="47">
        <v>1080.0495900000001</v>
      </c>
      <c r="F2057" s="47">
        <v>0</v>
      </c>
    </row>
    <row r="2058" spans="1:6" x14ac:dyDescent="0.25">
      <c r="A2058" s="31" t="str">
        <f t="shared" si="32"/>
        <v>A</v>
      </c>
      <c r="B2058" s="48" t="s">
        <v>258</v>
      </c>
      <c r="C2058" s="49" t="s">
        <v>11</v>
      </c>
      <c r="D2058" s="50">
        <v>456.07002</v>
      </c>
      <c r="E2058" s="50">
        <v>456.07002</v>
      </c>
      <c r="F2058" s="50">
        <v>0</v>
      </c>
    </row>
    <row r="2059" spans="1:6" x14ac:dyDescent="0.25">
      <c r="A2059" s="31" t="str">
        <f t="shared" si="32"/>
        <v>A</v>
      </c>
      <c r="B2059" s="48" t="s">
        <v>258</v>
      </c>
      <c r="C2059" s="49" t="s">
        <v>12</v>
      </c>
      <c r="D2059" s="50">
        <v>621.80865000000006</v>
      </c>
      <c r="E2059" s="50">
        <v>621.80865000000006</v>
      </c>
      <c r="F2059" s="50">
        <v>0</v>
      </c>
    </row>
    <row r="2060" spans="1:6" x14ac:dyDescent="0.25">
      <c r="A2060" s="31" t="str">
        <f t="shared" si="32"/>
        <v>A</v>
      </c>
      <c r="B2060" s="48" t="s">
        <v>258</v>
      </c>
      <c r="C2060" s="49" t="s">
        <v>15</v>
      </c>
      <c r="D2060" s="50">
        <v>1.7558099999999999</v>
      </c>
      <c r="E2060" s="50">
        <v>1.7558099999999999</v>
      </c>
      <c r="F2060" s="50">
        <v>0</v>
      </c>
    </row>
    <row r="2061" spans="1:6" x14ac:dyDescent="0.25">
      <c r="A2061" s="31" t="str">
        <f t="shared" si="32"/>
        <v>A</v>
      </c>
      <c r="B2061" s="48" t="s">
        <v>258</v>
      </c>
      <c r="C2061" s="49" t="s">
        <v>16</v>
      </c>
      <c r="D2061" s="50">
        <v>0.41511000000000003</v>
      </c>
      <c r="E2061" s="50">
        <v>0.41511000000000003</v>
      </c>
      <c r="F2061" s="50">
        <v>0</v>
      </c>
    </row>
    <row r="2062" spans="1:6" x14ac:dyDescent="0.25">
      <c r="A2062" s="31" t="str">
        <f t="shared" si="32"/>
        <v>A</v>
      </c>
      <c r="B2062" s="45" t="s">
        <v>258</v>
      </c>
      <c r="C2062" s="46" t="s">
        <v>17</v>
      </c>
      <c r="D2062" s="47">
        <v>2020.49</v>
      </c>
      <c r="E2062" s="47">
        <v>2020.49</v>
      </c>
      <c r="F2062" s="47">
        <v>0</v>
      </c>
    </row>
    <row r="2063" spans="1:6" s="55" customFormat="1" ht="18.75" thickBot="1" x14ac:dyDescent="0.3">
      <c r="A2063" s="51" t="str">
        <f t="shared" si="32"/>
        <v>A</v>
      </c>
      <c r="B2063" s="52" t="s">
        <v>1107</v>
      </c>
      <c r="C2063" s="53" t="s">
        <v>1108</v>
      </c>
      <c r="D2063" s="54">
        <v>585.59280000000001</v>
      </c>
      <c r="E2063" s="54">
        <v>585.59280000000001</v>
      </c>
      <c r="F2063" s="54">
        <v>0</v>
      </c>
    </row>
    <row r="2064" spans="1:6" s="55" customFormat="1" ht="15.75" thickTop="1" x14ac:dyDescent="0.25">
      <c r="A2064" s="51" t="str">
        <f t="shared" si="32"/>
        <v>A</v>
      </c>
      <c r="B2064" s="56" t="s">
        <v>258</v>
      </c>
      <c r="C2064" s="57" t="s">
        <v>10</v>
      </c>
      <c r="D2064" s="58">
        <v>585.59280000000001</v>
      </c>
      <c r="E2064" s="58">
        <v>585.59280000000001</v>
      </c>
      <c r="F2064" s="58">
        <v>0</v>
      </c>
    </row>
    <row r="2065" spans="1:6" s="55" customFormat="1" x14ac:dyDescent="0.25">
      <c r="A2065" s="51" t="str">
        <f t="shared" si="32"/>
        <v>A</v>
      </c>
      <c r="B2065" s="59" t="s">
        <v>258</v>
      </c>
      <c r="C2065" s="60" t="s">
        <v>11</v>
      </c>
      <c r="D2065" s="61">
        <v>456.07002</v>
      </c>
      <c r="E2065" s="61">
        <v>456.07002</v>
      </c>
      <c r="F2065" s="61">
        <v>0</v>
      </c>
    </row>
    <row r="2066" spans="1:6" s="55" customFormat="1" x14ac:dyDescent="0.25">
      <c r="A2066" s="51" t="str">
        <f t="shared" si="32"/>
        <v>A</v>
      </c>
      <c r="B2066" s="59" t="s">
        <v>258</v>
      </c>
      <c r="C2066" s="60" t="s">
        <v>12</v>
      </c>
      <c r="D2066" s="61">
        <v>127.35186</v>
      </c>
      <c r="E2066" s="61">
        <v>127.35186</v>
      </c>
      <c r="F2066" s="61">
        <v>0</v>
      </c>
    </row>
    <row r="2067" spans="1:6" s="55" customFormat="1" x14ac:dyDescent="0.25">
      <c r="A2067" s="51" t="str">
        <f t="shared" si="32"/>
        <v>A</v>
      </c>
      <c r="B2067" s="59" t="s">
        <v>258</v>
      </c>
      <c r="C2067" s="60" t="s">
        <v>15</v>
      </c>
      <c r="D2067" s="61">
        <v>1.7558099999999999</v>
      </c>
      <c r="E2067" s="61">
        <v>1.7558099999999999</v>
      </c>
      <c r="F2067" s="61">
        <v>0</v>
      </c>
    </row>
    <row r="2068" spans="1:6" s="55" customFormat="1" x14ac:dyDescent="0.25">
      <c r="A2068" s="51" t="str">
        <f t="shared" si="32"/>
        <v>A</v>
      </c>
      <c r="B2068" s="59" t="s">
        <v>258</v>
      </c>
      <c r="C2068" s="60" t="s">
        <v>16</v>
      </c>
      <c r="D2068" s="61">
        <v>0.41511000000000003</v>
      </c>
      <c r="E2068" s="61">
        <v>0.41511000000000003</v>
      </c>
      <c r="F2068" s="61">
        <v>0</v>
      </c>
    </row>
    <row r="2069" spans="1:6" s="55" customFormat="1" ht="36.75" thickBot="1" x14ac:dyDescent="0.3">
      <c r="A2069" s="51" t="str">
        <f t="shared" si="32"/>
        <v>A</v>
      </c>
      <c r="B2069" s="52" t="s">
        <v>1109</v>
      </c>
      <c r="C2069" s="53" t="s">
        <v>1110</v>
      </c>
      <c r="D2069" s="54">
        <v>2514.94679</v>
      </c>
      <c r="E2069" s="54">
        <v>2514.94679</v>
      </c>
      <c r="F2069" s="54">
        <v>0</v>
      </c>
    </row>
    <row r="2070" spans="1:6" s="55" customFormat="1" ht="15.75" thickTop="1" x14ac:dyDescent="0.25">
      <c r="A2070" s="51" t="str">
        <f t="shared" si="32"/>
        <v>A</v>
      </c>
      <c r="B2070" s="56" t="s">
        <v>258</v>
      </c>
      <c r="C2070" s="57" t="s">
        <v>10</v>
      </c>
      <c r="D2070" s="58">
        <v>494.45678999999996</v>
      </c>
      <c r="E2070" s="58">
        <v>494.45678999999996</v>
      </c>
      <c r="F2070" s="58">
        <v>0</v>
      </c>
    </row>
    <row r="2071" spans="1:6" s="55" customFormat="1" x14ac:dyDescent="0.25">
      <c r="A2071" s="51" t="str">
        <f t="shared" si="32"/>
        <v>A</v>
      </c>
      <c r="B2071" s="59" t="s">
        <v>258</v>
      </c>
      <c r="C2071" s="60" t="s">
        <v>12</v>
      </c>
      <c r="D2071" s="61">
        <v>494.45678999999996</v>
      </c>
      <c r="E2071" s="61">
        <v>494.45678999999996</v>
      </c>
      <c r="F2071" s="61">
        <v>0</v>
      </c>
    </row>
    <row r="2072" spans="1:6" s="55" customFormat="1" x14ac:dyDescent="0.25">
      <c r="A2072" s="51" t="str">
        <f t="shared" si="32"/>
        <v>A</v>
      </c>
      <c r="B2072" s="56" t="s">
        <v>258</v>
      </c>
      <c r="C2072" s="57" t="s">
        <v>17</v>
      </c>
      <c r="D2072" s="58">
        <v>2020.49</v>
      </c>
      <c r="E2072" s="58">
        <v>2020.49</v>
      </c>
      <c r="F2072" s="58">
        <v>0</v>
      </c>
    </row>
    <row r="2073" spans="1:6" ht="18.75" thickBot="1" x14ac:dyDescent="0.3">
      <c r="A2073" s="31" t="str">
        <f t="shared" si="32"/>
        <v>A</v>
      </c>
      <c r="B2073" s="42" t="s">
        <v>1111</v>
      </c>
      <c r="C2073" s="43" t="s">
        <v>1112</v>
      </c>
      <c r="D2073" s="44">
        <v>52988.258120000006</v>
      </c>
      <c r="E2073" s="44">
        <v>52988.258120000006</v>
      </c>
      <c r="F2073" s="44">
        <v>0</v>
      </c>
    </row>
    <row r="2074" spans="1:6" ht="15.75" thickTop="1" x14ac:dyDescent="0.25">
      <c r="A2074" s="31" t="str">
        <f t="shared" si="32"/>
        <v>A</v>
      </c>
      <c r="B2074" s="45" t="s">
        <v>258</v>
      </c>
      <c r="C2074" s="46" t="s">
        <v>10</v>
      </c>
      <c r="D2074" s="47">
        <v>177.96951999999999</v>
      </c>
      <c r="E2074" s="47">
        <v>177.96951999999999</v>
      </c>
      <c r="F2074" s="47">
        <v>0</v>
      </c>
    </row>
    <row r="2075" spans="1:6" x14ac:dyDescent="0.25">
      <c r="A2075" s="31" t="str">
        <f t="shared" si="32"/>
        <v>A</v>
      </c>
      <c r="B2075" s="48" t="s">
        <v>258</v>
      </c>
      <c r="C2075" s="49" t="s">
        <v>12</v>
      </c>
      <c r="D2075" s="50">
        <v>177.96951999999999</v>
      </c>
      <c r="E2075" s="50">
        <v>177.96951999999999</v>
      </c>
      <c r="F2075" s="50">
        <v>0</v>
      </c>
    </row>
    <row r="2076" spans="1:6" x14ac:dyDescent="0.25">
      <c r="A2076" s="31" t="str">
        <f t="shared" si="32"/>
        <v>A</v>
      </c>
      <c r="B2076" s="45" t="s">
        <v>258</v>
      </c>
      <c r="C2076" s="46" t="s">
        <v>17</v>
      </c>
      <c r="D2076" s="47">
        <v>52810.2886</v>
      </c>
      <c r="E2076" s="47">
        <v>52810.2886</v>
      </c>
      <c r="F2076" s="47">
        <v>0</v>
      </c>
    </row>
    <row r="2077" spans="1:6" ht="18.75" thickBot="1" x14ac:dyDescent="0.3">
      <c r="A2077" s="31" t="str">
        <f t="shared" si="32"/>
        <v>A</v>
      </c>
      <c r="B2077" s="42" t="s">
        <v>1113</v>
      </c>
      <c r="C2077" s="43" t="s">
        <v>1114</v>
      </c>
      <c r="D2077" s="44">
        <v>299.67298999999997</v>
      </c>
      <c r="E2077" s="44">
        <v>299.67298999999997</v>
      </c>
      <c r="F2077" s="44">
        <v>0</v>
      </c>
    </row>
    <row r="2078" spans="1:6" ht="15.75" thickTop="1" x14ac:dyDescent="0.25">
      <c r="A2078" s="31" t="str">
        <f t="shared" si="32"/>
        <v>A</v>
      </c>
      <c r="B2078" s="45" t="s">
        <v>258</v>
      </c>
      <c r="C2078" s="46" t="s">
        <v>10</v>
      </c>
      <c r="D2078" s="47">
        <v>299.67298999999997</v>
      </c>
      <c r="E2078" s="47">
        <v>299.67298999999997</v>
      </c>
      <c r="F2078" s="47">
        <v>0</v>
      </c>
    </row>
    <row r="2079" spans="1:6" x14ac:dyDescent="0.25">
      <c r="A2079" s="31" t="str">
        <f t="shared" si="32"/>
        <v>A</v>
      </c>
      <c r="B2079" s="48" t="s">
        <v>258</v>
      </c>
      <c r="C2079" s="49" t="s">
        <v>12</v>
      </c>
      <c r="D2079" s="50">
        <v>299.67298999999997</v>
      </c>
      <c r="E2079" s="50">
        <v>299.67298999999997</v>
      </c>
      <c r="F2079" s="50">
        <v>0</v>
      </c>
    </row>
    <row r="2080" spans="1:6" ht="36.75" thickBot="1" x14ac:dyDescent="0.3">
      <c r="A2080" s="31" t="str">
        <f t="shared" si="32"/>
        <v>A</v>
      </c>
      <c r="B2080" s="42" t="s">
        <v>1115</v>
      </c>
      <c r="C2080" s="43" t="s">
        <v>1116</v>
      </c>
      <c r="D2080" s="44">
        <v>8432.6313799999989</v>
      </c>
      <c r="E2080" s="44">
        <v>8022.5196899999983</v>
      </c>
      <c r="F2080" s="44">
        <v>410.11168999999995</v>
      </c>
    </row>
    <row r="2081" spans="1:6" ht="15.75" thickTop="1" x14ac:dyDescent="0.25">
      <c r="A2081" s="31" t="str">
        <f t="shared" si="32"/>
        <v>A</v>
      </c>
      <c r="B2081" s="45" t="s">
        <v>258</v>
      </c>
      <c r="C2081" s="46" t="s">
        <v>10</v>
      </c>
      <c r="D2081" s="47">
        <v>8045.5513900000005</v>
      </c>
      <c r="E2081" s="47">
        <v>7694.0963000000002</v>
      </c>
      <c r="F2081" s="47">
        <v>351.45508999999998</v>
      </c>
    </row>
    <row r="2082" spans="1:6" x14ac:dyDescent="0.25">
      <c r="A2082" s="31" t="str">
        <f t="shared" si="32"/>
        <v>A</v>
      </c>
      <c r="B2082" s="48" t="s">
        <v>258</v>
      </c>
      <c r="C2082" s="49" t="s">
        <v>11</v>
      </c>
      <c r="D2082" s="50">
        <v>2388.8606799999998</v>
      </c>
      <c r="E2082" s="50">
        <v>2328.0316799999996</v>
      </c>
      <c r="F2082" s="50">
        <v>60.829000000000001</v>
      </c>
    </row>
    <row r="2083" spans="1:6" x14ac:dyDescent="0.25">
      <c r="A2083" s="31" t="str">
        <f t="shared" si="32"/>
        <v>A</v>
      </c>
      <c r="B2083" s="48" t="s">
        <v>258</v>
      </c>
      <c r="C2083" s="49" t="s">
        <v>12</v>
      </c>
      <c r="D2083" s="50">
        <v>5308.2428699999991</v>
      </c>
      <c r="E2083" s="50">
        <v>5160.3317499999994</v>
      </c>
      <c r="F2083" s="50">
        <v>147.91111999999998</v>
      </c>
    </row>
    <row r="2084" spans="1:6" x14ac:dyDescent="0.25">
      <c r="A2084" s="31" t="str">
        <f t="shared" si="32"/>
        <v>A</v>
      </c>
      <c r="B2084" s="48" t="s">
        <v>258</v>
      </c>
      <c r="C2084" s="49" t="s">
        <v>15</v>
      </c>
      <c r="D2084" s="50">
        <v>157.31056000000004</v>
      </c>
      <c r="E2084" s="50">
        <v>157.31056000000004</v>
      </c>
      <c r="F2084" s="50">
        <v>0</v>
      </c>
    </row>
    <row r="2085" spans="1:6" x14ac:dyDescent="0.25">
      <c r="A2085" s="31" t="str">
        <f t="shared" si="32"/>
        <v>A</v>
      </c>
      <c r="B2085" s="48" t="s">
        <v>258</v>
      </c>
      <c r="C2085" s="49" t="s">
        <v>16</v>
      </c>
      <c r="D2085" s="50">
        <v>191.13728</v>
      </c>
      <c r="E2085" s="50">
        <v>48.422310000000003</v>
      </c>
      <c r="F2085" s="50">
        <v>142.71496999999999</v>
      </c>
    </row>
    <row r="2086" spans="1:6" x14ac:dyDescent="0.25">
      <c r="A2086" s="31" t="str">
        <f t="shared" si="32"/>
        <v>A</v>
      </c>
      <c r="B2086" s="45" t="s">
        <v>258</v>
      </c>
      <c r="C2086" s="46" t="s">
        <v>17</v>
      </c>
      <c r="D2086" s="47">
        <v>387.07998999999995</v>
      </c>
      <c r="E2086" s="47">
        <v>328.42338999999998</v>
      </c>
      <c r="F2086" s="47">
        <v>58.656599999999997</v>
      </c>
    </row>
    <row r="2087" spans="1:6" s="55" customFormat="1" ht="36.75" thickBot="1" x14ac:dyDescent="0.3">
      <c r="A2087" s="51" t="str">
        <f t="shared" si="32"/>
        <v>A</v>
      </c>
      <c r="B2087" s="52" t="s">
        <v>1117</v>
      </c>
      <c r="C2087" s="53" t="s">
        <v>1118</v>
      </c>
      <c r="D2087" s="54">
        <v>6581.97642</v>
      </c>
      <c r="E2087" s="54">
        <v>6543.3183099999997</v>
      </c>
      <c r="F2087" s="54">
        <v>38.658110000000001</v>
      </c>
    </row>
    <row r="2088" spans="1:6" s="55" customFormat="1" ht="15.75" thickTop="1" x14ac:dyDescent="0.25">
      <c r="A2088" s="51" t="str">
        <f t="shared" si="32"/>
        <v>A</v>
      </c>
      <c r="B2088" s="56" t="s">
        <v>258</v>
      </c>
      <c r="C2088" s="57" t="s">
        <v>10</v>
      </c>
      <c r="D2088" s="58">
        <v>6282.4382500000002</v>
      </c>
      <c r="E2088" s="58">
        <v>6244.8251399999999</v>
      </c>
      <c r="F2088" s="58">
        <v>37.613109999999999</v>
      </c>
    </row>
    <row r="2089" spans="1:6" s="55" customFormat="1" x14ac:dyDescent="0.25">
      <c r="A2089" s="51" t="str">
        <f t="shared" si="32"/>
        <v>A</v>
      </c>
      <c r="B2089" s="59" t="s">
        <v>258</v>
      </c>
      <c r="C2089" s="60" t="s">
        <v>11</v>
      </c>
      <c r="D2089" s="61">
        <v>1225.1947</v>
      </c>
      <c r="E2089" s="61">
        <v>1225.1947</v>
      </c>
      <c r="F2089" s="61">
        <v>0</v>
      </c>
    </row>
    <row r="2090" spans="1:6" s="55" customFormat="1" x14ac:dyDescent="0.25">
      <c r="A2090" s="51" t="str">
        <f t="shared" si="32"/>
        <v>A</v>
      </c>
      <c r="B2090" s="59" t="s">
        <v>258</v>
      </c>
      <c r="C2090" s="60" t="s">
        <v>12</v>
      </c>
      <c r="D2090" s="61">
        <v>4865.8571900000006</v>
      </c>
      <c r="E2090" s="61">
        <v>4828.2440800000004</v>
      </c>
      <c r="F2090" s="61">
        <v>37.613109999999999</v>
      </c>
    </row>
    <row r="2091" spans="1:6" s="55" customFormat="1" x14ac:dyDescent="0.25">
      <c r="A2091" s="51" t="str">
        <f t="shared" si="32"/>
        <v>A</v>
      </c>
      <c r="B2091" s="59" t="s">
        <v>258</v>
      </c>
      <c r="C2091" s="60" t="s">
        <v>15</v>
      </c>
      <c r="D2091" s="61">
        <v>149.91539</v>
      </c>
      <c r="E2091" s="61">
        <v>149.91539</v>
      </c>
      <c r="F2091" s="61">
        <v>0</v>
      </c>
    </row>
    <row r="2092" spans="1:6" s="55" customFormat="1" x14ac:dyDescent="0.25">
      <c r="A2092" s="51" t="str">
        <f t="shared" si="32"/>
        <v>A</v>
      </c>
      <c r="B2092" s="59" t="s">
        <v>258</v>
      </c>
      <c r="C2092" s="60" t="s">
        <v>16</v>
      </c>
      <c r="D2092" s="61">
        <v>41.470970000000001</v>
      </c>
      <c r="E2092" s="61">
        <v>41.470970000000001</v>
      </c>
      <c r="F2092" s="61">
        <v>0</v>
      </c>
    </row>
    <row r="2093" spans="1:6" s="55" customFormat="1" x14ac:dyDescent="0.25">
      <c r="A2093" s="51" t="str">
        <f t="shared" si="32"/>
        <v>A</v>
      </c>
      <c r="B2093" s="56" t="s">
        <v>258</v>
      </c>
      <c r="C2093" s="57" t="s">
        <v>17</v>
      </c>
      <c r="D2093" s="58">
        <v>299.53816999999998</v>
      </c>
      <c r="E2093" s="58">
        <v>298.49316999999996</v>
      </c>
      <c r="F2093" s="58">
        <v>1.0449999999999999</v>
      </c>
    </row>
    <row r="2094" spans="1:6" s="55" customFormat="1" ht="18.75" thickBot="1" x14ac:dyDescent="0.3">
      <c r="A2094" s="51" t="str">
        <f t="shared" si="32"/>
        <v>A</v>
      </c>
      <c r="B2094" s="52" t="s">
        <v>1119</v>
      </c>
      <c r="C2094" s="53" t="s">
        <v>78</v>
      </c>
      <c r="D2094" s="54">
        <v>631.02567999999997</v>
      </c>
      <c r="E2094" s="54">
        <v>443.27000999999996</v>
      </c>
      <c r="F2094" s="54">
        <v>187.75566999999998</v>
      </c>
    </row>
    <row r="2095" spans="1:6" s="55" customFormat="1" ht="15.75" thickTop="1" x14ac:dyDescent="0.25">
      <c r="A2095" s="51" t="str">
        <f t="shared" si="32"/>
        <v>A</v>
      </c>
      <c r="B2095" s="56" t="s">
        <v>258</v>
      </c>
      <c r="C2095" s="57" t="s">
        <v>10</v>
      </c>
      <c r="D2095" s="58">
        <v>586.78987999999993</v>
      </c>
      <c r="E2095" s="58">
        <v>424.67320999999998</v>
      </c>
      <c r="F2095" s="58">
        <v>162.11666999999997</v>
      </c>
    </row>
    <row r="2096" spans="1:6" s="55" customFormat="1" x14ac:dyDescent="0.25">
      <c r="A2096" s="51" t="str">
        <f t="shared" si="32"/>
        <v>A</v>
      </c>
      <c r="B2096" s="59" t="s">
        <v>258</v>
      </c>
      <c r="C2096" s="60" t="s">
        <v>11</v>
      </c>
      <c r="D2096" s="61">
        <v>407.03071999999997</v>
      </c>
      <c r="E2096" s="61">
        <v>348.60172</v>
      </c>
      <c r="F2096" s="61">
        <v>58.429000000000002</v>
      </c>
    </row>
    <row r="2097" spans="1:6" s="55" customFormat="1" x14ac:dyDescent="0.25">
      <c r="A2097" s="51" t="str">
        <f t="shared" si="32"/>
        <v>A</v>
      </c>
      <c r="B2097" s="59" t="s">
        <v>258</v>
      </c>
      <c r="C2097" s="60" t="s">
        <v>12</v>
      </c>
      <c r="D2097" s="61">
        <v>136.0711</v>
      </c>
      <c r="E2097" s="61">
        <v>72.959489999999988</v>
      </c>
      <c r="F2097" s="61">
        <v>63.111609999999999</v>
      </c>
    </row>
    <row r="2098" spans="1:6" s="55" customFormat="1" x14ac:dyDescent="0.25">
      <c r="A2098" s="51" t="str">
        <f t="shared" si="32"/>
        <v>A</v>
      </c>
      <c r="B2098" s="59" t="s">
        <v>258</v>
      </c>
      <c r="C2098" s="60" t="s">
        <v>15</v>
      </c>
      <c r="D2098" s="61">
        <v>2.512</v>
      </c>
      <c r="E2098" s="61">
        <v>2.512</v>
      </c>
      <c r="F2098" s="61">
        <v>0</v>
      </c>
    </row>
    <row r="2099" spans="1:6" s="55" customFormat="1" x14ac:dyDescent="0.25">
      <c r="A2099" s="51" t="str">
        <f t="shared" si="32"/>
        <v>A</v>
      </c>
      <c r="B2099" s="59" t="s">
        <v>258</v>
      </c>
      <c r="C2099" s="60" t="s">
        <v>16</v>
      </c>
      <c r="D2099" s="61">
        <v>41.17606</v>
      </c>
      <c r="E2099" s="61">
        <v>0.6</v>
      </c>
      <c r="F2099" s="61">
        <v>40.576059999999998</v>
      </c>
    </row>
    <row r="2100" spans="1:6" s="55" customFormat="1" x14ac:dyDescent="0.25">
      <c r="A2100" s="51" t="str">
        <f t="shared" si="32"/>
        <v>A</v>
      </c>
      <c r="B2100" s="56" t="s">
        <v>258</v>
      </c>
      <c r="C2100" s="57" t="s">
        <v>17</v>
      </c>
      <c r="D2100" s="58">
        <v>44.235799999999998</v>
      </c>
      <c r="E2100" s="58">
        <v>18.596799999999998</v>
      </c>
      <c r="F2100" s="58">
        <v>25.638999999999999</v>
      </c>
    </row>
    <row r="2101" spans="1:6" s="55" customFormat="1" ht="36.75" thickBot="1" x14ac:dyDescent="0.3">
      <c r="A2101" s="51" t="str">
        <f t="shared" si="32"/>
        <v>A</v>
      </c>
      <c r="B2101" s="52" t="s">
        <v>1120</v>
      </c>
      <c r="C2101" s="53" t="s">
        <v>77</v>
      </c>
      <c r="D2101" s="54">
        <v>265.85914000000002</v>
      </c>
      <c r="E2101" s="54">
        <v>238.05914000000001</v>
      </c>
      <c r="F2101" s="54">
        <v>27.8</v>
      </c>
    </row>
    <row r="2102" spans="1:6" s="55" customFormat="1" ht="15.75" thickTop="1" x14ac:dyDescent="0.25">
      <c r="A2102" s="51" t="str">
        <f t="shared" si="32"/>
        <v>A</v>
      </c>
      <c r="B2102" s="56" t="s">
        <v>258</v>
      </c>
      <c r="C2102" s="57" t="s">
        <v>10</v>
      </c>
      <c r="D2102" s="58">
        <v>262.72415999999998</v>
      </c>
      <c r="E2102" s="58">
        <v>234.92416</v>
      </c>
      <c r="F2102" s="58">
        <v>27.8</v>
      </c>
    </row>
    <row r="2103" spans="1:6" s="55" customFormat="1" x14ac:dyDescent="0.25">
      <c r="A2103" s="51" t="str">
        <f t="shared" si="32"/>
        <v>A</v>
      </c>
      <c r="B2103" s="59" t="s">
        <v>258</v>
      </c>
      <c r="C2103" s="60" t="s">
        <v>11</v>
      </c>
      <c r="D2103" s="61">
        <v>181.16086999999999</v>
      </c>
      <c r="E2103" s="61">
        <v>181.16086999999999</v>
      </c>
      <c r="F2103" s="61">
        <v>0</v>
      </c>
    </row>
    <row r="2104" spans="1:6" s="55" customFormat="1" x14ac:dyDescent="0.25">
      <c r="A2104" s="51" t="str">
        <f t="shared" si="32"/>
        <v>A</v>
      </c>
      <c r="B2104" s="59" t="s">
        <v>258</v>
      </c>
      <c r="C2104" s="60" t="s">
        <v>12</v>
      </c>
      <c r="D2104" s="61">
        <v>54.576849999999993</v>
      </c>
      <c r="E2104" s="61">
        <v>51.776849999999996</v>
      </c>
      <c r="F2104" s="61">
        <v>2.8</v>
      </c>
    </row>
    <row r="2105" spans="1:6" s="55" customFormat="1" x14ac:dyDescent="0.25">
      <c r="A2105" s="51" t="str">
        <f t="shared" si="32"/>
        <v>A</v>
      </c>
      <c r="B2105" s="59" t="s">
        <v>258</v>
      </c>
      <c r="C2105" s="60" t="s">
        <v>16</v>
      </c>
      <c r="D2105" s="61">
        <v>26.986440000000002</v>
      </c>
      <c r="E2105" s="61">
        <v>1.98644</v>
      </c>
      <c r="F2105" s="61">
        <v>25</v>
      </c>
    </row>
    <row r="2106" spans="1:6" s="55" customFormat="1" x14ac:dyDescent="0.25">
      <c r="A2106" s="51" t="str">
        <f t="shared" si="32"/>
        <v>A</v>
      </c>
      <c r="B2106" s="56" t="s">
        <v>258</v>
      </c>
      <c r="C2106" s="57" t="s">
        <v>17</v>
      </c>
      <c r="D2106" s="58">
        <v>3.1349800000000001</v>
      </c>
      <c r="E2106" s="58">
        <v>3.1349800000000001</v>
      </c>
      <c r="F2106" s="58">
        <v>0</v>
      </c>
    </row>
    <row r="2107" spans="1:6" s="55" customFormat="1" ht="18.75" thickBot="1" x14ac:dyDescent="0.3">
      <c r="A2107" s="51" t="str">
        <f t="shared" si="32"/>
        <v>A</v>
      </c>
      <c r="B2107" s="52" t="s">
        <v>1121</v>
      </c>
      <c r="C2107" s="53" t="s">
        <v>80</v>
      </c>
      <c r="D2107" s="54">
        <v>244.78733</v>
      </c>
      <c r="E2107" s="54">
        <v>164.04071999999999</v>
      </c>
      <c r="F2107" s="54">
        <v>80.746610000000004</v>
      </c>
    </row>
    <row r="2108" spans="1:6" s="55" customFormat="1" ht="15.75" thickTop="1" x14ac:dyDescent="0.25">
      <c r="A2108" s="51" t="str">
        <f t="shared" si="32"/>
        <v>A</v>
      </c>
      <c r="B2108" s="56" t="s">
        <v>258</v>
      </c>
      <c r="C2108" s="57" t="s">
        <v>10</v>
      </c>
      <c r="D2108" s="58">
        <v>212.41629</v>
      </c>
      <c r="E2108" s="58">
        <v>163.64228</v>
      </c>
      <c r="F2108" s="58">
        <v>48.774010000000004</v>
      </c>
    </row>
    <row r="2109" spans="1:6" s="55" customFormat="1" x14ac:dyDescent="0.25">
      <c r="A2109" s="51" t="str">
        <f t="shared" si="32"/>
        <v>A</v>
      </c>
      <c r="B2109" s="59" t="s">
        <v>258</v>
      </c>
      <c r="C2109" s="60" t="s">
        <v>11</v>
      </c>
      <c r="D2109" s="61">
        <v>147.69067999999999</v>
      </c>
      <c r="E2109" s="61">
        <v>147.69067999999999</v>
      </c>
      <c r="F2109" s="61">
        <v>0</v>
      </c>
    </row>
    <row r="2110" spans="1:6" s="55" customFormat="1" x14ac:dyDescent="0.25">
      <c r="A2110" s="51" t="str">
        <f t="shared" si="32"/>
        <v>A</v>
      </c>
      <c r="B2110" s="59" t="s">
        <v>258</v>
      </c>
      <c r="C2110" s="60" t="s">
        <v>12</v>
      </c>
      <c r="D2110" s="61">
        <v>25.92266</v>
      </c>
      <c r="E2110" s="61">
        <v>14.25756</v>
      </c>
      <c r="F2110" s="61">
        <v>11.665100000000001</v>
      </c>
    </row>
    <row r="2111" spans="1:6" s="55" customFormat="1" x14ac:dyDescent="0.25">
      <c r="A2111" s="51" t="str">
        <f t="shared" si="32"/>
        <v>A</v>
      </c>
      <c r="B2111" s="59" t="s">
        <v>258</v>
      </c>
      <c r="C2111" s="60" t="s">
        <v>16</v>
      </c>
      <c r="D2111" s="61">
        <v>38.802950000000003</v>
      </c>
      <c r="E2111" s="61">
        <v>1.69404</v>
      </c>
      <c r="F2111" s="61">
        <v>37.108910000000002</v>
      </c>
    </row>
    <row r="2112" spans="1:6" s="55" customFormat="1" x14ac:dyDescent="0.25">
      <c r="A2112" s="51" t="str">
        <f t="shared" si="32"/>
        <v>A</v>
      </c>
      <c r="B2112" s="56" t="s">
        <v>258</v>
      </c>
      <c r="C2112" s="57" t="s">
        <v>17</v>
      </c>
      <c r="D2112" s="58">
        <v>32.371040000000001</v>
      </c>
      <c r="E2112" s="58">
        <v>0.39844000000000002</v>
      </c>
      <c r="F2112" s="58">
        <v>31.9726</v>
      </c>
    </row>
    <row r="2113" spans="1:6" s="55" customFormat="1" ht="18.75" thickBot="1" x14ac:dyDescent="0.3">
      <c r="A2113" s="51" t="str">
        <f t="shared" si="32"/>
        <v>A</v>
      </c>
      <c r="B2113" s="52" t="s">
        <v>1122</v>
      </c>
      <c r="C2113" s="53" t="s">
        <v>84</v>
      </c>
      <c r="D2113" s="54">
        <v>118.51760999999999</v>
      </c>
      <c r="E2113" s="54">
        <v>118.51760999999999</v>
      </c>
      <c r="F2113" s="54">
        <v>0</v>
      </c>
    </row>
    <row r="2114" spans="1:6" s="55" customFormat="1" ht="15.75" thickTop="1" x14ac:dyDescent="0.25">
      <c r="A2114" s="51" t="str">
        <f t="shared" si="32"/>
        <v>A</v>
      </c>
      <c r="B2114" s="56" t="s">
        <v>258</v>
      </c>
      <c r="C2114" s="57" t="s">
        <v>10</v>
      </c>
      <c r="D2114" s="58">
        <v>110.71760999999998</v>
      </c>
      <c r="E2114" s="58">
        <v>110.71760999999998</v>
      </c>
      <c r="F2114" s="58">
        <v>0</v>
      </c>
    </row>
    <row r="2115" spans="1:6" s="55" customFormat="1" x14ac:dyDescent="0.25">
      <c r="A2115" s="51" t="str">
        <f t="shared" si="32"/>
        <v>A</v>
      </c>
      <c r="B2115" s="59" t="s">
        <v>258</v>
      </c>
      <c r="C2115" s="60" t="s">
        <v>11</v>
      </c>
      <c r="D2115" s="61">
        <v>70.201300000000003</v>
      </c>
      <c r="E2115" s="61">
        <v>70.201300000000003</v>
      </c>
      <c r="F2115" s="61">
        <v>0</v>
      </c>
    </row>
    <row r="2116" spans="1:6" s="55" customFormat="1" x14ac:dyDescent="0.25">
      <c r="A2116" s="51" t="str">
        <f t="shared" ref="A2116:A2179" si="33">IF(OR(D2116&lt;&gt;0,),"A","B")</f>
        <v>A</v>
      </c>
      <c r="B2116" s="59" t="s">
        <v>258</v>
      </c>
      <c r="C2116" s="60" t="s">
        <v>12</v>
      </c>
      <c r="D2116" s="61">
        <v>38.21313</v>
      </c>
      <c r="E2116" s="61">
        <v>38.21313</v>
      </c>
      <c r="F2116" s="61">
        <v>0</v>
      </c>
    </row>
    <row r="2117" spans="1:6" s="55" customFormat="1" x14ac:dyDescent="0.25">
      <c r="A2117" s="51" t="str">
        <f t="shared" si="33"/>
        <v>A</v>
      </c>
      <c r="B2117" s="59" t="s">
        <v>258</v>
      </c>
      <c r="C2117" s="60" t="s">
        <v>15</v>
      </c>
      <c r="D2117" s="61">
        <v>1.29</v>
      </c>
      <c r="E2117" s="61">
        <v>1.29</v>
      </c>
      <c r="F2117" s="61">
        <v>0</v>
      </c>
    </row>
    <row r="2118" spans="1:6" s="55" customFormat="1" x14ac:dyDescent="0.25">
      <c r="A2118" s="51" t="str">
        <f t="shared" si="33"/>
        <v>A</v>
      </c>
      <c r="B2118" s="59" t="s">
        <v>258</v>
      </c>
      <c r="C2118" s="60" t="s">
        <v>16</v>
      </c>
      <c r="D2118" s="61">
        <v>1.01318</v>
      </c>
      <c r="E2118" s="61">
        <v>1.01318</v>
      </c>
      <c r="F2118" s="61">
        <v>0</v>
      </c>
    </row>
    <row r="2119" spans="1:6" s="55" customFormat="1" x14ac:dyDescent="0.25">
      <c r="A2119" s="51" t="str">
        <f t="shared" si="33"/>
        <v>A</v>
      </c>
      <c r="B2119" s="56" t="s">
        <v>258</v>
      </c>
      <c r="C2119" s="57" t="s">
        <v>17</v>
      </c>
      <c r="D2119" s="58">
        <v>7.8</v>
      </c>
      <c r="E2119" s="58">
        <v>7.8</v>
      </c>
      <c r="F2119" s="58">
        <v>0</v>
      </c>
    </row>
    <row r="2120" spans="1:6" s="55" customFormat="1" ht="36.75" thickBot="1" x14ac:dyDescent="0.3">
      <c r="A2120" s="51" t="str">
        <f t="shared" si="33"/>
        <v>A</v>
      </c>
      <c r="B2120" s="52" t="s">
        <v>1123</v>
      </c>
      <c r="C2120" s="53" t="s">
        <v>81</v>
      </c>
      <c r="D2120" s="54">
        <v>438.87685999999997</v>
      </c>
      <c r="E2120" s="54">
        <v>364.10055999999997</v>
      </c>
      <c r="F2120" s="54">
        <v>74.776300000000006</v>
      </c>
    </row>
    <row r="2121" spans="1:6" s="55" customFormat="1" ht="15.75" thickTop="1" x14ac:dyDescent="0.25">
      <c r="A2121" s="51" t="str">
        <f t="shared" si="33"/>
        <v>A</v>
      </c>
      <c r="B2121" s="56" t="s">
        <v>258</v>
      </c>
      <c r="C2121" s="57" t="s">
        <v>10</v>
      </c>
      <c r="D2121" s="58">
        <v>438.87685999999997</v>
      </c>
      <c r="E2121" s="58">
        <v>364.10055999999997</v>
      </c>
      <c r="F2121" s="58">
        <v>74.776300000000006</v>
      </c>
    </row>
    <row r="2122" spans="1:6" s="55" customFormat="1" x14ac:dyDescent="0.25">
      <c r="A2122" s="51" t="str">
        <f t="shared" si="33"/>
        <v>A</v>
      </c>
      <c r="B2122" s="59" t="s">
        <v>258</v>
      </c>
      <c r="C2122" s="60" t="s">
        <v>11</v>
      </c>
      <c r="D2122" s="61">
        <v>244.83605</v>
      </c>
      <c r="E2122" s="61">
        <v>242.43604999999999</v>
      </c>
      <c r="F2122" s="61">
        <v>2.4</v>
      </c>
    </row>
    <row r="2123" spans="1:6" s="55" customFormat="1" x14ac:dyDescent="0.25">
      <c r="A2123" s="51" t="str">
        <f t="shared" si="33"/>
        <v>A</v>
      </c>
      <c r="B2123" s="59" t="s">
        <v>258</v>
      </c>
      <c r="C2123" s="60" t="s">
        <v>12</v>
      </c>
      <c r="D2123" s="61">
        <v>150.75193000000002</v>
      </c>
      <c r="E2123" s="61">
        <v>118.40563</v>
      </c>
      <c r="F2123" s="61">
        <v>32.346299999999999</v>
      </c>
    </row>
    <row r="2124" spans="1:6" s="55" customFormat="1" x14ac:dyDescent="0.25">
      <c r="A2124" s="51" t="str">
        <f t="shared" si="33"/>
        <v>A</v>
      </c>
      <c r="B2124" s="59" t="s">
        <v>258</v>
      </c>
      <c r="C2124" s="60" t="s">
        <v>15</v>
      </c>
      <c r="D2124" s="61">
        <v>1.6012</v>
      </c>
      <c r="E2124" s="61">
        <v>1.6012</v>
      </c>
      <c r="F2124" s="61">
        <v>0</v>
      </c>
    </row>
    <row r="2125" spans="1:6" s="55" customFormat="1" x14ac:dyDescent="0.25">
      <c r="A2125" s="51" t="str">
        <f t="shared" si="33"/>
        <v>A</v>
      </c>
      <c r="B2125" s="59" t="s">
        <v>258</v>
      </c>
      <c r="C2125" s="60" t="s">
        <v>16</v>
      </c>
      <c r="D2125" s="61">
        <v>41.68768</v>
      </c>
      <c r="E2125" s="61">
        <v>1.65768</v>
      </c>
      <c r="F2125" s="61">
        <v>40.03</v>
      </c>
    </row>
    <row r="2126" spans="1:6" s="55" customFormat="1" ht="18.75" thickBot="1" x14ac:dyDescent="0.3">
      <c r="A2126" s="51" t="str">
        <f t="shared" si="33"/>
        <v>A</v>
      </c>
      <c r="B2126" s="52" t="s">
        <v>1124</v>
      </c>
      <c r="C2126" s="53" t="s">
        <v>79</v>
      </c>
      <c r="D2126" s="54">
        <v>151.58833999999999</v>
      </c>
      <c r="E2126" s="54">
        <v>151.21333999999999</v>
      </c>
      <c r="F2126" s="54">
        <v>0.375</v>
      </c>
    </row>
    <row r="2127" spans="1:6" s="55" customFormat="1" ht="15.75" thickTop="1" x14ac:dyDescent="0.25">
      <c r="A2127" s="51" t="str">
        <f t="shared" si="33"/>
        <v>A</v>
      </c>
      <c r="B2127" s="56" t="s">
        <v>258</v>
      </c>
      <c r="C2127" s="57" t="s">
        <v>10</v>
      </c>
      <c r="D2127" s="58">
        <v>151.58833999999999</v>
      </c>
      <c r="E2127" s="58">
        <v>151.21333999999999</v>
      </c>
      <c r="F2127" s="58">
        <v>0.375</v>
      </c>
    </row>
    <row r="2128" spans="1:6" s="55" customFormat="1" x14ac:dyDescent="0.25">
      <c r="A2128" s="51" t="str">
        <f t="shared" si="33"/>
        <v>A</v>
      </c>
      <c r="B2128" s="59" t="s">
        <v>258</v>
      </c>
      <c r="C2128" s="60" t="s">
        <v>11</v>
      </c>
      <c r="D2128" s="61">
        <v>112.74636</v>
      </c>
      <c r="E2128" s="61">
        <v>112.74636</v>
      </c>
      <c r="F2128" s="61">
        <v>0</v>
      </c>
    </row>
    <row r="2129" spans="1:6" s="55" customFormat="1" x14ac:dyDescent="0.25">
      <c r="A2129" s="51" t="str">
        <f t="shared" si="33"/>
        <v>A</v>
      </c>
      <c r="B2129" s="59" t="s">
        <v>258</v>
      </c>
      <c r="C2129" s="60" t="s">
        <v>12</v>
      </c>
      <c r="D2129" s="61">
        <v>36.850010000000005</v>
      </c>
      <c r="E2129" s="61">
        <v>36.475010000000005</v>
      </c>
      <c r="F2129" s="61">
        <v>0.375</v>
      </c>
    </row>
    <row r="2130" spans="1:6" s="55" customFormat="1" x14ac:dyDescent="0.25">
      <c r="A2130" s="51" t="str">
        <f t="shared" si="33"/>
        <v>A</v>
      </c>
      <c r="B2130" s="59" t="s">
        <v>258</v>
      </c>
      <c r="C2130" s="60" t="s">
        <v>15</v>
      </c>
      <c r="D2130" s="61">
        <v>1.99197</v>
      </c>
      <c r="E2130" s="61">
        <v>1.99197</v>
      </c>
      <c r="F2130" s="61">
        <v>0</v>
      </c>
    </row>
    <row r="2131" spans="1:6" ht="18.75" thickBot="1" x14ac:dyDescent="0.3">
      <c r="A2131" s="31" t="str">
        <f t="shared" si="33"/>
        <v>A</v>
      </c>
      <c r="B2131" s="42" t="s">
        <v>1125</v>
      </c>
      <c r="C2131" s="43" t="s">
        <v>1126</v>
      </c>
      <c r="D2131" s="44">
        <v>43201.000590000003</v>
      </c>
      <c r="E2131" s="44">
        <v>43201.000590000003</v>
      </c>
      <c r="F2131" s="44">
        <v>0</v>
      </c>
    </row>
    <row r="2132" spans="1:6" ht="15.75" thickTop="1" x14ac:dyDescent="0.25">
      <c r="A2132" s="31" t="str">
        <f t="shared" si="33"/>
        <v>A</v>
      </c>
      <c r="B2132" s="45" t="s">
        <v>258</v>
      </c>
      <c r="C2132" s="46" t="s">
        <v>17</v>
      </c>
      <c r="D2132" s="47">
        <v>43201.000590000003</v>
      </c>
      <c r="E2132" s="47">
        <v>43201.000590000003</v>
      </c>
      <c r="F2132" s="47">
        <v>0</v>
      </c>
    </row>
    <row r="2133" spans="1:6" ht="18.75" thickBot="1" x14ac:dyDescent="0.3">
      <c r="A2133" s="31" t="str">
        <f t="shared" si="33"/>
        <v>A</v>
      </c>
      <c r="B2133" s="42" t="s">
        <v>1127</v>
      </c>
      <c r="C2133" s="43" t="s">
        <v>1128</v>
      </c>
      <c r="D2133" s="44">
        <v>63364.067640000001</v>
      </c>
      <c r="E2133" s="44">
        <v>63364.067640000001</v>
      </c>
      <c r="F2133" s="44">
        <v>0</v>
      </c>
    </row>
    <row r="2134" spans="1:6" ht="15.75" thickTop="1" x14ac:dyDescent="0.25">
      <c r="A2134" s="31" t="str">
        <f t="shared" si="33"/>
        <v>A</v>
      </c>
      <c r="B2134" s="45" t="s">
        <v>258</v>
      </c>
      <c r="C2134" s="46" t="s">
        <v>10</v>
      </c>
      <c r="D2134" s="47">
        <v>62386.042519999995</v>
      </c>
      <c r="E2134" s="47">
        <v>62386.042519999995</v>
      </c>
      <c r="F2134" s="47">
        <v>0</v>
      </c>
    </row>
    <row r="2135" spans="1:6" x14ac:dyDescent="0.25">
      <c r="A2135" s="31" t="str">
        <f t="shared" si="33"/>
        <v>A</v>
      </c>
      <c r="B2135" s="48" t="s">
        <v>258</v>
      </c>
      <c r="C2135" s="49" t="s">
        <v>11</v>
      </c>
      <c r="D2135" s="50">
        <v>11236.97709</v>
      </c>
      <c r="E2135" s="50">
        <v>11236.97709</v>
      </c>
      <c r="F2135" s="50">
        <v>0</v>
      </c>
    </row>
    <row r="2136" spans="1:6" x14ac:dyDescent="0.25">
      <c r="A2136" s="31" t="str">
        <f t="shared" si="33"/>
        <v>A</v>
      </c>
      <c r="B2136" s="48" t="s">
        <v>258</v>
      </c>
      <c r="C2136" s="49" t="s">
        <v>12</v>
      </c>
      <c r="D2136" s="50">
        <v>51120.951810000006</v>
      </c>
      <c r="E2136" s="50">
        <v>51120.951810000006</v>
      </c>
      <c r="F2136" s="50">
        <v>0</v>
      </c>
    </row>
    <row r="2137" spans="1:6" x14ac:dyDescent="0.25">
      <c r="A2137" s="31" t="str">
        <f t="shared" si="33"/>
        <v>A</v>
      </c>
      <c r="B2137" s="48" t="s">
        <v>258</v>
      </c>
      <c r="C2137" s="49" t="s">
        <v>16</v>
      </c>
      <c r="D2137" s="50">
        <v>28.113619999999997</v>
      </c>
      <c r="E2137" s="50">
        <v>28.113619999999997</v>
      </c>
      <c r="F2137" s="50">
        <v>0</v>
      </c>
    </row>
    <row r="2138" spans="1:6" x14ac:dyDescent="0.25">
      <c r="A2138" s="31" t="str">
        <f t="shared" si="33"/>
        <v>A</v>
      </c>
      <c r="B2138" s="45" t="s">
        <v>258</v>
      </c>
      <c r="C2138" s="46" t="s">
        <v>17</v>
      </c>
      <c r="D2138" s="47">
        <v>978.02512000000002</v>
      </c>
      <c r="E2138" s="47">
        <v>978.02512000000002</v>
      </c>
      <c r="F2138" s="47">
        <v>0</v>
      </c>
    </row>
    <row r="2139" spans="1:6" s="55" customFormat="1" ht="18.75" thickBot="1" x14ac:dyDescent="0.3">
      <c r="A2139" s="51" t="str">
        <f t="shared" si="33"/>
        <v>A</v>
      </c>
      <c r="B2139" s="52" t="s">
        <v>1129</v>
      </c>
      <c r="C2139" s="53" t="s">
        <v>1130</v>
      </c>
      <c r="D2139" s="54">
        <v>63364.067640000001</v>
      </c>
      <c r="E2139" s="54">
        <v>63364.067640000001</v>
      </c>
      <c r="F2139" s="54">
        <v>0</v>
      </c>
    </row>
    <row r="2140" spans="1:6" s="55" customFormat="1" ht="15.75" thickTop="1" x14ac:dyDescent="0.25">
      <c r="A2140" s="51" t="str">
        <f t="shared" si="33"/>
        <v>A</v>
      </c>
      <c r="B2140" s="56" t="s">
        <v>258</v>
      </c>
      <c r="C2140" s="57" t="s">
        <v>10</v>
      </c>
      <c r="D2140" s="58">
        <v>62386.042519999995</v>
      </c>
      <c r="E2140" s="58">
        <v>62386.042519999995</v>
      </c>
      <c r="F2140" s="58">
        <v>0</v>
      </c>
    </row>
    <row r="2141" spans="1:6" s="55" customFormat="1" x14ac:dyDescent="0.25">
      <c r="A2141" s="51" t="str">
        <f t="shared" si="33"/>
        <v>A</v>
      </c>
      <c r="B2141" s="59" t="s">
        <v>258</v>
      </c>
      <c r="C2141" s="60" t="s">
        <v>11</v>
      </c>
      <c r="D2141" s="61">
        <v>11236.97709</v>
      </c>
      <c r="E2141" s="61">
        <v>11236.97709</v>
      </c>
      <c r="F2141" s="61">
        <v>0</v>
      </c>
    </row>
    <row r="2142" spans="1:6" s="55" customFormat="1" x14ac:dyDescent="0.25">
      <c r="A2142" s="51" t="str">
        <f t="shared" si="33"/>
        <v>A</v>
      </c>
      <c r="B2142" s="59" t="s">
        <v>258</v>
      </c>
      <c r="C2142" s="60" t="s">
        <v>12</v>
      </c>
      <c r="D2142" s="61">
        <v>51120.951810000006</v>
      </c>
      <c r="E2142" s="61">
        <v>51120.951810000006</v>
      </c>
      <c r="F2142" s="61">
        <v>0</v>
      </c>
    </row>
    <row r="2143" spans="1:6" s="55" customFormat="1" x14ac:dyDescent="0.25">
      <c r="A2143" s="51" t="str">
        <f t="shared" si="33"/>
        <v>A</v>
      </c>
      <c r="B2143" s="59" t="s">
        <v>258</v>
      </c>
      <c r="C2143" s="60" t="s">
        <v>16</v>
      </c>
      <c r="D2143" s="61">
        <v>28.113619999999997</v>
      </c>
      <c r="E2143" s="61">
        <v>28.113619999999997</v>
      </c>
      <c r="F2143" s="61">
        <v>0</v>
      </c>
    </row>
    <row r="2144" spans="1:6" s="55" customFormat="1" x14ac:dyDescent="0.25">
      <c r="A2144" s="51" t="str">
        <f t="shared" si="33"/>
        <v>A</v>
      </c>
      <c r="B2144" s="56" t="s">
        <v>258</v>
      </c>
      <c r="C2144" s="57" t="s">
        <v>17</v>
      </c>
      <c r="D2144" s="58">
        <v>978.02512000000002</v>
      </c>
      <c r="E2144" s="58">
        <v>978.02512000000002</v>
      </c>
      <c r="F2144" s="58">
        <v>0</v>
      </c>
    </row>
    <row r="2145" spans="1:6" s="55" customFormat="1" ht="18.75" thickBot="1" x14ac:dyDescent="0.3">
      <c r="A2145" s="51" t="str">
        <f t="shared" si="33"/>
        <v>A</v>
      </c>
      <c r="B2145" s="52" t="s">
        <v>1131</v>
      </c>
      <c r="C2145" s="53" t="s">
        <v>1132</v>
      </c>
      <c r="D2145" s="54">
        <v>61433.456079999996</v>
      </c>
      <c r="E2145" s="54">
        <v>61433.456079999996</v>
      </c>
      <c r="F2145" s="54">
        <v>0</v>
      </c>
    </row>
    <row r="2146" spans="1:6" s="55" customFormat="1" ht="15.75" thickTop="1" x14ac:dyDescent="0.25">
      <c r="A2146" s="51" t="str">
        <f t="shared" si="33"/>
        <v>A</v>
      </c>
      <c r="B2146" s="56" t="s">
        <v>258</v>
      </c>
      <c r="C2146" s="57" t="s">
        <v>10</v>
      </c>
      <c r="D2146" s="58">
        <v>60672.627229999998</v>
      </c>
      <c r="E2146" s="58">
        <v>60672.627229999998</v>
      </c>
      <c r="F2146" s="58">
        <v>0</v>
      </c>
    </row>
    <row r="2147" spans="1:6" s="55" customFormat="1" x14ac:dyDescent="0.25">
      <c r="A2147" s="51" t="str">
        <f t="shared" si="33"/>
        <v>A</v>
      </c>
      <c r="B2147" s="59" t="s">
        <v>258</v>
      </c>
      <c r="C2147" s="60" t="s">
        <v>11</v>
      </c>
      <c r="D2147" s="61">
        <v>11236.97709</v>
      </c>
      <c r="E2147" s="61">
        <v>11236.97709</v>
      </c>
      <c r="F2147" s="61">
        <v>0</v>
      </c>
    </row>
    <row r="2148" spans="1:6" s="55" customFormat="1" x14ac:dyDescent="0.25">
      <c r="A2148" s="51" t="str">
        <f t="shared" si="33"/>
        <v>A</v>
      </c>
      <c r="B2148" s="59" t="s">
        <v>258</v>
      </c>
      <c r="C2148" s="60" t="s">
        <v>12</v>
      </c>
      <c r="D2148" s="61">
        <v>49407.536520000001</v>
      </c>
      <c r="E2148" s="61">
        <v>49407.536520000001</v>
      </c>
      <c r="F2148" s="61">
        <v>0</v>
      </c>
    </row>
    <row r="2149" spans="1:6" s="55" customFormat="1" x14ac:dyDescent="0.25">
      <c r="A2149" s="51" t="str">
        <f t="shared" si="33"/>
        <v>A</v>
      </c>
      <c r="B2149" s="59" t="s">
        <v>258</v>
      </c>
      <c r="C2149" s="60" t="s">
        <v>16</v>
      </c>
      <c r="D2149" s="61">
        <v>28.113619999999997</v>
      </c>
      <c r="E2149" s="61">
        <v>28.113619999999997</v>
      </c>
      <c r="F2149" s="61">
        <v>0</v>
      </c>
    </row>
    <row r="2150" spans="1:6" s="55" customFormat="1" x14ac:dyDescent="0.25">
      <c r="A2150" s="51" t="str">
        <f t="shared" si="33"/>
        <v>A</v>
      </c>
      <c r="B2150" s="56" t="s">
        <v>258</v>
      </c>
      <c r="C2150" s="57" t="s">
        <v>17</v>
      </c>
      <c r="D2150" s="58">
        <v>760.82884999999999</v>
      </c>
      <c r="E2150" s="58">
        <v>760.82884999999999</v>
      </c>
      <c r="F2150" s="58">
        <v>0</v>
      </c>
    </row>
    <row r="2151" spans="1:6" s="55" customFormat="1" ht="36.75" thickBot="1" x14ac:dyDescent="0.3">
      <c r="A2151" s="51" t="str">
        <f t="shared" si="33"/>
        <v>A</v>
      </c>
      <c r="B2151" s="52" t="s">
        <v>1133</v>
      </c>
      <c r="C2151" s="53" t="s">
        <v>1134</v>
      </c>
      <c r="D2151" s="54">
        <v>15.08906</v>
      </c>
      <c r="E2151" s="54">
        <v>15.08906</v>
      </c>
      <c r="F2151" s="54">
        <v>0</v>
      </c>
    </row>
    <row r="2152" spans="1:6" s="55" customFormat="1" ht="15.75" thickTop="1" x14ac:dyDescent="0.25">
      <c r="A2152" s="51" t="str">
        <f t="shared" si="33"/>
        <v>A</v>
      </c>
      <c r="B2152" s="56" t="s">
        <v>258</v>
      </c>
      <c r="C2152" s="57" t="s">
        <v>10</v>
      </c>
      <c r="D2152" s="58">
        <v>15.08906</v>
      </c>
      <c r="E2152" s="58">
        <v>15.08906</v>
      </c>
      <c r="F2152" s="58">
        <v>0</v>
      </c>
    </row>
    <row r="2153" spans="1:6" s="55" customFormat="1" x14ac:dyDescent="0.25">
      <c r="A2153" s="51" t="str">
        <f t="shared" si="33"/>
        <v>A</v>
      </c>
      <c r="B2153" s="59" t="s">
        <v>258</v>
      </c>
      <c r="C2153" s="60" t="s">
        <v>12</v>
      </c>
      <c r="D2153" s="61">
        <v>15.08906</v>
      </c>
      <c r="E2153" s="61">
        <v>15.08906</v>
      </c>
      <c r="F2153" s="61">
        <v>0</v>
      </c>
    </row>
    <row r="2154" spans="1:6" s="55" customFormat="1" ht="36.75" thickBot="1" x14ac:dyDescent="0.3">
      <c r="A2154" s="51" t="str">
        <f t="shared" si="33"/>
        <v>A</v>
      </c>
      <c r="B2154" s="52" t="s">
        <v>1135</v>
      </c>
      <c r="C2154" s="53" t="s">
        <v>1136</v>
      </c>
      <c r="D2154" s="54">
        <v>26.04185</v>
      </c>
      <c r="E2154" s="54">
        <v>26.04185</v>
      </c>
      <c r="F2154" s="54">
        <v>0</v>
      </c>
    </row>
    <row r="2155" spans="1:6" s="55" customFormat="1" ht="15.75" thickTop="1" x14ac:dyDescent="0.25">
      <c r="A2155" s="51" t="str">
        <f t="shared" si="33"/>
        <v>A</v>
      </c>
      <c r="B2155" s="56" t="s">
        <v>258</v>
      </c>
      <c r="C2155" s="57" t="s">
        <v>10</v>
      </c>
      <c r="D2155" s="58">
        <v>24.812849999999997</v>
      </c>
      <c r="E2155" s="58">
        <v>24.812849999999997</v>
      </c>
      <c r="F2155" s="58">
        <v>0</v>
      </c>
    </row>
    <row r="2156" spans="1:6" s="55" customFormat="1" x14ac:dyDescent="0.25">
      <c r="A2156" s="51" t="str">
        <f t="shared" si="33"/>
        <v>A</v>
      </c>
      <c r="B2156" s="59" t="s">
        <v>258</v>
      </c>
      <c r="C2156" s="60" t="s">
        <v>12</v>
      </c>
      <c r="D2156" s="61">
        <v>24.812849999999997</v>
      </c>
      <c r="E2156" s="61">
        <v>24.812849999999997</v>
      </c>
      <c r="F2156" s="61">
        <v>0</v>
      </c>
    </row>
    <row r="2157" spans="1:6" s="55" customFormat="1" x14ac:dyDescent="0.25">
      <c r="A2157" s="51" t="str">
        <f t="shared" si="33"/>
        <v>A</v>
      </c>
      <c r="B2157" s="56" t="s">
        <v>258</v>
      </c>
      <c r="C2157" s="57" t="s">
        <v>17</v>
      </c>
      <c r="D2157" s="58">
        <v>1.2290000000000001</v>
      </c>
      <c r="E2157" s="58">
        <v>1.2290000000000001</v>
      </c>
      <c r="F2157" s="58">
        <v>0</v>
      </c>
    </row>
    <row r="2158" spans="1:6" s="55" customFormat="1" ht="36.75" thickBot="1" x14ac:dyDescent="0.3">
      <c r="A2158" s="51" t="str">
        <f t="shared" si="33"/>
        <v>A</v>
      </c>
      <c r="B2158" s="52" t="s">
        <v>1137</v>
      </c>
      <c r="C2158" s="53" t="s">
        <v>1138</v>
      </c>
      <c r="D2158" s="54">
        <v>48.415300000000002</v>
      </c>
      <c r="E2158" s="54">
        <v>48.415300000000002</v>
      </c>
      <c r="F2158" s="54">
        <v>0</v>
      </c>
    </row>
    <row r="2159" spans="1:6" s="55" customFormat="1" ht="15.75" thickTop="1" x14ac:dyDescent="0.25">
      <c r="A2159" s="51" t="str">
        <f t="shared" si="33"/>
        <v>A</v>
      </c>
      <c r="B2159" s="56" t="s">
        <v>258</v>
      </c>
      <c r="C2159" s="57" t="s">
        <v>10</v>
      </c>
      <c r="D2159" s="58">
        <v>42.473300000000002</v>
      </c>
      <c r="E2159" s="58">
        <v>42.473300000000002</v>
      </c>
      <c r="F2159" s="58">
        <v>0</v>
      </c>
    </row>
    <row r="2160" spans="1:6" s="55" customFormat="1" x14ac:dyDescent="0.25">
      <c r="A2160" s="51" t="str">
        <f t="shared" si="33"/>
        <v>A</v>
      </c>
      <c r="B2160" s="59" t="s">
        <v>258</v>
      </c>
      <c r="C2160" s="60" t="s">
        <v>12</v>
      </c>
      <c r="D2160" s="61">
        <v>42.473300000000002</v>
      </c>
      <c r="E2160" s="61">
        <v>42.473300000000002</v>
      </c>
      <c r="F2160" s="61">
        <v>0</v>
      </c>
    </row>
    <row r="2161" spans="1:6" s="55" customFormat="1" x14ac:dyDescent="0.25">
      <c r="A2161" s="51" t="str">
        <f t="shared" si="33"/>
        <v>A</v>
      </c>
      <c r="B2161" s="56" t="s">
        <v>258</v>
      </c>
      <c r="C2161" s="57" t="s">
        <v>17</v>
      </c>
      <c r="D2161" s="58">
        <v>5.9420000000000002</v>
      </c>
      <c r="E2161" s="58">
        <v>5.9420000000000002</v>
      </c>
      <c r="F2161" s="58">
        <v>0</v>
      </c>
    </row>
    <row r="2162" spans="1:6" s="55" customFormat="1" ht="54.75" thickBot="1" x14ac:dyDescent="0.3">
      <c r="A2162" s="51" t="str">
        <f t="shared" si="33"/>
        <v>A</v>
      </c>
      <c r="B2162" s="52" t="s">
        <v>1139</v>
      </c>
      <c r="C2162" s="53" t="s">
        <v>1140</v>
      </c>
      <c r="D2162" s="54">
        <v>62.764870000000002</v>
      </c>
      <c r="E2162" s="54">
        <v>62.764870000000002</v>
      </c>
      <c r="F2162" s="54">
        <v>0</v>
      </c>
    </row>
    <row r="2163" spans="1:6" s="55" customFormat="1" ht="15.75" thickTop="1" x14ac:dyDescent="0.25">
      <c r="A2163" s="51" t="str">
        <f t="shared" si="33"/>
        <v>A</v>
      </c>
      <c r="B2163" s="56" t="s">
        <v>258</v>
      </c>
      <c r="C2163" s="57" t="s">
        <v>10</v>
      </c>
      <c r="D2163" s="58">
        <v>47.854870000000005</v>
      </c>
      <c r="E2163" s="58">
        <v>47.854870000000005</v>
      </c>
      <c r="F2163" s="58">
        <v>0</v>
      </c>
    </row>
    <row r="2164" spans="1:6" s="55" customFormat="1" x14ac:dyDescent="0.25">
      <c r="A2164" s="51" t="str">
        <f t="shared" si="33"/>
        <v>A</v>
      </c>
      <c r="B2164" s="59" t="s">
        <v>258</v>
      </c>
      <c r="C2164" s="60" t="s">
        <v>12</v>
      </c>
      <c r="D2164" s="61">
        <v>47.854870000000005</v>
      </c>
      <c r="E2164" s="61">
        <v>47.854870000000005</v>
      </c>
      <c r="F2164" s="61">
        <v>0</v>
      </c>
    </row>
    <row r="2165" spans="1:6" s="55" customFormat="1" x14ac:dyDescent="0.25">
      <c r="A2165" s="51" t="str">
        <f t="shared" si="33"/>
        <v>A</v>
      </c>
      <c r="B2165" s="56" t="s">
        <v>258</v>
      </c>
      <c r="C2165" s="57" t="s">
        <v>17</v>
      </c>
      <c r="D2165" s="58">
        <v>14.91</v>
      </c>
      <c r="E2165" s="58">
        <v>14.91</v>
      </c>
      <c r="F2165" s="58">
        <v>0</v>
      </c>
    </row>
    <row r="2166" spans="1:6" s="55" customFormat="1" ht="54.75" thickBot="1" x14ac:dyDescent="0.3">
      <c r="A2166" s="51" t="str">
        <f t="shared" si="33"/>
        <v>A</v>
      </c>
      <c r="B2166" s="52" t="s">
        <v>1141</v>
      </c>
      <c r="C2166" s="53" t="s">
        <v>1142</v>
      </c>
      <c r="D2166" s="54">
        <v>87.060910000000007</v>
      </c>
      <c r="E2166" s="54">
        <v>87.060910000000007</v>
      </c>
      <c r="F2166" s="54">
        <v>0</v>
      </c>
    </row>
    <row r="2167" spans="1:6" s="55" customFormat="1" ht="15.75" thickTop="1" x14ac:dyDescent="0.25">
      <c r="A2167" s="51" t="str">
        <f t="shared" si="33"/>
        <v>A</v>
      </c>
      <c r="B2167" s="56" t="s">
        <v>258</v>
      </c>
      <c r="C2167" s="57" t="s">
        <v>10</v>
      </c>
      <c r="D2167" s="58">
        <v>72.534909999999996</v>
      </c>
      <c r="E2167" s="58">
        <v>72.534909999999996</v>
      </c>
      <c r="F2167" s="58">
        <v>0</v>
      </c>
    </row>
    <row r="2168" spans="1:6" s="55" customFormat="1" x14ac:dyDescent="0.25">
      <c r="A2168" s="51" t="str">
        <f t="shared" si="33"/>
        <v>A</v>
      </c>
      <c r="B2168" s="59" t="s">
        <v>258</v>
      </c>
      <c r="C2168" s="60" t="s">
        <v>12</v>
      </c>
      <c r="D2168" s="61">
        <v>72.534909999999996</v>
      </c>
      <c r="E2168" s="61">
        <v>72.534909999999996</v>
      </c>
      <c r="F2168" s="61">
        <v>0</v>
      </c>
    </row>
    <row r="2169" spans="1:6" s="55" customFormat="1" x14ac:dyDescent="0.25">
      <c r="A2169" s="51" t="str">
        <f t="shared" si="33"/>
        <v>A</v>
      </c>
      <c r="B2169" s="56" t="s">
        <v>258</v>
      </c>
      <c r="C2169" s="57" t="s">
        <v>17</v>
      </c>
      <c r="D2169" s="58">
        <v>14.526</v>
      </c>
      <c r="E2169" s="58">
        <v>14.526</v>
      </c>
      <c r="F2169" s="58">
        <v>0</v>
      </c>
    </row>
    <row r="2170" spans="1:6" s="55" customFormat="1" ht="36.75" thickBot="1" x14ac:dyDescent="0.3">
      <c r="A2170" s="51" t="str">
        <f t="shared" si="33"/>
        <v>A</v>
      </c>
      <c r="B2170" s="52" t="s">
        <v>1143</v>
      </c>
      <c r="C2170" s="53" t="s">
        <v>1144</v>
      </c>
      <c r="D2170" s="54">
        <v>105.502</v>
      </c>
      <c r="E2170" s="54">
        <v>105.502</v>
      </c>
      <c r="F2170" s="54">
        <v>0</v>
      </c>
    </row>
    <row r="2171" spans="1:6" s="55" customFormat="1" ht="15.75" thickTop="1" x14ac:dyDescent="0.25">
      <c r="A2171" s="51" t="str">
        <f t="shared" si="33"/>
        <v>A</v>
      </c>
      <c r="B2171" s="56" t="s">
        <v>258</v>
      </c>
      <c r="C2171" s="57" t="s">
        <v>10</v>
      </c>
      <c r="D2171" s="58">
        <v>105.502</v>
      </c>
      <c r="E2171" s="58">
        <v>105.502</v>
      </c>
      <c r="F2171" s="58">
        <v>0</v>
      </c>
    </row>
    <row r="2172" spans="1:6" s="55" customFormat="1" x14ac:dyDescent="0.25">
      <c r="A2172" s="51" t="str">
        <f t="shared" si="33"/>
        <v>A</v>
      </c>
      <c r="B2172" s="59" t="s">
        <v>258</v>
      </c>
      <c r="C2172" s="60" t="s">
        <v>12</v>
      </c>
      <c r="D2172" s="61">
        <v>105.502</v>
      </c>
      <c r="E2172" s="61">
        <v>105.502</v>
      </c>
      <c r="F2172" s="61">
        <v>0</v>
      </c>
    </row>
    <row r="2173" spans="1:6" s="55" customFormat="1" ht="36.75" thickBot="1" x14ac:dyDescent="0.3">
      <c r="A2173" s="51" t="str">
        <f t="shared" si="33"/>
        <v>A</v>
      </c>
      <c r="B2173" s="52" t="s">
        <v>1145</v>
      </c>
      <c r="C2173" s="53" t="s">
        <v>1146</v>
      </c>
      <c r="D2173" s="54">
        <v>93.36</v>
      </c>
      <c r="E2173" s="54">
        <v>93.36</v>
      </c>
      <c r="F2173" s="54">
        <v>0</v>
      </c>
    </row>
    <row r="2174" spans="1:6" s="55" customFormat="1" ht="15.75" thickTop="1" x14ac:dyDescent="0.25">
      <c r="A2174" s="51" t="str">
        <f t="shared" si="33"/>
        <v>A</v>
      </c>
      <c r="B2174" s="56" t="s">
        <v>258</v>
      </c>
      <c r="C2174" s="57" t="s">
        <v>10</v>
      </c>
      <c r="D2174" s="58">
        <v>79.36</v>
      </c>
      <c r="E2174" s="58">
        <v>79.36</v>
      </c>
      <c r="F2174" s="58">
        <v>0</v>
      </c>
    </row>
    <row r="2175" spans="1:6" s="55" customFormat="1" x14ac:dyDescent="0.25">
      <c r="A2175" s="51" t="str">
        <f t="shared" si="33"/>
        <v>A</v>
      </c>
      <c r="B2175" s="59" t="s">
        <v>258</v>
      </c>
      <c r="C2175" s="60" t="s">
        <v>12</v>
      </c>
      <c r="D2175" s="61">
        <v>79.36</v>
      </c>
      <c r="E2175" s="61">
        <v>79.36</v>
      </c>
      <c r="F2175" s="61">
        <v>0</v>
      </c>
    </row>
    <row r="2176" spans="1:6" s="55" customFormat="1" x14ac:dyDescent="0.25">
      <c r="A2176" s="51" t="str">
        <f t="shared" si="33"/>
        <v>A</v>
      </c>
      <c r="B2176" s="56" t="s">
        <v>258</v>
      </c>
      <c r="C2176" s="57" t="s">
        <v>17</v>
      </c>
      <c r="D2176" s="58">
        <v>14</v>
      </c>
      <c r="E2176" s="58">
        <v>14</v>
      </c>
      <c r="F2176" s="58">
        <v>0</v>
      </c>
    </row>
    <row r="2177" spans="1:6" s="55" customFormat="1" ht="54.75" thickBot="1" x14ac:dyDescent="0.3">
      <c r="A2177" s="51" t="str">
        <f t="shared" si="33"/>
        <v>A</v>
      </c>
      <c r="B2177" s="52" t="s">
        <v>1147</v>
      </c>
      <c r="C2177" s="53" t="s">
        <v>1148</v>
      </c>
      <c r="D2177" s="54">
        <v>82.47</v>
      </c>
      <c r="E2177" s="54">
        <v>82.47</v>
      </c>
      <c r="F2177" s="54">
        <v>0</v>
      </c>
    </row>
    <row r="2178" spans="1:6" s="55" customFormat="1" ht="15.75" thickTop="1" x14ac:dyDescent="0.25">
      <c r="A2178" s="51" t="str">
        <f t="shared" si="33"/>
        <v>A</v>
      </c>
      <c r="B2178" s="56" t="s">
        <v>258</v>
      </c>
      <c r="C2178" s="57" t="s">
        <v>10</v>
      </c>
      <c r="D2178" s="58">
        <v>67.47</v>
      </c>
      <c r="E2178" s="58">
        <v>67.47</v>
      </c>
      <c r="F2178" s="58">
        <v>0</v>
      </c>
    </row>
    <row r="2179" spans="1:6" s="55" customFormat="1" x14ac:dyDescent="0.25">
      <c r="A2179" s="51" t="str">
        <f t="shared" si="33"/>
        <v>A</v>
      </c>
      <c r="B2179" s="59" t="s">
        <v>258</v>
      </c>
      <c r="C2179" s="60" t="s">
        <v>12</v>
      </c>
      <c r="D2179" s="61">
        <v>67.47</v>
      </c>
      <c r="E2179" s="61">
        <v>67.47</v>
      </c>
      <c r="F2179" s="61">
        <v>0</v>
      </c>
    </row>
    <row r="2180" spans="1:6" s="55" customFormat="1" x14ac:dyDescent="0.25">
      <c r="A2180" s="51" t="str">
        <f t="shared" ref="A2180:A2243" si="34">IF(OR(D2180&lt;&gt;0,),"A","B")</f>
        <v>A</v>
      </c>
      <c r="B2180" s="56" t="s">
        <v>258</v>
      </c>
      <c r="C2180" s="57" t="s">
        <v>17</v>
      </c>
      <c r="D2180" s="58">
        <v>15</v>
      </c>
      <c r="E2180" s="58">
        <v>15</v>
      </c>
      <c r="F2180" s="58">
        <v>0</v>
      </c>
    </row>
    <row r="2181" spans="1:6" s="55" customFormat="1" ht="54.75" thickBot="1" x14ac:dyDescent="0.3">
      <c r="A2181" s="51" t="str">
        <f t="shared" si="34"/>
        <v>A</v>
      </c>
      <c r="B2181" s="52" t="s">
        <v>1149</v>
      </c>
      <c r="C2181" s="53" t="s">
        <v>1150</v>
      </c>
      <c r="D2181" s="54">
        <v>42.93</v>
      </c>
      <c r="E2181" s="54">
        <v>42.93</v>
      </c>
      <c r="F2181" s="54">
        <v>0</v>
      </c>
    </row>
    <row r="2182" spans="1:6" s="55" customFormat="1" ht="15.75" thickTop="1" x14ac:dyDescent="0.25">
      <c r="A2182" s="51" t="str">
        <f t="shared" si="34"/>
        <v>A</v>
      </c>
      <c r="B2182" s="56" t="s">
        <v>258</v>
      </c>
      <c r="C2182" s="57" t="s">
        <v>10</v>
      </c>
      <c r="D2182" s="58">
        <v>36.93</v>
      </c>
      <c r="E2182" s="58">
        <v>36.93</v>
      </c>
      <c r="F2182" s="58">
        <v>0</v>
      </c>
    </row>
    <row r="2183" spans="1:6" s="55" customFormat="1" x14ac:dyDescent="0.25">
      <c r="A2183" s="51" t="str">
        <f t="shared" si="34"/>
        <v>A</v>
      </c>
      <c r="B2183" s="59" t="s">
        <v>258</v>
      </c>
      <c r="C2183" s="60" t="s">
        <v>12</v>
      </c>
      <c r="D2183" s="61">
        <v>36.93</v>
      </c>
      <c r="E2183" s="61">
        <v>36.93</v>
      </c>
      <c r="F2183" s="61">
        <v>0</v>
      </c>
    </row>
    <row r="2184" spans="1:6" s="55" customFormat="1" x14ac:dyDescent="0.25">
      <c r="A2184" s="51" t="str">
        <f t="shared" si="34"/>
        <v>A</v>
      </c>
      <c r="B2184" s="56" t="s">
        <v>258</v>
      </c>
      <c r="C2184" s="57" t="s">
        <v>17</v>
      </c>
      <c r="D2184" s="58">
        <v>6</v>
      </c>
      <c r="E2184" s="58">
        <v>6</v>
      </c>
      <c r="F2184" s="58">
        <v>0</v>
      </c>
    </row>
    <row r="2185" spans="1:6" s="55" customFormat="1" ht="54.75" thickBot="1" x14ac:dyDescent="0.3">
      <c r="A2185" s="51" t="str">
        <f t="shared" si="34"/>
        <v>A</v>
      </c>
      <c r="B2185" s="52" t="s">
        <v>1151</v>
      </c>
      <c r="C2185" s="53" t="s">
        <v>1152</v>
      </c>
      <c r="D2185" s="54">
        <v>50.98</v>
      </c>
      <c r="E2185" s="54">
        <v>50.98</v>
      </c>
      <c r="F2185" s="54">
        <v>0</v>
      </c>
    </row>
    <row r="2186" spans="1:6" s="55" customFormat="1" ht="15.75" thickTop="1" x14ac:dyDescent="0.25">
      <c r="A2186" s="51" t="str">
        <f t="shared" si="34"/>
        <v>A</v>
      </c>
      <c r="B2186" s="56" t="s">
        <v>258</v>
      </c>
      <c r="C2186" s="57" t="s">
        <v>10</v>
      </c>
      <c r="D2186" s="58">
        <v>50.98</v>
      </c>
      <c r="E2186" s="58">
        <v>50.98</v>
      </c>
      <c r="F2186" s="58">
        <v>0</v>
      </c>
    </row>
    <row r="2187" spans="1:6" s="55" customFormat="1" x14ac:dyDescent="0.25">
      <c r="A2187" s="51" t="str">
        <f t="shared" si="34"/>
        <v>A</v>
      </c>
      <c r="B2187" s="59" t="s">
        <v>258</v>
      </c>
      <c r="C2187" s="60" t="s">
        <v>12</v>
      </c>
      <c r="D2187" s="61">
        <v>50.98</v>
      </c>
      <c r="E2187" s="61">
        <v>50.98</v>
      </c>
      <c r="F2187" s="61">
        <v>0</v>
      </c>
    </row>
    <row r="2188" spans="1:6" s="55" customFormat="1" ht="54.75" thickBot="1" x14ac:dyDescent="0.3">
      <c r="A2188" s="51" t="str">
        <f t="shared" si="34"/>
        <v>A</v>
      </c>
      <c r="B2188" s="52" t="s">
        <v>1153</v>
      </c>
      <c r="C2188" s="53" t="s">
        <v>1154</v>
      </c>
      <c r="D2188" s="54">
        <v>54.247450000000001</v>
      </c>
      <c r="E2188" s="54">
        <v>54.247450000000001</v>
      </c>
      <c r="F2188" s="54">
        <v>0</v>
      </c>
    </row>
    <row r="2189" spans="1:6" s="55" customFormat="1" ht="15.75" thickTop="1" x14ac:dyDescent="0.25">
      <c r="A2189" s="51" t="str">
        <f t="shared" si="34"/>
        <v>A</v>
      </c>
      <c r="B2189" s="56" t="s">
        <v>258</v>
      </c>
      <c r="C2189" s="57" t="s">
        <v>10</v>
      </c>
      <c r="D2189" s="58">
        <v>45.298470000000002</v>
      </c>
      <c r="E2189" s="58">
        <v>45.298470000000002</v>
      </c>
      <c r="F2189" s="58">
        <v>0</v>
      </c>
    </row>
    <row r="2190" spans="1:6" s="55" customFormat="1" x14ac:dyDescent="0.25">
      <c r="A2190" s="51" t="str">
        <f t="shared" si="34"/>
        <v>A</v>
      </c>
      <c r="B2190" s="59" t="s">
        <v>258</v>
      </c>
      <c r="C2190" s="60" t="s">
        <v>12</v>
      </c>
      <c r="D2190" s="61">
        <v>45.298470000000002</v>
      </c>
      <c r="E2190" s="61">
        <v>45.298470000000002</v>
      </c>
      <c r="F2190" s="61">
        <v>0</v>
      </c>
    </row>
    <row r="2191" spans="1:6" s="55" customFormat="1" x14ac:dyDescent="0.25">
      <c r="A2191" s="51" t="str">
        <f t="shared" si="34"/>
        <v>A</v>
      </c>
      <c r="B2191" s="56" t="s">
        <v>258</v>
      </c>
      <c r="C2191" s="57" t="s">
        <v>17</v>
      </c>
      <c r="D2191" s="58">
        <v>8.9489799999999988</v>
      </c>
      <c r="E2191" s="58">
        <v>8.9489799999999988</v>
      </c>
      <c r="F2191" s="58">
        <v>0</v>
      </c>
    </row>
    <row r="2192" spans="1:6" s="55" customFormat="1" ht="54.75" thickBot="1" x14ac:dyDescent="0.3">
      <c r="A2192" s="51" t="str">
        <f t="shared" si="34"/>
        <v>A</v>
      </c>
      <c r="B2192" s="52" t="s">
        <v>1155</v>
      </c>
      <c r="C2192" s="53" t="s">
        <v>1156</v>
      </c>
      <c r="D2192" s="54">
        <v>13.08803</v>
      </c>
      <c r="E2192" s="54">
        <v>13.08803</v>
      </c>
      <c r="F2192" s="54">
        <v>0</v>
      </c>
    </row>
    <row r="2193" spans="1:6" s="55" customFormat="1" ht="15.75" thickTop="1" x14ac:dyDescent="0.25">
      <c r="A2193" s="51" t="str">
        <f t="shared" si="34"/>
        <v>A</v>
      </c>
      <c r="B2193" s="56" t="s">
        <v>258</v>
      </c>
      <c r="C2193" s="57" t="s">
        <v>10</v>
      </c>
      <c r="D2193" s="58">
        <v>13.08803</v>
      </c>
      <c r="E2193" s="58">
        <v>13.08803</v>
      </c>
      <c r="F2193" s="58">
        <v>0</v>
      </c>
    </row>
    <row r="2194" spans="1:6" s="55" customFormat="1" x14ac:dyDescent="0.25">
      <c r="A2194" s="51" t="str">
        <f t="shared" si="34"/>
        <v>A</v>
      </c>
      <c r="B2194" s="59" t="s">
        <v>258</v>
      </c>
      <c r="C2194" s="60" t="s">
        <v>12</v>
      </c>
      <c r="D2194" s="61">
        <v>13.08803</v>
      </c>
      <c r="E2194" s="61">
        <v>13.08803</v>
      </c>
      <c r="F2194" s="61">
        <v>0</v>
      </c>
    </row>
    <row r="2195" spans="1:6" s="55" customFormat="1" ht="54.75" thickBot="1" x14ac:dyDescent="0.3">
      <c r="A2195" s="51" t="str">
        <f t="shared" si="34"/>
        <v>A</v>
      </c>
      <c r="B2195" s="52" t="s">
        <v>1157</v>
      </c>
      <c r="C2195" s="53" t="s">
        <v>1158</v>
      </c>
      <c r="D2195" s="54">
        <v>19.795680000000001</v>
      </c>
      <c r="E2195" s="54">
        <v>19.795680000000001</v>
      </c>
      <c r="F2195" s="54">
        <v>0</v>
      </c>
    </row>
    <row r="2196" spans="1:6" s="55" customFormat="1" ht="15.75" thickTop="1" x14ac:dyDescent="0.25">
      <c r="A2196" s="51" t="str">
        <f t="shared" si="34"/>
        <v>A</v>
      </c>
      <c r="B2196" s="56" t="s">
        <v>258</v>
      </c>
      <c r="C2196" s="57" t="s">
        <v>10</v>
      </c>
      <c r="D2196" s="58">
        <v>11.5679</v>
      </c>
      <c r="E2196" s="58">
        <v>11.5679</v>
      </c>
      <c r="F2196" s="58">
        <v>0</v>
      </c>
    </row>
    <row r="2197" spans="1:6" s="55" customFormat="1" x14ac:dyDescent="0.25">
      <c r="A2197" s="51" t="str">
        <f t="shared" si="34"/>
        <v>A</v>
      </c>
      <c r="B2197" s="59" t="s">
        <v>258</v>
      </c>
      <c r="C2197" s="60" t="s">
        <v>12</v>
      </c>
      <c r="D2197" s="61">
        <v>11.5679</v>
      </c>
      <c r="E2197" s="61">
        <v>11.5679</v>
      </c>
      <c r="F2197" s="61">
        <v>0</v>
      </c>
    </row>
    <row r="2198" spans="1:6" s="55" customFormat="1" x14ac:dyDescent="0.25">
      <c r="A2198" s="51" t="str">
        <f t="shared" si="34"/>
        <v>A</v>
      </c>
      <c r="B2198" s="56" t="s">
        <v>258</v>
      </c>
      <c r="C2198" s="57" t="s">
        <v>17</v>
      </c>
      <c r="D2198" s="58">
        <v>8.227780000000001</v>
      </c>
      <c r="E2198" s="58">
        <v>8.227780000000001</v>
      </c>
      <c r="F2198" s="58">
        <v>0</v>
      </c>
    </row>
    <row r="2199" spans="1:6" s="55" customFormat="1" ht="36.75" thickBot="1" x14ac:dyDescent="0.3">
      <c r="A2199" s="51" t="str">
        <f t="shared" si="34"/>
        <v>A</v>
      </c>
      <c r="B2199" s="52" t="s">
        <v>1159</v>
      </c>
      <c r="C2199" s="53" t="s">
        <v>1160</v>
      </c>
      <c r="D2199" s="54">
        <v>143.79326</v>
      </c>
      <c r="E2199" s="54">
        <v>143.79326</v>
      </c>
      <c r="F2199" s="54">
        <v>0</v>
      </c>
    </row>
    <row r="2200" spans="1:6" s="55" customFormat="1" ht="15.75" thickTop="1" x14ac:dyDescent="0.25">
      <c r="A2200" s="51" t="str">
        <f t="shared" si="34"/>
        <v>A</v>
      </c>
      <c r="B2200" s="56" t="s">
        <v>258</v>
      </c>
      <c r="C2200" s="57" t="s">
        <v>10</v>
      </c>
      <c r="D2200" s="58">
        <v>120.01327000000001</v>
      </c>
      <c r="E2200" s="58">
        <v>120.01327000000001</v>
      </c>
      <c r="F2200" s="58">
        <v>0</v>
      </c>
    </row>
    <row r="2201" spans="1:6" s="55" customFormat="1" x14ac:dyDescent="0.25">
      <c r="A2201" s="51" t="str">
        <f t="shared" si="34"/>
        <v>A</v>
      </c>
      <c r="B2201" s="59" t="s">
        <v>258</v>
      </c>
      <c r="C2201" s="60" t="s">
        <v>12</v>
      </c>
      <c r="D2201" s="61">
        <v>120.01327000000001</v>
      </c>
      <c r="E2201" s="61">
        <v>120.01327000000001</v>
      </c>
      <c r="F2201" s="61">
        <v>0</v>
      </c>
    </row>
    <row r="2202" spans="1:6" s="55" customFormat="1" x14ac:dyDescent="0.25">
      <c r="A2202" s="51" t="str">
        <f t="shared" si="34"/>
        <v>A</v>
      </c>
      <c r="B2202" s="56" t="s">
        <v>258</v>
      </c>
      <c r="C2202" s="57" t="s">
        <v>17</v>
      </c>
      <c r="D2202" s="58">
        <v>23.779990000000002</v>
      </c>
      <c r="E2202" s="58">
        <v>23.779990000000002</v>
      </c>
      <c r="F2202" s="58">
        <v>0</v>
      </c>
    </row>
    <row r="2203" spans="1:6" s="55" customFormat="1" ht="36.75" thickBot="1" x14ac:dyDescent="0.3">
      <c r="A2203" s="51" t="str">
        <f t="shared" si="34"/>
        <v>A</v>
      </c>
      <c r="B2203" s="52" t="s">
        <v>1161</v>
      </c>
      <c r="C2203" s="53" t="s">
        <v>1162</v>
      </c>
      <c r="D2203" s="54">
        <v>47.041470000000004</v>
      </c>
      <c r="E2203" s="54">
        <v>47.041470000000004</v>
      </c>
      <c r="F2203" s="54">
        <v>0</v>
      </c>
    </row>
    <row r="2204" spans="1:6" s="55" customFormat="1" ht="15.75" thickTop="1" x14ac:dyDescent="0.25">
      <c r="A2204" s="51" t="str">
        <f t="shared" si="34"/>
        <v>A</v>
      </c>
      <c r="B2204" s="56" t="s">
        <v>258</v>
      </c>
      <c r="C2204" s="57" t="s">
        <v>10</v>
      </c>
      <c r="D2204" s="58">
        <v>40.611470000000004</v>
      </c>
      <c r="E2204" s="58">
        <v>40.611470000000004</v>
      </c>
      <c r="F2204" s="58">
        <v>0</v>
      </c>
    </row>
    <row r="2205" spans="1:6" s="55" customFormat="1" x14ac:dyDescent="0.25">
      <c r="A2205" s="51" t="str">
        <f t="shared" si="34"/>
        <v>A</v>
      </c>
      <c r="B2205" s="59" t="s">
        <v>258</v>
      </c>
      <c r="C2205" s="60" t="s">
        <v>12</v>
      </c>
      <c r="D2205" s="61">
        <v>40.611470000000004</v>
      </c>
      <c r="E2205" s="61">
        <v>40.611470000000004</v>
      </c>
      <c r="F2205" s="61">
        <v>0</v>
      </c>
    </row>
    <row r="2206" spans="1:6" s="55" customFormat="1" x14ac:dyDescent="0.25">
      <c r="A2206" s="51" t="str">
        <f t="shared" si="34"/>
        <v>A</v>
      </c>
      <c r="B2206" s="56" t="s">
        <v>258</v>
      </c>
      <c r="C2206" s="57" t="s">
        <v>17</v>
      </c>
      <c r="D2206" s="58">
        <v>6.43</v>
      </c>
      <c r="E2206" s="58">
        <v>6.43</v>
      </c>
      <c r="F2206" s="58">
        <v>0</v>
      </c>
    </row>
    <row r="2207" spans="1:6" s="55" customFormat="1" ht="36.75" thickBot="1" x14ac:dyDescent="0.3">
      <c r="A2207" s="51" t="str">
        <f t="shared" si="34"/>
        <v>A</v>
      </c>
      <c r="B2207" s="52" t="s">
        <v>1163</v>
      </c>
      <c r="C2207" s="53" t="s">
        <v>1164</v>
      </c>
      <c r="D2207" s="54">
        <v>123.84034</v>
      </c>
      <c r="E2207" s="54">
        <v>123.84034</v>
      </c>
      <c r="F2207" s="54">
        <v>0</v>
      </c>
    </row>
    <row r="2208" spans="1:6" s="55" customFormat="1" ht="15.75" thickTop="1" x14ac:dyDescent="0.25">
      <c r="A2208" s="51" t="str">
        <f t="shared" si="34"/>
        <v>A</v>
      </c>
      <c r="B2208" s="56" t="s">
        <v>258</v>
      </c>
      <c r="C2208" s="57" t="s">
        <v>10</v>
      </c>
      <c r="D2208" s="58">
        <v>117.84233999999999</v>
      </c>
      <c r="E2208" s="58">
        <v>117.84233999999999</v>
      </c>
      <c r="F2208" s="58">
        <v>0</v>
      </c>
    </row>
    <row r="2209" spans="1:6" s="55" customFormat="1" x14ac:dyDescent="0.25">
      <c r="A2209" s="51" t="str">
        <f t="shared" si="34"/>
        <v>A</v>
      </c>
      <c r="B2209" s="59" t="s">
        <v>258</v>
      </c>
      <c r="C2209" s="60" t="s">
        <v>12</v>
      </c>
      <c r="D2209" s="61">
        <v>117.84233999999999</v>
      </c>
      <c r="E2209" s="61">
        <v>117.84233999999999</v>
      </c>
      <c r="F2209" s="61">
        <v>0</v>
      </c>
    </row>
    <row r="2210" spans="1:6" s="55" customFormat="1" x14ac:dyDescent="0.25">
      <c r="A2210" s="51" t="str">
        <f t="shared" si="34"/>
        <v>A</v>
      </c>
      <c r="B2210" s="56" t="s">
        <v>258</v>
      </c>
      <c r="C2210" s="57" t="s">
        <v>17</v>
      </c>
      <c r="D2210" s="58">
        <v>5.9980000000000002</v>
      </c>
      <c r="E2210" s="58">
        <v>5.9980000000000002</v>
      </c>
      <c r="F2210" s="58">
        <v>0</v>
      </c>
    </row>
    <row r="2211" spans="1:6" s="55" customFormat="1" ht="36.75" thickBot="1" x14ac:dyDescent="0.3">
      <c r="A2211" s="51" t="str">
        <f t="shared" si="34"/>
        <v>A</v>
      </c>
      <c r="B2211" s="52" t="s">
        <v>1165</v>
      </c>
      <c r="C2211" s="53" t="s">
        <v>1166</v>
      </c>
      <c r="D2211" s="54">
        <v>47.251419999999996</v>
      </c>
      <c r="E2211" s="54">
        <v>47.251419999999996</v>
      </c>
      <c r="F2211" s="54">
        <v>0</v>
      </c>
    </row>
    <row r="2212" spans="1:6" s="55" customFormat="1" ht="15.75" thickTop="1" x14ac:dyDescent="0.25">
      <c r="A2212" s="51" t="str">
        <f t="shared" si="34"/>
        <v>A</v>
      </c>
      <c r="B2212" s="56" t="s">
        <v>258</v>
      </c>
      <c r="C2212" s="57" t="s">
        <v>10</v>
      </c>
      <c r="D2212" s="58">
        <v>45.396419999999999</v>
      </c>
      <c r="E2212" s="58">
        <v>45.396419999999999</v>
      </c>
      <c r="F2212" s="58">
        <v>0</v>
      </c>
    </row>
    <row r="2213" spans="1:6" s="55" customFormat="1" x14ac:dyDescent="0.25">
      <c r="A2213" s="51" t="str">
        <f t="shared" si="34"/>
        <v>A</v>
      </c>
      <c r="B2213" s="59" t="s">
        <v>258</v>
      </c>
      <c r="C2213" s="60" t="s">
        <v>12</v>
      </c>
      <c r="D2213" s="61">
        <v>45.396419999999999</v>
      </c>
      <c r="E2213" s="61">
        <v>45.396419999999999</v>
      </c>
      <c r="F2213" s="61">
        <v>0</v>
      </c>
    </row>
    <row r="2214" spans="1:6" s="55" customFormat="1" x14ac:dyDescent="0.25">
      <c r="A2214" s="51" t="str">
        <f t="shared" si="34"/>
        <v>A</v>
      </c>
      <c r="B2214" s="56" t="s">
        <v>258</v>
      </c>
      <c r="C2214" s="57" t="s">
        <v>17</v>
      </c>
      <c r="D2214" s="58">
        <v>1.855</v>
      </c>
      <c r="E2214" s="58">
        <v>1.855</v>
      </c>
      <c r="F2214" s="58">
        <v>0</v>
      </c>
    </row>
    <row r="2215" spans="1:6" s="55" customFormat="1" ht="54.75" thickBot="1" x14ac:dyDescent="0.3">
      <c r="A2215" s="51" t="str">
        <f t="shared" si="34"/>
        <v>A</v>
      </c>
      <c r="B2215" s="52" t="s">
        <v>1167</v>
      </c>
      <c r="C2215" s="53" t="s">
        <v>1168</v>
      </c>
      <c r="D2215" s="54">
        <v>70.58</v>
      </c>
      <c r="E2215" s="54">
        <v>70.58</v>
      </c>
      <c r="F2215" s="54">
        <v>0</v>
      </c>
    </row>
    <row r="2216" spans="1:6" s="55" customFormat="1" ht="15.75" thickTop="1" x14ac:dyDescent="0.25">
      <c r="A2216" s="51" t="str">
        <f t="shared" si="34"/>
        <v>A</v>
      </c>
      <c r="B2216" s="56" t="s">
        <v>258</v>
      </c>
      <c r="C2216" s="57" t="s">
        <v>10</v>
      </c>
      <c r="D2216" s="58">
        <v>57.58</v>
      </c>
      <c r="E2216" s="58">
        <v>57.58</v>
      </c>
      <c r="F2216" s="58">
        <v>0</v>
      </c>
    </row>
    <row r="2217" spans="1:6" s="55" customFormat="1" x14ac:dyDescent="0.25">
      <c r="A2217" s="51" t="str">
        <f t="shared" si="34"/>
        <v>A</v>
      </c>
      <c r="B2217" s="59" t="s">
        <v>258</v>
      </c>
      <c r="C2217" s="60" t="s">
        <v>12</v>
      </c>
      <c r="D2217" s="61">
        <v>57.58</v>
      </c>
      <c r="E2217" s="61">
        <v>57.58</v>
      </c>
      <c r="F2217" s="61">
        <v>0</v>
      </c>
    </row>
    <row r="2218" spans="1:6" s="55" customFormat="1" x14ac:dyDescent="0.25">
      <c r="A2218" s="51" t="str">
        <f t="shared" si="34"/>
        <v>A</v>
      </c>
      <c r="B2218" s="56" t="s">
        <v>258</v>
      </c>
      <c r="C2218" s="57" t="s">
        <v>17</v>
      </c>
      <c r="D2218" s="58">
        <v>13</v>
      </c>
      <c r="E2218" s="58">
        <v>13</v>
      </c>
      <c r="F2218" s="58">
        <v>0</v>
      </c>
    </row>
    <row r="2219" spans="1:6" s="55" customFormat="1" ht="54.75" thickBot="1" x14ac:dyDescent="0.3">
      <c r="A2219" s="51" t="str">
        <f t="shared" si="34"/>
        <v>A</v>
      </c>
      <c r="B2219" s="52" t="s">
        <v>1169</v>
      </c>
      <c r="C2219" s="53" t="s">
        <v>1170</v>
      </c>
      <c r="D2219" s="54">
        <v>44.090129999999995</v>
      </c>
      <c r="E2219" s="54">
        <v>44.090129999999995</v>
      </c>
      <c r="F2219" s="54">
        <v>0</v>
      </c>
    </row>
    <row r="2220" spans="1:6" s="55" customFormat="1" ht="15.75" thickTop="1" x14ac:dyDescent="0.25">
      <c r="A2220" s="51" t="str">
        <f t="shared" si="34"/>
        <v>A</v>
      </c>
      <c r="B2220" s="56" t="s">
        <v>258</v>
      </c>
      <c r="C2220" s="57" t="s">
        <v>10</v>
      </c>
      <c r="D2220" s="58">
        <v>41.21313</v>
      </c>
      <c r="E2220" s="58">
        <v>41.21313</v>
      </c>
      <c r="F2220" s="58">
        <v>0</v>
      </c>
    </row>
    <row r="2221" spans="1:6" s="55" customFormat="1" x14ac:dyDescent="0.25">
      <c r="A2221" s="51" t="str">
        <f t="shared" si="34"/>
        <v>A</v>
      </c>
      <c r="B2221" s="59" t="s">
        <v>258</v>
      </c>
      <c r="C2221" s="60" t="s">
        <v>12</v>
      </c>
      <c r="D2221" s="61">
        <v>41.21313</v>
      </c>
      <c r="E2221" s="61">
        <v>41.21313</v>
      </c>
      <c r="F2221" s="61">
        <v>0</v>
      </c>
    </row>
    <row r="2222" spans="1:6" s="55" customFormat="1" x14ac:dyDescent="0.25">
      <c r="A2222" s="51" t="str">
        <f t="shared" si="34"/>
        <v>A</v>
      </c>
      <c r="B2222" s="56" t="s">
        <v>258</v>
      </c>
      <c r="C2222" s="57" t="s">
        <v>17</v>
      </c>
      <c r="D2222" s="58">
        <v>2.8769999999999998</v>
      </c>
      <c r="E2222" s="58">
        <v>2.8769999999999998</v>
      </c>
      <c r="F2222" s="58">
        <v>0</v>
      </c>
    </row>
    <row r="2223" spans="1:6" s="55" customFormat="1" ht="54.75" thickBot="1" x14ac:dyDescent="0.3">
      <c r="A2223" s="51" t="str">
        <f t="shared" si="34"/>
        <v>A</v>
      </c>
      <c r="B2223" s="52" t="s">
        <v>1171</v>
      </c>
      <c r="C2223" s="53" t="s">
        <v>1172</v>
      </c>
      <c r="D2223" s="54">
        <v>121.16906999999999</v>
      </c>
      <c r="E2223" s="54">
        <v>121.16906999999999</v>
      </c>
      <c r="F2223" s="54">
        <v>0</v>
      </c>
    </row>
    <row r="2224" spans="1:6" s="55" customFormat="1" ht="15.75" thickTop="1" x14ac:dyDescent="0.25">
      <c r="A2224" s="51" t="str">
        <f t="shared" si="34"/>
        <v>A</v>
      </c>
      <c r="B2224" s="56" t="s">
        <v>258</v>
      </c>
      <c r="C2224" s="57" t="s">
        <v>10</v>
      </c>
      <c r="D2224" s="58">
        <v>106.17753999999999</v>
      </c>
      <c r="E2224" s="58">
        <v>106.17753999999999</v>
      </c>
      <c r="F2224" s="58">
        <v>0</v>
      </c>
    </row>
    <row r="2225" spans="1:6" s="55" customFormat="1" x14ac:dyDescent="0.25">
      <c r="A2225" s="51" t="str">
        <f t="shared" si="34"/>
        <v>A</v>
      </c>
      <c r="B2225" s="59" t="s">
        <v>258</v>
      </c>
      <c r="C2225" s="60" t="s">
        <v>12</v>
      </c>
      <c r="D2225" s="61">
        <v>106.17753999999999</v>
      </c>
      <c r="E2225" s="61">
        <v>106.17753999999999</v>
      </c>
      <c r="F2225" s="61">
        <v>0</v>
      </c>
    </row>
    <row r="2226" spans="1:6" s="55" customFormat="1" x14ac:dyDescent="0.25">
      <c r="A2226" s="51" t="str">
        <f t="shared" si="34"/>
        <v>A</v>
      </c>
      <c r="B2226" s="56" t="s">
        <v>258</v>
      </c>
      <c r="C2226" s="57" t="s">
        <v>17</v>
      </c>
      <c r="D2226" s="58">
        <v>14.991530000000001</v>
      </c>
      <c r="E2226" s="58">
        <v>14.991530000000001</v>
      </c>
      <c r="F2226" s="58">
        <v>0</v>
      </c>
    </row>
    <row r="2227" spans="1:6" s="55" customFormat="1" ht="54.75" thickBot="1" x14ac:dyDescent="0.3">
      <c r="A2227" s="51" t="str">
        <f t="shared" si="34"/>
        <v>A</v>
      </c>
      <c r="B2227" s="52" t="s">
        <v>1173</v>
      </c>
      <c r="C2227" s="53" t="s">
        <v>1174</v>
      </c>
      <c r="D2227" s="54">
        <v>106.34987</v>
      </c>
      <c r="E2227" s="54">
        <v>106.34987</v>
      </c>
      <c r="F2227" s="54">
        <v>0</v>
      </c>
    </row>
    <row r="2228" spans="1:6" s="55" customFormat="1" ht="15.75" thickTop="1" x14ac:dyDescent="0.25">
      <c r="A2228" s="51" t="str">
        <f t="shared" si="34"/>
        <v>A</v>
      </c>
      <c r="B2228" s="56" t="s">
        <v>258</v>
      </c>
      <c r="C2228" s="57" t="s">
        <v>10</v>
      </c>
      <c r="D2228" s="58">
        <v>85.349869999999996</v>
      </c>
      <c r="E2228" s="58">
        <v>85.349869999999996</v>
      </c>
      <c r="F2228" s="58">
        <v>0</v>
      </c>
    </row>
    <row r="2229" spans="1:6" s="55" customFormat="1" x14ac:dyDescent="0.25">
      <c r="A2229" s="51" t="str">
        <f t="shared" si="34"/>
        <v>A</v>
      </c>
      <c r="B2229" s="59" t="s">
        <v>258</v>
      </c>
      <c r="C2229" s="60" t="s">
        <v>12</v>
      </c>
      <c r="D2229" s="61">
        <v>85.349869999999996</v>
      </c>
      <c r="E2229" s="61">
        <v>85.349869999999996</v>
      </c>
      <c r="F2229" s="61">
        <v>0</v>
      </c>
    </row>
    <row r="2230" spans="1:6" s="55" customFormat="1" x14ac:dyDescent="0.25">
      <c r="A2230" s="51" t="str">
        <f t="shared" si="34"/>
        <v>A</v>
      </c>
      <c r="B2230" s="56" t="s">
        <v>258</v>
      </c>
      <c r="C2230" s="57" t="s">
        <v>17</v>
      </c>
      <c r="D2230" s="58">
        <v>21</v>
      </c>
      <c r="E2230" s="58">
        <v>21</v>
      </c>
      <c r="F2230" s="58">
        <v>0</v>
      </c>
    </row>
    <row r="2231" spans="1:6" s="55" customFormat="1" ht="54.75" thickBot="1" x14ac:dyDescent="0.3">
      <c r="A2231" s="51" t="str">
        <f t="shared" si="34"/>
        <v>A</v>
      </c>
      <c r="B2231" s="52" t="s">
        <v>1175</v>
      </c>
      <c r="C2231" s="53" t="s">
        <v>1176</v>
      </c>
      <c r="D2231" s="54">
        <v>24.55</v>
      </c>
      <c r="E2231" s="54">
        <v>24.55</v>
      </c>
      <c r="F2231" s="54">
        <v>0</v>
      </c>
    </row>
    <row r="2232" spans="1:6" s="55" customFormat="1" ht="15.75" thickTop="1" x14ac:dyDescent="0.25">
      <c r="A2232" s="51" t="str">
        <f t="shared" si="34"/>
        <v>A</v>
      </c>
      <c r="B2232" s="56" t="s">
        <v>258</v>
      </c>
      <c r="C2232" s="57" t="s">
        <v>10</v>
      </c>
      <c r="D2232" s="58">
        <v>20.95</v>
      </c>
      <c r="E2232" s="58">
        <v>20.95</v>
      </c>
      <c r="F2232" s="58">
        <v>0</v>
      </c>
    </row>
    <row r="2233" spans="1:6" s="55" customFormat="1" x14ac:dyDescent="0.25">
      <c r="A2233" s="51" t="str">
        <f t="shared" si="34"/>
        <v>A</v>
      </c>
      <c r="B2233" s="59" t="s">
        <v>258</v>
      </c>
      <c r="C2233" s="60" t="s">
        <v>12</v>
      </c>
      <c r="D2233" s="61">
        <v>20.95</v>
      </c>
      <c r="E2233" s="61">
        <v>20.95</v>
      </c>
      <c r="F2233" s="61">
        <v>0</v>
      </c>
    </row>
    <row r="2234" spans="1:6" s="55" customFormat="1" x14ac:dyDescent="0.25">
      <c r="A2234" s="51" t="str">
        <f t="shared" si="34"/>
        <v>A</v>
      </c>
      <c r="B2234" s="56" t="s">
        <v>258</v>
      </c>
      <c r="C2234" s="57" t="s">
        <v>17</v>
      </c>
      <c r="D2234" s="58">
        <v>3.6</v>
      </c>
      <c r="E2234" s="58">
        <v>3.6</v>
      </c>
      <c r="F2234" s="58">
        <v>0</v>
      </c>
    </row>
    <row r="2235" spans="1:6" s="55" customFormat="1" ht="36.75" thickBot="1" x14ac:dyDescent="0.3">
      <c r="A2235" s="51" t="str">
        <f t="shared" si="34"/>
        <v>A</v>
      </c>
      <c r="B2235" s="52" t="s">
        <v>1177</v>
      </c>
      <c r="C2235" s="53" t="s">
        <v>1178</v>
      </c>
      <c r="D2235" s="54">
        <v>15.84</v>
      </c>
      <c r="E2235" s="54">
        <v>15.84</v>
      </c>
      <c r="F2235" s="54">
        <v>0</v>
      </c>
    </row>
    <row r="2236" spans="1:6" s="55" customFormat="1" ht="15.75" thickTop="1" x14ac:dyDescent="0.25">
      <c r="A2236" s="51" t="str">
        <f t="shared" si="34"/>
        <v>A</v>
      </c>
      <c r="B2236" s="56" t="s">
        <v>258</v>
      </c>
      <c r="C2236" s="57" t="s">
        <v>10</v>
      </c>
      <c r="D2236" s="58">
        <v>15.84</v>
      </c>
      <c r="E2236" s="58">
        <v>15.84</v>
      </c>
      <c r="F2236" s="58">
        <v>0</v>
      </c>
    </row>
    <row r="2237" spans="1:6" s="55" customFormat="1" x14ac:dyDescent="0.25">
      <c r="A2237" s="51" t="str">
        <f t="shared" si="34"/>
        <v>A</v>
      </c>
      <c r="B2237" s="59" t="s">
        <v>258</v>
      </c>
      <c r="C2237" s="60" t="s">
        <v>12</v>
      </c>
      <c r="D2237" s="61">
        <v>15.84</v>
      </c>
      <c r="E2237" s="61">
        <v>15.84</v>
      </c>
      <c r="F2237" s="61">
        <v>0</v>
      </c>
    </row>
    <row r="2238" spans="1:6" s="55" customFormat="1" ht="54.75" thickBot="1" x14ac:dyDescent="0.3">
      <c r="A2238" s="51" t="str">
        <f t="shared" si="34"/>
        <v>A</v>
      </c>
      <c r="B2238" s="52" t="s">
        <v>1179</v>
      </c>
      <c r="C2238" s="53" t="s">
        <v>1180</v>
      </c>
      <c r="D2238" s="54">
        <v>0.15</v>
      </c>
      <c r="E2238" s="54">
        <v>0.15</v>
      </c>
      <c r="F2238" s="54">
        <v>0</v>
      </c>
    </row>
    <row r="2239" spans="1:6" s="55" customFormat="1" ht="15.75" thickTop="1" x14ac:dyDescent="0.25">
      <c r="A2239" s="51" t="str">
        <f t="shared" si="34"/>
        <v>A</v>
      </c>
      <c r="B2239" s="56" t="s">
        <v>258</v>
      </c>
      <c r="C2239" s="57" t="s">
        <v>10</v>
      </c>
      <c r="D2239" s="58">
        <v>0.15</v>
      </c>
      <c r="E2239" s="58">
        <v>0.15</v>
      </c>
      <c r="F2239" s="58">
        <v>0</v>
      </c>
    </row>
    <row r="2240" spans="1:6" s="55" customFormat="1" x14ac:dyDescent="0.25">
      <c r="A2240" s="51" t="str">
        <f t="shared" si="34"/>
        <v>A</v>
      </c>
      <c r="B2240" s="59" t="s">
        <v>258</v>
      </c>
      <c r="C2240" s="60" t="s">
        <v>12</v>
      </c>
      <c r="D2240" s="61">
        <v>0.15</v>
      </c>
      <c r="E2240" s="61">
        <v>0.15</v>
      </c>
      <c r="F2240" s="61">
        <v>0</v>
      </c>
    </row>
    <row r="2241" spans="1:6" s="55" customFormat="1" ht="54.75" thickBot="1" x14ac:dyDescent="0.3">
      <c r="A2241" s="51" t="str">
        <f t="shared" si="34"/>
        <v>A</v>
      </c>
      <c r="B2241" s="52" t="s">
        <v>1181</v>
      </c>
      <c r="C2241" s="53" t="s">
        <v>1182</v>
      </c>
      <c r="D2241" s="54">
        <v>57.785209999999999</v>
      </c>
      <c r="E2241" s="54">
        <v>57.785209999999999</v>
      </c>
      <c r="F2241" s="54">
        <v>0</v>
      </c>
    </row>
    <row r="2242" spans="1:6" s="55" customFormat="1" ht="15.75" thickTop="1" x14ac:dyDescent="0.25">
      <c r="A2242" s="51" t="str">
        <f t="shared" si="34"/>
        <v>A</v>
      </c>
      <c r="B2242" s="56" t="s">
        <v>258</v>
      </c>
      <c r="C2242" s="57" t="s">
        <v>10</v>
      </c>
      <c r="D2242" s="58">
        <v>48.900220000000004</v>
      </c>
      <c r="E2242" s="58">
        <v>48.900220000000004</v>
      </c>
      <c r="F2242" s="58">
        <v>0</v>
      </c>
    </row>
    <row r="2243" spans="1:6" s="55" customFormat="1" x14ac:dyDescent="0.25">
      <c r="A2243" s="51" t="str">
        <f t="shared" si="34"/>
        <v>A</v>
      </c>
      <c r="B2243" s="59" t="s">
        <v>258</v>
      </c>
      <c r="C2243" s="60" t="s">
        <v>12</v>
      </c>
      <c r="D2243" s="61">
        <v>48.900220000000004</v>
      </c>
      <c r="E2243" s="61">
        <v>48.900220000000004</v>
      </c>
      <c r="F2243" s="61">
        <v>0</v>
      </c>
    </row>
    <row r="2244" spans="1:6" s="55" customFormat="1" x14ac:dyDescent="0.25">
      <c r="A2244" s="51" t="str">
        <f t="shared" ref="A2244:A2307" si="35">IF(OR(D2244&lt;&gt;0,),"A","B")</f>
        <v>A</v>
      </c>
      <c r="B2244" s="56" t="s">
        <v>258</v>
      </c>
      <c r="C2244" s="57" t="s">
        <v>17</v>
      </c>
      <c r="D2244" s="58">
        <v>8.8849900000000002</v>
      </c>
      <c r="E2244" s="58">
        <v>8.8849900000000002</v>
      </c>
      <c r="F2244" s="58">
        <v>0</v>
      </c>
    </row>
    <row r="2245" spans="1:6" s="55" customFormat="1" ht="54.75" thickBot="1" x14ac:dyDescent="0.3">
      <c r="A2245" s="51" t="str">
        <f t="shared" si="35"/>
        <v>A</v>
      </c>
      <c r="B2245" s="52" t="s">
        <v>1183</v>
      </c>
      <c r="C2245" s="53" t="s">
        <v>1184</v>
      </c>
      <c r="D2245" s="54">
        <v>58.771500000000003</v>
      </c>
      <c r="E2245" s="54">
        <v>58.771500000000003</v>
      </c>
      <c r="F2245" s="54">
        <v>0</v>
      </c>
    </row>
    <row r="2246" spans="1:6" s="55" customFormat="1" ht="15.75" thickTop="1" x14ac:dyDescent="0.25">
      <c r="A2246" s="51" t="str">
        <f t="shared" si="35"/>
        <v>A</v>
      </c>
      <c r="B2246" s="56" t="s">
        <v>258</v>
      </c>
      <c r="C2246" s="57" t="s">
        <v>10</v>
      </c>
      <c r="D2246" s="58">
        <v>43.771500000000003</v>
      </c>
      <c r="E2246" s="58">
        <v>43.771500000000003</v>
      </c>
      <c r="F2246" s="58">
        <v>0</v>
      </c>
    </row>
    <row r="2247" spans="1:6" s="55" customFormat="1" x14ac:dyDescent="0.25">
      <c r="A2247" s="51" t="str">
        <f t="shared" si="35"/>
        <v>A</v>
      </c>
      <c r="B2247" s="59" t="s">
        <v>258</v>
      </c>
      <c r="C2247" s="60" t="s">
        <v>12</v>
      </c>
      <c r="D2247" s="61">
        <v>43.771500000000003</v>
      </c>
      <c r="E2247" s="61">
        <v>43.771500000000003</v>
      </c>
      <c r="F2247" s="61">
        <v>0</v>
      </c>
    </row>
    <row r="2248" spans="1:6" s="55" customFormat="1" x14ac:dyDescent="0.25">
      <c r="A2248" s="51" t="str">
        <f t="shared" si="35"/>
        <v>A</v>
      </c>
      <c r="B2248" s="56" t="s">
        <v>258</v>
      </c>
      <c r="C2248" s="57" t="s">
        <v>17</v>
      </c>
      <c r="D2248" s="58">
        <v>15</v>
      </c>
      <c r="E2248" s="58">
        <v>15</v>
      </c>
      <c r="F2248" s="58">
        <v>0</v>
      </c>
    </row>
    <row r="2249" spans="1:6" s="55" customFormat="1" ht="54.75" thickBot="1" x14ac:dyDescent="0.3">
      <c r="A2249" s="51" t="str">
        <f t="shared" si="35"/>
        <v>A</v>
      </c>
      <c r="B2249" s="52" t="s">
        <v>1185</v>
      </c>
      <c r="C2249" s="53" t="s">
        <v>1186</v>
      </c>
      <c r="D2249" s="54">
        <v>58.968870000000003</v>
      </c>
      <c r="E2249" s="54">
        <v>58.968870000000003</v>
      </c>
      <c r="F2249" s="54">
        <v>0</v>
      </c>
    </row>
    <row r="2250" spans="1:6" s="55" customFormat="1" ht="15.75" thickTop="1" x14ac:dyDescent="0.25">
      <c r="A2250" s="51" t="str">
        <f t="shared" si="35"/>
        <v>A</v>
      </c>
      <c r="B2250" s="56" t="s">
        <v>258</v>
      </c>
      <c r="C2250" s="57" t="s">
        <v>10</v>
      </c>
      <c r="D2250" s="58">
        <v>47.97287</v>
      </c>
      <c r="E2250" s="58">
        <v>47.97287</v>
      </c>
      <c r="F2250" s="58">
        <v>0</v>
      </c>
    </row>
    <row r="2251" spans="1:6" s="55" customFormat="1" x14ac:dyDescent="0.25">
      <c r="A2251" s="51" t="str">
        <f t="shared" si="35"/>
        <v>A</v>
      </c>
      <c r="B2251" s="59" t="s">
        <v>258</v>
      </c>
      <c r="C2251" s="60" t="s">
        <v>12</v>
      </c>
      <c r="D2251" s="61">
        <v>47.97287</v>
      </c>
      <c r="E2251" s="61">
        <v>47.97287</v>
      </c>
      <c r="F2251" s="61">
        <v>0</v>
      </c>
    </row>
    <row r="2252" spans="1:6" s="55" customFormat="1" x14ac:dyDescent="0.25">
      <c r="A2252" s="51" t="str">
        <f t="shared" si="35"/>
        <v>A</v>
      </c>
      <c r="B2252" s="56" t="s">
        <v>258</v>
      </c>
      <c r="C2252" s="57" t="s">
        <v>17</v>
      </c>
      <c r="D2252" s="58">
        <v>10.996</v>
      </c>
      <c r="E2252" s="58">
        <v>10.996</v>
      </c>
      <c r="F2252" s="58">
        <v>0</v>
      </c>
    </row>
    <row r="2253" spans="1:6" s="55" customFormat="1" ht="54.75" thickBot="1" x14ac:dyDescent="0.3">
      <c r="A2253" s="51" t="str">
        <f t="shared" si="35"/>
        <v>A</v>
      </c>
      <c r="B2253" s="52" t="s">
        <v>1187</v>
      </c>
      <c r="C2253" s="53" t="s">
        <v>1188</v>
      </c>
      <c r="D2253" s="54">
        <v>58.696629999999999</v>
      </c>
      <c r="E2253" s="54">
        <v>58.696629999999999</v>
      </c>
      <c r="F2253" s="54">
        <v>0</v>
      </c>
    </row>
    <row r="2254" spans="1:6" s="55" customFormat="1" ht="15.75" thickTop="1" x14ac:dyDescent="0.25">
      <c r="A2254" s="51" t="str">
        <f t="shared" si="35"/>
        <v>A</v>
      </c>
      <c r="B2254" s="56" t="s">
        <v>258</v>
      </c>
      <c r="C2254" s="57" t="s">
        <v>10</v>
      </c>
      <c r="D2254" s="58">
        <v>58.696629999999999</v>
      </c>
      <c r="E2254" s="58">
        <v>58.696629999999999</v>
      </c>
      <c r="F2254" s="58">
        <v>0</v>
      </c>
    </row>
    <row r="2255" spans="1:6" s="55" customFormat="1" x14ac:dyDescent="0.25">
      <c r="A2255" s="51" t="str">
        <f t="shared" si="35"/>
        <v>A</v>
      </c>
      <c r="B2255" s="59" t="s">
        <v>258</v>
      </c>
      <c r="C2255" s="60" t="s">
        <v>12</v>
      </c>
      <c r="D2255" s="61">
        <v>58.696629999999999</v>
      </c>
      <c r="E2255" s="61">
        <v>58.696629999999999</v>
      </c>
      <c r="F2255" s="61">
        <v>0</v>
      </c>
    </row>
    <row r="2256" spans="1:6" s="55" customFormat="1" ht="72.75" thickBot="1" x14ac:dyDescent="0.3">
      <c r="A2256" s="51" t="str">
        <f t="shared" si="35"/>
        <v>A</v>
      </c>
      <c r="B2256" s="52" t="s">
        <v>1189</v>
      </c>
      <c r="C2256" s="53" t="s">
        <v>1190</v>
      </c>
      <c r="D2256" s="54">
        <v>25.458580000000001</v>
      </c>
      <c r="E2256" s="54">
        <v>25.458580000000001</v>
      </c>
      <c r="F2256" s="54">
        <v>0</v>
      </c>
    </row>
    <row r="2257" spans="1:6" s="55" customFormat="1" ht="15.75" thickTop="1" x14ac:dyDescent="0.25">
      <c r="A2257" s="51" t="str">
        <f t="shared" si="35"/>
        <v>A</v>
      </c>
      <c r="B2257" s="56" t="s">
        <v>258</v>
      </c>
      <c r="C2257" s="57" t="s">
        <v>10</v>
      </c>
      <c r="D2257" s="58">
        <v>25.458580000000001</v>
      </c>
      <c r="E2257" s="58">
        <v>25.458580000000001</v>
      </c>
      <c r="F2257" s="58">
        <v>0</v>
      </c>
    </row>
    <row r="2258" spans="1:6" s="55" customFormat="1" x14ac:dyDescent="0.25">
      <c r="A2258" s="51" t="str">
        <f t="shared" si="35"/>
        <v>A</v>
      </c>
      <c r="B2258" s="59" t="s">
        <v>258</v>
      </c>
      <c r="C2258" s="60" t="s">
        <v>12</v>
      </c>
      <c r="D2258" s="61">
        <v>25.458580000000001</v>
      </c>
      <c r="E2258" s="61">
        <v>25.458580000000001</v>
      </c>
      <c r="F2258" s="61">
        <v>0</v>
      </c>
    </row>
    <row r="2259" spans="1:6" s="55" customFormat="1" ht="72.75" thickBot="1" x14ac:dyDescent="0.3">
      <c r="A2259" s="51" t="str">
        <f t="shared" si="35"/>
        <v>A</v>
      </c>
      <c r="B2259" s="52" t="s">
        <v>1191</v>
      </c>
      <c r="C2259" s="53" t="s">
        <v>1192</v>
      </c>
      <c r="D2259" s="54">
        <v>9.3476499999999998</v>
      </c>
      <c r="E2259" s="54">
        <v>9.3476499999999998</v>
      </c>
      <c r="F2259" s="54">
        <v>0</v>
      </c>
    </row>
    <row r="2260" spans="1:6" s="55" customFormat="1" ht="15.75" thickTop="1" x14ac:dyDescent="0.25">
      <c r="A2260" s="51" t="str">
        <f t="shared" si="35"/>
        <v>A</v>
      </c>
      <c r="B2260" s="56" t="s">
        <v>258</v>
      </c>
      <c r="C2260" s="57" t="s">
        <v>10</v>
      </c>
      <c r="D2260" s="58">
        <v>9.3476499999999998</v>
      </c>
      <c r="E2260" s="58">
        <v>9.3476499999999998</v>
      </c>
      <c r="F2260" s="58">
        <v>0</v>
      </c>
    </row>
    <row r="2261" spans="1:6" s="55" customFormat="1" x14ac:dyDescent="0.25">
      <c r="A2261" s="51" t="str">
        <f t="shared" si="35"/>
        <v>A</v>
      </c>
      <c r="B2261" s="59" t="s">
        <v>258</v>
      </c>
      <c r="C2261" s="60" t="s">
        <v>12</v>
      </c>
      <c r="D2261" s="61">
        <v>9.3476499999999998</v>
      </c>
      <c r="E2261" s="61">
        <v>9.3476499999999998</v>
      </c>
      <c r="F2261" s="61">
        <v>0</v>
      </c>
    </row>
    <row r="2262" spans="1:6" s="55" customFormat="1" ht="72.75" thickBot="1" x14ac:dyDescent="0.3">
      <c r="A2262" s="51" t="str">
        <f t="shared" si="35"/>
        <v>A</v>
      </c>
      <c r="B2262" s="52" t="s">
        <v>1193</v>
      </c>
      <c r="C2262" s="53" t="s">
        <v>1194</v>
      </c>
      <c r="D2262" s="54">
        <v>120.69621000000001</v>
      </c>
      <c r="E2262" s="54">
        <v>120.69621000000001</v>
      </c>
      <c r="F2262" s="54">
        <v>0</v>
      </c>
    </row>
    <row r="2263" spans="1:6" s="55" customFormat="1" ht="15.75" thickTop="1" x14ac:dyDescent="0.25">
      <c r="A2263" s="51" t="str">
        <f t="shared" si="35"/>
        <v>A</v>
      </c>
      <c r="B2263" s="56" t="s">
        <v>258</v>
      </c>
      <c r="C2263" s="57" t="s">
        <v>10</v>
      </c>
      <c r="D2263" s="58">
        <v>120.69621000000001</v>
      </c>
      <c r="E2263" s="58">
        <v>120.69621000000001</v>
      </c>
      <c r="F2263" s="58">
        <v>0</v>
      </c>
    </row>
    <row r="2264" spans="1:6" s="55" customFormat="1" x14ac:dyDescent="0.25">
      <c r="A2264" s="51" t="str">
        <f t="shared" si="35"/>
        <v>A</v>
      </c>
      <c r="B2264" s="59" t="s">
        <v>258</v>
      </c>
      <c r="C2264" s="60" t="s">
        <v>12</v>
      </c>
      <c r="D2264" s="61">
        <v>120.69621000000001</v>
      </c>
      <c r="E2264" s="61">
        <v>120.69621000000001</v>
      </c>
      <c r="F2264" s="61">
        <v>0</v>
      </c>
    </row>
    <row r="2265" spans="1:6" s="55" customFormat="1" ht="72.75" thickBot="1" x14ac:dyDescent="0.3">
      <c r="A2265" s="51" t="str">
        <f t="shared" si="35"/>
        <v>A</v>
      </c>
      <c r="B2265" s="52" t="s">
        <v>1195</v>
      </c>
      <c r="C2265" s="53" t="s">
        <v>1196</v>
      </c>
      <c r="D2265" s="54">
        <v>94.486199999999997</v>
      </c>
      <c r="E2265" s="54">
        <v>94.486199999999997</v>
      </c>
      <c r="F2265" s="54">
        <v>0</v>
      </c>
    </row>
    <row r="2266" spans="1:6" s="55" customFormat="1" ht="15.75" thickTop="1" x14ac:dyDescent="0.25">
      <c r="A2266" s="51" t="str">
        <f t="shared" si="35"/>
        <v>A</v>
      </c>
      <c r="B2266" s="56" t="s">
        <v>258</v>
      </c>
      <c r="C2266" s="57" t="s">
        <v>10</v>
      </c>
      <c r="D2266" s="58">
        <v>94.486199999999997</v>
      </c>
      <c r="E2266" s="58">
        <v>94.486199999999997</v>
      </c>
      <c r="F2266" s="58">
        <v>0</v>
      </c>
    </row>
    <row r="2267" spans="1:6" s="55" customFormat="1" x14ac:dyDescent="0.25">
      <c r="A2267" s="51" t="str">
        <f t="shared" si="35"/>
        <v>A</v>
      </c>
      <c r="B2267" s="59" t="s">
        <v>258</v>
      </c>
      <c r="C2267" s="60" t="s">
        <v>12</v>
      </c>
      <c r="D2267" s="61">
        <v>94.486199999999997</v>
      </c>
      <c r="E2267" s="61">
        <v>94.486199999999997</v>
      </c>
      <c r="F2267" s="61">
        <v>0</v>
      </c>
    </row>
    <row r="2268" spans="1:6" s="62" customFormat="1" ht="18.75" thickBot="1" x14ac:dyDescent="0.3">
      <c r="A2268" s="31" t="str">
        <f t="shared" si="35"/>
        <v>A</v>
      </c>
      <c r="B2268" s="42" t="s">
        <v>1197</v>
      </c>
      <c r="C2268" s="43" t="s">
        <v>1198</v>
      </c>
      <c r="D2268" s="44">
        <v>334197.80855000013</v>
      </c>
      <c r="E2268" s="44">
        <v>252401.31668000013</v>
      </c>
      <c r="F2268" s="44">
        <v>81796.491869999983</v>
      </c>
    </row>
    <row r="2269" spans="1:6" ht="15.75" thickTop="1" x14ac:dyDescent="0.25">
      <c r="A2269" s="31" t="str">
        <f t="shared" si="35"/>
        <v>A</v>
      </c>
      <c r="B2269" s="45" t="s">
        <v>258</v>
      </c>
      <c r="C2269" s="46" t="s">
        <v>10</v>
      </c>
      <c r="D2269" s="47">
        <v>309824.46506000008</v>
      </c>
      <c r="E2269" s="47">
        <v>236390.68949000011</v>
      </c>
      <c r="F2269" s="47">
        <v>73433.775569999998</v>
      </c>
    </row>
    <row r="2270" spans="1:6" x14ac:dyDescent="0.25">
      <c r="A2270" s="31" t="str">
        <f t="shared" si="35"/>
        <v>A</v>
      </c>
      <c r="B2270" s="48" t="s">
        <v>258</v>
      </c>
      <c r="C2270" s="49" t="s">
        <v>11</v>
      </c>
      <c r="D2270" s="50">
        <v>210803.26320000002</v>
      </c>
      <c r="E2270" s="50">
        <v>179039.28232</v>
      </c>
      <c r="F2270" s="50">
        <v>31763.98088000001</v>
      </c>
    </row>
    <row r="2271" spans="1:6" x14ac:dyDescent="0.25">
      <c r="A2271" s="31" t="str">
        <f t="shared" si="35"/>
        <v>A</v>
      </c>
      <c r="B2271" s="48" t="s">
        <v>258</v>
      </c>
      <c r="C2271" s="49" t="s">
        <v>12</v>
      </c>
      <c r="D2271" s="50">
        <v>70008.241379999992</v>
      </c>
      <c r="E2271" s="50">
        <v>47380.957409999988</v>
      </c>
      <c r="F2271" s="50">
        <v>22627.28397</v>
      </c>
    </row>
    <row r="2272" spans="1:6" x14ac:dyDescent="0.25">
      <c r="A2272" s="31" t="str">
        <f t="shared" si="35"/>
        <v>A</v>
      </c>
      <c r="B2272" s="48" t="s">
        <v>258</v>
      </c>
      <c r="C2272" s="49" t="s">
        <v>2</v>
      </c>
      <c r="D2272" s="50">
        <v>12061.3871</v>
      </c>
      <c r="E2272" s="50">
        <v>168.03621000000001</v>
      </c>
      <c r="F2272" s="50">
        <v>11893.35089</v>
      </c>
    </row>
    <row r="2273" spans="1:6" x14ac:dyDescent="0.25">
      <c r="A2273" s="31" t="str">
        <f t="shared" si="35"/>
        <v>A</v>
      </c>
      <c r="B2273" s="48" t="s">
        <v>258</v>
      </c>
      <c r="C2273" s="49" t="s">
        <v>15</v>
      </c>
      <c r="D2273" s="50">
        <v>4469.3495199999998</v>
      </c>
      <c r="E2273" s="50">
        <v>3791.5450900000001</v>
      </c>
      <c r="F2273" s="50">
        <v>677.80443000000002</v>
      </c>
    </row>
    <row r="2274" spans="1:6" x14ac:dyDescent="0.25">
      <c r="A2274" s="31" t="str">
        <f t="shared" si="35"/>
        <v>A</v>
      </c>
      <c r="B2274" s="48" t="s">
        <v>258</v>
      </c>
      <c r="C2274" s="49" t="s">
        <v>16</v>
      </c>
      <c r="D2274" s="50">
        <v>12482.223859999998</v>
      </c>
      <c r="E2274" s="50">
        <v>6010.8684599999988</v>
      </c>
      <c r="F2274" s="50">
        <v>6471.3554000000004</v>
      </c>
    </row>
    <row r="2275" spans="1:6" x14ac:dyDescent="0.25">
      <c r="A2275" s="31" t="str">
        <f t="shared" si="35"/>
        <v>A</v>
      </c>
      <c r="B2275" s="45" t="s">
        <v>258</v>
      </c>
      <c r="C2275" s="46" t="s">
        <v>17</v>
      </c>
      <c r="D2275" s="47">
        <v>24373.343489999999</v>
      </c>
      <c r="E2275" s="47">
        <v>16010.627190000001</v>
      </c>
      <c r="F2275" s="47">
        <v>8362.7163</v>
      </c>
    </row>
    <row r="2276" spans="1:6" ht="36.75" thickBot="1" x14ac:dyDescent="0.3">
      <c r="A2276" s="31" t="str">
        <f t="shared" si="35"/>
        <v>A</v>
      </c>
      <c r="B2276" s="42" t="s">
        <v>1199</v>
      </c>
      <c r="C2276" s="43" t="s">
        <v>1200</v>
      </c>
      <c r="D2276" s="44">
        <v>186922.82171000011</v>
      </c>
      <c r="E2276" s="44">
        <v>186922.82171000011</v>
      </c>
      <c r="F2276" s="44">
        <v>0</v>
      </c>
    </row>
    <row r="2277" spans="1:6" ht="15.75" thickTop="1" x14ac:dyDescent="0.25">
      <c r="A2277" s="31" t="str">
        <f t="shared" si="35"/>
        <v>A</v>
      </c>
      <c r="B2277" s="45" t="s">
        <v>258</v>
      </c>
      <c r="C2277" s="46" t="s">
        <v>10</v>
      </c>
      <c r="D2277" s="47">
        <v>171380.86693000011</v>
      </c>
      <c r="E2277" s="47">
        <v>171380.86693000011</v>
      </c>
      <c r="F2277" s="47">
        <v>0</v>
      </c>
    </row>
    <row r="2278" spans="1:6" x14ac:dyDescent="0.25">
      <c r="A2278" s="31" t="str">
        <f t="shared" si="35"/>
        <v>A</v>
      </c>
      <c r="B2278" s="48" t="s">
        <v>258</v>
      </c>
      <c r="C2278" s="49" t="s">
        <v>11</v>
      </c>
      <c r="D2278" s="50">
        <v>132429.58155000003</v>
      </c>
      <c r="E2278" s="50">
        <v>132429.58155000003</v>
      </c>
      <c r="F2278" s="50">
        <v>0</v>
      </c>
    </row>
    <row r="2279" spans="1:6" x14ac:dyDescent="0.25">
      <c r="A2279" s="31" t="str">
        <f t="shared" si="35"/>
        <v>A</v>
      </c>
      <c r="B2279" s="48" t="s">
        <v>258</v>
      </c>
      <c r="C2279" s="49" t="s">
        <v>12</v>
      </c>
      <c r="D2279" s="50">
        <v>31977.38177</v>
      </c>
      <c r="E2279" s="50">
        <v>31977.38177</v>
      </c>
      <c r="F2279" s="50">
        <v>0</v>
      </c>
    </row>
    <row r="2280" spans="1:6" x14ac:dyDescent="0.25">
      <c r="A2280" s="31" t="str">
        <f t="shared" si="35"/>
        <v>A</v>
      </c>
      <c r="B2280" s="48" t="s">
        <v>258</v>
      </c>
      <c r="C2280" s="49" t="s">
        <v>2</v>
      </c>
      <c r="D2280" s="50">
        <v>91.380380000000002</v>
      </c>
      <c r="E2280" s="50">
        <v>91.380380000000002</v>
      </c>
      <c r="F2280" s="50">
        <v>0</v>
      </c>
    </row>
    <row r="2281" spans="1:6" x14ac:dyDescent="0.25">
      <c r="A2281" s="31" t="str">
        <f t="shared" si="35"/>
        <v>A</v>
      </c>
      <c r="B2281" s="48" t="s">
        <v>258</v>
      </c>
      <c r="C2281" s="49" t="s">
        <v>15</v>
      </c>
      <c r="D2281" s="50">
        <v>2662.9331899999997</v>
      </c>
      <c r="E2281" s="50">
        <v>2662.9331899999997</v>
      </c>
      <c r="F2281" s="50">
        <v>0</v>
      </c>
    </row>
    <row r="2282" spans="1:6" x14ac:dyDescent="0.25">
      <c r="A2282" s="31" t="str">
        <f t="shared" si="35"/>
        <v>A</v>
      </c>
      <c r="B2282" s="48" t="s">
        <v>258</v>
      </c>
      <c r="C2282" s="49" t="s">
        <v>16</v>
      </c>
      <c r="D2282" s="50">
        <v>4219.5900399999991</v>
      </c>
      <c r="E2282" s="50">
        <v>4219.5900399999991</v>
      </c>
      <c r="F2282" s="50">
        <v>0</v>
      </c>
    </row>
    <row r="2283" spans="1:6" x14ac:dyDescent="0.25">
      <c r="A2283" s="31" t="str">
        <f t="shared" si="35"/>
        <v>A</v>
      </c>
      <c r="B2283" s="45" t="s">
        <v>258</v>
      </c>
      <c r="C2283" s="46" t="s">
        <v>17</v>
      </c>
      <c r="D2283" s="47">
        <v>15541.954780000002</v>
      </c>
      <c r="E2283" s="47">
        <v>15541.954780000002</v>
      </c>
      <c r="F2283" s="47">
        <v>0</v>
      </c>
    </row>
    <row r="2284" spans="1:6" s="55" customFormat="1" ht="36.75" thickBot="1" x14ac:dyDescent="0.3">
      <c r="A2284" s="51" t="str">
        <f t="shared" si="35"/>
        <v>A</v>
      </c>
      <c r="B2284" s="52" t="s">
        <v>1201</v>
      </c>
      <c r="C2284" s="53" t="s">
        <v>1202</v>
      </c>
      <c r="D2284" s="54">
        <v>86744.526490000004</v>
      </c>
      <c r="E2284" s="54">
        <v>86744.526490000004</v>
      </c>
      <c r="F2284" s="54">
        <v>0</v>
      </c>
    </row>
    <row r="2285" spans="1:6" s="55" customFormat="1" ht="15.75" thickTop="1" x14ac:dyDescent="0.25">
      <c r="A2285" s="51" t="str">
        <f t="shared" si="35"/>
        <v>A</v>
      </c>
      <c r="B2285" s="56" t="s">
        <v>258</v>
      </c>
      <c r="C2285" s="57" t="s">
        <v>10</v>
      </c>
      <c r="D2285" s="58">
        <v>71749.015780000016</v>
      </c>
      <c r="E2285" s="58">
        <v>71749.015780000016</v>
      </c>
      <c r="F2285" s="58">
        <v>0</v>
      </c>
    </row>
    <row r="2286" spans="1:6" s="55" customFormat="1" x14ac:dyDescent="0.25">
      <c r="A2286" s="51" t="str">
        <f t="shared" si="35"/>
        <v>A</v>
      </c>
      <c r="B2286" s="59" t="s">
        <v>258</v>
      </c>
      <c r="C2286" s="60" t="s">
        <v>11</v>
      </c>
      <c r="D2286" s="61">
        <v>49991.469840000005</v>
      </c>
      <c r="E2286" s="61">
        <v>49991.469840000005</v>
      </c>
      <c r="F2286" s="61">
        <v>0</v>
      </c>
    </row>
    <row r="2287" spans="1:6" s="55" customFormat="1" x14ac:dyDescent="0.25">
      <c r="A2287" s="51" t="str">
        <f t="shared" si="35"/>
        <v>A</v>
      </c>
      <c r="B2287" s="59" t="s">
        <v>258</v>
      </c>
      <c r="C2287" s="60" t="s">
        <v>12</v>
      </c>
      <c r="D2287" s="61">
        <v>17481.2539</v>
      </c>
      <c r="E2287" s="61">
        <v>17481.2539</v>
      </c>
      <c r="F2287" s="61">
        <v>0</v>
      </c>
    </row>
    <row r="2288" spans="1:6" s="55" customFormat="1" x14ac:dyDescent="0.25">
      <c r="A2288" s="51" t="str">
        <f t="shared" si="35"/>
        <v>A</v>
      </c>
      <c r="B2288" s="59" t="s">
        <v>258</v>
      </c>
      <c r="C2288" s="60" t="s">
        <v>2</v>
      </c>
      <c r="D2288" s="61">
        <v>91.380380000000002</v>
      </c>
      <c r="E2288" s="61">
        <v>91.380380000000002</v>
      </c>
      <c r="F2288" s="61">
        <v>0</v>
      </c>
    </row>
    <row r="2289" spans="1:6" s="55" customFormat="1" x14ac:dyDescent="0.25">
      <c r="A2289" s="51" t="str">
        <f t="shared" si="35"/>
        <v>A</v>
      </c>
      <c r="B2289" s="59" t="s">
        <v>258</v>
      </c>
      <c r="C2289" s="60" t="s">
        <v>15</v>
      </c>
      <c r="D2289" s="61">
        <v>1115.02091</v>
      </c>
      <c r="E2289" s="61">
        <v>1115.02091</v>
      </c>
      <c r="F2289" s="61">
        <v>0</v>
      </c>
    </row>
    <row r="2290" spans="1:6" s="55" customFormat="1" x14ac:dyDescent="0.25">
      <c r="A2290" s="51" t="str">
        <f t="shared" si="35"/>
        <v>A</v>
      </c>
      <c r="B2290" s="59" t="s">
        <v>258</v>
      </c>
      <c r="C2290" s="60" t="s">
        <v>16</v>
      </c>
      <c r="D2290" s="61">
        <v>3069.89075</v>
      </c>
      <c r="E2290" s="61">
        <v>3069.89075</v>
      </c>
      <c r="F2290" s="61">
        <v>0</v>
      </c>
    </row>
    <row r="2291" spans="1:6" s="55" customFormat="1" x14ac:dyDescent="0.25">
      <c r="A2291" s="51" t="str">
        <f t="shared" si="35"/>
        <v>A</v>
      </c>
      <c r="B2291" s="56" t="s">
        <v>258</v>
      </c>
      <c r="C2291" s="57" t="s">
        <v>17</v>
      </c>
      <c r="D2291" s="58">
        <v>14995.51071</v>
      </c>
      <c r="E2291" s="58">
        <v>14995.51071</v>
      </c>
      <c r="F2291" s="58">
        <v>0</v>
      </c>
    </row>
    <row r="2292" spans="1:6" s="55" customFormat="1" ht="36.75" thickBot="1" x14ac:dyDescent="0.3">
      <c r="A2292" s="51" t="str">
        <f t="shared" si="35"/>
        <v>A</v>
      </c>
      <c r="B2292" s="52" t="s">
        <v>1203</v>
      </c>
      <c r="C2292" s="53" t="s">
        <v>1204</v>
      </c>
      <c r="D2292" s="54">
        <v>39389.682919999999</v>
      </c>
      <c r="E2292" s="54">
        <v>39389.682919999999</v>
      </c>
      <c r="F2292" s="54">
        <v>0</v>
      </c>
    </row>
    <row r="2293" spans="1:6" s="55" customFormat="1" ht="15.75" thickTop="1" x14ac:dyDescent="0.25">
      <c r="A2293" s="51" t="str">
        <f t="shared" si="35"/>
        <v>A</v>
      </c>
      <c r="B2293" s="56" t="s">
        <v>258</v>
      </c>
      <c r="C2293" s="57" t="s">
        <v>10</v>
      </c>
      <c r="D2293" s="58">
        <v>39015.79292</v>
      </c>
      <c r="E2293" s="58">
        <v>39015.79292</v>
      </c>
      <c r="F2293" s="58">
        <v>0</v>
      </c>
    </row>
    <row r="2294" spans="1:6" s="55" customFormat="1" x14ac:dyDescent="0.25">
      <c r="A2294" s="51" t="str">
        <f t="shared" si="35"/>
        <v>A</v>
      </c>
      <c r="B2294" s="59" t="s">
        <v>258</v>
      </c>
      <c r="C2294" s="60" t="s">
        <v>11</v>
      </c>
      <c r="D2294" s="61">
        <v>31380.503199999999</v>
      </c>
      <c r="E2294" s="61">
        <v>31380.503199999999</v>
      </c>
      <c r="F2294" s="61">
        <v>0</v>
      </c>
    </row>
    <row r="2295" spans="1:6" s="55" customFormat="1" x14ac:dyDescent="0.25">
      <c r="A2295" s="51" t="str">
        <f t="shared" si="35"/>
        <v>A</v>
      </c>
      <c r="B2295" s="59" t="s">
        <v>258</v>
      </c>
      <c r="C2295" s="60" t="s">
        <v>12</v>
      </c>
      <c r="D2295" s="61">
        <v>6199.8386500000006</v>
      </c>
      <c r="E2295" s="61">
        <v>6199.8386500000006</v>
      </c>
      <c r="F2295" s="61">
        <v>0</v>
      </c>
    </row>
    <row r="2296" spans="1:6" s="55" customFormat="1" x14ac:dyDescent="0.25">
      <c r="A2296" s="51" t="str">
        <f t="shared" si="35"/>
        <v>A</v>
      </c>
      <c r="B2296" s="59" t="s">
        <v>258</v>
      </c>
      <c r="C2296" s="60" t="s">
        <v>15</v>
      </c>
      <c r="D2296" s="61">
        <v>599.10308999999995</v>
      </c>
      <c r="E2296" s="61">
        <v>599.10308999999995</v>
      </c>
      <c r="F2296" s="61">
        <v>0</v>
      </c>
    </row>
    <row r="2297" spans="1:6" s="55" customFormat="1" x14ac:dyDescent="0.25">
      <c r="A2297" s="51" t="str">
        <f t="shared" si="35"/>
        <v>A</v>
      </c>
      <c r="B2297" s="59" t="s">
        <v>258</v>
      </c>
      <c r="C2297" s="60" t="s">
        <v>16</v>
      </c>
      <c r="D2297" s="61">
        <v>836.34798000000001</v>
      </c>
      <c r="E2297" s="61">
        <v>836.34798000000001</v>
      </c>
      <c r="F2297" s="61">
        <v>0</v>
      </c>
    </row>
    <row r="2298" spans="1:6" s="55" customFormat="1" x14ac:dyDescent="0.25">
      <c r="A2298" s="51" t="str">
        <f t="shared" si="35"/>
        <v>A</v>
      </c>
      <c r="B2298" s="56" t="s">
        <v>258</v>
      </c>
      <c r="C2298" s="57" t="s">
        <v>17</v>
      </c>
      <c r="D2298" s="58">
        <v>373.89</v>
      </c>
      <c r="E2298" s="58">
        <v>373.89</v>
      </c>
      <c r="F2298" s="58">
        <v>0</v>
      </c>
    </row>
    <row r="2299" spans="1:6" s="55" customFormat="1" ht="36.75" thickBot="1" x14ac:dyDescent="0.3">
      <c r="A2299" s="51" t="str">
        <f t="shared" si="35"/>
        <v>A</v>
      </c>
      <c r="B2299" s="52" t="s">
        <v>1205</v>
      </c>
      <c r="C2299" s="53" t="s">
        <v>1206</v>
      </c>
      <c r="D2299" s="54">
        <v>5242.2883600000005</v>
      </c>
      <c r="E2299" s="54">
        <v>5242.2883600000005</v>
      </c>
      <c r="F2299" s="54">
        <v>0</v>
      </c>
    </row>
    <row r="2300" spans="1:6" s="55" customFormat="1" ht="15.75" thickTop="1" x14ac:dyDescent="0.25">
      <c r="A2300" s="51" t="str">
        <f t="shared" si="35"/>
        <v>A</v>
      </c>
      <c r="B2300" s="56" t="s">
        <v>258</v>
      </c>
      <c r="C2300" s="57" t="s">
        <v>10</v>
      </c>
      <c r="D2300" s="58">
        <v>5225.34836</v>
      </c>
      <c r="E2300" s="58">
        <v>5225.34836</v>
      </c>
      <c r="F2300" s="58">
        <v>0</v>
      </c>
    </row>
    <row r="2301" spans="1:6" s="55" customFormat="1" x14ac:dyDescent="0.25">
      <c r="A2301" s="51" t="str">
        <f t="shared" si="35"/>
        <v>A</v>
      </c>
      <c r="B2301" s="59" t="s">
        <v>258</v>
      </c>
      <c r="C2301" s="60" t="s">
        <v>11</v>
      </c>
      <c r="D2301" s="61">
        <v>4709.8998700000002</v>
      </c>
      <c r="E2301" s="61">
        <v>4709.8998700000002</v>
      </c>
      <c r="F2301" s="61">
        <v>0</v>
      </c>
    </row>
    <row r="2302" spans="1:6" s="55" customFormat="1" x14ac:dyDescent="0.25">
      <c r="A2302" s="51" t="str">
        <f t="shared" si="35"/>
        <v>A</v>
      </c>
      <c r="B2302" s="59" t="s">
        <v>258</v>
      </c>
      <c r="C2302" s="60" t="s">
        <v>12</v>
      </c>
      <c r="D2302" s="61">
        <v>424.72596000000004</v>
      </c>
      <c r="E2302" s="61">
        <v>424.72596000000004</v>
      </c>
      <c r="F2302" s="61">
        <v>0</v>
      </c>
    </row>
    <row r="2303" spans="1:6" s="55" customFormat="1" x14ac:dyDescent="0.25">
      <c r="A2303" s="51" t="str">
        <f t="shared" si="35"/>
        <v>A</v>
      </c>
      <c r="B2303" s="59" t="s">
        <v>258</v>
      </c>
      <c r="C2303" s="60" t="s">
        <v>15</v>
      </c>
      <c r="D2303" s="61">
        <v>48.22213</v>
      </c>
      <c r="E2303" s="61">
        <v>48.22213</v>
      </c>
      <c r="F2303" s="61">
        <v>0</v>
      </c>
    </row>
    <row r="2304" spans="1:6" s="55" customFormat="1" x14ac:dyDescent="0.25">
      <c r="A2304" s="51" t="str">
        <f t="shared" si="35"/>
        <v>A</v>
      </c>
      <c r="B2304" s="59" t="s">
        <v>258</v>
      </c>
      <c r="C2304" s="60" t="s">
        <v>16</v>
      </c>
      <c r="D2304" s="61">
        <v>42.500399999999999</v>
      </c>
      <c r="E2304" s="61">
        <v>42.500399999999999</v>
      </c>
      <c r="F2304" s="61">
        <v>0</v>
      </c>
    </row>
    <row r="2305" spans="1:6" s="55" customFormat="1" x14ac:dyDescent="0.25">
      <c r="A2305" s="51" t="str">
        <f t="shared" si="35"/>
        <v>A</v>
      </c>
      <c r="B2305" s="56" t="s">
        <v>258</v>
      </c>
      <c r="C2305" s="57" t="s">
        <v>17</v>
      </c>
      <c r="D2305" s="58">
        <v>16.940000000000001</v>
      </c>
      <c r="E2305" s="58">
        <v>16.940000000000001</v>
      </c>
      <c r="F2305" s="58">
        <v>0</v>
      </c>
    </row>
    <row r="2306" spans="1:6" s="55" customFormat="1" ht="36.75" thickBot="1" x14ac:dyDescent="0.3">
      <c r="A2306" s="51" t="str">
        <f t="shared" si="35"/>
        <v>A</v>
      </c>
      <c r="B2306" s="52" t="s">
        <v>1207</v>
      </c>
      <c r="C2306" s="53" t="s">
        <v>1208</v>
      </c>
      <c r="D2306" s="54">
        <v>577.87878999999998</v>
      </c>
      <c r="E2306" s="54">
        <v>577.87878999999998</v>
      </c>
      <c r="F2306" s="54">
        <v>0</v>
      </c>
    </row>
    <row r="2307" spans="1:6" s="55" customFormat="1" ht="15.75" thickTop="1" x14ac:dyDescent="0.25">
      <c r="A2307" s="51" t="str">
        <f t="shared" si="35"/>
        <v>A</v>
      </c>
      <c r="B2307" s="56" t="s">
        <v>258</v>
      </c>
      <c r="C2307" s="57" t="s">
        <v>10</v>
      </c>
      <c r="D2307" s="58">
        <v>576.10479000000009</v>
      </c>
      <c r="E2307" s="58">
        <v>576.10479000000009</v>
      </c>
      <c r="F2307" s="58">
        <v>0</v>
      </c>
    </row>
    <row r="2308" spans="1:6" s="55" customFormat="1" x14ac:dyDescent="0.25">
      <c r="A2308" s="51" t="str">
        <f t="shared" ref="A2308:A2371" si="36">IF(OR(D2308&lt;&gt;0,),"A","B")</f>
        <v>A</v>
      </c>
      <c r="B2308" s="59" t="s">
        <v>258</v>
      </c>
      <c r="C2308" s="60" t="s">
        <v>11</v>
      </c>
      <c r="D2308" s="61">
        <v>466.48106000000001</v>
      </c>
      <c r="E2308" s="61">
        <v>466.48106000000001</v>
      </c>
      <c r="F2308" s="61">
        <v>0</v>
      </c>
    </row>
    <row r="2309" spans="1:6" s="55" customFormat="1" x14ac:dyDescent="0.25">
      <c r="A2309" s="51" t="str">
        <f t="shared" si="36"/>
        <v>A</v>
      </c>
      <c r="B2309" s="59" t="s">
        <v>258</v>
      </c>
      <c r="C2309" s="60" t="s">
        <v>12</v>
      </c>
      <c r="D2309" s="61">
        <v>88.42989</v>
      </c>
      <c r="E2309" s="61">
        <v>88.42989</v>
      </c>
      <c r="F2309" s="61">
        <v>0</v>
      </c>
    </row>
    <row r="2310" spans="1:6" s="55" customFormat="1" x14ac:dyDescent="0.25">
      <c r="A2310" s="51" t="str">
        <f t="shared" si="36"/>
        <v>A</v>
      </c>
      <c r="B2310" s="59" t="s">
        <v>258</v>
      </c>
      <c r="C2310" s="60" t="s">
        <v>15</v>
      </c>
      <c r="D2310" s="61">
        <v>14.588049999999999</v>
      </c>
      <c r="E2310" s="61">
        <v>14.588049999999999</v>
      </c>
      <c r="F2310" s="61">
        <v>0</v>
      </c>
    </row>
    <row r="2311" spans="1:6" s="55" customFormat="1" x14ac:dyDescent="0.25">
      <c r="A2311" s="51" t="str">
        <f t="shared" si="36"/>
        <v>A</v>
      </c>
      <c r="B2311" s="59" t="s">
        <v>258</v>
      </c>
      <c r="C2311" s="60" t="s">
        <v>16</v>
      </c>
      <c r="D2311" s="61">
        <v>6.6057899999999998</v>
      </c>
      <c r="E2311" s="61">
        <v>6.6057899999999998</v>
      </c>
      <c r="F2311" s="61">
        <v>0</v>
      </c>
    </row>
    <row r="2312" spans="1:6" s="55" customFormat="1" x14ac:dyDescent="0.25">
      <c r="A2312" s="51" t="str">
        <f t="shared" si="36"/>
        <v>A</v>
      </c>
      <c r="B2312" s="56" t="s">
        <v>258</v>
      </c>
      <c r="C2312" s="57" t="s">
        <v>17</v>
      </c>
      <c r="D2312" s="58">
        <v>1.774</v>
      </c>
      <c r="E2312" s="58">
        <v>1.774</v>
      </c>
      <c r="F2312" s="58">
        <v>0</v>
      </c>
    </row>
    <row r="2313" spans="1:6" s="55" customFormat="1" ht="36.75" thickBot="1" x14ac:dyDescent="0.3">
      <c r="A2313" s="51" t="str">
        <f t="shared" si="36"/>
        <v>A</v>
      </c>
      <c r="B2313" s="52" t="s">
        <v>1209</v>
      </c>
      <c r="C2313" s="53" t="s">
        <v>1210</v>
      </c>
      <c r="D2313" s="54">
        <v>21813.469470000004</v>
      </c>
      <c r="E2313" s="54">
        <v>21813.469470000004</v>
      </c>
      <c r="F2313" s="54">
        <v>0</v>
      </c>
    </row>
    <row r="2314" spans="1:6" s="55" customFormat="1" ht="15.75" thickTop="1" x14ac:dyDescent="0.25">
      <c r="A2314" s="51" t="str">
        <f t="shared" si="36"/>
        <v>A</v>
      </c>
      <c r="B2314" s="56" t="s">
        <v>258</v>
      </c>
      <c r="C2314" s="57" t="s">
        <v>10</v>
      </c>
      <c r="D2314" s="58">
        <v>21708.371870000003</v>
      </c>
      <c r="E2314" s="58">
        <v>21708.371870000003</v>
      </c>
      <c r="F2314" s="58">
        <v>0</v>
      </c>
    </row>
    <row r="2315" spans="1:6" s="55" customFormat="1" x14ac:dyDescent="0.25">
      <c r="A2315" s="51" t="str">
        <f t="shared" si="36"/>
        <v>A</v>
      </c>
      <c r="B2315" s="59" t="s">
        <v>258</v>
      </c>
      <c r="C2315" s="60" t="s">
        <v>11</v>
      </c>
      <c r="D2315" s="61">
        <v>18379.288170000003</v>
      </c>
      <c r="E2315" s="61">
        <v>18379.288170000003</v>
      </c>
      <c r="F2315" s="61">
        <v>0</v>
      </c>
    </row>
    <row r="2316" spans="1:6" s="55" customFormat="1" x14ac:dyDescent="0.25">
      <c r="A2316" s="51" t="str">
        <f t="shared" si="36"/>
        <v>A</v>
      </c>
      <c r="B2316" s="59" t="s">
        <v>258</v>
      </c>
      <c r="C2316" s="60" t="s">
        <v>12</v>
      </c>
      <c r="D2316" s="61">
        <v>2916.36645</v>
      </c>
      <c r="E2316" s="61">
        <v>2916.36645</v>
      </c>
      <c r="F2316" s="61">
        <v>0</v>
      </c>
    </row>
    <row r="2317" spans="1:6" s="55" customFormat="1" x14ac:dyDescent="0.25">
      <c r="A2317" s="51" t="str">
        <f t="shared" si="36"/>
        <v>A</v>
      </c>
      <c r="B2317" s="59" t="s">
        <v>258</v>
      </c>
      <c r="C2317" s="60" t="s">
        <v>15</v>
      </c>
      <c r="D2317" s="61">
        <v>312.93644</v>
      </c>
      <c r="E2317" s="61">
        <v>312.93644</v>
      </c>
      <c r="F2317" s="61">
        <v>0</v>
      </c>
    </row>
    <row r="2318" spans="1:6" s="55" customFormat="1" x14ac:dyDescent="0.25">
      <c r="A2318" s="51" t="str">
        <f t="shared" si="36"/>
        <v>A</v>
      </c>
      <c r="B2318" s="59" t="s">
        <v>258</v>
      </c>
      <c r="C2318" s="60" t="s">
        <v>16</v>
      </c>
      <c r="D2318" s="61">
        <v>99.780810000000002</v>
      </c>
      <c r="E2318" s="61">
        <v>99.780810000000002</v>
      </c>
      <c r="F2318" s="61">
        <v>0</v>
      </c>
    </row>
    <row r="2319" spans="1:6" s="55" customFormat="1" x14ac:dyDescent="0.25">
      <c r="A2319" s="51" t="str">
        <f t="shared" si="36"/>
        <v>A</v>
      </c>
      <c r="B2319" s="56" t="s">
        <v>258</v>
      </c>
      <c r="C2319" s="57" t="s">
        <v>17</v>
      </c>
      <c r="D2319" s="58">
        <v>105.0976</v>
      </c>
      <c r="E2319" s="58">
        <v>105.0976</v>
      </c>
      <c r="F2319" s="58">
        <v>0</v>
      </c>
    </row>
    <row r="2320" spans="1:6" s="55" customFormat="1" ht="36.75" thickBot="1" x14ac:dyDescent="0.3">
      <c r="A2320" s="51" t="str">
        <f t="shared" si="36"/>
        <v>A</v>
      </c>
      <c r="B2320" s="52" t="s">
        <v>1211</v>
      </c>
      <c r="C2320" s="53" t="s">
        <v>1212</v>
      </c>
      <c r="D2320" s="54">
        <v>2176.3763000000004</v>
      </c>
      <c r="E2320" s="54">
        <v>2176.3763000000004</v>
      </c>
      <c r="F2320" s="54">
        <v>0</v>
      </c>
    </row>
    <row r="2321" spans="1:6" s="55" customFormat="1" ht="15.75" thickTop="1" x14ac:dyDescent="0.25">
      <c r="A2321" s="51" t="str">
        <f t="shared" si="36"/>
        <v>A</v>
      </c>
      <c r="B2321" s="56" t="s">
        <v>258</v>
      </c>
      <c r="C2321" s="57" t="s">
        <v>10</v>
      </c>
      <c r="D2321" s="58">
        <v>2172.6283000000003</v>
      </c>
      <c r="E2321" s="58">
        <v>2172.6283000000003</v>
      </c>
      <c r="F2321" s="58">
        <v>0</v>
      </c>
    </row>
    <row r="2322" spans="1:6" s="55" customFormat="1" x14ac:dyDescent="0.25">
      <c r="A2322" s="51" t="str">
        <f t="shared" si="36"/>
        <v>A</v>
      </c>
      <c r="B2322" s="59" t="s">
        <v>258</v>
      </c>
      <c r="C2322" s="60" t="s">
        <v>11</v>
      </c>
      <c r="D2322" s="61">
        <v>1755.5653300000001</v>
      </c>
      <c r="E2322" s="61">
        <v>1755.5653300000001</v>
      </c>
      <c r="F2322" s="61">
        <v>0</v>
      </c>
    </row>
    <row r="2323" spans="1:6" s="55" customFormat="1" x14ac:dyDescent="0.25">
      <c r="A2323" s="51" t="str">
        <f t="shared" si="36"/>
        <v>A</v>
      </c>
      <c r="B2323" s="59" t="s">
        <v>258</v>
      </c>
      <c r="C2323" s="60" t="s">
        <v>12</v>
      </c>
      <c r="D2323" s="61">
        <v>362.63663000000003</v>
      </c>
      <c r="E2323" s="61">
        <v>362.63663000000003</v>
      </c>
      <c r="F2323" s="61">
        <v>0</v>
      </c>
    </row>
    <row r="2324" spans="1:6" s="55" customFormat="1" x14ac:dyDescent="0.25">
      <c r="A2324" s="51" t="str">
        <f t="shared" si="36"/>
        <v>A</v>
      </c>
      <c r="B2324" s="59" t="s">
        <v>258</v>
      </c>
      <c r="C2324" s="60" t="s">
        <v>15</v>
      </c>
      <c r="D2324" s="61">
        <v>35.104970000000002</v>
      </c>
      <c r="E2324" s="61">
        <v>35.104970000000002</v>
      </c>
      <c r="F2324" s="61">
        <v>0</v>
      </c>
    </row>
    <row r="2325" spans="1:6" s="55" customFormat="1" x14ac:dyDescent="0.25">
      <c r="A2325" s="51" t="str">
        <f t="shared" si="36"/>
        <v>A</v>
      </c>
      <c r="B2325" s="59" t="s">
        <v>258</v>
      </c>
      <c r="C2325" s="60" t="s">
        <v>16</v>
      </c>
      <c r="D2325" s="61">
        <v>19.321369999999998</v>
      </c>
      <c r="E2325" s="61">
        <v>19.321369999999998</v>
      </c>
      <c r="F2325" s="61">
        <v>0</v>
      </c>
    </row>
    <row r="2326" spans="1:6" s="55" customFormat="1" x14ac:dyDescent="0.25">
      <c r="A2326" s="51" t="str">
        <f t="shared" si="36"/>
        <v>A</v>
      </c>
      <c r="B2326" s="56" t="s">
        <v>258</v>
      </c>
      <c r="C2326" s="57" t="s">
        <v>17</v>
      </c>
      <c r="D2326" s="58">
        <v>3.7480000000000002</v>
      </c>
      <c r="E2326" s="58">
        <v>3.7480000000000002</v>
      </c>
      <c r="F2326" s="58">
        <v>0</v>
      </c>
    </row>
    <row r="2327" spans="1:6" s="55" customFormat="1" ht="36.75" thickBot="1" x14ac:dyDescent="0.3">
      <c r="A2327" s="51" t="str">
        <f t="shared" si="36"/>
        <v>A</v>
      </c>
      <c r="B2327" s="52" t="s">
        <v>1213</v>
      </c>
      <c r="C2327" s="53" t="s">
        <v>1214</v>
      </c>
      <c r="D2327" s="54">
        <v>4707.9992400000001</v>
      </c>
      <c r="E2327" s="54">
        <v>4707.9992400000001</v>
      </c>
      <c r="F2327" s="54">
        <v>0</v>
      </c>
    </row>
    <row r="2328" spans="1:6" s="55" customFormat="1" ht="15.75" thickTop="1" x14ac:dyDescent="0.25">
      <c r="A2328" s="51" t="str">
        <f t="shared" si="36"/>
        <v>A</v>
      </c>
      <c r="B2328" s="56" t="s">
        <v>258</v>
      </c>
      <c r="C2328" s="57" t="s">
        <v>10</v>
      </c>
      <c r="D2328" s="58">
        <v>4707.9992400000001</v>
      </c>
      <c r="E2328" s="58">
        <v>4707.9992400000001</v>
      </c>
      <c r="F2328" s="58">
        <v>0</v>
      </c>
    </row>
    <row r="2329" spans="1:6" s="55" customFormat="1" x14ac:dyDescent="0.25">
      <c r="A2329" s="51" t="str">
        <f t="shared" si="36"/>
        <v>A</v>
      </c>
      <c r="B2329" s="59" t="s">
        <v>258</v>
      </c>
      <c r="C2329" s="60" t="s">
        <v>11</v>
      </c>
      <c r="D2329" s="61">
        <v>4050.5664300000003</v>
      </c>
      <c r="E2329" s="61">
        <v>4050.5664300000003</v>
      </c>
      <c r="F2329" s="61">
        <v>0</v>
      </c>
    </row>
    <row r="2330" spans="1:6" s="55" customFormat="1" x14ac:dyDescent="0.25">
      <c r="A2330" s="51" t="str">
        <f t="shared" si="36"/>
        <v>A</v>
      </c>
      <c r="B2330" s="59" t="s">
        <v>258</v>
      </c>
      <c r="C2330" s="60" t="s">
        <v>12</v>
      </c>
      <c r="D2330" s="61">
        <v>570.64243999999997</v>
      </c>
      <c r="E2330" s="61">
        <v>570.64243999999997</v>
      </c>
      <c r="F2330" s="61">
        <v>0</v>
      </c>
    </row>
    <row r="2331" spans="1:6" s="55" customFormat="1" x14ac:dyDescent="0.25">
      <c r="A2331" s="51" t="str">
        <f t="shared" si="36"/>
        <v>A</v>
      </c>
      <c r="B2331" s="59" t="s">
        <v>258</v>
      </c>
      <c r="C2331" s="60" t="s">
        <v>15</v>
      </c>
      <c r="D2331" s="61">
        <v>63.132829999999998</v>
      </c>
      <c r="E2331" s="61">
        <v>63.132829999999998</v>
      </c>
      <c r="F2331" s="61">
        <v>0</v>
      </c>
    </row>
    <row r="2332" spans="1:6" s="55" customFormat="1" x14ac:dyDescent="0.25">
      <c r="A2332" s="51" t="str">
        <f t="shared" si="36"/>
        <v>A</v>
      </c>
      <c r="B2332" s="59" t="s">
        <v>258</v>
      </c>
      <c r="C2332" s="60" t="s">
        <v>16</v>
      </c>
      <c r="D2332" s="61">
        <v>23.657540000000001</v>
      </c>
      <c r="E2332" s="61">
        <v>23.657540000000001</v>
      </c>
      <c r="F2332" s="61">
        <v>0</v>
      </c>
    </row>
    <row r="2333" spans="1:6" s="55" customFormat="1" ht="36.75" thickBot="1" x14ac:dyDescent="0.3">
      <c r="A2333" s="51" t="str">
        <f t="shared" si="36"/>
        <v>A</v>
      </c>
      <c r="B2333" s="52" t="s">
        <v>1215</v>
      </c>
      <c r="C2333" s="53" t="s">
        <v>1216</v>
      </c>
      <c r="D2333" s="54">
        <v>5664.9667399999998</v>
      </c>
      <c r="E2333" s="54">
        <v>5664.9667399999998</v>
      </c>
      <c r="F2333" s="54">
        <v>0</v>
      </c>
    </row>
    <row r="2334" spans="1:6" s="55" customFormat="1" ht="15.75" thickTop="1" x14ac:dyDescent="0.25">
      <c r="A2334" s="51" t="str">
        <f t="shared" si="36"/>
        <v>A</v>
      </c>
      <c r="B2334" s="56" t="s">
        <v>258</v>
      </c>
      <c r="C2334" s="57" t="s">
        <v>10</v>
      </c>
      <c r="D2334" s="58">
        <v>5663.34674</v>
      </c>
      <c r="E2334" s="58">
        <v>5663.34674</v>
      </c>
      <c r="F2334" s="58">
        <v>0</v>
      </c>
    </row>
    <row r="2335" spans="1:6" s="55" customFormat="1" x14ac:dyDescent="0.25">
      <c r="A2335" s="51" t="str">
        <f t="shared" si="36"/>
        <v>A</v>
      </c>
      <c r="B2335" s="59" t="s">
        <v>258</v>
      </c>
      <c r="C2335" s="60" t="s">
        <v>11</v>
      </c>
      <c r="D2335" s="61">
        <v>4785.7097100000001</v>
      </c>
      <c r="E2335" s="61">
        <v>4785.7097100000001</v>
      </c>
      <c r="F2335" s="61">
        <v>0</v>
      </c>
    </row>
    <row r="2336" spans="1:6" s="55" customFormat="1" x14ac:dyDescent="0.25">
      <c r="A2336" s="51" t="str">
        <f t="shared" si="36"/>
        <v>A</v>
      </c>
      <c r="B2336" s="59" t="s">
        <v>258</v>
      </c>
      <c r="C2336" s="60" t="s">
        <v>12</v>
      </c>
      <c r="D2336" s="61">
        <v>739.83215000000007</v>
      </c>
      <c r="E2336" s="61">
        <v>739.83215000000007</v>
      </c>
      <c r="F2336" s="61">
        <v>0</v>
      </c>
    </row>
    <row r="2337" spans="1:6" s="55" customFormat="1" x14ac:dyDescent="0.25">
      <c r="A2337" s="51" t="str">
        <f t="shared" si="36"/>
        <v>A</v>
      </c>
      <c r="B2337" s="59" t="s">
        <v>258</v>
      </c>
      <c r="C2337" s="60" t="s">
        <v>15</v>
      </c>
      <c r="D2337" s="61">
        <v>117.69725</v>
      </c>
      <c r="E2337" s="61">
        <v>117.69725</v>
      </c>
      <c r="F2337" s="61">
        <v>0</v>
      </c>
    </row>
    <row r="2338" spans="1:6" s="55" customFormat="1" x14ac:dyDescent="0.25">
      <c r="A2338" s="51" t="str">
        <f t="shared" si="36"/>
        <v>A</v>
      </c>
      <c r="B2338" s="59" t="s">
        <v>258</v>
      </c>
      <c r="C2338" s="60" t="s">
        <v>16</v>
      </c>
      <c r="D2338" s="61">
        <v>20.10763</v>
      </c>
      <c r="E2338" s="61">
        <v>20.10763</v>
      </c>
      <c r="F2338" s="61">
        <v>0</v>
      </c>
    </row>
    <row r="2339" spans="1:6" s="55" customFormat="1" x14ac:dyDescent="0.25">
      <c r="A2339" s="51" t="str">
        <f t="shared" si="36"/>
        <v>A</v>
      </c>
      <c r="B2339" s="56" t="s">
        <v>258</v>
      </c>
      <c r="C2339" s="57" t="s">
        <v>17</v>
      </c>
      <c r="D2339" s="58">
        <v>1.62</v>
      </c>
      <c r="E2339" s="58">
        <v>1.62</v>
      </c>
      <c r="F2339" s="58">
        <v>0</v>
      </c>
    </row>
    <row r="2340" spans="1:6" s="55" customFormat="1" ht="36.75" thickBot="1" x14ac:dyDescent="0.3">
      <c r="A2340" s="51" t="str">
        <f t="shared" si="36"/>
        <v>A</v>
      </c>
      <c r="B2340" s="52" t="s">
        <v>1217</v>
      </c>
      <c r="C2340" s="53" t="s">
        <v>1218</v>
      </c>
      <c r="D2340" s="54">
        <v>2236.1924599999998</v>
      </c>
      <c r="E2340" s="54">
        <v>2236.1924599999998</v>
      </c>
      <c r="F2340" s="54">
        <v>0</v>
      </c>
    </row>
    <row r="2341" spans="1:6" s="55" customFormat="1" ht="15.75" thickTop="1" x14ac:dyDescent="0.25">
      <c r="A2341" s="51" t="str">
        <f t="shared" si="36"/>
        <v>A</v>
      </c>
      <c r="B2341" s="56" t="s">
        <v>258</v>
      </c>
      <c r="C2341" s="57" t="s">
        <v>10</v>
      </c>
      <c r="D2341" s="58">
        <v>2231.9424599999998</v>
      </c>
      <c r="E2341" s="58">
        <v>2231.9424599999998</v>
      </c>
      <c r="F2341" s="58">
        <v>0</v>
      </c>
    </row>
    <row r="2342" spans="1:6" s="55" customFormat="1" x14ac:dyDescent="0.25">
      <c r="A2342" s="51" t="str">
        <f t="shared" si="36"/>
        <v>A</v>
      </c>
      <c r="B2342" s="59" t="s">
        <v>258</v>
      </c>
      <c r="C2342" s="60" t="s">
        <v>11</v>
      </c>
      <c r="D2342" s="61">
        <v>1773.64906</v>
      </c>
      <c r="E2342" s="61">
        <v>1773.64906</v>
      </c>
      <c r="F2342" s="61">
        <v>0</v>
      </c>
    </row>
    <row r="2343" spans="1:6" s="55" customFormat="1" x14ac:dyDescent="0.25">
      <c r="A2343" s="51" t="str">
        <f t="shared" si="36"/>
        <v>A</v>
      </c>
      <c r="B2343" s="59" t="s">
        <v>258</v>
      </c>
      <c r="C2343" s="60" t="s">
        <v>12</v>
      </c>
      <c r="D2343" s="61">
        <v>439.42106000000001</v>
      </c>
      <c r="E2343" s="61">
        <v>439.42106000000001</v>
      </c>
      <c r="F2343" s="61">
        <v>0</v>
      </c>
    </row>
    <row r="2344" spans="1:6" s="55" customFormat="1" x14ac:dyDescent="0.25">
      <c r="A2344" s="51" t="str">
        <f t="shared" si="36"/>
        <v>A</v>
      </c>
      <c r="B2344" s="59" t="s">
        <v>258</v>
      </c>
      <c r="C2344" s="60" t="s">
        <v>15</v>
      </c>
      <c r="D2344" s="61">
        <v>9.125</v>
      </c>
      <c r="E2344" s="61">
        <v>9.125</v>
      </c>
      <c r="F2344" s="61">
        <v>0</v>
      </c>
    </row>
    <row r="2345" spans="1:6" s="55" customFormat="1" x14ac:dyDescent="0.25">
      <c r="A2345" s="51" t="str">
        <f t="shared" si="36"/>
        <v>A</v>
      </c>
      <c r="B2345" s="59" t="s">
        <v>258</v>
      </c>
      <c r="C2345" s="60" t="s">
        <v>16</v>
      </c>
      <c r="D2345" s="61">
        <v>9.7473399999999994</v>
      </c>
      <c r="E2345" s="61">
        <v>9.7473399999999994</v>
      </c>
      <c r="F2345" s="61">
        <v>0</v>
      </c>
    </row>
    <row r="2346" spans="1:6" s="55" customFormat="1" x14ac:dyDescent="0.25">
      <c r="A2346" s="51" t="str">
        <f t="shared" si="36"/>
        <v>A</v>
      </c>
      <c r="B2346" s="56" t="s">
        <v>258</v>
      </c>
      <c r="C2346" s="57" t="s">
        <v>17</v>
      </c>
      <c r="D2346" s="58">
        <v>4.25</v>
      </c>
      <c r="E2346" s="58">
        <v>4.25</v>
      </c>
      <c r="F2346" s="58">
        <v>0</v>
      </c>
    </row>
    <row r="2347" spans="1:6" s="55" customFormat="1" ht="36.75" thickBot="1" x14ac:dyDescent="0.3">
      <c r="A2347" s="51" t="str">
        <f t="shared" si="36"/>
        <v>A</v>
      </c>
      <c r="B2347" s="52" t="s">
        <v>1219</v>
      </c>
      <c r="C2347" s="53" t="s">
        <v>1220</v>
      </c>
      <c r="D2347" s="54">
        <v>4094.1968600000005</v>
      </c>
      <c r="E2347" s="54">
        <v>4094.1968600000005</v>
      </c>
      <c r="F2347" s="54">
        <v>0</v>
      </c>
    </row>
    <row r="2348" spans="1:6" s="55" customFormat="1" ht="15.75" thickTop="1" x14ac:dyDescent="0.25">
      <c r="A2348" s="51" t="str">
        <f t="shared" si="36"/>
        <v>A</v>
      </c>
      <c r="B2348" s="56" t="s">
        <v>258</v>
      </c>
      <c r="C2348" s="57" t="s">
        <v>10</v>
      </c>
      <c r="D2348" s="58">
        <v>4090.3218600000005</v>
      </c>
      <c r="E2348" s="58">
        <v>4090.3218600000005</v>
      </c>
      <c r="F2348" s="58">
        <v>0</v>
      </c>
    </row>
    <row r="2349" spans="1:6" s="55" customFormat="1" x14ac:dyDescent="0.25">
      <c r="A2349" s="51" t="str">
        <f t="shared" si="36"/>
        <v>A</v>
      </c>
      <c r="B2349" s="59" t="s">
        <v>258</v>
      </c>
      <c r="C2349" s="60" t="s">
        <v>11</v>
      </c>
      <c r="D2349" s="61">
        <v>3194.1004199999998</v>
      </c>
      <c r="E2349" s="61">
        <v>3194.1004199999998</v>
      </c>
      <c r="F2349" s="61">
        <v>0</v>
      </c>
    </row>
    <row r="2350" spans="1:6" s="55" customFormat="1" x14ac:dyDescent="0.25">
      <c r="A2350" s="51" t="str">
        <f t="shared" si="36"/>
        <v>A</v>
      </c>
      <c r="B2350" s="59" t="s">
        <v>258</v>
      </c>
      <c r="C2350" s="60" t="s">
        <v>12</v>
      </c>
      <c r="D2350" s="61">
        <v>666.07669999999996</v>
      </c>
      <c r="E2350" s="61">
        <v>666.07669999999996</v>
      </c>
      <c r="F2350" s="61">
        <v>0</v>
      </c>
    </row>
    <row r="2351" spans="1:6" s="55" customFormat="1" x14ac:dyDescent="0.25">
      <c r="A2351" s="51" t="str">
        <f t="shared" si="36"/>
        <v>A</v>
      </c>
      <c r="B2351" s="59" t="s">
        <v>258</v>
      </c>
      <c r="C2351" s="60" t="s">
        <v>15</v>
      </c>
      <c r="D2351" s="61">
        <v>204.47591</v>
      </c>
      <c r="E2351" s="61">
        <v>204.47591</v>
      </c>
      <c r="F2351" s="61">
        <v>0</v>
      </c>
    </row>
    <row r="2352" spans="1:6" s="55" customFormat="1" x14ac:dyDescent="0.25">
      <c r="A2352" s="51" t="str">
        <f t="shared" si="36"/>
        <v>A</v>
      </c>
      <c r="B2352" s="59" t="s">
        <v>258</v>
      </c>
      <c r="C2352" s="60" t="s">
        <v>16</v>
      </c>
      <c r="D2352" s="61">
        <v>25.668830000000003</v>
      </c>
      <c r="E2352" s="61">
        <v>25.668830000000003</v>
      </c>
      <c r="F2352" s="61">
        <v>0</v>
      </c>
    </row>
    <row r="2353" spans="1:6" s="55" customFormat="1" x14ac:dyDescent="0.25">
      <c r="A2353" s="51" t="str">
        <f t="shared" si="36"/>
        <v>A</v>
      </c>
      <c r="B2353" s="56" t="s">
        <v>258</v>
      </c>
      <c r="C2353" s="57" t="s">
        <v>17</v>
      </c>
      <c r="D2353" s="58">
        <v>3.875</v>
      </c>
      <c r="E2353" s="58">
        <v>3.875</v>
      </c>
      <c r="F2353" s="58">
        <v>0</v>
      </c>
    </row>
    <row r="2354" spans="1:6" s="55" customFormat="1" ht="54.75" thickBot="1" x14ac:dyDescent="0.3">
      <c r="A2354" s="51" t="str">
        <f t="shared" si="36"/>
        <v>A</v>
      </c>
      <c r="B2354" s="52" t="s">
        <v>1221</v>
      </c>
      <c r="C2354" s="53" t="s">
        <v>1222</v>
      </c>
      <c r="D2354" s="54">
        <v>7242.9404500000001</v>
      </c>
      <c r="E2354" s="54">
        <v>7242.9404500000001</v>
      </c>
      <c r="F2354" s="54">
        <v>0</v>
      </c>
    </row>
    <row r="2355" spans="1:6" s="55" customFormat="1" ht="15.75" thickTop="1" x14ac:dyDescent="0.25">
      <c r="A2355" s="51" t="str">
        <f t="shared" si="36"/>
        <v>A</v>
      </c>
      <c r="B2355" s="56" t="s">
        <v>258</v>
      </c>
      <c r="C2355" s="57" t="s">
        <v>10</v>
      </c>
      <c r="D2355" s="58">
        <v>7241.6404499999999</v>
      </c>
      <c r="E2355" s="58">
        <v>7241.6404499999999</v>
      </c>
      <c r="F2355" s="58">
        <v>0</v>
      </c>
    </row>
    <row r="2356" spans="1:6" s="55" customFormat="1" x14ac:dyDescent="0.25">
      <c r="A2356" s="51" t="str">
        <f t="shared" si="36"/>
        <v>A</v>
      </c>
      <c r="B2356" s="59" t="s">
        <v>258</v>
      </c>
      <c r="C2356" s="60" t="s">
        <v>11</v>
      </c>
      <c r="D2356" s="61">
        <v>6049.3420500000002</v>
      </c>
      <c r="E2356" s="61">
        <v>6049.3420500000002</v>
      </c>
      <c r="F2356" s="61">
        <v>0</v>
      </c>
    </row>
    <row r="2357" spans="1:6" s="55" customFormat="1" x14ac:dyDescent="0.25">
      <c r="A2357" s="51" t="str">
        <f t="shared" si="36"/>
        <v>A</v>
      </c>
      <c r="B2357" s="59" t="s">
        <v>258</v>
      </c>
      <c r="C2357" s="60" t="s">
        <v>12</v>
      </c>
      <c r="D2357" s="61">
        <v>1115.6169399999999</v>
      </c>
      <c r="E2357" s="61">
        <v>1115.6169399999999</v>
      </c>
      <c r="F2357" s="61">
        <v>0</v>
      </c>
    </row>
    <row r="2358" spans="1:6" s="55" customFormat="1" x14ac:dyDescent="0.25">
      <c r="A2358" s="51" t="str">
        <f t="shared" si="36"/>
        <v>A</v>
      </c>
      <c r="B2358" s="59" t="s">
        <v>258</v>
      </c>
      <c r="C2358" s="60" t="s">
        <v>15</v>
      </c>
      <c r="D2358" s="61">
        <v>53.55386</v>
      </c>
      <c r="E2358" s="61">
        <v>53.55386</v>
      </c>
      <c r="F2358" s="61">
        <v>0</v>
      </c>
    </row>
    <row r="2359" spans="1:6" s="55" customFormat="1" x14ac:dyDescent="0.25">
      <c r="A2359" s="51" t="str">
        <f t="shared" si="36"/>
        <v>A</v>
      </c>
      <c r="B2359" s="59" t="s">
        <v>258</v>
      </c>
      <c r="C2359" s="60" t="s">
        <v>16</v>
      </c>
      <c r="D2359" s="61">
        <v>23.127599999999997</v>
      </c>
      <c r="E2359" s="61">
        <v>23.127599999999997</v>
      </c>
      <c r="F2359" s="61">
        <v>0</v>
      </c>
    </row>
    <row r="2360" spans="1:6" s="55" customFormat="1" x14ac:dyDescent="0.25">
      <c r="A2360" s="51" t="str">
        <f t="shared" si="36"/>
        <v>A</v>
      </c>
      <c r="B2360" s="56" t="s">
        <v>258</v>
      </c>
      <c r="C2360" s="57" t="s">
        <v>17</v>
      </c>
      <c r="D2360" s="58">
        <v>1.3</v>
      </c>
      <c r="E2360" s="58">
        <v>1.3</v>
      </c>
      <c r="F2360" s="58">
        <v>0</v>
      </c>
    </row>
    <row r="2361" spans="1:6" s="55" customFormat="1" ht="36.75" thickBot="1" x14ac:dyDescent="0.3">
      <c r="A2361" s="51" t="str">
        <f t="shared" si="36"/>
        <v>A</v>
      </c>
      <c r="B2361" s="52" t="s">
        <v>1223</v>
      </c>
      <c r="C2361" s="53" t="s">
        <v>1224</v>
      </c>
      <c r="D2361" s="54">
        <v>1633.6615800000002</v>
      </c>
      <c r="E2361" s="54">
        <v>1633.6615800000002</v>
      </c>
      <c r="F2361" s="54">
        <v>0</v>
      </c>
    </row>
    <row r="2362" spans="1:6" s="55" customFormat="1" ht="15.75" thickTop="1" x14ac:dyDescent="0.25">
      <c r="A2362" s="51" t="str">
        <f t="shared" si="36"/>
        <v>A</v>
      </c>
      <c r="B2362" s="56" t="s">
        <v>258</v>
      </c>
      <c r="C2362" s="57" t="s">
        <v>10</v>
      </c>
      <c r="D2362" s="58">
        <v>1625.0705800000001</v>
      </c>
      <c r="E2362" s="58">
        <v>1625.0705800000001</v>
      </c>
      <c r="F2362" s="58">
        <v>0</v>
      </c>
    </row>
    <row r="2363" spans="1:6" s="55" customFormat="1" x14ac:dyDescent="0.25">
      <c r="A2363" s="51" t="str">
        <f t="shared" si="36"/>
        <v>A</v>
      </c>
      <c r="B2363" s="59" t="s">
        <v>258</v>
      </c>
      <c r="C2363" s="60" t="s">
        <v>11</v>
      </c>
      <c r="D2363" s="61">
        <v>1348.1591799999999</v>
      </c>
      <c r="E2363" s="61">
        <v>1348.1591799999999</v>
      </c>
      <c r="F2363" s="61">
        <v>0</v>
      </c>
    </row>
    <row r="2364" spans="1:6" s="55" customFormat="1" x14ac:dyDescent="0.25">
      <c r="A2364" s="51" t="str">
        <f t="shared" si="36"/>
        <v>A</v>
      </c>
      <c r="B2364" s="59" t="s">
        <v>258</v>
      </c>
      <c r="C2364" s="60" t="s">
        <v>12</v>
      </c>
      <c r="D2364" s="61">
        <v>252.41881000000001</v>
      </c>
      <c r="E2364" s="61">
        <v>252.41881000000001</v>
      </c>
      <c r="F2364" s="61">
        <v>0</v>
      </c>
    </row>
    <row r="2365" spans="1:6" s="55" customFormat="1" x14ac:dyDescent="0.25">
      <c r="A2365" s="51" t="str">
        <f t="shared" si="36"/>
        <v>A</v>
      </c>
      <c r="B2365" s="59" t="s">
        <v>258</v>
      </c>
      <c r="C2365" s="60" t="s">
        <v>15</v>
      </c>
      <c r="D2365" s="61">
        <v>10.875</v>
      </c>
      <c r="E2365" s="61">
        <v>10.875</v>
      </c>
      <c r="F2365" s="61">
        <v>0</v>
      </c>
    </row>
    <row r="2366" spans="1:6" s="55" customFormat="1" x14ac:dyDescent="0.25">
      <c r="A2366" s="51" t="str">
        <f t="shared" si="36"/>
        <v>A</v>
      </c>
      <c r="B2366" s="59" t="s">
        <v>258</v>
      </c>
      <c r="C2366" s="60" t="s">
        <v>16</v>
      </c>
      <c r="D2366" s="61">
        <v>13.61759</v>
      </c>
      <c r="E2366" s="61">
        <v>13.61759</v>
      </c>
      <c r="F2366" s="61">
        <v>0</v>
      </c>
    </row>
    <row r="2367" spans="1:6" s="55" customFormat="1" x14ac:dyDescent="0.25">
      <c r="A2367" s="51" t="str">
        <f t="shared" si="36"/>
        <v>A</v>
      </c>
      <c r="B2367" s="56" t="s">
        <v>258</v>
      </c>
      <c r="C2367" s="57" t="s">
        <v>17</v>
      </c>
      <c r="D2367" s="58">
        <v>8.5909999999999993</v>
      </c>
      <c r="E2367" s="58">
        <v>8.5909999999999993</v>
      </c>
      <c r="F2367" s="58">
        <v>0</v>
      </c>
    </row>
    <row r="2368" spans="1:6" s="55" customFormat="1" ht="36.75" thickBot="1" x14ac:dyDescent="0.3">
      <c r="A2368" s="51" t="str">
        <f t="shared" si="36"/>
        <v>A</v>
      </c>
      <c r="B2368" s="52" t="s">
        <v>1225</v>
      </c>
      <c r="C2368" s="53" t="s">
        <v>1226</v>
      </c>
      <c r="D2368" s="54">
        <v>5398.6420499999995</v>
      </c>
      <c r="E2368" s="54">
        <v>5398.6420499999995</v>
      </c>
      <c r="F2368" s="54">
        <v>0</v>
      </c>
    </row>
    <row r="2369" spans="1:6" s="55" customFormat="1" ht="15.75" thickTop="1" x14ac:dyDescent="0.25">
      <c r="A2369" s="51" t="str">
        <f t="shared" si="36"/>
        <v>A</v>
      </c>
      <c r="B2369" s="56" t="s">
        <v>258</v>
      </c>
      <c r="C2369" s="57" t="s">
        <v>10</v>
      </c>
      <c r="D2369" s="58">
        <v>5373.2835800000003</v>
      </c>
      <c r="E2369" s="58">
        <v>5373.2835800000003</v>
      </c>
      <c r="F2369" s="58">
        <v>0</v>
      </c>
    </row>
    <row r="2370" spans="1:6" s="55" customFormat="1" x14ac:dyDescent="0.25">
      <c r="A2370" s="51" t="str">
        <f t="shared" si="36"/>
        <v>A</v>
      </c>
      <c r="B2370" s="59" t="s">
        <v>258</v>
      </c>
      <c r="C2370" s="60" t="s">
        <v>11</v>
      </c>
      <c r="D2370" s="61">
        <v>4544.8472300000003</v>
      </c>
      <c r="E2370" s="61">
        <v>4544.8472300000003</v>
      </c>
      <c r="F2370" s="61">
        <v>0</v>
      </c>
    </row>
    <row r="2371" spans="1:6" s="55" customFormat="1" x14ac:dyDescent="0.25">
      <c r="A2371" s="51" t="str">
        <f t="shared" si="36"/>
        <v>A</v>
      </c>
      <c r="B2371" s="59" t="s">
        <v>258</v>
      </c>
      <c r="C2371" s="60" t="s">
        <v>12</v>
      </c>
      <c r="D2371" s="61">
        <v>720.12218999999993</v>
      </c>
      <c r="E2371" s="61">
        <v>720.12218999999993</v>
      </c>
      <c r="F2371" s="61">
        <v>0</v>
      </c>
    </row>
    <row r="2372" spans="1:6" s="55" customFormat="1" x14ac:dyDescent="0.25">
      <c r="A2372" s="51" t="str">
        <f t="shared" ref="A2372:A2435" si="37">IF(OR(D2372&lt;&gt;0,),"A","B")</f>
        <v>A</v>
      </c>
      <c r="B2372" s="59" t="s">
        <v>258</v>
      </c>
      <c r="C2372" s="60" t="s">
        <v>15</v>
      </c>
      <c r="D2372" s="61">
        <v>79.097750000000005</v>
      </c>
      <c r="E2372" s="61">
        <v>79.097750000000005</v>
      </c>
      <c r="F2372" s="61">
        <v>0</v>
      </c>
    </row>
    <row r="2373" spans="1:6" s="55" customFormat="1" x14ac:dyDescent="0.25">
      <c r="A2373" s="51" t="str">
        <f t="shared" si="37"/>
        <v>A</v>
      </c>
      <c r="B2373" s="59" t="s">
        <v>258</v>
      </c>
      <c r="C2373" s="60" t="s">
        <v>16</v>
      </c>
      <c r="D2373" s="61">
        <v>29.21641</v>
      </c>
      <c r="E2373" s="61">
        <v>29.21641</v>
      </c>
      <c r="F2373" s="61">
        <v>0</v>
      </c>
    </row>
    <row r="2374" spans="1:6" s="55" customFormat="1" x14ac:dyDescent="0.25">
      <c r="A2374" s="51" t="str">
        <f t="shared" si="37"/>
        <v>A</v>
      </c>
      <c r="B2374" s="56" t="s">
        <v>258</v>
      </c>
      <c r="C2374" s="57" t="s">
        <v>17</v>
      </c>
      <c r="D2374" s="58">
        <v>25.358470000000001</v>
      </c>
      <c r="E2374" s="58">
        <v>25.358470000000001</v>
      </c>
      <c r="F2374" s="58">
        <v>0</v>
      </c>
    </row>
    <row r="2375" spans="1:6" ht="18.75" thickBot="1" x14ac:dyDescent="0.3">
      <c r="A2375" s="31" t="str">
        <f t="shared" si="37"/>
        <v>A</v>
      </c>
      <c r="B2375" s="42" t="s">
        <v>1227</v>
      </c>
      <c r="C2375" s="43" t="s">
        <v>1228</v>
      </c>
      <c r="D2375" s="44">
        <v>29399.901420000002</v>
      </c>
      <c r="E2375" s="44">
        <v>29399.901420000002</v>
      </c>
      <c r="F2375" s="44">
        <v>0</v>
      </c>
    </row>
    <row r="2376" spans="1:6" ht="15.75" thickTop="1" x14ac:dyDescent="0.25">
      <c r="A2376" s="31" t="str">
        <f t="shared" si="37"/>
        <v>A</v>
      </c>
      <c r="B2376" s="45" t="s">
        <v>258</v>
      </c>
      <c r="C2376" s="46" t="s">
        <v>10</v>
      </c>
      <c r="D2376" s="47">
        <v>29361.757770000004</v>
      </c>
      <c r="E2376" s="47">
        <v>29361.757770000004</v>
      </c>
      <c r="F2376" s="47">
        <v>0</v>
      </c>
    </row>
    <row r="2377" spans="1:6" x14ac:dyDescent="0.25">
      <c r="A2377" s="31" t="str">
        <f t="shared" si="37"/>
        <v>A</v>
      </c>
      <c r="B2377" s="48" t="s">
        <v>258</v>
      </c>
      <c r="C2377" s="49" t="s">
        <v>11</v>
      </c>
      <c r="D2377" s="50">
        <v>22552.925799999997</v>
      </c>
      <c r="E2377" s="50">
        <v>22552.925799999997</v>
      </c>
      <c r="F2377" s="50">
        <v>0</v>
      </c>
    </row>
    <row r="2378" spans="1:6" x14ac:dyDescent="0.25">
      <c r="A2378" s="31" t="str">
        <f t="shared" si="37"/>
        <v>A</v>
      </c>
      <c r="B2378" s="48" t="s">
        <v>258</v>
      </c>
      <c r="C2378" s="49" t="s">
        <v>12</v>
      </c>
      <c r="D2378" s="50">
        <v>5405.519760000002</v>
      </c>
      <c r="E2378" s="50">
        <v>5405.519760000002</v>
      </c>
      <c r="F2378" s="50">
        <v>0</v>
      </c>
    </row>
    <row r="2379" spans="1:6" x14ac:dyDescent="0.25">
      <c r="A2379" s="31" t="str">
        <f t="shared" si="37"/>
        <v>A</v>
      </c>
      <c r="B2379" s="48" t="s">
        <v>258</v>
      </c>
      <c r="C2379" s="49" t="s">
        <v>15</v>
      </c>
      <c r="D2379" s="50">
        <v>589.04104000000007</v>
      </c>
      <c r="E2379" s="50">
        <v>589.04104000000007</v>
      </c>
      <c r="F2379" s="50">
        <v>0</v>
      </c>
    </row>
    <row r="2380" spans="1:6" x14ac:dyDescent="0.25">
      <c r="A2380" s="31" t="str">
        <f t="shared" si="37"/>
        <v>A</v>
      </c>
      <c r="B2380" s="48" t="s">
        <v>258</v>
      </c>
      <c r="C2380" s="49" t="s">
        <v>16</v>
      </c>
      <c r="D2380" s="50">
        <v>814.27116999999987</v>
      </c>
      <c r="E2380" s="50">
        <v>814.27116999999987</v>
      </c>
      <c r="F2380" s="50">
        <v>0</v>
      </c>
    </row>
    <row r="2381" spans="1:6" x14ac:dyDescent="0.25">
      <c r="A2381" s="31" t="str">
        <f t="shared" si="37"/>
        <v>A</v>
      </c>
      <c r="B2381" s="45" t="s">
        <v>258</v>
      </c>
      <c r="C2381" s="46" t="s">
        <v>17</v>
      </c>
      <c r="D2381" s="47">
        <v>38.143650000000001</v>
      </c>
      <c r="E2381" s="47">
        <v>38.143650000000001</v>
      </c>
      <c r="F2381" s="47">
        <v>0</v>
      </c>
    </row>
    <row r="2382" spans="1:6" s="55" customFormat="1" ht="36.75" thickBot="1" x14ac:dyDescent="0.3">
      <c r="A2382" s="51" t="str">
        <f t="shared" si="37"/>
        <v>A</v>
      </c>
      <c r="B2382" s="52" t="s">
        <v>1229</v>
      </c>
      <c r="C2382" s="53" t="s">
        <v>1230</v>
      </c>
      <c r="D2382" s="54">
        <v>9083.2296000000024</v>
      </c>
      <c r="E2382" s="54">
        <v>9083.2296000000024</v>
      </c>
      <c r="F2382" s="54">
        <v>0</v>
      </c>
    </row>
    <row r="2383" spans="1:6" s="55" customFormat="1" ht="15.75" thickTop="1" x14ac:dyDescent="0.25">
      <c r="A2383" s="51" t="str">
        <f t="shared" si="37"/>
        <v>A</v>
      </c>
      <c r="B2383" s="56" t="s">
        <v>258</v>
      </c>
      <c r="C2383" s="57" t="s">
        <v>10</v>
      </c>
      <c r="D2383" s="58">
        <v>9045.2256000000016</v>
      </c>
      <c r="E2383" s="58">
        <v>9045.2256000000016</v>
      </c>
      <c r="F2383" s="58">
        <v>0</v>
      </c>
    </row>
    <row r="2384" spans="1:6" s="55" customFormat="1" x14ac:dyDescent="0.25">
      <c r="A2384" s="51" t="str">
        <f t="shared" si="37"/>
        <v>A</v>
      </c>
      <c r="B2384" s="59" t="s">
        <v>258</v>
      </c>
      <c r="C2384" s="60" t="s">
        <v>11</v>
      </c>
      <c r="D2384" s="61">
        <v>3894.09672</v>
      </c>
      <c r="E2384" s="61">
        <v>3894.09672</v>
      </c>
      <c r="F2384" s="61">
        <v>0</v>
      </c>
    </row>
    <row r="2385" spans="1:6" s="55" customFormat="1" x14ac:dyDescent="0.25">
      <c r="A2385" s="51" t="str">
        <f t="shared" si="37"/>
        <v>A</v>
      </c>
      <c r="B2385" s="59" t="s">
        <v>258</v>
      </c>
      <c r="C2385" s="60" t="s">
        <v>12</v>
      </c>
      <c r="D2385" s="61">
        <v>4179.3253100000002</v>
      </c>
      <c r="E2385" s="61">
        <v>4179.3253100000002</v>
      </c>
      <c r="F2385" s="61">
        <v>0</v>
      </c>
    </row>
    <row r="2386" spans="1:6" s="55" customFormat="1" x14ac:dyDescent="0.25">
      <c r="A2386" s="51" t="str">
        <f t="shared" si="37"/>
        <v>A</v>
      </c>
      <c r="B2386" s="59" t="s">
        <v>258</v>
      </c>
      <c r="C2386" s="60" t="s">
        <v>15</v>
      </c>
      <c r="D2386" s="61">
        <v>159.97944000000001</v>
      </c>
      <c r="E2386" s="61">
        <v>159.97944000000001</v>
      </c>
      <c r="F2386" s="61">
        <v>0</v>
      </c>
    </row>
    <row r="2387" spans="1:6" s="55" customFormat="1" x14ac:dyDescent="0.25">
      <c r="A2387" s="51" t="str">
        <f t="shared" si="37"/>
        <v>A</v>
      </c>
      <c r="B2387" s="59" t="s">
        <v>258</v>
      </c>
      <c r="C2387" s="60" t="s">
        <v>16</v>
      </c>
      <c r="D2387" s="61">
        <v>811.82412999999997</v>
      </c>
      <c r="E2387" s="61">
        <v>811.82412999999997</v>
      </c>
      <c r="F2387" s="61">
        <v>0</v>
      </c>
    </row>
    <row r="2388" spans="1:6" s="55" customFormat="1" x14ac:dyDescent="0.25">
      <c r="A2388" s="51" t="str">
        <f t="shared" si="37"/>
        <v>A</v>
      </c>
      <c r="B2388" s="56" t="s">
        <v>258</v>
      </c>
      <c r="C2388" s="57" t="s">
        <v>17</v>
      </c>
      <c r="D2388" s="58">
        <v>38.003999999999998</v>
      </c>
      <c r="E2388" s="58">
        <v>38.003999999999998</v>
      </c>
      <c r="F2388" s="58">
        <v>0</v>
      </c>
    </row>
    <row r="2389" spans="1:6" s="55" customFormat="1" ht="54.75" thickBot="1" x14ac:dyDescent="0.3">
      <c r="A2389" s="51" t="str">
        <f t="shared" si="37"/>
        <v>A</v>
      </c>
      <c r="B2389" s="52" t="s">
        <v>1231</v>
      </c>
      <c r="C2389" s="53" t="s">
        <v>1232</v>
      </c>
      <c r="D2389" s="54">
        <v>2361.8191399999996</v>
      </c>
      <c r="E2389" s="54">
        <v>2361.8191399999996</v>
      </c>
      <c r="F2389" s="54">
        <v>0</v>
      </c>
    </row>
    <row r="2390" spans="1:6" s="55" customFormat="1" ht="15.75" thickTop="1" x14ac:dyDescent="0.25">
      <c r="A2390" s="51" t="str">
        <f t="shared" si="37"/>
        <v>A</v>
      </c>
      <c r="B2390" s="56" t="s">
        <v>258</v>
      </c>
      <c r="C2390" s="57" t="s">
        <v>10</v>
      </c>
      <c r="D2390" s="58">
        <v>2361.8191399999996</v>
      </c>
      <c r="E2390" s="58">
        <v>2361.8191399999996</v>
      </c>
      <c r="F2390" s="58">
        <v>0</v>
      </c>
    </row>
    <row r="2391" spans="1:6" s="55" customFormat="1" x14ac:dyDescent="0.25">
      <c r="A2391" s="51" t="str">
        <f t="shared" si="37"/>
        <v>A</v>
      </c>
      <c r="B2391" s="59" t="s">
        <v>258</v>
      </c>
      <c r="C2391" s="60" t="s">
        <v>11</v>
      </c>
      <c r="D2391" s="61">
        <v>2173.8083900000001</v>
      </c>
      <c r="E2391" s="61">
        <v>2173.8083900000001</v>
      </c>
      <c r="F2391" s="61">
        <v>0</v>
      </c>
    </row>
    <row r="2392" spans="1:6" s="55" customFormat="1" x14ac:dyDescent="0.25">
      <c r="A2392" s="51" t="str">
        <f t="shared" si="37"/>
        <v>A</v>
      </c>
      <c r="B2392" s="59" t="s">
        <v>258</v>
      </c>
      <c r="C2392" s="60" t="s">
        <v>12</v>
      </c>
      <c r="D2392" s="61">
        <v>135.2903</v>
      </c>
      <c r="E2392" s="61">
        <v>135.2903</v>
      </c>
      <c r="F2392" s="61">
        <v>0</v>
      </c>
    </row>
    <row r="2393" spans="1:6" s="55" customFormat="1" x14ac:dyDescent="0.25">
      <c r="A2393" s="51" t="str">
        <f t="shared" si="37"/>
        <v>A</v>
      </c>
      <c r="B2393" s="59" t="s">
        <v>258</v>
      </c>
      <c r="C2393" s="60" t="s">
        <v>15</v>
      </c>
      <c r="D2393" s="61">
        <v>52.107610000000001</v>
      </c>
      <c r="E2393" s="61">
        <v>52.107610000000001</v>
      </c>
      <c r="F2393" s="61">
        <v>0</v>
      </c>
    </row>
    <row r="2394" spans="1:6" s="55" customFormat="1" x14ac:dyDescent="0.25">
      <c r="A2394" s="51" t="str">
        <f t="shared" si="37"/>
        <v>A</v>
      </c>
      <c r="B2394" s="59" t="s">
        <v>258</v>
      </c>
      <c r="C2394" s="60" t="s">
        <v>16</v>
      </c>
      <c r="D2394" s="61">
        <v>0.61284000000000005</v>
      </c>
      <c r="E2394" s="61">
        <v>0.61284000000000005</v>
      </c>
      <c r="F2394" s="61">
        <v>0</v>
      </c>
    </row>
    <row r="2395" spans="1:6" s="55" customFormat="1" ht="36.75" thickBot="1" x14ac:dyDescent="0.3">
      <c r="A2395" s="51" t="str">
        <f t="shared" si="37"/>
        <v>A</v>
      </c>
      <c r="B2395" s="52" t="s">
        <v>1233</v>
      </c>
      <c r="C2395" s="53" t="s">
        <v>1234</v>
      </c>
      <c r="D2395" s="54">
        <v>3186.0052000000001</v>
      </c>
      <c r="E2395" s="54">
        <v>3186.0052000000001</v>
      </c>
      <c r="F2395" s="54">
        <v>0</v>
      </c>
    </row>
    <row r="2396" spans="1:6" s="55" customFormat="1" ht="15.75" thickTop="1" x14ac:dyDescent="0.25">
      <c r="A2396" s="51" t="str">
        <f t="shared" si="37"/>
        <v>A</v>
      </c>
      <c r="B2396" s="56" t="s">
        <v>258</v>
      </c>
      <c r="C2396" s="57" t="s">
        <v>10</v>
      </c>
      <c r="D2396" s="58">
        <v>3186.0052000000001</v>
      </c>
      <c r="E2396" s="58">
        <v>3186.0052000000001</v>
      </c>
      <c r="F2396" s="58">
        <v>0</v>
      </c>
    </row>
    <row r="2397" spans="1:6" s="55" customFormat="1" x14ac:dyDescent="0.25">
      <c r="A2397" s="51" t="str">
        <f t="shared" si="37"/>
        <v>A</v>
      </c>
      <c r="B2397" s="59" t="s">
        <v>258</v>
      </c>
      <c r="C2397" s="60" t="s">
        <v>11</v>
      </c>
      <c r="D2397" s="61">
        <v>2749.81187</v>
      </c>
      <c r="E2397" s="61">
        <v>2749.81187</v>
      </c>
      <c r="F2397" s="61">
        <v>0</v>
      </c>
    </row>
    <row r="2398" spans="1:6" s="55" customFormat="1" x14ac:dyDescent="0.25">
      <c r="A2398" s="51" t="str">
        <f t="shared" si="37"/>
        <v>A</v>
      </c>
      <c r="B2398" s="59" t="s">
        <v>258</v>
      </c>
      <c r="C2398" s="60" t="s">
        <v>12</v>
      </c>
      <c r="D2398" s="61">
        <v>393.25578000000002</v>
      </c>
      <c r="E2398" s="61">
        <v>393.25578000000002</v>
      </c>
      <c r="F2398" s="61">
        <v>0</v>
      </c>
    </row>
    <row r="2399" spans="1:6" s="55" customFormat="1" x14ac:dyDescent="0.25">
      <c r="A2399" s="51" t="str">
        <f t="shared" si="37"/>
        <v>A</v>
      </c>
      <c r="B2399" s="59" t="s">
        <v>258</v>
      </c>
      <c r="C2399" s="60" t="s">
        <v>15</v>
      </c>
      <c r="D2399" s="61">
        <v>42.375749999999996</v>
      </c>
      <c r="E2399" s="61">
        <v>42.375749999999996</v>
      </c>
      <c r="F2399" s="61">
        <v>0</v>
      </c>
    </row>
    <row r="2400" spans="1:6" s="55" customFormat="1" x14ac:dyDescent="0.25">
      <c r="A2400" s="51" t="str">
        <f t="shared" si="37"/>
        <v>A</v>
      </c>
      <c r="B2400" s="59" t="s">
        <v>258</v>
      </c>
      <c r="C2400" s="60" t="s">
        <v>16</v>
      </c>
      <c r="D2400" s="61">
        <v>0.56179999999999997</v>
      </c>
      <c r="E2400" s="61">
        <v>0.56179999999999997</v>
      </c>
      <c r="F2400" s="61">
        <v>0</v>
      </c>
    </row>
    <row r="2401" spans="1:6" s="55" customFormat="1" ht="54.75" thickBot="1" x14ac:dyDescent="0.3">
      <c r="A2401" s="51" t="str">
        <f t="shared" si="37"/>
        <v>A</v>
      </c>
      <c r="B2401" s="52" t="s">
        <v>1235</v>
      </c>
      <c r="C2401" s="53" t="s">
        <v>1236</v>
      </c>
      <c r="D2401" s="54">
        <v>2294.7217099999998</v>
      </c>
      <c r="E2401" s="54">
        <v>2294.7217099999998</v>
      </c>
      <c r="F2401" s="54">
        <v>0</v>
      </c>
    </row>
    <row r="2402" spans="1:6" s="55" customFormat="1" ht="15.75" thickTop="1" x14ac:dyDescent="0.25">
      <c r="A2402" s="51" t="str">
        <f t="shared" si="37"/>
        <v>A</v>
      </c>
      <c r="B2402" s="56" t="s">
        <v>258</v>
      </c>
      <c r="C2402" s="57" t="s">
        <v>10</v>
      </c>
      <c r="D2402" s="58">
        <v>2294.7217099999998</v>
      </c>
      <c r="E2402" s="58">
        <v>2294.7217099999998</v>
      </c>
      <c r="F2402" s="58">
        <v>0</v>
      </c>
    </row>
    <row r="2403" spans="1:6" s="55" customFormat="1" x14ac:dyDescent="0.25">
      <c r="A2403" s="51" t="str">
        <f t="shared" si="37"/>
        <v>A</v>
      </c>
      <c r="B2403" s="59" t="s">
        <v>258</v>
      </c>
      <c r="C2403" s="60" t="s">
        <v>11</v>
      </c>
      <c r="D2403" s="61">
        <v>2127.8275099999996</v>
      </c>
      <c r="E2403" s="61">
        <v>2127.8275099999996</v>
      </c>
      <c r="F2403" s="61">
        <v>0</v>
      </c>
    </row>
    <row r="2404" spans="1:6" s="55" customFormat="1" x14ac:dyDescent="0.25">
      <c r="A2404" s="51" t="str">
        <f t="shared" si="37"/>
        <v>A</v>
      </c>
      <c r="B2404" s="59" t="s">
        <v>258</v>
      </c>
      <c r="C2404" s="60" t="s">
        <v>12</v>
      </c>
      <c r="D2404" s="61">
        <v>115.96047</v>
      </c>
      <c r="E2404" s="61">
        <v>115.96047</v>
      </c>
      <c r="F2404" s="61">
        <v>0</v>
      </c>
    </row>
    <row r="2405" spans="1:6" s="55" customFormat="1" x14ac:dyDescent="0.25">
      <c r="A2405" s="51" t="str">
        <f t="shared" si="37"/>
        <v>A</v>
      </c>
      <c r="B2405" s="59" t="s">
        <v>258</v>
      </c>
      <c r="C2405" s="60" t="s">
        <v>15</v>
      </c>
      <c r="D2405" s="61">
        <v>50.933730000000004</v>
      </c>
      <c r="E2405" s="61">
        <v>50.933730000000004</v>
      </c>
      <c r="F2405" s="61">
        <v>0</v>
      </c>
    </row>
    <row r="2406" spans="1:6" s="55" customFormat="1" ht="54.75" thickBot="1" x14ac:dyDescent="0.3">
      <c r="A2406" s="51" t="str">
        <f t="shared" si="37"/>
        <v>A</v>
      </c>
      <c r="B2406" s="52" t="s">
        <v>1237</v>
      </c>
      <c r="C2406" s="53" t="s">
        <v>1238</v>
      </c>
      <c r="D2406" s="54">
        <v>661.56236000000001</v>
      </c>
      <c r="E2406" s="54">
        <v>661.56236000000001</v>
      </c>
      <c r="F2406" s="54">
        <v>0</v>
      </c>
    </row>
    <row r="2407" spans="1:6" s="55" customFormat="1" ht="15.75" thickTop="1" x14ac:dyDescent="0.25">
      <c r="A2407" s="51" t="str">
        <f t="shared" si="37"/>
        <v>A</v>
      </c>
      <c r="B2407" s="56" t="s">
        <v>258</v>
      </c>
      <c r="C2407" s="57" t="s">
        <v>10</v>
      </c>
      <c r="D2407" s="58">
        <v>661.56236000000001</v>
      </c>
      <c r="E2407" s="58">
        <v>661.56236000000001</v>
      </c>
      <c r="F2407" s="58">
        <v>0</v>
      </c>
    </row>
    <row r="2408" spans="1:6" s="55" customFormat="1" x14ac:dyDescent="0.25">
      <c r="A2408" s="51" t="str">
        <f t="shared" si="37"/>
        <v>A</v>
      </c>
      <c r="B2408" s="59" t="s">
        <v>258</v>
      </c>
      <c r="C2408" s="60" t="s">
        <v>11</v>
      </c>
      <c r="D2408" s="61">
        <v>627.72609999999997</v>
      </c>
      <c r="E2408" s="61">
        <v>627.72609999999997</v>
      </c>
      <c r="F2408" s="61">
        <v>0</v>
      </c>
    </row>
    <row r="2409" spans="1:6" s="55" customFormat="1" x14ac:dyDescent="0.25">
      <c r="A2409" s="51" t="str">
        <f t="shared" si="37"/>
        <v>A</v>
      </c>
      <c r="B2409" s="59" t="s">
        <v>258</v>
      </c>
      <c r="C2409" s="60" t="s">
        <v>12</v>
      </c>
      <c r="D2409" s="61">
        <v>24.963900000000002</v>
      </c>
      <c r="E2409" s="61">
        <v>24.963900000000002</v>
      </c>
      <c r="F2409" s="61">
        <v>0</v>
      </c>
    </row>
    <row r="2410" spans="1:6" s="55" customFormat="1" x14ac:dyDescent="0.25">
      <c r="A2410" s="51" t="str">
        <f t="shared" si="37"/>
        <v>A</v>
      </c>
      <c r="B2410" s="59" t="s">
        <v>258</v>
      </c>
      <c r="C2410" s="60" t="s">
        <v>15</v>
      </c>
      <c r="D2410" s="61">
        <v>8.8723600000000005</v>
      </c>
      <c r="E2410" s="61">
        <v>8.8723600000000005</v>
      </c>
      <c r="F2410" s="61">
        <v>0</v>
      </c>
    </row>
    <row r="2411" spans="1:6" s="55" customFormat="1" ht="54.75" thickBot="1" x14ac:dyDescent="0.3">
      <c r="A2411" s="51" t="str">
        <f t="shared" si="37"/>
        <v>A</v>
      </c>
      <c r="B2411" s="52" t="s">
        <v>1239</v>
      </c>
      <c r="C2411" s="53" t="s">
        <v>1240</v>
      </c>
      <c r="D2411" s="54">
        <v>2534.4142299999999</v>
      </c>
      <c r="E2411" s="54">
        <v>2534.4142299999999</v>
      </c>
      <c r="F2411" s="54">
        <v>0</v>
      </c>
    </row>
    <row r="2412" spans="1:6" s="55" customFormat="1" ht="15.75" thickTop="1" x14ac:dyDescent="0.25">
      <c r="A2412" s="51" t="str">
        <f t="shared" si="37"/>
        <v>A</v>
      </c>
      <c r="B2412" s="56" t="s">
        <v>258</v>
      </c>
      <c r="C2412" s="57" t="s">
        <v>10</v>
      </c>
      <c r="D2412" s="58">
        <v>2534.2745800000002</v>
      </c>
      <c r="E2412" s="58">
        <v>2534.2745800000002</v>
      </c>
      <c r="F2412" s="58">
        <v>0</v>
      </c>
    </row>
    <row r="2413" spans="1:6" s="55" customFormat="1" x14ac:dyDescent="0.25">
      <c r="A2413" s="51" t="str">
        <f t="shared" si="37"/>
        <v>A</v>
      </c>
      <c r="B2413" s="59" t="s">
        <v>258</v>
      </c>
      <c r="C2413" s="60" t="s">
        <v>11</v>
      </c>
      <c r="D2413" s="61">
        <v>2365.6827499999999</v>
      </c>
      <c r="E2413" s="61">
        <v>2365.6827499999999</v>
      </c>
      <c r="F2413" s="61">
        <v>0</v>
      </c>
    </row>
    <row r="2414" spans="1:6" s="55" customFormat="1" x14ac:dyDescent="0.25">
      <c r="A2414" s="51" t="str">
        <f t="shared" si="37"/>
        <v>A</v>
      </c>
      <c r="B2414" s="59" t="s">
        <v>258</v>
      </c>
      <c r="C2414" s="60" t="s">
        <v>12</v>
      </c>
      <c r="D2414" s="61">
        <v>104.26611</v>
      </c>
      <c r="E2414" s="61">
        <v>104.26611</v>
      </c>
      <c r="F2414" s="61">
        <v>0</v>
      </c>
    </row>
    <row r="2415" spans="1:6" s="55" customFormat="1" x14ac:dyDescent="0.25">
      <c r="A2415" s="51" t="str">
        <f t="shared" si="37"/>
        <v>A</v>
      </c>
      <c r="B2415" s="59" t="s">
        <v>258</v>
      </c>
      <c r="C2415" s="60" t="s">
        <v>15</v>
      </c>
      <c r="D2415" s="61">
        <v>63.71152</v>
      </c>
      <c r="E2415" s="61">
        <v>63.71152</v>
      </c>
      <c r="F2415" s="61">
        <v>0</v>
      </c>
    </row>
    <row r="2416" spans="1:6" s="55" customFormat="1" x14ac:dyDescent="0.25">
      <c r="A2416" s="51" t="str">
        <f t="shared" si="37"/>
        <v>A</v>
      </c>
      <c r="B2416" s="59" t="s">
        <v>258</v>
      </c>
      <c r="C2416" s="60" t="s">
        <v>16</v>
      </c>
      <c r="D2416" s="61">
        <v>0.61420000000000008</v>
      </c>
      <c r="E2416" s="61">
        <v>0.61420000000000008</v>
      </c>
      <c r="F2416" s="61">
        <v>0</v>
      </c>
    </row>
    <row r="2417" spans="1:6" s="55" customFormat="1" x14ac:dyDescent="0.25">
      <c r="A2417" s="51" t="str">
        <f t="shared" si="37"/>
        <v>A</v>
      </c>
      <c r="B2417" s="56" t="s">
        <v>258</v>
      </c>
      <c r="C2417" s="57" t="s">
        <v>17</v>
      </c>
      <c r="D2417" s="58">
        <v>0.13965</v>
      </c>
      <c r="E2417" s="58">
        <v>0.13965</v>
      </c>
      <c r="F2417" s="58">
        <v>0</v>
      </c>
    </row>
    <row r="2418" spans="1:6" s="55" customFormat="1" ht="54.75" thickBot="1" x14ac:dyDescent="0.3">
      <c r="A2418" s="51" t="str">
        <f t="shared" si="37"/>
        <v>A</v>
      </c>
      <c r="B2418" s="52" t="s">
        <v>1241</v>
      </c>
      <c r="C2418" s="53" t="s">
        <v>1242</v>
      </c>
      <c r="D2418" s="54">
        <v>1070.25172</v>
      </c>
      <c r="E2418" s="54">
        <v>1070.25172</v>
      </c>
      <c r="F2418" s="54">
        <v>0</v>
      </c>
    </row>
    <row r="2419" spans="1:6" s="55" customFormat="1" ht="15.75" thickTop="1" x14ac:dyDescent="0.25">
      <c r="A2419" s="51" t="str">
        <f t="shared" si="37"/>
        <v>A</v>
      </c>
      <c r="B2419" s="56" t="s">
        <v>258</v>
      </c>
      <c r="C2419" s="57" t="s">
        <v>10</v>
      </c>
      <c r="D2419" s="58">
        <v>1070.25172</v>
      </c>
      <c r="E2419" s="58">
        <v>1070.25172</v>
      </c>
      <c r="F2419" s="58">
        <v>0</v>
      </c>
    </row>
    <row r="2420" spans="1:6" s="55" customFormat="1" x14ac:dyDescent="0.25">
      <c r="A2420" s="51" t="str">
        <f t="shared" si="37"/>
        <v>A</v>
      </c>
      <c r="B2420" s="59" t="s">
        <v>258</v>
      </c>
      <c r="C2420" s="60" t="s">
        <v>11</v>
      </c>
      <c r="D2420" s="61">
        <v>1007.21217</v>
      </c>
      <c r="E2420" s="61">
        <v>1007.21217</v>
      </c>
      <c r="F2420" s="61">
        <v>0</v>
      </c>
    </row>
    <row r="2421" spans="1:6" s="55" customFormat="1" x14ac:dyDescent="0.25">
      <c r="A2421" s="51" t="str">
        <f t="shared" si="37"/>
        <v>A</v>
      </c>
      <c r="B2421" s="59" t="s">
        <v>258</v>
      </c>
      <c r="C2421" s="60" t="s">
        <v>12</v>
      </c>
      <c r="D2421" s="61">
        <v>31.576150000000002</v>
      </c>
      <c r="E2421" s="61">
        <v>31.576150000000002</v>
      </c>
      <c r="F2421" s="61">
        <v>0</v>
      </c>
    </row>
    <row r="2422" spans="1:6" s="55" customFormat="1" x14ac:dyDescent="0.25">
      <c r="A2422" s="51" t="str">
        <f t="shared" si="37"/>
        <v>A</v>
      </c>
      <c r="B2422" s="59" t="s">
        <v>258</v>
      </c>
      <c r="C2422" s="60" t="s">
        <v>15</v>
      </c>
      <c r="D2422" s="61">
        <v>31.4634</v>
      </c>
      <c r="E2422" s="61">
        <v>31.4634</v>
      </c>
      <c r="F2422" s="61">
        <v>0</v>
      </c>
    </row>
    <row r="2423" spans="1:6" s="55" customFormat="1" ht="54.75" thickBot="1" x14ac:dyDescent="0.3">
      <c r="A2423" s="51" t="str">
        <f t="shared" si="37"/>
        <v>A</v>
      </c>
      <c r="B2423" s="52" t="s">
        <v>1243</v>
      </c>
      <c r="C2423" s="53" t="s">
        <v>1244</v>
      </c>
      <c r="D2423" s="54">
        <v>732.72504000000004</v>
      </c>
      <c r="E2423" s="54">
        <v>732.72504000000004</v>
      </c>
      <c r="F2423" s="54">
        <v>0</v>
      </c>
    </row>
    <row r="2424" spans="1:6" s="55" customFormat="1" ht="15.75" thickTop="1" x14ac:dyDescent="0.25">
      <c r="A2424" s="51" t="str">
        <f t="shared" si="37"/>
        <v>A</v>
      </c>
      <c r="B2424" s="56" t="s">
        <v>258</v>
      </c>
      <c r="C2424" s="57" t="s">
        <v>10</v>
      </c>
      <c r="D2424" s="58">
        <v>732.72504000000004</v>
      </c>
      <c r="E2424" s="58">
        <v>732.72504000000004</v>
      </c>
      <c r="F2424" s="58">
        <v>0</v>
      </c>
    </row>
    <row r="2425" spans="1:6" s="55" customFormat="1" x14ac:dyDescent="0.25">
      <c r="A2425" s="51" t="str">
        <f t="shared" si="37"/>
        <v>A</v>
      </c>
      <c r="B2425" s="59" t="s">
        <v>258</v>
      </c>
      <c r="C2425" s="60" t="s">
        <v>11</v>
      </c>
      <c r="D2425" s="61">
        <v>672.80737999999997</v>
      </c>
      <c r="E2425" s="61">
        <v>672.80737999999997</v>
      </c>
      <c r="F2425" s="61">
        <v>0</v>
      </c>
    </row>
    <row r="2426" spans="1:6" s="55" customFormat="1" x14ac:dyDescent="0.25">
      <c r="A2426" s="51" t="str">
        <f t="shared" si="37"/>
        <v>A</v>
      </c>
      <c r="B2426" s="59" t="s">
        <v>258</v>
      </c>
      <c r="C2426" s="60" t="s">
        <v>12</v>
      </c>
      <c r="D2426" s="61">
        <v>51.292660000000005</v>
      </c>
      <c r="E2426" s="61">
        <v>51.292660000000005</v>
      </c>
      <c r="F2426" s="61">
        <v>0</v>
      </c>
    </row>
    <row r="2427" spans="1:6" s="55" customFormat="1" x14ac:dyDescent="0.25">
      <c r="A2427" s="51" t="str">
        <f t="shared" si="37"/>
        <v>A</v>
      </c>
      <c r="B2427" s="59" t="s">
        <v>258</v>
      </c>
      <c r="C2427" s="60" t="s">
        <v>15</v>
      </c>
      <c r="D2427" s="61">
        <v>8.625</v>
      </c>
      <c r="E2427" s="61">
        <v>8.625</v>
      </c>
      <c r="F2427" s="61">
        <v>0</v>
      </c>
    </row>
    <row r="2428" spans="1:6" s="55" customFormat="1" ht="54.75" thickBot="1" x14ac:dyDescent="0.3">
      <c r="A2428" s="51" t="str">
        <f t="shared" si="37"/>
        <v>A</v>
      </c>
      <c r="B2428" s="52" t="s">
        <v>1245</v>
      </c>
      <c r="C2428" s="53" t="s">
        <v>1246</v>
      </c>
      <c r="D2428" s="54">
        <v>2909.7208599999999</v>
      </c>
      <c r="E2428" s="54">
        <v>2909.7208599999999</v>
      </c>
      <c r="F2428" s="54">
        <v>0</v>
      </c>
    </row>
    <row r="2429" spans="1:6" s="55" customFormat="1" ht="15.75" thickTop="1" x14ac:dyDescent="0.25">
      <c r="A2429" s="51" t="str">
        <f t="shared" si="37"/>
        <v>A</v>
      </c>
      <c r="B2429" s="56" t="s">
        <v>258</v>
      </c>
      <c r="C2429" s="57" t="s">
        <v>10</v>
      </c>
      <c r="D2429" s="58">
        <v>2909.7208599999999</v>
      </c>
      <c r="E2429" s="58">
        <v>2909.7208599999999</v>
      </c>
      <c r="F2429" s="58">
        <v>0</v>
      </c>
    </row>
    <row r="2430" spans="1:6" s="55" customFormat="1" x14ac:dyDescent="0.25">
      <c r="A2430" s="51" t="str">
        <f t="shared" si="37"/>
        <v>A</v>
      </c>
      <c r="B2430" s="59" t="s">
        <v>258</v>
      </c>
      <c r="C2430" s="60" t="s">
        <v>11</v>
      </c>
      <c r="D2430" s="61">
        <v>2771.7788999999998</v>
      </c>
      <c r="E2430" s="61">
        <v>2771.7788999999998</v>
      </c>
      <c r="F2430" s="61">
        <v>0</v>
      </c>
    </row>
    <row r="2431" spans="1:6" s="55" customFormat="1" x14ac:dyDescent="0.25">
      <c r="A2431" s="51" t="str">
        <f t="shared" si="37"/>
        <v>A</v>
      </c>
      <c r="B2431" s="59" t="s">
        <v>258</v>
      </c>
      <c r="C2431" s="60" t="s">
        <v>12</v>
      </c>
      <c r="D2431" s="61">
        <v>80.222399999999993</v>
      </c>
      <c r="E2431" s="61">
        <v>80.222399999999993</v>
      </c>
      <c r="F2431" s="61">
        <v>0</v>
      </c>
    </row>
    <row r="2432" spans="1:6" s="55" customFormat="1" x14ac:dyDescent="0.25">
      <c r="A2432" s="51" t="str">
        <f t="shared" si="37"/>
        <v>A</v>
      </c>
      <c r="B2432" s="59" t="s">
        <v>258</v>
      </c>
      <c r="C2432" s="60" t="s">
        <v>15</v>
      </c>
      <c r="D2432" s="61">
        <v>57.719559999999994</v>
      </c>
      <c r="E2432" s="61">
        <v>57.719559999999994</v>
      </c>
      <c r="F2432" s="61">
        <v>0</v>
      </c>
    </row>
    <row r="2433" spans="1:6" s="55" customFormat="1" ht="54.75" thickBot="1" x14ac:dyDescent="0.3">
      <c r="A2433" s="51" t="str">
        <f t="shared" si="37"/>
        <v>A</v>
      </c>
      <c r="B2433" s="52" t="s">
        <v>1247</v>
      </c>
      <c r="C2433" s="53" t="s">
        <v>1248</v>
      </c>
      <c r="D2433" s="54">
        <v>1075.4572599999999</v>
      </c>
      <c r="E2433" s="54">
        <v>1075.4572599999999</v>
      </c>
      <c r="F2433" s="54">
        <v>0</v>
      </c>
    </row>
    <row r="2434" spans="1:6" s="55" customFormat="1" ht="15.75" thickTop="1" x14ac:dyDescent="0.25">
      <c r="A2434" s="51" t="str">
        <f t="shared" si="37"/>
        <v>A</v>
      </c>
      <c r="B2434" s="56" t="s">
        <v>258</v>
      </c>
      <c r="C2434" s="57" t="s">
        <v>10</v>
      </c>
      <c r="D2434" s="58">
        <v>1075.4572599999999</v>
      </c>
      <c r="E2434" s="58">
        <v>1075.4572599999999</v>
      </c>
      <c r="F2434" s="58">
        <v>0</v>
      </c>
    </row>
    <row r="2435" spans="1:6" s="55" customFormat="1" x14ac:dyDescent="0.25">
      <c r="A2435" s="51" t="str">
        <f t="shared" si="37"/>
        <v>A</v>
      </c>
      <c r="B2435" s="59" t="s">
        <v>258</v>
      </c>
      <c r="C2435" s="60" t="s">
        <v>11</v>
      </c>
      <c r="D2435" s="61">
        <v>955.48268000000007</v>
      </c>
      <c r="E2435" s="61">
        <v>955.48268000000007</v>
      </c>
      <c r="F2435" s="61">
        <v>0</v>
      </c>
    </row>
    <row r="2436" spans="1:6" s="55" customFormat="1" x14ac:dyDescent="0.25">
      <c r="A2436" s="51" t="str">
        <f t="shared" ref="A2436:A2499" si="38">IF(OR(D2436&lt;&gt;0,),"A","B")</f>
        <v>A</v>
      </c>
      <c r="B2436" s="59" t="s">
        <v>258</v>
      </c>
      <c r="C2436" s="60" t="s">
        <v>12</v>
      </c>
      <c r="D2436" s="61">
        <v>71.283990000000003</v>
      </c>
      <c r="E2436" s="61">
        <v>71.283990000000003</v>
      </c>
      <c r="F2436" s="61">
        <v>0</v>
      </c>
    </row>
    <row r="2437" spans="1:6" s="55" customFormat="1" x14ac:dyDescent="0.25">
      <c r="A2437" s="51" t="str">
        <f t="shared" si="38"/>
        <v>A</v>
      </c>
      <c r="B2437" s="59" t="s">
        <v>258</v>
      </c>
      <c r="C2437" s="60" t="s">
        <v>15</v>
      </c>
      <c r="D2437" s="61">
        <v>48.212389999999999</v>
      </c>
      <c r="E2437" s="61">
        <v>48.212389999999999</v>
      </c>
      <c r="F2437" s="61">
        <v>0</v>
      </c>
    </row>
    <row r="2438" spans="1:6" s="55" customFormat="1" x14ac:dyDescent="0.25">
      <c r="A2438" s="51" t="str">
        <f t="shared" si="38"/>
        <v>A</v>
      </c>
      <c r="B2438" s="59" t="s">
        <v>258</v>
      </c>
      <c r="C2438" s="60" t="s">
        <v>16</v>
      </c>
      <c r="D2438" s="61">
        <v>0.47820000000000001</v>
      </c>
      <c r="E2438" s="61">
        <v>0.47820000000000001</v>
      </c>
      <c r="F2438" s="61">
        <v>0</v>
      </c>
    </row>
    <row r="2439" spans="1:6" s="55" customFormat="1" ht="54.75" thickBot="1" x14ac:dyDescent="0.3">
      <c r="A2439" s="51" t="str">
        <f t="shared" si="38"/>
        <v>A</v>
      </c>
      <c r="B2439" s="52" t="s">
        <v>1249</v>
      </c>
      <c r="C2439" s="53" t="s">
        <v>1250</v>
      </c>
      <c r="D2439" s="54">
        <v>487.72612999999996</v>
      </c>
      <c r="E2439" s="54">
        <v>487.72612999999996</v>
      </c>
      <c r="F2439" s="54">
        <v>0</v>
      </c>
    </row>
    <row r="2440" spans="1:6" s="55" customFormat="1" ht="15.75" thickTop="1" x14ac:dyDescent="0.25">
      <c r="A2440" s="51" t="str">
        <f t="shared" si="38"/>
        <v>A</v>
      </c>
      <c r="B2440" s="56" t="s">
        <v>258</v>
      </c>
      <c r="C2440" s="57" t="s">
        <v>10</v>
      </c>
      <c r="D2440" s="58">
        <v>487.72612999999996</v>
      </c>
      <c r="E2440" s="58">
        <v>487.72612999999996</v>
      </c>
      <c r="F2440" s="58">
        <v>0</v>
      </c>
    </row>
    <row r="2441" spans="1:6" s="55" customFormat="1" x14ac:dyDescent="0.25">
      <c r="A2441" s="51" t="str">
        <f t="shared" si="38"/>
        <v>A</v>
      </c>
      <c r="B2441" s="59" t="s">
        <v>258</v>
      </c>
      <c r="C2441" s="60" t="s">
        <v>11</v>
      </c>
      <c r="D2441" s="61">
        <v>464.69797</v>
      </c>
      <c r="E2441" s="61">
        <v>464.69797</v>
      </c>
      <c r="F2441" s="61">
        <v>0</v>
      </c>
    </row>
    <row r="2442" spans="1:6" s="55" customFormat="1" x14ac:dyDescent="0.25">
      <c r="A2442" s="51" t="str">
        <f t="shared" si="38"/>
        <v>A</v>
      </c>
      <c r="B2442" s="59" t="s">
        <v>258</v>
      </c>
      <c r="C2442" s="60" t="s">
        <v>12</v>
      </c>
      <c r="D2442" s="61">
        <v>10.64893</v>
      </c>
      <c r="E2442" s="61">
        <v>10.64893</v>
      </c>
      <c r="F2442" s="61">
        <v>0</v>
      </c>
    </row>
    <row r="2443" spans="1:6" s="55" customFormat="1" x14ac:dyDescent="0.25">
      <c r="A2443" s="51" t="str">
        <f t="shared" si="38"/>
        <v>A</v>
      </c>
      <c r="B2443" s="59" t="s">
        <v>258</v>
      </c>
      <c r="C2443" s="60" t="s">
        <v>15</v>
      </c>
      <c r="D2443" s="61">
        <v>12.37923</v>
      </c>
      <c r="E2443" s="61">
        <v>12.37923</v>
      </c>
      <c r="F2443" s="61">
        <v>0</v>
      </c>
    </row>
    <row r="2444" spans="1:6" s="55" customFormat="1" ht="54.75" thickBot="1" x14ac:dyDescent="0.3">
      <c r="A2444" s="51" t="str">
        <f t="shared" si="38"/>
        <v>A</v>
      </c>
      <c r="B2444" s="52" t="s">
        <v>1251</v>
      </c>
      <c r="C2444" s="53" t="s">
        <v>1252</v>
      </c>
      <c r="D2444" s="54">
        <v>3002.2681699999998</v>
      </c>
      <c r="E2444" s="54">
        <v>3002.2681699999998</v>
      </c>
      <c r="F2444" s="54">
        <v>0</v>
      </c>
    </row>
    <row r="2445" spans="1:6" s="55" customFormat="1" ht="15.75" thickTop="1" x14ac:dyDescent="0.25">
      <c r="A2445" s="51" t="str">
        <f t="shared" si="38"/>
        <v>A</v>
      </c>
      <c r="B2445" s="56" t="s">
        <v>258</v>
      </c>
      <c r="C2445" s="57" t="s">
        <v>10</v>
      </c>
      <c r="D2445" s="58">
        <v>3002.2681699999998</v>
      </c>
      <c r="E2445" s="58">
        <v>3002.2681699999998</v>
      </c>
      <c r="F2445" s="58">
        <v>0</v>
      </c>
    </row>
    <row r="2446" spans="1:6" s="55" customFormat="1" x14ac:dyDescent="0.25">
      <c r="A2446" s="51" t="str">
        <f t="shared" si="38"/>
        <v>A</v>
      </c>
      <c r="B2446" s="59" t="s">
        <v>258</v>
      </c>
      <c r="C2446" s="60" t="s">
        <v>11</v>
      </c>
      <c r="D2446" s="61">
        <v>2741.9933599999999</v>
      </c>
      <c r="E2446" s="61">
        <v>2741.9933599999999</v>
      </c>
      <c r="F2446" s="61">
        <v>0</v>
      </c>
    </row>
    <row r="2447" spans="1:6" s="55" customFormat="1" x14ac:dyDescent="0.25">
      <c r="A2447" s="51" t="str">
        <f t="shared" si="38"/>
        <v>A</v>
      </c>
      <c r="B2447" s="59" t="s">
        <v>258</v>
      </c>
      <c r="C2447" s="60" t="s">
        <v>12</v>
      </c>
      <c r="D2447" s="61">
        <v>207.43376000000001</v>
      </c>
      <c r="E2447" s="61">
        <v>207.43376000000001</v>
      </c>
      <c r="F2447" s="61">
        <v>0</v>
      </c>
    </row>
    <row r="2448" spans="1:6" s="55" customFormat="1" x14ac:dyDescent="0.25">
      <c r="A2448" s="51" t="str">
        <f t="shared" si="38"/>
        <v>A</v>
      </c>
      <c r="B2448" s="59" t="s">
        <v>258</v>
      </c>
      <c r="C2448" s="60" t="s">
        <v>15</v>
      </c>
      <c r="D2448" s="61">
        <v>52.661050000000003</v>
      </c>
      <c r="E2448" s="61">
        <v>52.661050000000003</v>
      </c>
      <c r="F2448" s="61">
        <v>0</v>
      </c>
    </row>
    <row r="2449" spans="1:6" s="55" customFormat="1" x14ac:dyDescent="0.25">
      <c r="A2449" s="51" t="str">
        <f t="shared" si="38"/>
        <v>A</v>
      </c>
      <c r="B2449" s="59" t="s">
        <v>258</v>
      </c>
      <c r="C2449" s="60" t="s">
        <v>16</v>
      </c>
      <c r="D2449" s="61">
        <v>0.18</v>
      </c>
      <c r="E2449" s="61">
        <v>0.18</v>
      </c>
      <c r="F2449" s="61">
        <v>0</v>
      </c>
    </row>
    <row r="2450" spans="1:6" ht="54.75" thickBot="1" x14ac:dyDescent="0.3">
      <c r="A2450" s="31" t="str">
        <f t="shared" si="38"/>
        <v>A</v>
      </c>
      <c r="B2450" s="42" t="s">
        <v>1253</v>
      </c>
      <c r="C2450" s="43" t="s">
        <v>1254</v>
      </c>
      <c r="D2450" s="44">
        <v>42691.233859999993</v>
      </c>
      <c r="E2450" s="44">
        <v>3305.3087099999998</v>
      </c>
      <c r="F2450" s="44">
        <v>39385.925149999995</v>
      </c>
    </row>
    <row r="2451" spans="1:6" ht="15.75" thickTop="1" x14ac:dyDescent="0.25">
      <c r="A2451" s="31" t="str">
        <f t="shared" si="38"/>
        <v>A</v>
      </c>
      <c r="B2451" s="45" t="s">
        <v>258</v>
      </c>
      <c r="C2451" s="46" t="s">
        <v>10</v>
      </c>
      <c r="D2451" s="47">
        <v>41500.957859999995</v>
      </c>
      <c r="E2451" s="47">
        <v>3305.3087099999998</v>
      </c>
      <c r="F2451" s="47">
        <v>38195.649149999997</v>
      </c>
    </row>
    <row r="2452" spans="1:6" x14ac:dyDescent="0.25">
      <c r="A2452" s="31" t="str">
        <f t="shared" si="38"/>
        <v>A</v>
      </c>
      <c r="B2452" s="48" t="s">
        <v>258</v>
      </c>
      <c r="C2452" s="49" t="s">
        <v>11</v>
      </c>
      <c r="D2452" s="50">
        <v>27470.441220000008</v>
      </c>
      <c r="E2452" s="50">
        <v>3060.02817</v>
      </c>
      <c r="F2452" s="50">
        <v>24410.413050000006</v>
      </c>
    </row>
    <row r="2453" spans="1:6" x14ac:dyDescent="0.25">
      <c r="A2453" s="31" t="str">
        <f t="shared" si="38"/>
        <v>A</v>
      </c>
      <c r="B2453" s="48" t="s">
        <v>258</v>
      </c>
      <c r="C2453" s="49" t="s">
        <v>12</v>
      </c>
      <c r="D2453" s="50">
        <v>3296.5224400000002</v>
      </c>
      <c r="E2453" s="50">
        <v>98.668909999999997</v>
      </c>
      <c r="F2453" s="50">
        <v>3197.8535300000003</v>
      </c>
    </row>
    <row r="2454" spans="1:6" x14ac:dyDescent="0.25">
      <c r="A2454" s="31" t="str">
        <f t="shared" si="38"/>
        <v>A</v>
      </c>
      <c r="B2454" s="48" t="s">
        <v>258</v>
      </c>
      <c r="C2454" s="49" t="s">
        <v>2</v>
      </c>
      <c r="D2454" s="50">
        <v>4247.6069500000003</v>
      </c>
      <c r="E2454" s="50">
        <v>0</v>
      </c>
      <c r="F2454" s="50">
        <v>4247.6069500000003</v>
      </c>
    </row>
    <row r="2455" spans="1:6" x14ac:dyDescent="0.25">
      <c r="A2455" s="31" t="str">
        <f t="shared" si="38"/>
        <v>A</v>
      </c>
      <c r="B2455" s="48" t="s">
        <v>258</v>
      </c>
      <c r="C2455" s="49" t="s">
        <v>15</v>
      </c>
      <c r="D2455" s="50">
        <v>472.84327000000013</v>
      </c>
      <c r="E2455" s="50">
        <v>40.762999999999998</v>
      </c>
      <c r="F2455" s="50">
        <v>432.08027000000016</v>
      </c>
    </row>
    <row r="2456" spans="1:6" x14ac:dyDescent="0.25">
      <c r="A2456" s="31" t="str">
        <f t="shared" si="38"/>
        <v>A</v>
      </c>
      <c r="B2456" s="48" t="s">
        <v>258</v>
      </c>
      <c r="C2456" s="49" t="s">
        <v>16</v>
      </c>
      <c r="D2456" s="50">
        <v>6013.5439800000004</v>
      </c>
      <c r="E2456" s="50">
        <v>105.84863</v>
      </c>
      <c r="F2456" s="50">
        <v>5907.69535</v>
      </c>
    </row>
    <row r="2457" spans="1:6" x14ac:dyDescent="0.25">
      <c r="A2457" s="31" t="str">
        <f t="shared" si="38"/>
        <v>A</v>
      </c>
      <c r="B2457" s="45" t="s">
        <v>258</v>
      </c>
      <c r="C2457" s="46" t="s">
        <v>17</v>
      </c>
      <c r="D2457" s="47">
        <v>1190.2760000000001</v>
      </c>
      <c r="E2457" s="47">
        <v>0</v>
      </c>
      <c r="F2457" s="47">
        <v>1190.2760000000001</v>
      </c>
    </row>
    <row r="2458" spans="1:6" s="55" customFormat="1" ht="36.75" thickBot="1" x14ac:dyDescent="0.3">
      <c r="A2458" s="51" t="str">
        <f t="shared" si="38"/>
        <v>A</v>
      </c>
      <c r="B2458" s="52" t="s">
        <v>1255</v>
      </c>
      <c r="C2458" s="53" t="s">
        <v>1256</v>
      </c>
      <c r="D2458" s="54">
        <v>42594.118899999994</v>
      </c>
      <c r="E2458" s="54">
        <v>3305.3087099999998</v>
      </c>
      <c r="F2458" s="54">
        <v>39288.810189999997</v>
      </c>
    </row>
    <row r="2459" spans="1:6" s="55" customFormat="1" ht="15.75" thickTop="1" x14ac:dyDescent="0.25">
      <c r="A2459" s="51" t="str">
        <f t="shared" si="38"/>
        <v>A</v>
      </c>
      <c r="B2459" s="56" t="s">
        <v>258</v>
      </c>
      <c r="C2459" s="57" t="s">
        <v>10</v>
      </c>
      <c r="D2459" s="58">
        <v>41403.842899999996</v>
      </c>
      <c r="E2459" s="58">
        <v>3305.3087099999998</v>
      </c>
      <c r="F2459" s="58">
        <v>38098.534189999998</v>
      </c>
    </row>
    <row r="2460" spans="1:6" s="55" customFormat="1" x14ac:dyDescent="0.25">
      <c r="A2460" s="51" t="str">
        <f t="shared" si="38"/>
        <v>A</v>
      </c>
      <c r="B2460" s="59" t="s">
        <v>258</v>
      </c>
      <c r="C2460" s="60" t="s">
        <v>11</v>
      </c>
      <c r="D2460" s="61">
        <v>27373.326260000009</v>
      </c>
      <c r="E2460" s="61">
        <v>3060.02817</v>
      </c>
      <c r="F2460" s="61">
        <v>24313.298090000008</v>
      </c>
    </row>
    <row r="2461" spans="1:6" s="55" customFormat="1" x14ac:dyDescent="0.25">
      <c r="A2461" s="51" t="str">
        <f t="shared" si="38"/>
        <v>A</v>
      </c>
      <c r="B2461" s="59" t="s">
        <v>258</v>
      </c>
      <c r="C2461" s="60" t="s">
        <v>12</v>
      </c>
      <c r="D2461" s="61">
        <v>3296.5224400000002</v>
      </c>
      <c r="E2461" s="61">
        <v>98.668909999999997</v>
      </c>
      <c r="F2461" s="61">
        <v>3197.8535300000003</v>
      </c>
    </row>
    <row r="2462" spans="1:6" s="55" customFormat="1" x14ac:dyDescent="0.25">
      <c r="A2462" s="51" t="str">
        <f t="shared" si="38"/>
        <v>A</v>
      </c>
      <c r="B2462" s="59" t="s">
        <v>258</v>
      </c>
      <c r="C2462" s="60" t="s">
        <v>2</v>
      </c>
      <c r="D2462" s="61">
        <v>4247.6069500000003</v>
      </c>
      <c r="E2462" s="61">
        <v>0</v>
      </c>
      <c r="F2462" s="61">
        <v>4247.6069500000003</v>
      </c>
    </row>
    <row r="2463" spans="1:6" s="55" customFormat="1" x14ac:dyDescent="0.25">
      <c r="A2463" s="51" t="str">
        <f t="shared" si="38"/>
        <v>A</v>
      </c>
      <c r="B2463" s="59" t="s">
        <v>258</v>
      </c>
      <c r="C2463" s="60" t="s">
        <v>15</v>
      </c>
      <c r="D2463" s="61">
        <v>472.84327000000013</v>
      </c>
      <c r="E2463" s="61">
        <v>40.762999999999998</v>
      </c>
      <c r="F2463" s="61">
        <v>432.08027000000016</v>
      </c>
    </row>
    <row r="2464" spans="1:6" s="55" customFormat="1" x14ac:dyDescent="0.25">
      <c r="A2464" s="51" t="str">
        <f t="shared" si="38"/>
        <v>A</v>
      </c>
      <c r="B2464" s="59" t="s">
        <v>258</v>
      </c>
      <c r="C2464" s="60" t="s">
        <v>16</v>
      </c>
      <c r="D2464" s="61">
        <v>6013.5439800000004</v>
      </c>
      <c r="E2464" s="61">
        <v>105.84863</v>
      </c>
      <c r="F2464" s="61">
        <v>5907.69535</v>
      </c>
    </row>
    <row r="2465" spans="1:6" s="55" customFormat="1" x14ac:dyDescent="0.25">
      <c r="A2465" s="51" t="str">
        <f t="shared" si="38"/>
        <v>A</v>
      </c>
      <c r="B2465" s="56" t="s">
        <v>258</v>
      </c>
      <c r="C2465" s="57" t="s">
        <v>17</v>
      </c>
      <c r="D2465" s="58">
        <v>1190.2760000000001</v>
      </c>
      <c r="E2465" s="58">
        <v>0</v>
      </c>
      <c r="F2465" s="58">
        <v>1190.2760000000001</v>
      </c>
    </row>
    <row r="2466" spans="1:6" s="55" customFormat="1" ht="18.75" thickBot="1" x14ac:dyDescent="0.3">
      <c r="A2466" s="51" t="str">
        <f t="shared" si="38"/>
        <v>A</v>
      </c>
      <c r="B2466" s="52" t="s">
        <v>1257</v>
      </c>
      <c r="C2466" s="53" t="s">
        <v>1258</v>
      </c>
      <c r="D2466" s="54">
        <v>26561.517540000001</v>
      </c>
      <c r="E2466" s="54">
        <v>3305.3087099999998</v>
      </c>
      <c r="F2466" s="54">
        <v>23256.20883</v>
      </c>
    </row>
    <row r="2467" spans="1:6" s="55" customFormat="1" ht="15.75" thickTop="1" x14ac:dyDescent="0.25">
      <c r="A2467" s="51" t="str">
        <f t="shared" si="38"/>
        <v>A</v>
      </c>
      <c r="B2467" s="56" t="s">
        <v>258</v>
      </c>
      <c r="C2467" s="57" t="s">
        <v>10</v>
      </c>
      <c r="D2467" s="58">
        <v>25371.241539999999</v>
      </c>
      <c r="E2467" s="58">
        <v>3305.3087099999998</v>
      </c>
      <c r="F2467" s="58">
        <v>22065.932829999998</v>
      </c>
    </row>
    <row r="2468" spans="1:6" s="55" customFormat="1" x14ac:dyDescent="0.25">
      <c r="A2468" s="51" t="str">
        <f t="shared" si="38"/>
        <v>A</v>
      </c>
      <c r="B2468" s="59" t="s">
        <v>258</v>
      </c>
      <c r="C2468" s="60" t="s">
        <v>11</v>
      </c>
      <c r="D2468" s="61">
        <v>11654.222880000001</v>
      </c>
      <c r="E2468" s="61">
        <v>3060.02817</v>
      </c>
      <c r="F2468" s="61">
        <v>8594.1947100000016</v>
      </c>
    </row>
    <row r="2469" spans="1:6" s="55" customFormat="1" x14ac:dyDescent="0.25">
      <c r="A2469" s="51" t="str">
        <f t="shared" si="38"/>
        <v>A</v>
      </c>
      <c r="B2469" s="59" t="s">
        <v>258</v>
      </c>
      <c r="C2469" s="60" t="s">
        <v>12</v>
      </c>
      <c r="D2469" s="61">
        <v>3147.13445</v>
      </c>
      <c r="E2469" s="61">
        <v>98.668909999999997</v>
      </c>
      <c r="F2469" s="61">
        <v>3048.4655400000001</v>
      </c>
    </row>
    <row r="2470" spans="1:6" s="55" customFormat="1" x14ac:dyDescent="0.25">
      <c r="A2470" s="51" t="str">
        <f t="shared" si="38"/>
        <v>A</v>
      </c>
      <c r="B2470" s="59" t="s">
        <v>258</v>
      </c>
      <c r="C2470" s="60" t="s">
        <v>2</v>
      </c>
      <c r="D2470" s="61">
        <v>4247.6069500000003</v>
      </c>
      <c r="E2470" s="61">
        <v>0</v>
      </c>
      <c r="F2470" s="61">
        <v>4247.6069500000003</v>
      </c>
    </row>
    <row r="2471" spans="1:6" s="55" customFormat="1" x14ac:dyDescent="0.25">
      <c r="A2471" s="51" t="str">
        <f t="shared" si="38"/>
        <v>A</v>
      </c>
      <c r="B2471" s="59" t="s">
        <v>258</v>
      </c>
      <c r="C2471" s="60" t="s">
        <v>15</v>
      </c>
      <c r="D2471" s="61">
        <v>308.73327999999998</v>
      </c>
      <c r="E2471" s="61">
        <v>40.762999999999998</v>
      </c>
      <c r="F2471" s="61">
        <v>267.97028</v>
      </c>
    </row>
    <row r="2472" spans="1:6" s="55" customFormat="1" x14ac:dyDescent="0.25">
      <c r="A2472" s="51" t="str">
        <f t="shared" si="38"/>
        <v>A</v>
      </c>
      <c r="B2472" s="59" t="s">
        <v>258</v>
      </c>
      <c r="C2472" s="60" t="s">
        <v>16</v>
      </c>
      <c r="D2472" s="61">
        <v>6013.5439800000004</v>
      </c>
      <c r="E2472" s="61">
        <v>105.84863</v>
      </c>
      <c r="F2472" s="61">
        <v>5907.69535</v>
      </c>
    </row>
    <row r="2473" spans="1:6" s="55" customFormat="1" x14ac:dyDescent="0.25">
      <c r="A2473" s="51" t="str">
        <f t="shared" si="38"/>
        <v>A</v>
      </c>
      <c r="B2473" s="56" t="s">
        <v>258</v>
      </c>
      <c r="C2473" s="57" t="s">
        <v>17</v>
      </c>
      <c r="D2473" s="58">
        <v>1190.2760000000001</v>
      </c>
      <c r="E2473" s="58">
        <v>0</v>
      </c>
      <c r="F2473" s="58">
        <v>1190.2760000000001</v>
      </c>
    </row>
    <row r="2474" spans="1:6" s="55" customFormat="1" ht="18.75" thickBot="1" x14ac:dyDescent="0.3">
      <c r="A2474" s="51" t="str">
        <f t="shared" si="38"/>
        <v>A</v>
      </c>
      <c r="B2474" s="52" t="s">
        <v>1259</v>
      </c>
      <c r="C2474" s="53" t="s">
        <v>1260</v>
      </c>
      <c r="D2474" s="54">
        <v>553.65231000000006</v>
      </c>
      <c r="E2474" s="54">
        <v>0</v>
      </c>
      <c r="F2474" s="54">
        <v>553.65231000000006</v>
      </c>
    </row>
    <row r="2475" spans="1:6" s="55" customFormat="1" ht="15.75" thickTop="1" x14ac:dyDescent="0.25">
      <c r="A2475" s="51" t="str">
        <f t="shared" si="38"/>
        <v>A</v>
      </c>
      <c r="B2475" s="56" t="s">
        <v>258</v>
      </c>
      <c r="C2475" s="57" t="s">
        <v>10</v>
      </c>
      <c r="D2475" s="58">
        <v>553.65231000000006</v>
      </c>
      <c r="E2475" s="58">
        <v>0</v>
      </c>
      <c r="F2475" s="58">
        <v>553.65231000000006</v>
      </c>
    </row>
    <row r="2476" spans="1:6" s="55" customFormat="1" x14ac:dyDescent="0.25">
      <c r="A2476" s="51" t="str">
        <f t="shared" si="38"/>
        <v>A</v>
      </c>
      <c r="B2476" s="59" t="s">
        <v>258</v>
      </c>
      <c r="C2476" s="60" t="s">
        <v>11</v>
      </c>
      <c r="D2476" s="61">
        <v>546.94731000000002</v>
      </c>
      <c r="E2476" s="61">
        <v>0</v>
      </c>
      <c r="F2476" s="61">
        <v>546.94731000000002</v>
      </c>
    </row>
    <row r="2477" spans="1:6" s="55" customFormat="1" x14ac:dyDescent="0.25">
      <c r="A2477" s="51" t="str">
        <f t="shared" si="38"/>
        <v>A</v>
      </c>
      <c r="B2477" s="59" t="s">
        <v>258</v>
      </c>
      <c r="C2477" s="60" t="s">
        <v>12</v>
      </c>
      <c r="D2477" s="61">
        <v>1.83</v>
      </c>
      <c r="E2477" s="61">
        <v>0</v>
      </c>
      <c r="F2477" s="61">
        <v>1.83</v>
      </c>
    </row>
    <row r="2478" spans="1:6" s="55" customFormat="1" x14ac:dyDescent="0.25">
      <c r="A2478" s="51" t="str">
        <f t="shared" si="38"/>
        <v>A</v>
      </c>
      <c r="B2478" s="59" t="s">
        <v>258</v>
      </c>
      <c r="C2478" s="60" t="s">
        <v>15</v>
      </c>
      <c r="D2478" s="61">
        <v>4.875</v>
      </c>
      <c r="E2478" s="61">
        <v>0</v>
      </c>
      <c r="F2478" s="61">
        <v>4.875</v>
      </c>
    </row>
    <row r="2479" spans="1:6" s="55" customFormat="1" ht="18.75" thickBot="1" x14ac:dyDescent="0.3">
      <c r="A2479" s="51" t="str">
        <f t="shared" si="38"/>
        <v>A</v>
      </c>
      <c r="B2479" s="52" t="s">
        <v>1261</v>
      </c>
      <c r="C2479" s="53" t="s">
        <v>1262</v>
      </c>
      <c r="D2479" s="54">
        <v>2357.3204799999999</v>
      </c>
      <c r="E2479" s="54">
        <v>0</v>
      </c>
      <c r="F2479" s="54">
        <v>2357.3204799999999</v>
      </c>
    </row>
    <row r="2480" spans="1:6" s="55" customFormat="1" ht="15.75" thickTop="1" x14ac:dyDescent="0.25">
      <c r="A2480" s="51" t="str">
        <f t="shared" si="38"/>
        <v>A</v>
      </c>
      <c r="B2480" s="56" t="s">
        <v>258</v>
      </c>
      <c r="C2480" s="57" t="s">
        <v>10</v>
      </c>
      <c r="D2480" s="58">
        <v>2357.3204799999999</v>
      </c>
      <c r="E2480" s="58">
        <v>0</v>
      </c>
      <c r="F2480" s="58">
        <v>2357.3204799999999</v>
      </c>
    </row>
    <row r="2481" spans="1:6" s="55" customFormat="1" x14ac:dyDescent="0.25">
      <c r="A2481" s="51" t="str">
        <f t="shared" si="38"/>
        <v>A</v>
      </c>
      <c r="B2481" s="59" t="s">
        <v>258</v>
      </c>
      <c r="C2481" s="60" t="s">
        <v>11</v>
      </c>
      <c r="D2481" s="61">
        <v>2289.79097</v>
      </c>
      <c r="E2481" s="61">
        <v>0</v>
      </c>
      <c r="F2481" s="61">
        <v>2289.79097</v>
      </c>
    </row>
    <row r="2482" spans="1:6" s="55" customFormat="1" x14ac:dyDescent="0.25">
      <c r="A2482" s="51" t="str">
        <f t="shared" si="38"/>
        <v>A</v>
      </c>
      <c r="B2482" s="59" t="s">
        <v>258</v>
      </c>
      <c r="C2482" s="60" t="s">
        <v>12</v>
      </c>
      <c r="D2482" s="61">
        <v>16.497</v>
      </c>
      <c r="E2482" s="61">
        <v>0</v>
      </c>
      <c r="F2482" s="61">
        <v>16.497</v>
      </c>
    </row>
    <row r="2483" spans="1:6" s="55" customFormat="1" x14ac:dyDescent="0.25">
      <c r="A2483" s="51" t="str">
        <f t="shared" si="38"/>
        <v>A</v>
      </c>
      <c r="B2483" s="59" t="s">
        <v>258</v>
      </c>
      <c r="C2483" s="60" t="s">
        <v>15</v>
      </c>
      <c r="D2483" s="61">
        <v>51.032510000000002</v>
      </c>
      <c r="E2483" s="61">
        <v>0</v>
      </c>
      <c r="F2483" s="61">
        <v>51.032510000000002</v>
      </c>
    </row>
    <row r="2484" spans="1:6" s="55" customFormat="1" ht="36.75" thickBot="1" x14ac:dyDescent="0.3">
      <c r="A2484" s="51" t="str">
        <f t="shared" si="38"/>
        <v>A</v>
      </c>
      <c r="B2484" s="52" t="s">
        <v>1263</v>
      </c>
      <c r="C2484" s="53" t="s">
        <v>1264</v>
      </c>
      <c r="D2484" s="54">
        <v>1854.3391900000001</v>
      </c>
      <c r="E2484" s="54">
        <v>0</v>
      </c>
      <c r="F2484" s="54">
        <v>1854.3391900000001</v>
      </c>
    </row>
    <row r="2485" spans="1:6" s="55" customFormat="1" ht="15.75" thickTop="1" x14ac:dyDescent="0.25">
      <c r="A2485" s="51" t="str">
        <f t="shared" si="38"/>
        <v>A</v>
      </c>
      <c r="B2485" s="56" t="s">
        <v>258</v>
      </c>
      <c r="C2485" s="57" t="s">
        <v>10</v>
      </c>
      <c r="D2485" s="58">
        <v>1854.3391900000001</v>
      </c>
      <c r="E2485" s="58">
        <v>0</v>
      </c>
      <c r="F2485" s="58">
        <v>1854.3391900000001</v>
      </c>
    </row>
    <row r="2486" spans="1:6" s="55" customFormat="1" x14ac:dyDescent="0.25">
      <c r="A2486" s="51" t="str">
        <f t="shared" si="38"/>
        <v>A</v>
      </c>
      <c r="B2486" s="59" t="s">
        <v>258</v>
      </c>
      <c r="C2486" s="60" t="s">
        <v>11</v>
      </c>
      <c r="D2486" s="61">
        <v>1822.54582</v>
      </c>
      <c r="E2486" s="61">
        <v>0</v>
      </c>
      <c r="F2486" s="61">
        <v>1822.54582</v>
      </c>
    </row>
    <row r="2487" spans="1:6" s="55" customFormat="1" x14ac:dyDescent="0.25">
      <c r="A2487" s="51" t="str">
        <f t="shared" si="38"/>
        <v>A</v>
      </c>
      <c r="B2487" s="59" t="s">
        <v>258</v>
      </c>
      <c r="C2487" s="60" t="s">
        <v>12</v>
      </c>
      <c r="D2487" s="61">
        <v>17.64</v>
      </c>
      <c r="E2487" s="61">
        <v>0</v>
      </c>
      <c r="F2487" s="61">
        <v>17.64</v>
      </c>
    </row>
    <row r="2488" spans="1:6" s="55" customFormat="1" x14ac:dyDescent="0.25">
      <c r="A2488" s="51" t="str">
        <f t="shared" si="38"/>
        <v>A</v>
      </c>
      <c r="B2488" s="59" t="s">
        <v>258</v>
      </c>
      <c r="C2488" s="60" t="s">
        <v>15</v>
      </c>
      <c r="D2488" s="61">
        <v>14.153370000000001</v>
      </c>
      <c r="E2488" s="61">
        <v>0</v>
      </c>
      <c r="F2488" s="61">
        <v>14.153370000000001</v>
      </c>
    </row>
    <row r="2489" spans="1:6" s="55" customFormat="1" ht="18.75" thickBot="1" x14ac:dyDescent="0.3">
      <c r="A2489" s="51" t="str">
        <f t="shared" si="38"/>
        <v>A</v>
      </c>
      <c r="B2489" s="52" t="s">
        <v>1265</v>
      </c>
      <c r="C2489" s="53" t="s">
        <v>1266</v>
      </c>
      <c r="D2489" s="54">
        <v>1860.8177000000001</v>
      </c>
      <c r="E2489" s="54">
        <v>0</v>
      </c>
      <c r="F2489" s="54">
        <v>1860.8177000000001</v>
      </c>
    </row>
    <row r="2490" spans="1:6" s="55" customFormat="1" ht="15.75" thickTop="1" x14ac:dyDescent="0.25">
      <c r="A2490" s="51" t="str">
        <f t="shared" si="38"/>
        <v>A</v>
      </c>
      <c r="B2490" s="56" t="s">
        <v>258</v>
      </c>
      <c r="C2490" s="57" t="s">
        <v>10</v>
      </c>
      <c r="D2490" s="58">
        <v>1860.8177000000001</v>
      </c>
      <c r="E2490" s="58">
        <v>0</v>
      </c>
      <c r="F2490" s="58">
        <v>1860.8177000000001</v>
      </c>
    </row>
    <row r="2491" spans="1:6" s="55" customFormat="1" x14ac:dyDescent="0.25">
      <c r="A2491" s="51" t="str">
        <f t="shared" si="38"/>
        <v>A</v>
      </c>
      <c r="B2491" s="59" t="s">
        <v>258</v>
      </c>
      <c r="C2491" s="60" t="s">
        <v>11</v>
      </c>
      <c r="D2491" s="61">
        <v>1816.4052099999999</v>
      </c>
      <c r="E2491" s="61">
        <v>0</v>
      </c>
      <c r="F2491" s="61">
        <v>1816.4052099999999</v>
      </c>
    </row>
    <row r="2492" spans="1:6" s="55" customFormat="1" x14ac:dyDescent="0.25">
      <c r="A2492" s="51" t="str">
        <f t="shared" si="38"/>
        <v>A</v>
      </c>
      <c r="B2492" s="59" t="s">
        <v>258</v>
      </c>
      <c r="C2492" s="60" t="s">
        <v>12</v>
      </c>
      <c r="D2492" s="61">
        <v>30.992900000000002</v>
      </c>
      <c r="E2492" s="61">
        <v>0</v>
      </c>
      <c r="F2492" s="61">
        <v>30.992900000000002</v>
      </c>
    </row>
    <row r="2493" spans="1:6" s="55" customFormat="1" x14ac:dyDescent="0.25">
      <c r="A2493" s="51" t="str">
        <f t="shared" si="38"/>
        <v>A</v>
      </c>
      <c r="B2493" s="59" t="s">
        <v>258</v>
      </c>
      <c r="C2493" s="60" t="s">
        <v>15</v>
      </c>
      <c r="D2493" s="61">
        <v>13.419589999999999</v>
      </c>
      <c r="E2493" s="61">
        <v>0</v>
      </c>
      <c r="F2493" s="61">
        <v>13.419589999999999</v>
      </c>
    </row>
    <row r="2494" spans="1:6" s="55" customFormat="1" ht="18.75" thickBot="1" x14ac:dyDescent="0.3">
      <c r="A2494" s="51" t="str">
        <f t="shared" si="38"/>
        <v>A</v>
      </c>
      <c r="B2494" s="52" t="s">
        <v>1267</v>
      </c>
      <c r="C2494" s="53" t="s">
        <v>1268</v>
      </c>
      <c r="D2494" s="54">
        <v>1885.4853900000001</v>
      </c>
      <c r="E2494" s="54">
        <v>0</v>
      </c>
      <c r="F2494" s="54">
        <v>1885.4853900000001</v>
      </c>
    </row>
    <row r="2495" spans="1:6" s="55" customFormat="1" ht="15.75" thickTop="1" x14ac:dyDescent="0.25">
      <c r="A2495" s="51" t="str">
        <f t="shared" si="38"/>
        <v>A</v>
      </c>
      <c r="B2495" s="56" t="s">
        <v>258</v>
      </c>
      <c r="C2495" s="57" t="s">
        <v>10</v>
      </c>
      <c r="D2495" s="58">
        <v>1885.4853900000001</v>
      </c>
      <c r="E2495" s="58">
        <v>0</v>
      </c>
      <c r="F2495" s="58">
        <v>1885.4853900000001</v>
      </c>
    </row>
    <row r="2496" spans="1:6" s="55" customFormat="1" x14ac:dyDescent="0.25">
      <c r="A2496" s="51" t="str">
        <f t="shared" si="38"/>
        <v>A</v>
      </c>
      <c r="B2496" s="59" t="s">
        <v>258</v>
      </c>
      <c r="C2496" s="60" t="s">
        <v>11</v>
      </c>
      <c r="D2496" s="61">
        <v>1844.36607</v>
      </c>
      <c r="E2496" s="61">
        <v>0</v>
      </c>
      <c r="F2496" s="61">
        <v>1844.36607</v>
      </c>
    </row>
    <row r="2497" spans="1:6" s="55" customFormat="1" x14ac:dyDescent="0.25">
      <c r="A2497" s="51" t="str">
        <f t="shared" si="38"/>
        <v>A</v>
      </c>
      <c r="B2497" s="59" t="s">
        <v>258</v>
      </c>
      <c r="C2497" s="60" t="s">
        <v>12</v>
      </c>
      <c r="D2497" s="61">
        <v>20.363580000000002</v>
      </c>
      <c r="E2497" s="61">
        <v>0</v>
      </c>
      <c r="F2497" s="61">
        <v>20.363580000000002</v>
      </c>
    </row>
    <row r="2498" spans="1:6" s="55" customFormat="1" x14ac:dyDescent="0.25">
      <c r="A2498" s="51" t="str">
        <f t="shared" si="38"/>
        <v>A</v>
      </c>
      <c r="B2498" s="59" t="s">
        <v>258</v>
      </c>
      <c r="C2498" s="60" t="s">
        <v>15</v>
      </c>
      <c r="D2498" s="61">
        <v>20.755740000000003</v>
      </c>
      <c r="E2498" s="61">
        <v>0</v>
      </c>
      <c r="F2498" s="61">
        <v>20.755740000000003</v>
      </c>
    </row>
    <row r="2499" spans="1:6" s="55" customFormat="1" ht="18.75" thickBot="1" x14ac:dyDescent="0.3">
      <c r="A2499" s="51" t="str">
        <f t="shared" si="38"/>
        <v>A</v>
      </c>
      <c r="B2499" s="52" t="s">
        <v>1269</v>
      </c>
      <c r="C2499" s="53" t="s">
        <v>1270</v>
      </c>
      <c r="D2499" s="54">
        <v>671.42436999999995</v>
      </c>
      <c r="E2499" s="54">
        <v>0</v>
      </c>
      <c r="F2499" s="54">
        <v>671.42436999999995</v>
      </c>
    </row>
    <row r="2500" spans="1:6" s="55" customFormat="1" ht="15.75" thickTop="1" x14ac:dyDescent="0.25">
      <c r="A2500" s="51" t="str">
        <f t="shared" ref="A2500:A2563" si="39">IF(OR(D2500&lt;&gt;0,),"A","B")</f>
        <v>A</v>
      </c>
      <c r="B2500" s="56" t="s">
        <v>258</v>
      </c>
      <c r="C2500" s="57" t="s">
        <v>10</v>
      </c>
      <c r="D2500" s="58">
        <v>671.42436999999995</v>
      </c>
      <c r="E2500" s="58">
        <v>0</v>
      </c>
      <c r="F2500" s="58">
        <v>671.42436999999995</v>
      </c>
    </row>
    <row r="2501" spans="1:6" s="55" customFormat="1" x14ac:dyDescent="0.25">
      <c r="A2501" s="51" t="str">
        <f t="shared" si="39"/>
        <v>A</v>
      </c>
      <c r="B2501" s="59" t="s">
        <v>258</v>
      </c>
      <c r="C2501" s="60" t="s">
        <v>11</v>
      </c>
      <c r="D2501" s="61">
        <v>652.63648000000001</v>
      </c>
      <c r="E2501" s="61">
        <v>0</v>
      </c>
      <c r="F2501" s="61">
        <v>652.63648000000001</v>
      </c>
    </row>
    <row r="2502" spans="1:6" s="55" customFormat="1" x14ac:dyDescent="0.25">
      <c r="A2502" s="51" t="str">
        <f t="shared" si="39"/>
        <v>A</v>
      </c>
      <c r="B2502" s="59" t="s">
        <v>258</v>
      </c>
      <c r="C2502" s="60" t="s">
        <v>12</v>
      </c>
      <c r="D2502" s="61">
        <v>13.24774</v>
      </c>
      <c r="E2502" s="61">
        <v>0</v>
      </c>
      <c r="F2502" s="61">
        <v>13.24774</v>
      </c>
    </row>
    <row r="2503" spans="1:6" s="55" customFormat="1" x14ac:dyDescent="0.25">
      <c r="A2503" s="51" t="str">
        <f t="shared" si="39"/>
        <v>A</v>
      </c>
      <c r="B2503" s="59" t="s">
        <v>258</v>
      </c>
      <c r="C2503" s="60" t="s">
        <v>15</v>
      </c>
      <c r="D2503" s="61">
        <v>5.5401499999999997</v>
      </c>
      <c r="E2503" s="61">
        <v>0</v>
      </c>
      <c r="F2503" s="61">
        <v>5.5401499999999997</v>
      </c>
    </row>
    <row r="2504" spans="1:6" s="55" customFormat="1" ht="18.75" thickBot="1" x14ac:dyDescent="0.3">
      <c r="A2504" s="51" t="str">
        <f t="shared" si="39"/>
        <v>A</v>
      </c>
      <c r="B2504" s="52" t="s">
        <v>1271</v>
      </c>
      <c r="C2504" s="53" t="s">
        <v>1272</v>
      </c>
      <c r="D2504" s="54">
        <v>456.83354000000003</v>
      </c>
      <c r="E2504" s="54">
        <v>0</v>
      </c>
      <c r="F2504" s="54">
        <v>456.83354000000003</v>
      </c>
    </row>
    <row r="2505" spans="1:6" s="55" customFormat="1" ht="15.75" thickTop="1" x14ac:dyDescent="0.25">
      <c r="A2505" s="51" t="str">
        <f t="shared" si="39"/>
        <v>A</v>
      </c>
      <c r="B2505" s="56" t="s">
        <v>258</v>
      </c>
      <c r="C2505" s="57" t="s">
        <v>10</v>
      </c>
      <c r="D2505" s="58">
        <v>456.83354000000003</v>
      </c>
      <c r="E2505" s="58">
        <v>0</v>
      </c>
      <c r="F2505" s="58">
        <v>456.83354000000003</v>
      </c>
    </row>
    <row r="2506" spans="1:6" s="55" customFormat="1" x14ac:dyDescent="0.25">
      <c r="A2506" s="51" t="str">
        <f t="shared" si="39"/>
        <v>A</v>
      </c>
      <c r="B2506" s="59" t="s">
        <v>258</v>
      </c>
      <c r="C2506" s="60" t="s">
        <v>11</v>
      </c>
      <c r="D2506" s="61">
        <v>439.89107999999999</v>
      </c>
      <c r="E2506" s="61">
        <v>0</v>
      </c>
      <c r="F2506" s="61">
        <v>439.89107999999999</v>
      </c>
    </row>
    <row r="2507" spans="1:6" s="55" customFormat="1" x14ac:dyDescent="0.25">
      <c r="A2507" s="51" t="str">
        <f t="shared" si="39"/>
        <v>A</v>
      </c>
      <c r="B2507" s="59" t="s">
        <v>258</v>
      </c>
      <c r="C2507" s="60" t="s">
        <v>12</v>
      </c>
      <c r="D2507" s="61">
        <v>10.968</v>
      </c>
      <c r="E2507" s="61">
        <v>0</v>
      </c>
      <c r="F2507" s="61">
        <v>10.968</v>
      </c>
    </row>
    <row r="2508" spans="1:6" s="55" customFormat="1" x14ac:dyDescent="0.25">
      <c r="A2508" s="51" t="str">
        <f t="shared" si="39"/>
        <v>A</v>
      </c>
      <c r="B2508" s="59" t="s">
        <v>258</v>
      </c>
      <c r="C2508" s="60" t="s">
        <v>15</v>
      </c>
      <c r="D2508" s="61">
        <v>5.9744599999999997</v>
      </c>
      <c r="E2508" s="61">
        <v>0</v>
      </c>
      <c r="F2508" s="61">
        <v>5.9744599999999997</v>
      </c>
    </row>
    <row r="2509" spans="1:6" s="55" customFormat="1" ht="18.75" thickBot="1" x14ac:dyDescent="0.3">
      <c r="A2509" s="51" t="str">
        <f t="shared" si="39"/>
        <v>A</v>
      </c>
      <c r="B2509" s="52" t="s">
        <v>1273</v>
      </c>
      <c r="C2509" s="53" t="s">
        <v>1274</v>
      </c>
      <c r="D2509" s="54">
        <v>613.48401000000001</v>
      </c>
      <c r="E2509" s="54">
        <v>0</v>
      </c>
      <c r="F2509" s="54">
        <v>613.48401000000001</v>
      </c>
    </row>
    <row r="2510" spans="1:6" s="55" customFormat="1" ht="15.75" thickTop="1" x14ac:dyDescent="0.25">
      <c r="A2510" s="51" t="str">
        <f t="shared" si="39"/>
        <v>A</v>
      </c>
      <c r="B2510" s="56" t="s">
        <v>258</v>
      </c>
      <c r="C2510" s="57" t="s">
        <v>10</v>
      </c>
      <c r="D2510" s="58">
        <v>613.48401000000001</v>
      </c>
      <c r="E2510" s="58">
        <v>0</v>
      </c>
      <c r="F2510" s="58">
        <v>613.48401000000001</v>
      </c>
    </row>
    <row r="2511" spans="1:6" s="55" customFormat="1" x14ac:dyDescent="0.25">
      <c r="A2511" s="51" t="str">
        <f t="shared" si="39"/>
        <v>A</v>
      </c>
      <c r="B2511" s="59" t="s">
        <v>258</v>
      </c>
      <c r="C2511" s="60" t="s">
        <v>11</v>
      </c>
      <c r="D2511" s="61">
        <v>597.59342000000004</v>
      </c>
      <c r="E2511" s="61">
        <v>0</v>
      </c>
      <c r="F2511" s="61">
        <v>597.59342000000004</v>
      </c>
    </row>
    <row r="2512" spans="1:6" s="55" customFormat="1" x14ac:dyDescent="0.25">
      <c r="A2512" s="51" t="str">
        <f t="shared" si="39"/>
        <v>A</v>
      </c>
      <c r="B2512" s="59" t="s">
        <v>258</v>
      </c>
      <c r="C2512" s="60" t="s">
        <v>12</v>
      </c>
      <c r="D2512" s="61">
        <v>8.4357099999999985</v>
      </c>
      <c r="E2512" s="61">
        <v>0</v>
      </c>
      <c r="F2512" s="61">
        <v>8.4357099999999985</v>
      </c>
    </row>
    <row r="2513" spans="1:6" s="55" customFormat="1" x14ac:dyDescent="0.25">
      <c r="A2513" s="51" t="str">
        <f t="shared" si="39"/>
        <v>A</v>
      </c>
      <c r="B2513" s="59" t="s">
        <v>258</v>
      </c>
      <c r="C2513" s="60" t="s">
        <v>15</v>
      </c>
      <c r="D2513" s="61">
        <v>7.4548800000000002</v>
      </c>
      <c r="E2513" s="61">
        <v>0</v>
      </c>
      <c r="F2513" s="61">
        <v>7.4548800000000002</v>
      </c>
    </row>
    <row r="2514" spans="1:6" s="55" customFormat="1" ht="18.75" thickBot="1" x14ac:dyDescent="0.3">
      <c r="A2514" s="51" t="str">
        <f t="shared" si="39"/>
        <v>A</v>
      </c>
      <c r="B2514" s="52" t="s">
        <v>1275</v>
      </c>
      <c r="C2514" s="53" t="s">
        <v>1276</v>
      </c>
      <c r="D2514" s="54">
        <v>1336.2993600000002</v>
      </c>
      <c r="E2514" s="54">
        <v>0</v>
      </c>
      <c r="F2514" s="54">
        <v>1336.2993600000002</v>
      </c>
    </row>
    <row r="2515" spans="1:6" s="55" customFormat="1" ht="15.75" thickTop="1" x14ac:dyDescent="0.25">
      <c r="A2515" s="51" t="str">
        <f t="shared" si="39"/>
        <v>A</v>
      </c>
      <c r="B2515" s="56" t="s">
        <v>258</v>
      </c>
      <c r="C2515" s="57" t="s">
        <v>10</v>
      </c>
      <c r="D2515" s="58">
        <v>1336.2993600000002</v>
      </c>
      <c r="E2515" s="58">
        <v>0</v>
      </c>
      <c r="F2515" s="58">
        <v>1336.2993600000002</v>
      </c>
    </row>
    <row r="2516" spans="1:6" s="55" customFormat="1" x14ac:dyDescent="0.25">
      <c r="A2516" s="51" t="str">
        <f t="shared" si="39"/>
        <v>A</v>
      </c>
      <c r="B2516" s="59" t="s">
        <v>258</v>
      </c>
      <c r="C2516" s="60" t="s">
        <v>11</v>
      </c>
      <c r="D2516" s="61">
        <v>1303.3723300000001</v>
      </c>
      <c r="E2516" s="61">
        <v>0</v>
      </c>
      <c r="F2516" s="61">
        <v>1303.3723300000001</v>
      </c>
    </row>
    <row r="2517" spans="1:6" s="55" customFormat="1" x14ac:dyDescent="0.25">
      <c r="A2517" s="51" t="str">
        <f t="shared" si="39"/>
        <v>A</v>
      </c>
      <c r="B2517" s="59" t="s">
        <v>258</v>
      </c>
      <c r="C2517" s="60" t="s">
        <v>12</v>
      </c>
      <c r="D2517" s="61">
        <v>20.234999999999999</v>
      </c>
      <c r="E2517" s="61">
        <v>0</v>
      </c>
      <c r="F2517" s="61">
        <v>20.234999999999999</v>
      </c>
    </row>
    <row r="2518" spans="1:6" s="55" customFormat="1" x14ac:dyDescent="0.25">
      <c r="A2518" s="51" t="str">
        <f t="shared" si="39"/>
        <v>A</v>
      </c>
      <c r="B2518" s="59" t="s">
        <v>258</v>
      </c>
      <c r="C2518" s="60" t="s">
        <v>15</v>
      </c>
      <c r="D2518" s="61">
        <v>12.692030000000001</v>
      </c>
      <c r="E2518" s="61">
        <v>0</v>
      </c>
      <c r="F2518" s="61">
        <v>12.692030000000001</v>
      </c>
    </row>
    <row r="2519" spans="1:6" s="55" customFormat="1" ht="18.75" thickBot="1" x14ac:dyDescent="0.3">
      <c r="A2519" s="51" t="str">
        <f t="shared" si="39"/>
        <v>A</v>
      </c>
      <c r="B2519" s="52" t="s">
        <v>1277</v>
      </c>
      <c r="C2519" s="53" t="s">
        <v>1278</v>
      </c>
      <c r="D2519" s="54">
        <v>4442.9450099999995</v>
      </c>
      <c r="E2519" s="54">
        <v>0</v>
      </c>
      <c r="F2519" s="54">
        <v>4442.9450099999995</v>
      </c>
    </row>
    <row r="2520" spans="1:6" s="55" customFormat="1" ht="15.75" thickTop="1" x14ac:dyDescent="0.25">
      <c r="A2520" s="51" t="str">
        <f t="shared" si="39"/>
        <v>A</v>
      </c>
      <c r="B2520" s="56" t="s">
        <v>258</v>
      </c>
      <c r="C2520" s="57" t="s">
        <v>10</v>
      </c>
      <c r="D2520" s="58">
        <v>4442.9450099999995</v>
      </c>
      <c r="E2520" s="58">
        <v>0</v>
      </c>
      <c r="F2520" s="58">
        <v>4442.9450099999995</v>
      </c>
    </row>
    <row r="2521" spans="1:6" s="55" customFormat="1" x14ac:dyDescent="0.25">
      <c r="A2521" s="51" t="str">
        <f t="shared" si="39"/>
        <v>A</v>
      </c>
      <c r="B2521" s="59" t="s">
        <v>258</v>
      </c>
      <c r="C2521" s="60" t="s">
        <v>11</v>
      </c>
      <c r="D2521" s="61">
        <v>4405.5546900000008</v>
      </c>
      <c r="E2521" s="61">
        <v>0</v>
      </c>
      <c r="F2521" s="61">
        <v>4405.5546900000008</v>
      </c>
    </row>
    <row r="2522" spans="1:6" s="55" customFormat="1" x14ac:dyDescent="0.25">
      <c r="A2522" s="51" t="str">
        <f t="shared" si="39"/>
        <v>A</v>
      </c>
      <c r="B2522" s="59" t="s">
        <v>258</v>
      </c>
      <c r="C2522" s="60" t="s">
        <v>12</v>
      </c>
      <c r="D2522" s="61">
        <v>9.1780600000000003</v>
      </c>
      <c r="E2522" s="61">
        <v>0</v>
      </c>
      <c r="F2522" s="61">
        <v>9.1780600000000003</v>
      </c>
    </row>
    <row r="2523" spans="1:6" s="55" customFormat="1" x14ac:dyDescent="0.25">
      <c r="A2523" s="51" t="str">
        <f t="shared" si="39"/>
        <v>A</v>
      </c>
      <c r="B2523" s="59" t="s">
        <v>258</v>
      </c>
      <c r="C2523" s="60" t="s">
        <v>15</v>
      </c>
      <c r="D2523" s="61">
        <v>28.212259999999997</v>
      </c>
      <c r="E2523" s="61">
        <v>0</v>
      </c>
      <c r="F2523" s="61">
        <v>28.212259999999997</v>
      </c>
    </row>
    <row r="2524" spans="1:6" s="55" customFormat="1" ht="54.75" thickBot="1" x14ac:dyDescent="0.3">
      <c r="A2524" s="51" t="str">
        <f t="shared" si="39"/>
        <v>A</v>
      </c>
      <c r="B2524" s="52" t="s">
        <v>1279</v>
      </c>
      <c r="C2524" s="53" t="s">
        <v>1280</v>
      </c>
      <c r="D2524" s="54">
        <v>97.114960000000011</v>
      </c>
      <c r="E2524" s="54">
        <v>0</v>
      </c>
      <c r="F2524" s="54">
        <v>97.114960000000011</v>
      </c>
    </row>
    <row r="2525" spans="1:6" s="55" customFormat="1" ht="15.75" thickTop="1" x14ac:dyDescent="0.25">
      <c r="A2525" s="51" t="str">
        <f t="shared" si="39"/>
        <v>A</v>
      </c>
      <c r="B2525" s="56" t="s">
        <v>258</v>
      </c>
      <c r="C2525" s="57" t="s">
        <v>10</v>
      </c>
      <c r="D2525" s="58">
        <v>97.114960000000011</v>
      </c>
      <c r="E2525" s="58">
        <v>0</v>
      </c>
      <c r="F2525" s="58">
        <v>97.114960000000011</v>
      </c>
    </row>
    <row r="2526" spans="1:6" s="55" customFormat="1" x14ac:dyDescent="0.25">
      <c r="A2526" s="51" t="str">
        <f t="shared" si="39"/>
        <v>A</v>
      </c>
      <c r="B2526" s="59" t="s">
        <v>258</v>
      </c>
      <c r="C2526" s="60" t="s">
        <v>11</v>
      </c>
      <c r="D2526" s="61">
        <v>97.114960000000011</v>
      </c>
      <c r="E2526" s="61">
        <v>0</v>
      </c>
      <c r="F2526" s="61">
        <v>97.114960000000011</v>
      </c>
    </row>
    <row r="2527" spans="1:6" ht="90.75" thickBot="1" x14ac:dyDescent="0.3">
      <c r="A2527" s="31" t="str">
        <f t="shared" si="39"/>
        <v>A</v>
      </c>
      <c r="B2527" s="42" t="s">
        <v>1281</v>
      </c>
      <c r="C2527" s="43" t="s">
        <v>1282</v>
      </c>
      <c r="D2527" s="44">
        <v>1854.2033900000001</v>
      </c>
      <c r="E2527" s="44">
        <v>1832.3492500000002</v>
      </c>
      <c r="F2527" s="44">
        <v>21.854140000000001</v>
      </c>
    </row>
    <row r="2528" spans="1:6" ht="15.75" thickTop="1" x14ac:dyDescent="0.25">
      <c r="A2528" s="31" t="str">
        <f t="shared" si="39"/>
        <v>A</v>
      </c>
      <c r="B2528" s="45" t="s">
        <v>258</v>
      </c>
      <c r="C2528" s="46" t="s">
        <v>10</v>
      </c>
      <c r="D2528" s="47">
        <v>1766.6833900000001</v>
      </c>
      <c r="E2528" s="47">
        <v>1745.5892500000002</v>
      </c>
      <c r="F2528" s="47">
        <v>21.094139999999999</v>
      </c>
    </row>
    <row r="2529" spans="1:6" x14ac:dyDescent="0.25">
      <c r="A2529" s="31" t="str">
        <f t="shared" si="39"/>
        <v>A</v>
      </c>
      <c r="B2529" s="48" t="s">
        <v>258</v>
      </c>
      <c r="C2529" s="49" t="s">
        <v>11</v>
      </c>
      <c r="D2529" s="50">
        <v>855.13192000000004</v>
      </c>
      <c r="E2529" s="50">
        <v>855.13192000000004</v>
      </c>
      <c r="F2529" s="50">
        <v>0</v>
      </c>
    </row>
    <row r="2530" spans="1:6" x14ac:dyDescent="0.25">
      <c r="A2530" s="31" t="str">
        <f t="shared" si="39"/>
        <v>A</v>
      </c>
      <c r="B2530" s="48" t="s">
        <v>258</v>
      </c>
      <c r="C2530" s="49" t="s">
        <v>12</v>
      </c>
      <c r="D2530" s="50">
        <v>858.89365000000009</v>
      </c>
      <c r="E2530" s="50">
        <v>837.79951000000005</v>
      </c>
      <c r="F2530" s="50">
        <v>21.094139999999999</v>
      </c>
    </row>
    <row r="2531" spans="1:6" x14ac:dyDescent="0.25">
      <c r="A2531" s="31" t="str">
        <f t="shared" si="39"/>
        <v>A</v>
      </c>
      <c r="B2531" s="48" t="s">
        <v>258</v>
      </c>
      <c r="C2531" s="49" t="s">
        <v>15</v>
      </c>
      <c r="D2531" s="50">
        <v>18.922840000000001</v>
      </c>
      <c r="E2531" s="50">
        <v>18.922840000000001</v>
      </c>
      <c r="F2531" s="50">
        <v>0</v>
      </c>
    </row>
    <row r="2532" spans="1:6" x14ac:dyDescent="0.25">
      <c r="A2532" s="31" t="str">
        <f t="shared" si="39"/>
        <v>A</v>
      </c>
      <c r="B2532" s="48" t="s">
        <v>258</v>
      </c>
      <c r="C2532" s="49" t="s">
        <v>16</v>
      </c>
      <c r="D2532" s="50">
        <v>33.73498</v>
      </c>
      <c r="E2532" s="50">
        <v>33.73498</v>
      </c>
      <c r="F2532" s="50">
        <v>0</v>
      </c>
    </row>
    <row r="2533" spans="1:6" x14ac:dyDescent="0.25">
      <c r="A2533" s="31" t="str">
        <f t="shared" si="39"/>
        <v>A</v>
      </c>
      <c r="B2533" s="45" t="s">
        <v>258</v>
      </c>
      <c r="C2533" s="46" t="s">
        <v>17</v>
      </c>
      <c r="D2533" s="47">
        <v>87.52000000000001</v>
      </c>
      <c r="E2533" s="47">
        <v>86.76</v>
      </c>
      <c r="F2533" s="47">
        <v>0.76</v>
      </c>
    </row>
    <row r="2534" spans="1:6" ht="72.75" thickBot="1" x14ac:dyDescent="0.3">
      <c r="A2534" s="31" t="str">
        <f t="shared" si="39"/>
        <v>A</v>
      </c>
      <c r="B2534" s="42" t="s">
        <v>1283</v>
      </c>
      <c r="C2534" s="43" t="s">
        <v>1284</v>
      </c>
      <c r="D2534" s="44">
        <v>1222.80503</v>
      </c>
      <c r="E2534" s="44">
        <v>1214.88103</v>
      </c>
      <c r="F2534" s="44">
        <v>7.9240000000000004</v>
      </c>
    </row>
    <row r="2535" spans="1:6" ht="15.75" thickTop="1" x14ac:dyDescent="0.25">
      <c r="A2535" s="31" t="str">
        <f t="shared" si="39"/>
        <v>A</v>
      </c>
      <c r="B2535" s="45" t="s">
        <v>258</v>
      </c>
      <c r="C2535" s="46" t="s">
        <v>10</v>
      </c>
      <c r="D2535" s="47">
        <v>1222.80503</v>
      </c>
      <c r="E2535" s="47">
        <v>1214.88103</v>
      </c>
      <c r="F2535" s="47">
        <v>7.9240000000000004</v>
      </c>
    </row>
    <row r="2536" spans="1:6" x14ac:dyDescent="0.25">
      <c r="A2536" s="31" t="str">
        <f t="shared" si="39"/>
        <v>A</v>
      </c>
      <c r="B2536" s="48" t="s">
        <v>258</v>
      </c>
      <c r="C2536" s="49" t="s">
        <v>11</v>
      </c>
      <c r="D2536" s="50">
        <v>271.27994999999999</v>
      </c>
      <c r="E2536" s="50">
        <v>271.27994999999999</v>
      </c>
      <c r="F2536" s="50">
        <v>0</v>
      </c>
    </row>
    <row r="2537" spans="1:6" x14ac:dyDescent="0.25">
      <c r="A2537" s="31" t="str">
        <f t="shared" si="39"/>
        <v>A</v>
      </c>
      <c r="B2537" s="48" t="s">
        <v>258</v>
      </c>
      <c r="C2537" s="49" t="s">
        <v>12</v>
      </c>
      <c r="D2537" s="50">
        <v>924.93759</v>
      </c>
      <c r="E2537" s="50">
        <v>917.01359000000002</v>
      </c>
      <c r="F2537" s="50">
        <v>7.9240000000000004</v>
      </c>
    </row>
    <row r="2538" spans="1:6" x14ac:dyDescent="0.25">
      <c r="A2538" s="31" t="str">
        <f t="shared" si="39"/>
        <v>A</v>
      </c>
      <c r="B2538" s="48" t="s">
        <v>258</v>
      </c>
      <c r="C2538" s="49" t="s">
        <v>15</v>
      </c>
      <c r="D2538" s="50">
        <v>4.7202399999999995</v>
      </c>
      <c r="E2538" s="50">
        <v>4.7202399999999995</v>
      </c>
      <c r="F2538" s="50">
        <v>0</v>
      </c>
    </row>
    <row r="2539" spans="1:6" x14ac:dyDescent="0.25">
      <c r="A2539" s="31" t="str">
        <f t="shared" si="39"/>
        <v>A</v>
      </c>
      <c r="B2539" s="48" t="s">
        <v>258</v>
      </c>
      <c r="C2539" s="49" t="s">
        <v>16</v>
      </c>
      <c r="D2539" s="50">
        <v>21.867249999999999</v>
      </c>
      <c r="E2539" s="50">
        <v>21.867249999999999</v>
      </c>
      <c r="F2539" s="50">
        <v>0</v>
      </c>
    </row>
    <row r="2540" spans="1:6" ht="54.75" thickBot="1" x14ac:dyDescent="0.3">
      <c r="A2540" s="31" t="str">
        <f t="shared" si="39"/>
        <v>A</v>
      </c>
      <c r="B2540" s="42" t="s">
        <v>1285</v>
      </c>
      <c r="C2540" s="43" t="s">
        <v>1286</v>
      </c>
      <c r="D2540" s="44">
        <v>30535.240350000004</v>
      </c>
      <c r="E2540" s="44">
        <v>29726.054560000004</v>
      </c>
      <c r="F2540" s="44">
        <v>809.18578999999988</v>
      </c>
    </row>
    <row r="2541" spans="1:6" ht="15.75" thickTop="1" x14ac:dyDescent="0.25">
      <c r="A2541" s="31" t="str">
        <f t="shared" si="39"/>
        <v>A</v>
      </c>
      <c r="B2541" s="45" t="s">
        <v>258</v>
      </c>
      <c r="C2541" s="46" t="s">
        <v>10</v>
      </c>
      <c r="D2541" s="47">
        <v>30156.977590000002</v>
      </c>
      <c r="E2541" s="47">
        <v>29382.285800000001</v>
      </c>
      <c r="F2541" s="47">
        <v>774.69178999999997</v>
      </c>
    </row>
    <row r="2542" spans="1:6" x14ac:dyDescent="0.25">
      <c r="A2542" s="31" t="str">
        <f t="shared" si="39"/>
        <v>A</v>
      </c>
      <c r="B2542" s="48" t="s">
        <v>258</v>
      </c>
      <c r="C2542" s="49" t="s">
        <v>11</v>
      </c>
      <c r="D2542" s="50">
        <v>19870.334930000001</v>
      </c>
      <c r="E2542" s="50">
        <v>19870.334930000001</v>
      </c>
      <c r="F2542" s="50">
        <v>0</v>
      </c>
    </row>
    <row r="2543" spans="1:6" x14ac:dyDescent="0.25">
      <c r="A2543" s="31" t="str">
        <f t="shared" si="39"/>
        <v>A</v>
      </c>
      <c r="B2543" s="48" t="s">
        <v>258</v>
      </c>
      <c r="C2543" s="49" t="s">
        <v>12</v>
      </c>
      <c r="D2543" s="50">
        <v>8888.5100899999998</v>
      </c>
      <c r="E2543" s="50">
        <v>8144.5738700000002</v>
      </c>
      <c r="F2543" s="50">
        <v>743.93621999999993</v>
      </c>
    </row>
    <row r="2544" spans="1:6" x14ac:dyDescent="0.25">
      <c r="A2544" s="31" t="str">
        <f t="shared" si="39"/>
        <v>A</v>
      </c>
      <c r="B2544" s="48" t="s">
        <v>258</v>
      </c>
      <c r="C2544" s="49" t="s">
        <v>2</v>
      </c>
      <c r="D2544" s="50">
        <v>107.41140000000001</v>
      </c>
      <c r="E2544" s="50">
        <v>76.655830000000009</v>
      </c>
      <c r="F2544" s="50">
        <v>30.755569999999999</v>
      </c>
    </row>
    <row r="2545" spans="1:6" x14ac:dyDescent="0.25">
      <c r="A2545" s="31" t="str">
        <f t="shared" si="39"/>
        <v>A</v>
      </c>
      <c r="B2545" s="48" t="s">
        <v>258</v>
      </c>
      <c r="C2545" s="49" t="s">
        <v>15</v>
      </c>
      <c r="D2545" s="50">
        <v>475.16478000000001</v>
      </c>
      <c r="E2545" s="50">
        <v>475.16478000000001</v>
      </c>
      <c r="F2545" s="50">
        <v>0</v>
      </c>
    </row>
    <row r="2546" spans="1:6" x14ac:dyDescent="0.25">
      <c r="A2546" s="31" t="str">
        <f t="shared" si="39"/>
        <v>A</v>
      </c>
      <c r="B2546" s="48" t="s">
        <v>258</v>
      </c>
      <c r="C2546" s="49" t="s">
        <v>16</v>
      </c>
      <c r="D2546" s="50">
        <v>815.55638999999985</v>
      </c>
      <c r="E2546" s="50">
        <v>815.55638999999985</v>
      </c>
      <c r="F2546" s="50">
        <v>0</v>
      </c>
    </row>
    <row r="2547" spans="1:6" x14ac:dyDescent="0.25">
      <c r="A2547" s="31" t="str">
        <f t="shared" si="39"/>
        <v>A</v>
      </c>
      <c r="B2547" s="45" t="s">
        <v>258</v>
      </c>
      <c r="C2547" s="46" t="s">
        <v>17</v>
      </c>
      <c r="D2547" s="47">
        <v>378.26275999999996</v>
      </c>
      <c r="E2547" s="47">
        <v>343.76875999999999</v>
      </c>
      <c r="F2547" s="47">
        <v>34.494</v>
      </c>
    </row>
    <row r="2548" spans="1:6" s="55" customFormat="1" ht="18.75" thickBot="1" x14ac:dyDescent="0.3">
      <c r="A2548" s="51" t="str">
        <f t="shared" si="39"/>
        <v>A</v>
      </c>
      <c r="B2548" s="52" t="s">
        <v>1287</v>
      </c>
      <c r="C2548" s="53" t="s">
        <v>1288</v>
      </c>
      <c r="D2548" s="54">
        <v>29497.691480000005</v>
      </c>
      <c r="E2548" s="54">
        <v>29497.691480000005</v>
      </c>
      <c r="F2548" s="54">
        <v>0</v>
      </c>
    </row>
    <row r="2549" spans="1:6" s="55" customFormat="1" ht="15.75" thickTop="1" x14ac:dyDescent="0.25">
      <c r="A2549" s="51" t="str">
        <f t="shared" si="39"/>
        <v>A</v>
      </c>
      <c r="B2549" s="56" t="s">
        <v>258</v>
      </c>
      <c r="C2549" s="57" t="s">
        <v>10</v>
      </c>
      <c r="D2549" s="58">
        <v>29153.922720000002</v>
      </c>
      <c r="E2549" s="58">
        <v>29153.922720000002</v>
      </c>
      <c r="F2549" s="58">
        <v>0</v>
      </c>
    </row>
    <row r="2550" spans="1:6" s="55" customFormat="1" x14ac:dyDescent="0.25">
      <c r="A2550" s="51" t="str">
        <f t="shared" si="39"/>
        <v>A</v>
      </c>
      <c r="B2550" s="59" t="s">
        <v>258</v>
      </c>
      <c r="C2550" s="60" t="s">
        <v>11</v>
      </c>
      <c r="D2550" s="61">
        <v>19691.560679999999</v>
      </c>
      <c r="E2550" s="61">
        <v>19691.560679999999</v>
      </c>
      <c r="F2550" s="61">
        <v>0</v>
      </c>
    </row>
    <row r="2551" spans="1:6" s="55" customFormat="1" x14ac:dyDescent="0.25">
      <c r="A2551" s="51" t="str">
        <f t="shared" si="39"/>
        <v>A</v>
      </c>
      <c r="B2551" s="59" t="s">
        <v>258</v>
      </c>
      <c r="C2551" s="60" t="s">
        <v>12</v>
      </c>
      <c r="D2551" s="61">
        <v>8117.2511900000009</v>
      </c>
      <c r="E2551" s="61">
        <v>8117.2511900000009</v>
      </c>
      <c r="F2551" s="61">
        <v>0</v>
      </c>
    </row>
    <row r="2552" spans="1:6" s="55" customFormat="1" x14ac:dyDescent="0.25">
      <c r="A2552" s="51" t="str">
        <f t="shared" si="39"/>
        <v>A</v>
      </c>
      <c r="B2552" s="59" t="s">
        <v>258</v>
      </c>
      <c r="C2552" s="60" t="s">
        <v>2</v>
      </c>
      <c r="D2552" s="61">
        <v>59.892000000000003</v>
      </c>
      <c r="E2552" s="61">
        <v>59.892000000000003</v>
      </c>
      <c r="F2552" s="61">
        <v>0</v>
      </c>
    </row>
    <row r="2553" spans="1:6" s="55" customFormat="1" x14ac:dyDescent="0.25">
      <c r="A2553" s="51" t="str">
        <f t="shared" si="39"/>
        <v>A</v>
      </c>
      <c r="B2553" s="59" t="s">
        <v>258</v>
      </c>
      <c r="C2553" s="60" t="s">
        <v>15</v>
      </c>
      <c r="D2553" s="61">
        <v>474.41478000000001</v>
      </c>
      <c r="E2553" s="61">
        <v>474.41478000000001</v>
      </c>
      <c r="F2553" s="61">
        <v>0</v>
      </c>
    </row>
    <row r="2554" spans="1:6" s="55" customFormat="1" x14ac:dyDescent="0.25">
      <c r="A2554" s="51" t="str">
        <f t="shared" si="39"/>
        <v>A</v>
      </c>
      <c r="B2554" s="59" t="s">
        <v>258</v>
      </c>
      <c r="C2554" s="60" t="s">
        <v>16</v>
      </c>
      <c r="D2554" s="61">
        <v>810.80406999999991</v>
      </c>
      <c r="E2554" s="61">
        <v>810.80406999999991</v>
      </c>
      <c r="F2554" s="61">
        <v>0</v>
      </c>
    </row>
    <row r="2555" spans="1:6" s="55" customFormat="1" x14ac:dyDescent="0.25">
      <c r="A2555" s="51" t="str">
        <f t="shared" si="39"/>
        <v>A</v>
      </c>
      <c r="B2555" s="56" t="s">
        <v>258</v>
      </c>
      <c r="C2555" s="57" t="s">
        <v>17</v>
      </c>
      <c r="D2555" s="58">
        <v>343.76875999999999</v>
      </c>
      <c r="E2555" s="58">
        <v>343.76875999999999</v>
      </c>
      <c r="F2555" s="58">
        <v>0</v>
      </c>
    </row>
    <row r="2556" spans="1:6" s="55" customFormat="1" ht="36.75" thickBot="1" x14ac:dyDescent="0.3">
      <c r="A2556" s="51" t="str">
        <f t="shared" si="39"/>
        <v>A</v>
      </c>
      <c r="B2556" s="52" t="s">
        <v>1289</v>
      </c>
      <c r="C2556" s="53" t="s">
        <v>1290</v>
      </c>
      <c r="D2556" s="54">
        <v>1037.5488699999999</v>
      </c>
      <c r="E2556" s="54">
        <v>228.36308000000002</v>
      </c>
      <c r="F2556" s="54">
        <v>809.18578999999988</v>
      </c>
    </row>
    <row r="2557" spans="1:6" s="55" customFormat="1" ht="15.75" thickTop="1" x14ac:dyDescent="0.25">
      <c r="A2557" s="51" t="str">
        <f t="shared" si="39"/>
        <v>A</v>
      </c>
      <c r="B2557" s="56" t="s">
        <v>258</v>
      </c>
      <c r="C2557" s="57" t="s">
        <v>10</v>
      </c>
      <c r="D2557" s="58">
        <v>1003.0548699999999</v>
      </c>
      <c r="E2557" s="58">
        <v>228.36308000000002</v>
      </c>
      <c r="F2557" s="58">
        <v>774.69178999999997</v>
      </c>
    </row>
    <row r="2558" spans="1:6" s="55" customFormat="1" x14ac:dyDescent="0.25">
      <c r="A2558" s="51" t="str">
        <f t="shared" si="39"/>
        <v>A</v>
      </c>
      <c r="B2558" s="59" t="s">
        <v>258</v>
      </c>
      <c r="C2558" s="60" t="s">
        <v>11</v>
      </c>
      <c r="D2558" s="61">
        <v>178.77424999999999</v>
      </c>
      <c r="E2558" s="61">
        <v>178.77424999999999</v>
      </c>
      <c r="F2558" s="61">
        <v>0</v>
      </c>
    </row>
    <row r="2559" spans="1:6" s="55" customFormat="1" x14ac:dyDescent="0.25">
      <c r="A2559" s="51" t="str">
        <f t="shared" si="39"/>
        <v>A</v>
      </c>
      <c r="B2559" s="59" t="s">
        <v>258</v>
      </c>
      <c r="C2559" s="60" t="s">
        <v>12</v>
      </c>
      <c r="D2559" s="61">
        <v>771.25889999999993</v>
      </c>
      <c r="E2559" s="61">
        <v>27.322680000000002</v>
      </c>
      <c r="F2559" s="61">
        <v>743.93621999999993</v>
      </c>
    </row>
    <row r="2560" spans="1:6" s="55" customFormat="1" x14ac:dyDescent="0.25">
      <c r="A2560" s="51" t="str">
        <f t="shared" si="39"/>
        <v>A</v>
      </c>
      <c r="B2560" s="59" t="s">
        <v>258</v>
      </c>
      <c r="C2560" s="60" t="s">
        <v>2</v>
      </c>
      <c r="D2560" s="61">
        <v>47.519400000000005</v>
      </c>
      <c r="E2560" s="61">
        <v>16.763830000000002</v>
      </c>
      <c r="F2560" s="61">
        <v>30.755569999999999</v>
      </c>
    </row>
    <row r="2561" spans="1:6" s="55" customFormat="1" x14ac:dyDescent="0.25">
      <c r="A2561" s="51" t="str">
        <f t="shared" si="39"/>
        <v>A</v>
      </c>
      <c r="B2561" s="59" t="s">
        <v>258</v>
      </c>
      <c r="C2561" s="60" t="s">
        <v>15</v>
      </c>
      <c r="D2561" s="61">
        <v>0.75</v>
      </c>
      <c r="E2561" s="61">
        <v>0.75</v>
      </c>
      <c r="F2561" s="61">
        <v>0</v>
      </c>
    </row>
    <row r="2562" spans="1:6" s="55" customFormat="1" x14ac:dyDescent="0.25">
      <c r="A2562" s="51" t="str">
        <f t="shared" si="39"/>
        <v>A</v>
      </c>
      <c r="B2562" s="59" t="s">
        <v>258</v>
      </c>
      <c r="C2562" s="60" t="s">
        <v>16</v>
      </c>
      <c r="D2562" s="61">
        <v>4.7523200000000001</v>
      </c>
      <c r="E2562" s="61">
        <v>4.7523200000000001</v>
      </c>
      <c r="F2562" s="61">
        <v>0</v>
      </c>
    </row>
    <row r="2563" spans="1:6" s="55" customFormat="1" x14ac:dyDescent="0.25">
      <c r="A2563" s="51" t="str">
        <f t="shared" si="39"/>
        <v>A</v>
      </c>
      <c r="B2563" s="56" t="s">
        <v>258</v>
      </c>
      <c r="C2563" s="57" t="s">
        <v>17</v>
      </c>
      <c r="D2563" s="58">
        <v>34.494</v>
      </c>
      <c r="E2563" s="58">
        <v>0</v>
      </c>
      <c r="F2563" s="58">
        <v>34.494</v>
      </c>
    </row>
    <row r="2564" spans="1:6" ht="72.75" thickBot="1" x14ac:dyDescent="0.3">
      <c r="A2564" s="31" t="str">
        <f t="shared" ref="A2564:A2627" si="40">IF(OR(D2564&lt;&gt;0,),"A","B")</f>
        <v>A</v>
      </c>
      <c r="B2564" s="42" t="s">
        <v>1291</v>
      </c>
      <c r="C2564" s="43" t="s">
        <v>1292</v>
      </c>
      <c r="D2564" s="44">
        <v>32331.054089999998</v>
      </c>
      <c r="E2564" s="44">
        <v>0</v>
      </c>
      <c r="F2564" s="44">
        <v>32331.054089999998</v>
      </c>
    </row>
    <row r="2565" spans="1:6" ht="15.75" thickTop="1" x14ac:dyDescent="0.25">
      <c r="A2565" s="31" t="str">
        <f t="shared" si="40"/>
        <v>A</v>
      </c>
      <c r="B2565" s="45" t="s">
        <v>258</v>
      </c>
      <c r="C2565" s="46" t="s">
        <v>10</v>
      </c>
      <c r="D2565" s="47">
        <v>28494.839389999997</v>
      </c>
      <c r="E2565" s="47">
        <v>0</v>
      </c>
      <c r="F2565" s="47">
        <v>28494.839389999997</v>
      </c>
    </row>
    <row r="2566" spans="1:6" x14ac:dyDescent="0.25">
      <c r="A2566" s="31" t="str">
        <f t="shared" si="40"/>
        <v>A</v>
      </c>
      <c r="B2566" s="48" t="s">
        <v>258</v>
      </c>
      <c r="C2566" s="49" t="s">
        <v>11</v>
      </c>
      <c r="D2566" s="50">
        <v>5171.47073</v>
      </c>
      <c r="E2566" s="50">
        <v>0</v>
      </c>
      <c r="F2566" s="50">
        <v>5171.47073</v>
      </c>
    </row>
    <row r="2567" spans="1:6" x14ac:dyDescent="0.25">
      <c r="A2567" s="31" t="str">
        <f t="shared" si="40"/>
        <v>A</v>
      </c>
      <c r="B2567" s="48" t="s">
        <v>258</v>
      </c>
      <c r="C2567" s="49" t="s">
        <v>12</v>
      </c>
      <c r="D2567" s="50">
        <v>15585.151179999999</v>
      </c>
      <c r="E2567" s="50">
        <v>0</v>
      </c>
      <c r="F2567" s="50">
        <v>15585.151179999999</v>
      </c>
    </row>
    <row r="2568" spans="1:6" x14ac:dyDescent="0.25">
      <c r="A2568" s="31" t="str">
        <f t="shared" si="40"/>
        <v>A</v>
      </c>
      <c r="B2568" s="48" t="s">
        <v>258</v>
      </c>
      <c r="C2568" s="49" t="s">
        <v>2</v>
      </c>
      <c r="D2568" s="50">
        <v>7192.9883699999991</v>
      </c>
      <c r="E2568" s="50">
        <v>0</v>
      </c>
      <c r="F2568" s="50">
        <v>7192.9883699999991</v>
      </c>
    </row>
    <row r="2569" spans="1:6" x14ac:dyDescent="0.25">
      <c r="A2569" s="31" t="str">
        <f t="shared" si="40"/>
        <v>A</v>
      </c>
      <c r="B2569" s="48" t="s">
        <v>258</v>
      </c>
      <c r="C2569" s="49" t="s">
        <v>15</v>
      </c>
      <c r="D2569" s="50">
        <v>175.58645999999999</v>
      </c>
      <c r="E2569" s="50">
        <v>0</v>
      </c>
      <c r="F2569" s="50">
        <v>175.58645999999999</v>
      </c>
    </row>
    <row r="2570" spans="1:6" x14ac:dyDescent="0.25">
      <c r="A2570" s="31" t="str">
        <f t="shared" si="40"/>
        <v>A</v>
      </c>
      <c r="B2570" s="48" t="s">
        <v>258</v>
      </c>
      <c r="C2570" s="49" t="s">
        <v>16</v>
      </c>
      <c r="D2570" s="50">
        <v>369.64265</v>
      </c>
      <c r="E2570" s="50">
        <v>0</v>
      </c>
      <c r="F2570" s="50">
        <v>369.64265</v>
      </c>
    </row>
    <row r="2571" spans="1:6" x14ac:dyDescent="0.25">
      <c r="A2571" s="31" t="str">
        <f t="shared" si="40"/>
        <v>A</v>
      </c>
      <c r="B2571" s="45" t="s">
        <v>258</v>
      </c>
      <c r="C2571" s="46" t="s">
        <v>17</v>
      </c>
      <c r="D2571" s="47">
        <v>3836.2147</v>
      </c>
      <c r="E2571" s="47">
        <v>0</v>
      </c>
      <c r="F2571" s="47">
        <v>3836.2147</v>
      </c>
    </row>
    <row r="2572" spans="1:6" s="55" customFormat="1" ht="36.75" thickBot="1" x14ac:dyDescent="0.3">
      <c r="A2572" s="51" t="str">
        <f t="shared" si="40"/>
        <v>A</v>
      </c>
      <c r="B2572" s="52" t="s">
        <v>1293</v>
      </c>
      <c r="C2572" s="53" t="s">
        <v>1294</v>
      </c>
      <c r="D2572" s="54">
        <v>32246.809319999997</v>
      </c>
      <c r="E2572" s="54">
        <v>0</v>
      </c>
      <c r="F2572" s="54">
        <v>32246.809319999997</v>
      </c>
    </row>
    <row r="2573" spans="1:6" s="55" customFormat="1" ht="15.75" thickTop="1" x14ac:dyDescent="0.25">
      <c r="A2573" s="51" t="str">
        <f t="shared" si="40"/>
        <v>A</v>
      </c>
      <c r="B2573" s="56" t="s">
        <v>258</v>
      </c>
      <c r="C2573" s="57" t="s">
        <v>10</v>
      </c>
      <c r="D2573" s="58">
        <v>28410.594619999996</v>
      </c>
      <c r="E2573" s="58">
        <v>0</v>
      </c>
      <c r="F2573" s="58">
        <v>28410.594619999996</v>
      </c>
    </row>
    <row r="2574" spans="1:6" s="55" customFormat="1" x14ac:dyDescent="0.25">
      <c r="A2574" s="51" t="str">
        <f t="shared" si="40"/>
        <v>A</v>
      </c>
      <c r="B2574" s="59" t="s">
        <v>258</v>
      </c>
      <c r="C2574" s="60" t="s">
        <v>11</v>
      </c>
      <c r="D2574" s="61">
        <v>5163.3707300000005</v>
      </c>
      <c r="E2574" s="61">
        <v>0</v>
      </c>
      <c r="F2574" s="61">
        <v>5163.3707300000005</v>
      </c>
    </row>
    <row r="2575" spans="1:6" s="55" customFormat="1" x14ac:dyDescent="0.25">
      <c r="A2575" s="51" t="str">
        <f t="shared" si="40"/>
        <v>A</v>
      </c>
      <c r="B2575" s="59" t="s">
        <v>258</v>
      </c>
      <c r="C2575" s="60" t="s">
        <v>12</v>
      </c>
      <c r="D2575" s="61">
        <v>15528.238170000001</v>
      </c>
      <c r="E2575" s="61">
        <v>0</v>
      </c>
      <c r="F2575" s="61">
        <v>15528.238170000001</v>
      </c>
    </row>
    <row r="2576" spans="1:6" s="55" customFormat="1" x14ac:dyDescent="0.25">
      <c r="A2576" s="51" t="str">
        <f t="shared" si="40"/>
        <v>A</v>
      </c>
      <c r="B2576" s="59" t="s">
        <v>258</v>
      </c>
      <c r="C2576" s="60" t="s">
        <v>2</v>
      </c>
      <c r="D2576" s="61">
        <v>7192.9883699999991</v>
      </c>
      <c r="E2576" s="61">
        <v>0</v>
      </c>
      <c r="F2576" s="61">
        <v>7192.9883699999991</v>
      </c>
    </row>
    <row r="2577" spans="1:6" s="55" customFormat="1" x14ac:dyDescent="0.25">
      <c r="A2577" s="51" t="str">
        <f t="shared" si="40"/>
        <v>A</v>
      </c>
      <c r="B2577" s="59" t="s">
        <v>258</v>
      </c>
      <c r="C2577" s="60" t="s">
        <v>15</v>
      </c>
      <c r="D2577" s="61">
        <v>175.58645999999999</v>
      </c>
      <c r="E2577" s="61">
        <v>0</v>
      </c>
      <c r="F2577" s="61">
        <v>175.58645999999999</v>
      </c>
    </row>
    <row r="2578" spans="1:6" s="55" customFormat="1" x14ac:dyDescent="0.25">
      <c r="A2578" s="51" t="str">
        <f t="shared" si="40"/>
        <v>A</v>
      </c>
      <c r="B2578" s="59" t="s">
        <v>258</v>
      </c>
      <c r="C2578" s="60" t="s">
        <v>16</v>
      </c>
      <c r="D2578" s="61">
        <v>350.41088999999999</v>
      </c>
      <c r="E2578" s="61">
        <v>0</v>
      </c>
      <c r="F2578" s="61">
        <v>350.41088999999999</v>
      </c>
    </row>
    <row r="2579" spans="1:6" s="55" customFormat="1" x14ac:dyDescent="0.25">
      <c r="A2579" s="51" t="str">
        <f t="shared" si="40"/>
        <v>A</v>
      </c>
      <c r="B2579" s="56" t="s">
        <v>258</v>
      </c>
      <c r="C2579" s="57" t="s">
        <v>17</v>
      </c>
      <c r="D2579" s="58">
        <v>3836.2147</v>
      </c>
      <c r="E2579" s="58">
        <v>0</v>
      </c>
      <c r="F2579" s="58">
        <v>3836.2147</v>
      </c>
    </row>
    <row r="2580" spans="1:6" s="55" customFormat="1" ht="36.75" thickBot="1" x14ac:dyDescent="0.3">
      <c r="A2580" s="51" t="str">
        <f t="shared" si="40"/>
        <v>A</v>
      </c>
      <c r="B2580" s="52" t="s">
        <v>1295</v>
      </c>
      <c r="C2580" s="53" t="s">
        <v>1296</v>
      </c>
      <c r="D2580" s="54">
        <v>84.244770000000003</v>
      </c>
      <c r="E2580" s="54">
        <v>0</v>
      </c>
      <c r="F2580" s="54">
        <v>84.244770000000003</v>
      </c>
    </row>
    <row r="2581" spans="1:6" s="55" customFormat="1" ht="15.75" thickTop="1" x14ac:dyDescent="0.25">
      <c r="A2581" s="51" t="str">
        <f t="shared" si="40"/>
        <v>A</v>
      </c>
      <c r="B2581" s="56" t="s">
        <v>258</v>
      </c>
      <c r="C2581" s="57" t="s">
        <v>10</v>
      </c>
      <c r="D2581" s="58">
        <v>84.244770000000003</v>
      </c>
      <c r="E2581" s="58">
        <v>0</v>
      </c>
      <c r="F2581" s="58">
        <v>84.244770000000003</v>
      </c>
    </row>
    <row r="2582" spans="1:6" s="55" customFormat="1" x14ac:dyDescent="0.25">
      <c r="A2582" s="51" t="str">
        <f t="shared" si="40"/>
        <v>A</v>
      </c>
      <c r="B2582" s="59" t="s">
        <v>258</v>
      </c>
      <c r="C2582" s="60" t="s">
        <v>11</v>
      </c>
      <c r="D2582" s="61">
        <v>8.1</v>
      </c>
      <c r="E2582" s="61">
        <v>0</v>
      </c>
      <c r="F2582" s="61">
        <v>8.1</v>
      </c>
    </row>
    <row r="2583" spans="1:6" s="55" customFormat="1" x14ac:dyDescent="0.25">
      <c r="A2583" s="51" t="str">
        <f t="shared" si="40"/>
        <v>A</v>
      </c>
      <c r="B2583" s="59" t="s">
        <v>258</v>
      </c>
      <c r="C2583" s="60" t="s">
        <v>12</v>
      </c>
      <c r="D2583" s="61">
        <v>56.91301</v>
      </c>
      <c r="E2583" s="61">
        <v>0</v>
      </c>
      <c r="F2583" s="61">
        <v>56.91301</v>
      </c>
    </row>
    <row r="2584" spans="1:6" s="55" customFormat="1" x14ac:dyDescent="0.25">
      <c r="A2584" s="51" t="str">
        <f t="shared" si="40"/>
        <v>A</v>
      </c>
      <c r="B2584" s="59" t="s">
        <v>258</v>
      </c>
      <c r="C2584" s="60" t="s">
        <v>16</v>
      </c>
      <c r="D2584" s="61">
        <v>19.231759999999998</v>
      </c>
      <c r="E2584" s="61">
        <v>0</v>
      </c>
      <c r="F2584" s="61">
        <v>19.231759999999998</v>
      </c>
    </row>
    <row r="2585" spans="1:6" ht="36.75" thickBot="1" x14ac:dyDescent="0.3">
      <c r="A2585" s="31" t="str">
        <f t="shared" si="40"/>
        <v>A</v>
      </c>
      <c r="B2585" s="42" t="s">
        <v>1297</v>
      </c>
      <c r="C2585" s="43" t="s">
        <v>1298</v>
      </c>
      <c r="D2585" s="44">
        <v>9240.5487000000012</v>
      </c>
      <c r="E2585" s="44">
        <v>0</v>
      </c>
      <c r="F2585" s="44">
        <v>9240.5487000000012</v>
      </c>
    </row>
    <row r="2586" spans="1:6" ht="15.75" thickTop="1" x14ac:dyDescent="0.25">
      <c r="A2586" s="31" t="str">
        <f t="shared" si="40"/>
        <v>A</v>
      </c>
      <c r="B2586" s="45" t="s">
        <v>258</v>
      </c>
      <c r="C2586" s="46" t="s">
        <v>10</v>
      </c>
      <c r="D2586" s="47">
        <v>5939.5771000000004</v>
      </c>
      <c r="E2586" s="47">
        <v>0</v>
      </c>
      <c r="F2586" s="47">
        <v>5939.5771000000004</v>
      </c>
    </row>
    <row r="2587" spans="1:6" x14ac:dyDescent="0.25">
      <c r="A2587" s="31" t="str">
        <f t="shared" si="40"/>
        <v>A</v>
      </c>
      <c r="B2587" s="48" t="s">
        <v>258</v>
      </c>
      <c r="C2587" s="49" t="s">
        <v>11</v>
      </c>
      <c r="D2587" s="50">
        <v>2182.0971</v>
      </c>
      <c r="E2587" s="50">
        <v>0</v>
      </c>
      <c r="F2587" s="50">
        <v>2182.0971</v>
      </c>
    </row>
    <row r="2588" spans="1:6" x14ac:dyDescent="0.25">
      <c r="A2588" s="31" t="str">
        <f t="shared" si="40"/>
        <v>A</v>
      </c>
      <c r="B2588" s="48" t="s">
        <v>258</v>
      </c>
      <c r="C2588" s="49" t="s">
        <v>12</v>
      </c>
      <c r="D2588" s="50">
        <v>3071.3249000000001</v>
      </c>
      <c r="E2588" s="50">
        <v>0</v>
      </c>
      <c r="F2588" s="50">
        <v>3071.3249000000001</v>
      </c>
    </row>
    <row r="2589" spans="1:6" x14ac:dyDescent="0.25">
      <c r="A2589" s="31" t="str">
        <f t="shared" si="40"/>
        <v>A</v>
      </c>
      <c r="B2589" s="48" t="s">
        <v>258</v>
      </c>
      <c r="C2589" s="49" t="s">
        <v>2</v>
      </c>
      <c r="D2589" s="50">
        <v>422</v>
      </c>
      <c r="E2589" s="50">
        <v>0</v>
      </c>
      <c r="F2589" s="50">
        <v>422</v>
      </c>
    </row>
    <row r="2590" spans="1:6" x14ac:dyDescent="0.25">
      <c r="A2590" s="31" t="str">
        <f t="shared" si="40"/>
        <v>A</v>
      </c>
      <c r="B2590" s="48" t="s">
        <v>258</v>
      </c>
      <c r="C2590" s="49" t="s">
        <v>15</v>
      </c>
      <c r="D2590" s="50">
        <v>70.137699999999995</v>
      </c>
      <c r="E2590" s="50">
        <v>0</v>
      </c>
      <c r="F2590" s="50">
        <v>70.137699999999995</v>
      </c>
    </row>
    <row r="2591" spans="1:6" x14ac:dyDescent="0.25">
      <c r="A2591" s="31" t="str">
        <f t="shared" si="40"/>
        <v>A</v>
      </c>
      <c r="B2591" s="48" t="s">
        <v>258</v>
      </c>
      <c r="C2591" s="49" t="s">
        <v>16</v>
      </c>
      <c r="D2591" s="50">
        <v>194.01739999999998</v>
      </c>
      <c r="E2591" s="50">
        <v>0</v>
      </c>
      <c r="F2591" s="50">
        <v>194.01739999999998</v>
      </c>
    </row>
    <row r="2592" spans="1:6" x14ac:dyDescent="0.25">
      <c r="A2592" s="31" t="str">
        <f t="shared" si="40"/>
        <v>A</v>
      </c>
      <c r="B2592" s="45" t="s">
        <v>258</v>
      </c>
      <c r="C2592" s="46" t="s">
        <v>17</v>
      </c>
      <c r="D2592" s="47">
        <v>3300.9716000000003</v>
      </c>
      <c r="E2592" s="47">
        <v>0</v>
      </c>
      <c r="F2592" s="47">
        <v>3300.9716000000003</v>
      </c>
    </row>
    <row r="2593" spans="1:6" ht="36.75" thickBot="1" x14ac:dyDescent="0.3">
      <c r="A2593" s="31" t="str">
        <f t="shared" si="40"/>
        <v>A</v>
      </c>
      <c r="B2593" s="42" t="s">
        <v>1299</v>
      </c>
      <c r="C2593" s="43" t="s">
        <v>1300</v>
      </c>
      <c r="D2593" s="44">
        <v>178158.88026000003</v>
      </c>
      <c r="E2593" s="44">
        <v>164455.79206000004</v>
      </c>
      <c r="F2593" s="44">
        <v>13703.0882</v>
      </c>
    </row>
    <row r="2594" spans="1:6" ht="15.75" thickTop="1" x14ac:dyDescent="0.25">
      <c r="A2594" s="31" t="str">
        <f t="shared" si="40"/>
        <v>A</v>
      </c>
      <c r="B2594" s="45" t="s">
        <v>258</v>
      </c>
      <c r="C2594" s="46" t="s">
        <v>10</v>
      </c>
      <c r="D2594" s="47">
        <v>169594.59336</v>
      </c>
      <c r="E2594" s="47">
        <v>161478.70342000001</v>
      </c>
      <c r="F2594" s="47">
        <v>8115.8899399999991</v>
      </c>
    </row>
    <row r="2595" spans="1:6" x14ac:dyDescent="0.25">
      <c r="A2595" s="31" t="str">
        <f t="shared" si="40"/>
        <v>A</v>
      </c>
      <c r="B2595" s="48" t="s">
        <v>258</v>
      </c>
      <c r="C2595" s="49" t="s">
        <v>11</v>
      </c>
      <c r="D2595" s="50">
        <v>18778.100429999999</v>
      </c>
      <c r="E2595" s="50">
        <v>17056.13625</v>
      </c>
      <c r="F2595" s="50">
        <v>1721.9641799999999</v>
      </c>
    </row>
    <row r="2596" spans="1:6" x14ac:dyDescent="0.25">
      <c r="A2596" s="31" t="str">
        <f t="shared" si="40"/>
        <v>A</v>
      </c>
      <c r="B2596" s="48" t="s">
        <v>258</v>
      </c>
      <c r="C2596" s="49" t="s">
        <v>12</v>
      </c>
      <c r="D2596" s="50">
        <v>18761.33351</v>
      </c>
      <c r="E2596" s="50">
        <v>15757.889229999999</v>
      </c>
      <c r="F2596" s="50">
        <v>3003.4442800000002</v>
      </c>
    </row>
    <row r="2597" spans="1:6" x14ac:dyDescent="0.25">
      <c r="A2597" s="31" t="str">
        <f t="shared" si="40"/>
        <v>A</v>
      </c>
      <c r="B2597" s="48" t="s">
        <v>258</v>
      </c>
      <c r="C2597" s="49" t="s">
        <v>14</v>
      </c>
      <c r="D2597" s="50">
        <v>89935.114350000003</v>
      </c>
      <c r="E2597" s="50">
        <v>89935.114350000003</v>
      </c>
      <c r="F2597" s="50">
        <v>0</v>
      </c>
    </row>
    <row r="2598" spans="1:6" x14ac:dyDescent="0.25">
      <c r="A2598" s="31" t="str">
        <f t="shared" si="40"/>
        <v>A</v>
      </c>
      <c r="B2598" s="48" t="s">
        <v>258</v>
      </c>
      <c r="C2598" s="49" t="s">
        <v>2</v>
      </c>
      <c r="D2598" s="50">
        <v>7804.3250000000007</v>
      </c>
      <c r="E2598" s="50">
        <v>6651.4762600000013</v>
      </c>
      <c r="F2598" s="50">
        <v>1152.8487399999999</v>
      </c>
    </row>
    <row r="2599" spans="1:6" x14ac:dyDescent="0.25">
      <c r="A2599" s="31" t="str">
        <f t="shared" si="40"/>
        <v>A</v>
      </c>
      <c r="B2599" s="48" t="s">
        <v>258</v>
      </c>
      <c r="C2599" s="49" t="s">
        <v>15</v>
      </c>
      <c r="D2599" s="50">
        <v>280.24829</v>
      </c>
      <c r="E2599" s="50">
        <v>182.09682999999998</v>
      </c>
      <c r="F2599" s="50">
        <v>98.15146</v>
      </c>
    </row>
    <row r="2600" spans="1:6" x14ac:dyDescent="0.25">
      <c r="A2600" s="31" t="str">
        <f t="shared" si="40"/>
        <v>A</v>
      </c>
      <c r="B2600" s="48" t="s">
        <v>258</v>
      </c>
      <c r="C2600" s="49" t="s">
        <v>16</v>
      </c>
      <c r="D2600" s="50">
        <v>34035.471780000007</v>
      </c>
      <c r="E2600" s="50">
        <v>31895.990500000004</v>
      </c>
      <c r="F2600" s="50">
        <v>2139.48128</v>
      </c>
    </row>
    <row r="2601" spans="1:6" x14ac:dyDescent="0.25">
      <c r="A2601" s="31" t="str">
        <f t="shared" si="40"/>
        <v>A</v>
      </c>
      <c r="B2601" s="45" t="s">
        <v>258</v>
      </c>
      <c r="C2601" s="46" t="s">
        <v>17</v>
      </c>
      <c r="D2601" s="47">
        <v>8564.2868999999992</v>
      </c>
      <c r="E2601" s="47">
        <v>2977.0886399999999</v>
      </c>
      <c r="F2601" s="47">
        <v>5587.1982600000001</v>
      </c>
    </row>
    <row r="2602" spans="1:6" ht="36.75" thickBot="1" x14ac:dyDescent="0.3">
      <c r="A2602" s="31" t="str">
        <f t="shared" si="40"/>
        <v>A</v>
      </c>
      <c r="B2602" s="42" t="s">
        <v>1301</v>
      </c>
      <c r="C2602" s="43" t="s">
        <v>1302</v>
      </c>
      <c r="D2602" s="44">
        <v>8870.2185000000009</v>
      </c>
      <c r="E2602" s="44">
        <v>8870.2185000000009</v>
      </c>
      <c r="F2602" s="44">
        <v>0</v>
      </c>
    </row>
    <row r="2603" spans="1:6" ht="15.75" thickTop="1" x14ac:dyDescent="0.25">
      <c r="A2603" s="31" t="str">
        <f t="shared" si="40"/>
        <v>A</v>
      </c>
      <c r="B2603" s="45" t="s">
        <v>258</v>
      </c>
      <c r="C2603" s="46" t="s">
        <v>10</v>
      </c>
      <c r="D2603" s="47">
        <v>8756.3650000000016</v>
      </c>
      <c r="E2603" s="47">
        <v>8756.3650000000016</v>
      </c>
      <c r="F2603" s="47">
        <v>0</v>
      </c>
    </row>
    <row r="2604" spans="1:6" x14ac:dyDescent="0.25">
      <c r="A2604" s="31" t="str">
        <f t="shared" si="40"/>
        <v>A</v>
      </c>
      <c r="B2604" s="48" t="s">
        <v>258</v>
      </c>
      <c r="C2604" s="49" t="s">
        <v>11</v>
      </c>
      <c r="D2604" s="50">
        <v>1830.87699</v>
      </c>
      <c r="E2604" s="50">
        <v>1830.87699</v>
      </c>
      <c r="F2604" s="50">
        <v>0</v>
      </c>
    </row>
    <row r="2605" spans="1:6" x14ac:dyDescent="0.25">
      <c r="A2605" s="31" t="str">
        <f t="shared" si="40"/>
        <v>A</v>
      </c>
      <c r="B2605" s="48" t="s">
        <v>258</v>
      </c>
      <c r="C2605" s="49" t="s">
        <v>12</v>
      </c>
      <c r="D2605" s="50">
        <v>1214.5028900000002</v>
      </c>
      <c r="E2605" s="50">
        <v>1214.5028900000002</v>
      </c>
      <c r="F2605" s="50">
        <v>0</v>
      </c>
    </row>
    <row r="2606" spans="1:6" x14ac:dyDescent="0.25">
      <c r="A2606" s="31" t="str">
        <f t="shared" si="40"/>
        <v>A</v>
      </c>
      <c r="B2606" s="48" t="s">
        <v>258</v>
      </c>
      <c r="C2606" s="49" t="s">
        <v>2</v>
      </c>
      <c r="D2606" s="50">
        <v>5650.3656900000005</v>
      </c>
      <c r="E2606" s="50">
        <v>5650.3656900000005</v>
      </c>
      <c r="F2606" s="50">
        <v>0</v>
      </c>
    </row>
    <row r="2607" spans="1:6" x14ac:dyDescent="0.25">
      <c r="A2607" s="31" t="str">
        <f t="shared" si="40"/>
        <v>A</v>
      </c>
      <c r="B2607" s="48" t="s">
        <v>258</v>
      </c>
      <c r="C2607" s="49" t="s">
        <v>15</v>
      </c>
      <c r="D2607" s="50">
        <v>49.860889999999998</v>
      </c>
      <c r="E2607" s="50">
        <v>49.860889999999998</v>
      </c>
      <c r="F2607" s="50">
        <v>0</v>
      </c>
    </row>
    <row r="2608" spans="1:6" x14ac:dyDescent="0.25">
      <c r="A2608" s="31" t="str">
        <f t="shared" si="40"/>
        <v>A</v>
      </c>
      <c r="B2608" s="48" t="s">
        <v>258</v>
      </c>
      <c r="C2608" s="49" t="s">
        <v>16</v>
      </c>
      <c r="D2608" s="50">
        <v>10.75854</v>
      </c>
      <c r="E2608" s="50">
        <v>10.75854</v>
      </c>
      <c r="F2608" s="50">
        <v>0</v>
      </c>
    </row>
    <row r="2609" spans="1:6" x14ac:dyDescent="0.25">
      <c r="A2609" s="31" t="str">
        <f t="shared" si="40"/>
        <v>A</v>
      </c>
      <c r="B2609" s="45" t="s">
        <v>258</v>
      </c>
      <c r="C2609" s="46" t="s">
        <v>17</v>
      </c>
      <c r="D2609" s="47">
        <v>113.8535</v>
      </c>
      <c r="E2609" s="47">
        <v>113.8535</v>
      </c>
      <c r="F2609" s="47">
        <v>0</v>
      </c>
    </row>
    <row r="2610" spans="1:6" ht="36.75" thickBot="1" x14ac:dyDescent="0.3">
      <c r="A2610" s="31" t="str">
        <f t="shared" si="40"/>
        <v>A</v>
      </c>
      <c r="B2610" s="42" t="s">
        <v>1303</v>
      </c>
      <c r="C2610" s="43" t="s">
        <v>1304</v>
      </c>
      <c r="D2610" s="44">
        <v>8481.3464999999997</v>
      </c>
      <c r="E2610" s="44">
        <v>8481.3464999999997</v>
      </c>
      <c r="F2610" s="44">
        <v>0</v>
      </c>
    </row>
    <row r="2611" spans="1:6" ht="15.75" thickTop="1" x14ac:dyDescent="0.25">
      <c r="A2611" s="31" t="str">
        <f t="shared" si="40"/>
        <v>A</v>
      </c>
      <c r="B2611" s="45" t="s">
        <v>258</v>
      </c>
      <c r="C2611" s="46" t="s">
        <v>10</v>
      </c>
      <c r="D2611" s="47">
        <v>8467.3430000000026</v>
      </c>
      <c r="E2611" s="47">
        <v>8467.3430000000026</v>
      </c>
      <c r="F2611" s="47">
        <v>0</v>
      </c>
    </row>
    <row r="2612" spans="1:6" x14ac:dyDescent="0.25">
      <c r="A2612" s="31" t="str">
        <f t="shared" si="40"/>
        <v>A</v>
      </c>
      <c r="B2612" s="48" t="s">
        <v>258</v>
      </c>
      <c r="C2612" s="49" t="s">
        <v>11</v>
      </c>
      <c r="D2612" s="50">
        <v>1830.87699</v>
      </c>
      <c r="E2612" s="50">
        <v>1830.87699</v>
      </c>
      <c r="F2612" s="50">
        <v>0</v>
      </c>
    </row>
    <row r="2613" spans="1:6" x14ac:dyDescent="0.25">
      <c r="A2613" s="31" t="str">
        <f t="shared" si="40"/>
        <v>A</v>
      </c>
      <c r="B2613" s="48" t="s">
        <v>258</v>
      </c>
      <c r="C2613" s="49" t="s">
        <v>12</v>
      </c>
      <c r="D2613" s="50">
        <v>925.48089000000016</v>
      </c>
      <c r="E2613" s="50">
        <v>925.48089000000016</v>
      </c>
      <c r="F2613" s="50">
        <v>0</v>
      </c>
    </row>
    <row r="2614" spans="1:6" x14ac:dyDescent="0.25">
      <c r="A2614" s="31" t="str">
        <f t="shared" si="40"/>
        <v>A</v>
      </c>
      <c r="B2614" s="48" t="s">
        <v>258</v>
      </c>
      <c r="C2614" s="49" t="s">
        <v>2</v>
      </c>
      <c r="D2614" s="50">
        <v>5650.3656900000005</v>
      </c>
      <c r="E2614" s="50">
        <v>5650.3656900000005</v>
      </c>
      <c r="F2614" s="50">
        <v>0</v>
      </c>
    </row>
    <row r="2615" spans="1:6" x14ac:dyDescent="0.25">
      <c r="A2615" s="31" t="str">
        <f t="shared" si="40"/>
        <v>A</v>
      </c>
      <c r="B2615" s="48" t="s">
        <v>258</v>
      </c>
      <c r="C2615" s="49" t="s">
        <v>15</v>
      </c>
      <c r="D2615" s="50">
        <v>49.860889999999998</v>
      </c>
      <c r="E2615" s="50">
        <v>49.860889999999998</v>
      </c>
      <c r="F2615" s="50">
        <v>0</v>
      </c>
    </row>
    <row r="2616" spans="1:6" x14ac:dyDescent="0.25">
      <c r="A2616" s="31" t="str">
        <f t="shared" si="40"/>
        <v>A</v>
      </c>
      <c r="B2616" s="48" t="s">
        <v>258</v>
      </c>
      <c r="C2616" s="49" t="s">
        <v>16</v>
      </c>
      <c r="D2616" s="50">
        <v>10.75854</v>
      </c>
      <c r="E2616" s="50">
        <v>10.75854</v>
      </c>
      <c r="F2616" s="50">
        <v>0</v>
      </c>
    </row>
    <row r="2617" spans="1:6" x14ac:dyDescent="0.25">
      <c r="A2617" s="31" t="str">
        <f t="shared" si="40"/>
        <v>A</v>
      </c>
      <c r="B2617" s="45" t="s">
        <v>258</v>
      </c>
      <c r="C2617" s="46" t="s">
        <v>17</v>
      </c>
      <c r="D2617" s="47">
        <v>14.003500000000001</v>
      </c>
      <c r="E2617" s="47">
        <v>14.003500000000001</v>
      </c>
      <c r="F2617" s="47">
        <v>0</v>
      </c>
    </row>
    <row r="2618" spans="1:6" s="55" customFormat="1" ht="36.75" thickBot="1" x14ac:dyDescent="0.3">
      <c r="A2618" s="51" t="str">
        <f t="shared" si="40"/>
        <v>A</v>
      </c>
      <c r="B2618" s="52" t="s">
        <v>1305</v>
      </c>
      <c r="C2618" s="53" t="s">
        <v>1304</v>
      </c>
      <c r="D2618" s="54">
        <v>2785.4334400000002</v>
      </c>
      <c r="E2618" s="54">
        <v>2785.4334400000002</v>
      </c>
      <c r="F2618" s="54">
        <v>0</v>
      </c>
    </row>
    <row r="2619" spans="1:6" s="55" customFormat="1" ht="15.75" thickTop="1" x14ac:dyDescent="0.25">
      <c r="A2619" s="51" t="str">
        <f t="shared" si="40"/>
        <v>A</v>
      </c>
      <c r="B2619" s="56" t="s">
        <v>258</v>
      </c>
      <c r="C2619" s="57" t="s">
        <v>10</v>
      </c>
      <c r="D2619" s="58">
        <v>2771.4299400000004</v>
      </c>
      <c r="E2619" s="58">
        <v>2771.4299400000004</v>
      </c>
      <c r="F2619" s="58">
        <v>0</v>
      </c>
    </row>
    <row r="2620" spans="1:6" s="55" customFormat="1" x14ac:dyDescent="0.25">
      <c r="A2620" s="51" t="str">
        <f t="shared" si="40"/>
        <v>A</v>
      </c>
      <c r="B2620" s="59" t="s">
        <v>258</v>
      </c>
      <c r="C2620" s="60" t="s">
        <v>11</v>
      </c>
      <c r="D2620" s="61">
        <v>1830.87699</v>
      </c>
      <c r="E2620" s="61">
        <v>1830.87699</v>
      </c>
      <c r="F2620" s="61">
        <v>0</v>
      </c>
    </row>
    <row r="2621" spans="1:6" s="55" customFormat="1" x14ac:dyDescent="0.25">
      <c r="A2621" s="51" t="str">
        <f t="shared" si="40"/>
        <v>A</v>
      </c>
      <c r="B2621" s="59" t="s">
        <v>258</v>
      </c>
      <c r="C2621" s="60" t="s">
        <v>12</v>
      </c>
      <c r="D2621" s="61">
        <v>764.97688000000005</v>
      </c>
      <c r="E2621" s="61">
        <v>764.97688000000005</v>
      </c>
      <c r="F2621" s="61">
        <v>0</v>
      </c>
    </row>
    <row r="2622" spans="1:6" s="55" customFormat="1" x14ac:dyDescent="0.25">
      <c r="A2622" s="51" t="str">
        <f t="shared" si="40"/>
        <v>A</v>
      </c>
      <c r="B2622" s="59" t="s">
        <v>258</v>
      </c>
      <c r="C2622" s="60" t="s">
        <v>2</v>
      </c>
      <c r="D2622" s="61">
        <v>114.95663999999999</v>
      </c>
      <c r="E2622" s="61">
        <v>114.95663999999999</v>
      </c>
      <c r="F2622" s="61">
        <v>0</v>
      </c>
    </row>
    <row r="2623" spans="1:6" s="55" customFormat="1" x14ac:dyDescent="0.25">
      <c r="A2623" s="51" t="str">
        <f t="shared" si="40"/>
        <v>A</v>
      </c>
      <c r="B2623" s="59" t="s">
        <v>258</v>
      </c>
      <c r="C2623" s="60" t="s">
        <v>15</v>
      </c>
      <c r="D2623" s="61">
        <v>49.860889999999998</v>
      </c>
      <c r="E2623" s="61">
        <v>49.860889999999998</v>
      </c>
      <c r="F2623" s="61">
        <v>0</v>
      </c>
    </row>
    <row r="2624" spans="1:6" s="55" customFormat="1" x14ac:dyDescent="0.25">
      <c r="A2624" s="51" t="str">
        <f t="shared" si="40"/>
        <v>A</v>
      </c>
      <c r="B2624" s="59" t="s">
        <v>258</v>
      </c>
      <c r="C2624" s="60" t="s">
        <v>16</v>
      </c>
      <c r="D2624" s="61">
        <v>10.75854</v>
      </c>
      <c r="E2624" s="61">
        <v>10.75854</v>
      </c>
      <c r="F2624" s="61">
        <v>0</v>
      </c>
    </row>
    <row r="2625" spans="1:6" s="55" customFormat="1" x14ac:dyDescent="0.25">
      <c r="A2625" s="51" t="str">
        <f t="shared" si="40"/>
        <v>A</v>
      </c>
      <c r="B2625" s="56" t="s">
        <v>258</v>
      </c>
      <c r="C2625" s="57" t="s">
        <v>17</v>
      </c>
      <c r="D2625" s="58">
        <v>14.003500000000001</v>
      </c>
      <c r="E2625" s="58">
        <v>14.003500000000001</v>
      </c>
      <c r="F2625" s="58">
        <v>0</v>
      </c>
    </row>
    <row r="2626" spans="1:6" s="55" customFormat="1" ht="18.75" thickBot="1" x14ac:dyDescent="0.3">
      <c r="A2626" s="51" t="str">
        <f t="shared" si="40"/>
        <v>A</v>
      </c>
      <c r="B2626" s="52" t="s">
        <v>1306</v>
      </c>
      <c r="C2626" s="53" t="s">
        <v>1307</v>
      </c>
      <c r="D2626" s="54">
        <v>5695.9130600000008</v>
      </c>
      <c r="E2626" s="54">
        <v>5695.9130600000008</v>
      </c>
      <c r="F2626" s="54">
        <v>0</v>
      </c>
    </row>
    <row r="2627" spans="1:6" s="55" customFormat="1" ht="15.75" thickTop="1" x14ac:dyDescent="0.25">
      <c r="A2627" s="51" t="str">
        <f t="shared" si="40"/>
        <v>A</v>
      </c>
      <c r="B2627" s="56" t="s">
        <v>258</v>
      </c>
      <c r="C2627" s="57" t="s">
        <v>10</v>
      </c>
      <c r="D2627" s="58">
        <v>5695.9130600000008</v>
      </c>
      <c r="E2627" s="58">
        <v>5695.9130600000008</v>
      </c>
      <c r="F2627" s="58">
        <v>0</v>
      </c>
    </row>
    <row r="2628" spans="1:6" s="55" customFormat="1" x14ac:dyDescent="0.25">
      <c r="A2628" s="51" t="str">
        <f t="shared" ref="A2628:A2691" si="41">IF(OR(D2628&lt;&gt;0,),"A","B")</f>
        <v>A</v>
      </c>
      <c r="B2628" s="59" t="s">
        <v>258</v>
      </c>
      <c r="C2628" s="60" t="s">
        <v>12</v>
      </c>
      <c r="D2628" s="61">
        <v>160.50401000000002</v>
      </c>
      <c r="E2628" s="61">
        <v>160.50401000000002</v>
      </c>
      <c r="F2628" s="61">
        <v>0</v>
      </c>
    </row>
    <row r="2629" spans="1:6" s="55" customFormat="1" x14ac:dyDescent="0.25">
      <c r="A2629" s="51" t="str">
        <f t="shared" si="41"/>
        <v>A</v>
      </c>
      <c r="B2629" s="59" t="s">
        <v>258</v>
      </c>
      <c r="C2629" s="60" t="s">
        <v>2</v>
      </c>
      <c r="D2629" s="61">
        <v>5535.4090500000011</v>
      </c>
      <c r="E2629" s="61">
        <v>5535.4090500000011</v>
      </c>
      <c r="F2629" s="61">
        <v>0</v>
      </c>
    </row>
    <row r="2630" spans="1:6" ht="36.75" thickBot="1" x14ac:dyDescent="0.3">
      <c r="A2630" s="31" t="str">
        <f t="shared" si="41"/>
        <v>A</v>
      </c>
      <c r="B2630" s="42" t="s">
        <v>1308</v>
      </c>
      <c r="C2630" s="43" t="s">
        <v>1309</v>
      </c>
      <c r="D2630" s="44">
        <v>388.87200000000001</v>
      </c>
      <c r="E2630" s="44">
        <v>388.87200000000001</v>
      </c>
      <c r="F2630" s="44">
        <v>0</v>
      </c>
    </row>
    <row r="2631" spans="1:6" ht="15.75" thickTop="1" x14ac:dyDescent="0.25">
      <c r="A2631" s="31" t="str">
        <f t="shared" si="41"/>
        <v>A</v>
      </c>
      <c r="B2631" s="45" t="s">
        <v>258</v>
      </c>
      <c r="C2631" s="46" t="s">
        <v>10</v>
      </c>
      <c r="D2631" s="47">
        <v>289.02199999999999</v>
      </c>
      <c r="E2631" s="47">
        <v>289.02199999999999</v>
      </c>
      <c r="F2631" s="47">
        <v>0</v>
      </c>
    </row>
    <row r="2632" spans="1:6" x14ac:dyDescent="0.25">
      <c r="A2632" s="31" t="str">
        <f t="shared" si="41"/>
        <v>A</v>
      </c>
      <c r="B2632" s="48" t="s">
        <v>258</v>
      </c>
      <c r="C2632" s="49" t="s">
        <v>12</v>
      </c>
      <c r="D2632" s="50">
        <v>289.02199999999999</v>
      </c>
      <c r="E2632" s="50">
        <v>289.02199999999999</v>
      </c>
      <c r="F2632" s="50">
        <v>0</v>
      </c>
    </row>
    <row r="2633" spans="1:6" x14ac:dyDescent="0.25">
      <c r="A2633" s="31" t="str">
        <f t="shared" si="41"/>
        <v>A</v>
      </c>
      <c r="B2633" s="45" t="s">
        <v>258</v>
      </c>
      <c r="C2633" s="46" t="s">
        <v>17</v>
      </c>
      <c r="D2633" s="47">
        <v>99.85</v>
      </c>
      <c r="E2633" s="47">
        <v>99.85</v>
      </c>
      <c r="F2633" s="47">
        <v>0</v>
      </c>
    </row>
    <row r="2634" spans="1:6" ht="36.75" thickBot="1" x14ac:dyDescent="0.3">
      <c r="A2634" s="31" t="str">
        <f t="shared" si="41"/>
        <v>A</v>
      </c>
      <c r="B2634" s="42" t="s">
        <v>1310</v>
      </c>
      <c r="C2634" s="43" t="s">
        <v>1311</v>
      </c>
      <c r="D2634" s="44">
        <v>9453.7978700000021</v>
      </c>
      <c r="E2634" s="44">
        <v>8586.4082800000015</v>
      </c>
      <c r="F2634" s="44">
        <v>867.38959000000011</v>
      </c>
    </row>
    <row r="2635" spans="1:6" ht="15.75" thickTop="1" x14ac:dyDescent="0.25">
      <c r="A2635" s="31" t="str">
        <f t="shared" si="41"/>
        <v>A</v>
      </c>
      <c r="B2635" s="45" t="s">
        <v>258</v>
      </c>
      <c r="C2635" s="46" t="s">
        <v>10</v>
      </c>
      <c r="D2635" s="47">
        <v>9150.773970000002</v>
      </c>
      <c r="E2635" s="47">
        <v>8283.3843800000013</v>
      </c>
      <c r="F2635" s="47">
        <v>867.38959000000011</v>
      </c>
    </row>
    <row r="2636" spans="1:6" x14ac:dyDescent="0.25">
      <c r="A2636" s="31" t="str">
        <f t="shared" si="41"/>
        <v>A</v>
      </c>
      <c r="B2636" s="48" t="s">
        <v>258</v>
      </c>
      <c r="C2636" s="49" t="s">
        <v>11</v>
      </c>
      <c r="D2636" s="50">
        <v>3040.2242500000002</v>
      </c>
      <c r="E2636" s="50">
        <v>3040.2242500000002</v>
      </c>
      <c r="F2636" s="50">
        <v>0</v>
      </c>
    </row>
    <row r="2637" spans="1:6" x14ac:dyDescent="0.25">
      <c r="A2637" s="31" t="str">
        <f t="shared" si="41"/>
        <v>A</v>
      </c>
      <c r="B2637" s="48" t="s">
        <v>258</v>
      </c>
      <c r="C2637" s="49" t="s">
        <v>12</v>
      </c>
      <c r="D2637" s="50">
        <v>5554.4884700000002</v>
      </c>
      <c r="E2637" s="50">
        <v>4927.4064200000003</v>
      </c>
      <c r="F2637" s="50">
        <v>627.08205000000009</v>
      </c>
    </row>
    <row r="2638" spans="1:6" x14ac:dyDescent="0.25">
      <c r="A2638" s="31" t="str">
        <f t="shared" si="41"/>
        <v>A</v>
      </c>
      <c r="B2638" s="48" t="s">
        <v>258</v>
      </c>
      <c r="C2638" s="49" t="s">
        <v>2</v>
      </c>
      <c r="D2638" s="50">
        <v>430.48002999999994</v>
      </c>
      <c r="E2638" s="50">
        <v>230.48002999999997</v>
      </c>
      <c r="F2638" s="50">
        <v>200</v>
      </c>
    </row>
    <row r="2639" spans="1:6" x14ac:dyDescent="0.25">
      <c r="A2639" s="31" t="str">
        <f t="shared" si="41"/>
        <v>A</v>
      </c>
      <c r="B2639" s="48" t="s">
        <v>258</v>
      </c>
      <c r="C2639" s="49" t="s">
        <v>15</v>
      </c>
      <c r="D2639" s="50">
        <v>15</v>
      </c>
      <c r="E2639" s="50">
        <v>10</v>
      </c>
      <c r="F2639" s="50">
        <v>5</v>
      </c>
    </row>
    <row r="2640" spans="1:6" x14ac:dyDescent="0.25">
      <c r="A2640" s="31" t="str">
        <f t="shared" si="41"/>
        <v>A</v>
      </c>
      <c r="B2640" s="48" t="s">
        <v>258</v>
      </c>
      <c r="C2640" s="49" t="s">
        <v>16</v>
      </c>
      <c r="D2640" s="50">
        <v>110.58122</v>
      </c>
      <c r="E2640" s="50">
        <v>75.273679999999999</v>
      </c>
      <c r="F2640" s="50">
        <v>35.307540000000003</v>
      </c>
    </row>
    <row r="2641" spans="1:6" x14ac:dyDescent="0.25">
      <c r="A2641" s="31" t="str">
        <f t="shared" si="41"/>
        <v>A</v>
      </c>
      <c r="B2641" s="45" t="s">
        <v>258</v>
      </c>
      <c r="C2641" s="46" t="s">
        <v>17</v>
      </c>
      <c r="D2641" s="47">
        <v>303.02390000000003</v>
      </c>
      <c r="E2641" s="47">
        <v>303.02390000000003</v>
      </c>
      <c r="F2641" s="47">
        <v>0</v>
      </c>
    </row>
    <row r="2642" spans="1:6" s="55" customFormat="1" ht="54.75" thickBot="1" x14ac:dyDescent="0.3">
      <c r="A2642" s="51" t="str">
        <f t="shared" si="41"/>
        <v>A</v>
      </c>
      <c r="B2642" s="52" t="s">
        <v>1312</v>
      </c>
      <c r="C2642" s="53" t="s">
        <v>1313</v>
      </c>
      <c r="D2642" s="54">
        <v>5077.7703000000001</v>
      </c>
      <c r="E2642" s="54">
        <v>4210.3807100000004</v>
      </c>
      <c r="F2642" s="54">
        <v>867.38959000000011</v>
      </c>
    </row>
    <row r="2643" spans="1:6" s="55" customFormat="1" ht="15.75" thickTop="1" x14ac:dyDescent="0.25">
      <c r="A2643" s="51" t="str">
        <f t="shared" si="41"/>
        <v>A</v>
      </c>
      <c r="B2643" s="56" t="s">
        <v>258</v>
      </c>
      <c r="C2643" s="57" t="s">
        <v>10</v>
      </c>
      <c r="D2643" s="58">
        <v>4774.7464</v>
      </c>
      <c r="E2643" s="58">
        <v>3907.3568100000002</v>
      </c>
      <c r="F2643" s="58">
        <v>867.38959000000011</v>
      </c>
    </row>
    <row r="2644" spans="1:6" s="55" customFormat="1" x14ac:dyDescent="0.25">
      <c r="A2644" s="51" t="str">
        <f t="shared" si="41"/>
        <v>A</v>
      </c>
      <c r="B2644" s="59" t="s">
        <v>258</v>
      </c>
      <c r="C2644" s="60" t="s">
        <v>11</v>
      </c>
      <c r="D2644" s="61">
        <v>3040.2242500000002</v>
      </c>
      <c r="E2644" s="61">
        <v>3040.2242500000002</v>
      </c>
      <c r="F2644" s="61">
        <v>0</v>
      </c>
    </row>
    <row r="2645" spans="1:6" s="55" customFormat="1" x14ac:dyDescent="0.25">
      <c r="A2645" s="51" t="str">
        <f t="shared" si="41"/>
        <v>A</v>
      </c>
      <c r="B2645" s="59" t="s">
        <v>258</v>
      </c>
      <c r="C2645" s="60" t="s">
        <v>12</v>
      </c>
      <c r="D2645" s="61">
        <v>1390.8428800000002</v>
      </c>
      <c r="E2645" s="61">
        <v>763.76083000000006</v>
      </c>
      <c r="F2645" s="61">
        <v>627.08205000000009</v>
      </c>
    </row>
    <row r="2646" spans="1:6" s="55" customFormat="1" x14ac:dyDescent="0.25">
      <c r="A2646" s="51" t="str">
        <f t="shared" si="41"/>
        <v>A</v>
      </c>
      <c r="B2646" s="59" t="s">
        <v>258</v>
      </c>
      <c r="C2646" s="60" t="s">
        <v>2</v>
      </c>
      <c r="D2646" s="61">
        <v>293.37173000000001</v>
      </c>
      <c r="E2646" s="61">
        <v>93.371729999999999</v>
      </c>
      <c r="F2646" s="61">
        <v>200</v>
      </c>
    </row>
    <row r="2647" spans="1:6" s="55" customFormat="1" x14ac:dyDescent="0.25">
      <c r="A2647" s="51" t="str">
        <f t="shared" si="41"/>
        <v>A</v>
      </c>
      <c r="B2647" s="59" t="s">
        <v>258</v>
      </c>
      <c r="C2647" s="60" t="s">
        <v>15</v>
      </c>
      <c r="D2647" s="61">
        <v>15</v>
      </c>
      <c r="E2647" s="61">
        <v>10</v>
      </c>
      <c r="F2647" s="61">
        <v>5</v>
      </c>
    </row>
    <row r="2648" spans="1:6" s="55" customFormat="1" x14ac:dyDescent="0.25">
      <c r="A2648" s="51" t="str">
        <f t="shared" si="41"/>
        <v>A</v>
      </c>
      <c r="B2648" s="59" t="s">
        <v>258</v>
      </c>
      <c r="C2648" s="60" t="s">
        <v>16</v>
      </c>
      <c r="D2648" s="61">
        <v>35.307540000000003</v>
      </c>
      <c r="E2648" s="61">
        <v>0</v>
      </c>
      <c r="F2648" s="61">
        <v>35.307540000000003</v>
      </c>
    </row>
    <row r="2649" spans="1:6" s="55" customFormat="1" x14ac:dyDescent="0.25">
      <c r="A2649" s="51" t="str">
        <f t="shared" si="41"/>
        <v>A</v>
      </c>
      <c r="B2649" s="56" t="s">
        <v>258</v>
      </c>
      <c r="C2649" s="57" t="s">
        <v>17</v>
      </c>
      <c r="D2649" s="58">
        <v>303.02390000000003</v>
      </c>
      <c r="E2649" s="58">
        <v>303.02390000000003</v>
      </c>
      <c r="F2649" s="58">
        <v>0</v>
      </c>
    </row>
    <row r="2650" spans="1:6" s="55" customFormat="1" ht="18.75" thickBot="1" x14ac:dyDescent="0.3">
      <c r="A2650" s="51" t="str">
        <f t="shared" si="41"/>
        <v>A</v>
      </c>
      <c r="B2650" s="52" t="s">
        <v>1314</v>
      </c>
      <c r="C2650" s="53" t="s">
        <v>1315</v>
      </c>
      <c r="D2650" s="54">
        <v>158.93799999999999</v>
      </c>
      <c r="E2650" s="54">
        <v>158.93799999999999</v>
      </c>
      <c r="F2650" s="54">
        <v>0</v>
      </c>
    </row>
    <row r="2651" spans="1:6" s="55" customFormat="1" ht="15.75" thickTop="1" x14ac:dyDescent="0.25">
      <c r="A2651" s="51" t="str">
        <f t="shared" si="41"/>
        <v>A</v>
      </c>
      <c r="B2651" s="56" t="s">
        <v>258</v>
      </c>
      <c r="C2651" s="57" t="s">
        <v>10</v>
      </c>
      <c r="D2651" s="58">
        <v>158.93799999999999</v>
      </c>
      <c r="E2651" s="58">
        <v>158.93799999999999</v>
      </c>
      <c r="F2651" s="58">
        <v>0</v>
      </c>
    </row>
    <row r="2652" spans="1:6" s="55" customFormat="1" x14ac:dyDescent="0.25">
      <c r="A2652" s="51" t="str">
        <f t="shared" si="41"/>
        <v>A</v>
      </c>
      <c r="B2652" s="59" t="s">
        <v>258</v>
      </c>
      <c r="C2652" s="60" t="s">
        <v>12</v>
      </c>
      <c r="D2652" s="61">
        <v>148.96899999999999</v>
      </c>
      <c r="E2652" s="61">
        <v>148.96899999999999</v>
      </c>
      <c r="F2652" s="61">
        <v>0</v>
      </c>
    </row>
    <row r="2653" spans="1:6" s="55" customFormat="1" x14ac:dyDescent="0.25">
      <c r="A2653" s="51" t="str">
        <f t="shared" si="41"/>
        <v>A</v>
      </c>
      <c r="B2653" s="59" t="s">
        <v>258</v>
      </c>
      <c r="C2653" s="60" t="s">
        <v>16</v>
      </c>
      <c r="D2653" s="61">
        <v>9.9689999999999994</v>
      </c>
      <c r="E2653" s="61">
        <v>9.9689999999999994</v>
      </c>
      <c r="F2653" s="61">
        <v>0</v>
      </c>
    </row>
    <row r="2654" spans="1:6" s="55" customFormat="1" ht="36.75" thickBot="1" x14ac:dyDescent="0.3">
      <c r="A2654" s="51" t="str">
        <f t="shared" si="41"/>
        <v>A</v>
      </c>
      <c r="B2654" s="52" t="s">
        <v>1316</v>
      </c>
      <c r="C2654" s="53" t="s">
        <v>1317</v>
      </c>
      <c r="D2654" s="54">
        <v>990.45263999999997</v>
      </c>
      <c r="E2654" s="54">
        <v>990.45263999999997</v>
      </c>
      <c r="F2654" s="54">
        <v>0</v>
      </c>
    </row>
    <row r="2655" spans="1:6" s="55" customFormat="1" ht="15.75" thickTop="1" x14ac:dyDescent="0.25">
      <c r="A2655" s="51" t="str">
        <f t="shared" si="41"/>
        <v>A</v>
      </c>
      <c r="B2655" s="56" t="s">
        <v>258</v>
      </c>
      <c r="C2655" s="57" t="s">
        <v>10</v>
      </c>
      <c r="D2655" s="58">
        <v>990.45263999999997</v>
      </c>
      <c r="E2655" s="58">
        <v>990.45263999999997</v>
      </c>
      <c r="F2655" s="58">
        <v>0</v>
      </c>
    </row>
    <row r="2656" spans="1:6" s="55" customFormat="1" x14ac:dyDescent="0.25">
      <c r="A2656" s="51" t="str">
        <f t="shared" si="41"/>
        <v>A</v>
      </c>
      <c r="B2656" s="59" t="s">
        <v>258</v>
      </c>
      <c r="C2656" s="60" t="s">
        <v>12</v>
      </c>
      <c r="D2656" s="61">
        <v>889.23855000000003</v>
      </c>
      <c r="E2656" s="61">
        <v>889.23855000000003</v>
      </c>
      <c r="F2656" s="61">
        <v>0</v>
      </c>
    </row>
    <row r="2657" spans="1:6" s="55" customFormat="1" x14ac:dyDescent="0.25">
      <c r="A2657" s="51" t="str">
        <f t="shared" si="41"/>
        <v>A</v>
      </c>
      <c r="B2657" s="59" t="s">
        <v>258</v>
      </c>
      <c r="C2657" s="60" t="s">
        <v>2</v>
      </c>
      <c r="D2657" s="61">
        <v>100.21409</v>
      </c>
      <c r="E2657" s="61">
        <v>100.21409</v>
      </c>
      <c r="F2657" s="61">
        <v>0</v>
      </c>
    </row>
    <row r="2658" spans="1:6" s="55" customFormat="1" x14ac:dyDescent="0.25">
      <c r="A2658" s="51" t="str">
        <f t="shared" si="41"/>
        <v>A</v>
      </c>
      <c r="B2658" s="59" t="s">
        <v>258</v>
      </c>
      <c r="C2658" s="60" t="s">
        <v>16</v>
      </c>
      <c r="D2658" s="61">
        <v>1</v>
      </c>
      <c r="E2658" s="61">
        <v>1</v>
      </c>
      <c r="F2658" s="61">
        <v>0</v>
      </c>
    </row>
    <row r="2659" spans="1:6" s="55" customFormat="1" ht="36.75" thickBot="1" x14ac:dyDescent="0.3">
      <c r="A2659" s="51" t="str">
        <f t="shared" si="41"/>
        <v>A</v>
      </c>
      <c r="B2659" s="52" t="s">
        <v>1318</v>
      </c>
      <c r="C2659" s="53" t="s">
        <v>1319</v>
      </c>
      <c r="D2659" s="54">
        <v>1958.9172699999999</v>
      </c>
      <c r="E2659" s="54">
        <v>1958.9172699999999</v>
      </c>
      <c r="F2659" s="54">
        <v>0</v>
      </c>
    </row>
    <row r="2660" spans="1:6" s="55" customFormat="1" ht="15.75" thickTop="1" x14ac:dyDescent="0.25">
      <c r="A2660" s="51" t="str">
        <f t="shared" si="41"/>
        <v>A</v>
      </c>
      <c r="B2660" s="56" t="s">
        <v>258</v>
      </c>
      <c r="C2660" s="57" t="s">
        <v>10</v>
      </c>
      <c r="D2660" s="58">
        <v>1958.9172699999999</v>
      </c>
      <c r="E2660" s="58">
        <v>1958.9172699999999</v>
      </c>
      <c r="F2660" s="58">
        <v>0</v>
      </c>
    </row>
    <row r="2661" spans="1:6" s="55" customFormat="1" x14ac:dyDescent="0.25">
      <c r="A2661" s="51" t="str">
        <f t="shared" si="41"/>
        <v>A</v>
      </c>
      <c r="B2661" s="59" t="s">
        <v>258</v>
      </c>
      <c r="C2661" s="60" t="s">
        <v>12</v>
      </c>
      <c r="D2661" s="61">
        <v>1920.8230600000002</v>
      </c>
      <c r="E2661" s="61">
        <v>1920.8230600000002</v>
      </c>
      <c r="F2661" s="61">
        <v>0</v>
      </c>
    </row>
    <row r="2662" spans="1:6" s="55" customFormat="1" x14ac:dyDescent="0.25">
      <c r="A2662" s="51" t="str">
        <f t="shared" si="41"/>
        <v>A</v>
      </c>
      <c r="B2662" s="59" t="s">
        <v>258</v>
      </c>
      <c r="C2662" s="60" t="s">
        <v>2</v>
      </c>
      <c r="D2662" s="61">
        <v>36.894210000000001</v>
      </c>
      <c r="E2662" s="61">
        <v>36.894210000000001</v>
      </c>
      <c r="F2662" s="61">
        <v>0</v>
      </c>
    </row>
    <row r="2663" spans="1:6" s="55" customFormat="1" x14ac:dyDescent="0.25">
      <c r="A2663" s="51" t="str">
        <f t="shared" si="41"/>
        <v>A</v>
      </c>
      <c r="B2663" s="59" t="s">
        <v>258</v>
      </c>
      <c r="C2663" s="60" t="s">
        <v>16</v>
      </c>
      <c r="D2663" s="61">
        <v>1.2</v>
      </c>
      <c r="E2663" s="61">
        <v>1.2</v>
      </c>
      <c r="F2663" s="61">
        <v>0</v>
      </c>
    </row>
    <row r="2664" spans="1:6" s="55" customFormat="1" ht="36.75" thickBot="1" x14ac:dyDescent="0.3">
      <c r="A2664" s="51" t="str">
        <f t="shared" si="41"/>
        <v>A</v>
      </c>
      <c r="B2664" s="52" t="s">
        <v>1320</v>
      </c>
      <c r="C2664" s="53" t="s">
        <v>1321</v>
      </c>
      <c r="D2664" s="54">
        <v>1267.71966</v>
      </c>
      <c r="E2664" s="54">
        <v>1267.71966</v>
      </c>
      <c r="F2664" s="54">
        <v>0</v>
      </c>
    </row>
    <row r="2665" spans="1:6" s="55" customFormat="1" ht="15.75" thickTop="1" x14ac:dyDescent="0.25">
      <c r="A2665" s="51" t="str">
        <f t="shared" si="41"/>
        <v>A</v>
      </c>
      <c r="B2665" s="56" t="s">
        <v>258</v>
      </c>
      <c r="C2665" s="57" t="s">
        <v>10</v>
      </c>
      <c r="D2665" s="58">
        <v>1267.71966</v>
      </c>
      <c r="E2665" s="58">
        <v>1267.71966</v>
      </c>
      <c r="F2665" s="58">
        <v>0</v>
      </c>
    </row>
    <row r="2666" spans="1:6" s="55" customFormat="1" x14ac:dyDescent="0.25">
      <c r="A2666" s="51" t="str">
        <f t="shared" si="41"/>
        <v>A</v>
      </c>
      <c r="B2666" s="59" t="s">
        <v>258</v>
      </c>
      <c r="C2666" s="60" t="s">
        <v>12</v>
      </c>
      <c r="D2666" s="61">
        <v>1204.6149800000001</v>
      </c>
      <c r="E2666" s="61">
        <v>1204.6149800000001</v>
      </c>
      <c r="F2666" s="61">
        <v>0</v>
      </c>
    </row>
    <row r="2667" spans="1:6" s="55" customFormat="1" x14ac:dyDescent="0.25">
      <c r="A2667" s="51" t="str">
        <f t="shared" si="41"/>
        <v>A</v>
      </c>
      <c r="B2667" s="59" t="s">
        <v>258</v>
      </c>
      <c r="C2667" s="60" t="s">
        <v>16</v>
      </c>
      <c r="D2667" s="61">
        <v>63.104680000000002</v>
      </c>
      <c r="E2667" s="61">
        <v>63.104680000000002</v>
      </c>
      <c r="F2667" s="61">
        <v>0</v>
      </c>
    </row>
    <row r="2668" spans="1:6" ht="18.75" thickBot="1" x14ac:dyDescent="0.3">
      <c r="A2668" s="31" t="str">
        <f t="shared" si="41"/>
        <v>A</v>
      </c>
      <c r="B2668" s="42" t="s">
        <v>1322</v>
      </c>
      <c r="C2668" s="43" t="s">
        <v>1323</v>
      </c>
      <c r="D2668" s="44">
        <v>2007.03253</v>
      </c>
      <c r="E2668" s="44">
        <v>1711.29593</v>
      </c>
      <c r="F2668" s="44">
        <v>295.73659999999995</v>
      </c>
    </row>
    <row r="2669" spans="1:6" ht="15.75" thickTop="1" x14ac:dyDescent="0.25">
      <c r="A2669" s="31" t="str">
        <f t="shared" si="41"/>
        <v>A</v>
      </c>
      <c r="B2669" s="45" t="s">
        <v>258</v>
      </c>
      <c r="C2669" s="46" t="s">
        <v>10</v>
      </c>
      <c r="D2669" s="47">
        <v>1997.0045299999999</v>
      </c>
      <c r="E2669" s="47">
        <v>1711.29593</v>
      </c>
      <c r="F2669" s="47">
        <v>285.70859999999999</v>
      </c>
    </row>
    <row r="2670" spans="1:6" x14ac:dyDescent="0.25">
      <c r="A2670" s="31" t="str">
        <f t="shared" si="41"/>
        <v>A</v>
      </c>
      <c r="B2670" s="48" t="s">
        <v>258</v>
      </c>
      <c r="C2670" s="49" t="s">
        <v>11</v>
      </c>
      <c r="D2670" s="50">
        <v>384.17556999999999</v>
      </c>
      <c r="E2670" s="50">
        <v>384.17556999999999</v>
      </c>
      <c r="F2670" s="50">
        <v>0</v>
      </c>
    </row>
    <row r="2671" spans="1:6" x14ac:dyDescent="0.25">
      <c r="A2671" s="31" t="str">
        <f t="shared" si="41"/>
        <v>A</v>
      </c>
      <c r="B2671" s="48" t="s">
        <v>258</v>
      </c>
      <c r="C2671" s="49" t="s">
        <v>12</v>
      </c>
      <c r="D2671" s="50">
        <v>1472.4590900000001</v>
      </c>
      <c r="E2671" s="50">
        <v>1317.1683600000001</v>
      </c>
      <c r="F2671" s="50">
        <v>155.29073</v>
      </c>
    </row>
    <row r="2672" spans="1:6" x14ac:dyDescent="0.25">
      <c r="A2672" s="31" t="str">
        <f t="shared" si="41"/>
        <v>A</v>
      </c>
      <c r="B2672" s="48" t="s">
        <v>258</v>
      </c>
      <c r="C2672" s="49" t="s">
        <v>14</v>
      </c>
      <c r="D2672" s="50">
        <v>9.952</v>
      </c>
      <c r="E2672" s="50">
        <v>9.952</v>
      </c>
      <c r="F2672" s="50">
        <v>0</v>
      </c>
    </row>
    <row r="2673" spans="1:6" x14ac:dyDescent="0.25">
      <c r="A2673" s="31" t="str">
        <f t="shared" si="41"/>
        <v>A</v>
      </c>
      <c r="B2673" s="48" t="s">
        <v>258</v>
      </c>
      <c r="C2673" s="49" t="s">
        <v>2</v>
      </c>
      <c r="D2673" s="50">
        <v>104.45401999999999</v>
      </c>
      <c r="E2673" s="50">
        <v>0</v>
      </c>
      <c r="F2673" s="50">
        <v>104.45401999999999</v>
      </c>
    </row>
    <row r="2674" spans="1:6" x14ac:dyDescent="0.25">
      <c r="A2674" s="31" t="str">
        <f t="shared" si="41"/>
        <v>A</v>
      </c>
      <c r="B2674" s="48" t="s">
        <v>258</v>
      </c>
      <c r="C2674" s="49" t="s">
        <v>15</v>
      </c>
      <c r="D2674" s="50">
        <v>23.06363</v>
      </c>
      <c r="E2674" s="50">
        <v>0</v>
      </c>
      <c r="F2674" s="50">
        <v>23.06363</v>
      </c>
    </row>
    <row r="2675" spans="1:6" x14ac:dyDescent="0.25">
      <c r="A2675" s="31" t="str">
        <f t="shared" si="41"/>
        <v>A</v>
      </c>
      <c r="B2675" s="48" t="s">
        <v>258</v>
      </c>
      <c r="C2675" s="49" t="s">
        <v>16</v>
      </c>
      <c r="D2675" s="50">
        <v>2.90022</v>
      </c>
      <c r="E2675" s="50">
        <v>0</v>
      </c>
      <c r="F2675" s="50">
        <v>2.90022</v>
      </c>
    </row>
    <row r="2676" spans="1:6" x14ac:dyDescent="0.25">
      <c r="A2676" s="31" t="str">
        <f t="shared" si="41"/>
        <v>A</v>
      </c>
      <c r="B2676" s="45" t="s">
        <v>258</v>
      </c>
      <c r="C2676" s="46" t="s">
        <v>17</v>
      </c>
      <c r="D2676" s="47">
        <v>10.028</v>
      </c>
      <c r="E2676" s="47">
        <v>0</v>
      </c>
      <c r="F2676" s="47">
        <v>10.028</v>
      </c>
    </row>
    <row r="2677" spans="1:6" s="55" customFormat="1" ht="36.75" thickBot="1" x14ac:dyDescent="0.3">
      <c r="A2677" s="51" t="str">
        <f t="shared" si="41"/>
        <v>A</v>
      </c>
      <c r="B2677" s="52" t="s">
        <v>1324</v>
      </c>
      <c r="C2677" s="53" t="s">
        <v>1325</v>
      </c>
      <c r="D2677" s="54">
        <v>872.73182999999995</v>
      </c>
      <c r="E2677" s="54">
        <v>576.99522999999999</v>
      </c>
      <c r="F2677" s="54">
        <v>295.73659999999995</v>
      </c>
    </row>
    <row r="2678" spans="1:6" s="55" customFormat="1" ht="15.75" thickTop="1" x14ac:dyDescent="0.25">
      <c r="A2678" s="51" t="str">
        <f t="shared" si="41"/>
        <v>A</v>
      </c>
      <c r="B2678" s="56" t="s">
        <v>258</v>
      </c>
      <c r="C2678" s="57" t="s">
        <v>10</v>
      </c>
      <c r="D2678" s="58">
        <v>862.70382999999993</v>
      </c>
      <c r="E2678" s="58">
        <v>576.99522999999999</v>
      </c>
      <c r="F2678" s="58">
        <v>285.70859999999999</v>
      </c>
    </row>
    <row r="2679" spans="1:6" s="55" customFormat="1" x14ac:dyDescent="0.25">
      <c r="A2679" s="51" t="str">
        <f t="shared" si="41"/>
        <v>A</v>
      </c>
      <c r="B2679" s="59" t="s">
        <v>258</v>
      </c>
      <c r="C2679" s="60" t="s">
        <v>11</v>
      </c>
      <c r="D2679" s="61">
        <v>384.17556999999999</v>
      </c>
      <c r="E2679" s="61">
        <v>384.17556999999999</v>
      </c>
      <c r="F2679" s="61">
        <v>0</v>
      </c>
    </row>
    <row r="2680" spans="1:6" s="55" customFormat="1" x14ac:dyDescent="0.25">
      <c r="A2680" s="51" t="str">
        <f t="shared" si="41"/>
        <v>A</v>
      </c>
      <c r="B2680" s="59" t="s">
        <v>258</v>
      </c>
      <c r="C2680" s="60" t="s">
        <v>12</v>
      </c>
      <c r="D2680" s="61">
        <v>348.11039</v>
      </c>
      <c r="E2680" s="61">
        <v>192.81966</v>
      </c>
      <c r="F2680" s="61">
        <v>155.29073</v>
      </c>
    </row>
    <row r="2681" spans="1:6" s="55" customFormat="1" x14ac:dyDescent="0.25">
      <c r="A2681" s="51" t="str">
        <f t="shared" si="41"/>
        <v>A</v>
      </c>
      <c r="B2681" s="59" t="s">
        <v>258</v>
      </c>
      <c r="C2681" s="60" t="s">
        <v>2</v>
      </c>
      <c r="D2681" s="61">
        <v>104.45401999999999</v>
      </c>
      <c r="E2681" s="61">
        <v>0</v>
      </c>
      <c r="F2681" s="61">
        <v>104.45401999999999</v>
      </c>
    </row>
    <row r="2682" spans="1:6" s="55" customFormat="1" x14ac:dyDescent="0.25">
      <c r="A2682" s="51" t="str">
        <f t="shared" si="41"/>
        <v>A</v>
      </c>
      <c r="B2682" s="59" t="s">
        <v>258</v>
      </c>
      <c r="C2682" s="60" t="s">
        <v>15</v>
      </c>
      <c r="D2682" s="61">
        <v>23.06363</v>
      </c>
      <c r="E2682" s="61">
        <v>0</v>
      </c>
      <c r="F2682" s="61">
        <v>23.06363</v>
      </c>
    </row>
    <row r="2683" spans="1:6" s="55" customFormat="1" x14ac:dyDescent="0.25">
      <c r="A2683" s="51" t="str">
        <f t="shared" si="41"/>
        <v>A</v>
      </c>
      <c r="B2683" s="59" t="s">
        <v>258</v>
      </c>
      <c r="C2683" s="60" t="s">
        <v>16</v>
      </c>
      <c r="D2683" s="61">
        <v>2.90022</v>
      </c>
      <c r="E2683" s="61">
        <v>0</v>
      </c>
      <c r="F2683" s="61">
        <v>2.90022</v>
      </c>
    </row>
    <row r="2684" spans="1:6" s="55" customFormat="1" x14ac:dyDescent="0.25">
      <c r="A2684" s="51" t="str">
        <f t="shared" si="41"/>
        <v>A</v>
      </c>
      <c r="B2684" s="56" t="s">
        <v>258</v>
      </c>
      <c r="C2684" s="57" t="s">
        <v>17</v>
      </c>
      <c r="D2684" s="58">
        <v>10.028</v>
      </c>
      <c r="E2684" s="58">
        <v>0</v>
      </c>
      <c r="F2684" s="58">
        <v>10.028</v>
      </c>
    </row>
    <row r="2685" spans="1:6" s="55" customFormat="1" ht="18.75" thickBot="1" x14ac:dyDescent="0.3">
      <c r="A2685" s="51" t="str">
        <f t="shared" si="41"/>
        <v>A</v>
      </c>
      <c r="B2685" s="52" t="s">
        <v>1326</v>
      </c>
      <c r="C2685" s="53" t="s">
        <v>1327</v>
      </c>
      <c r="D2685" s="54">
        <v>80.989000000000004</v>
      </c>
      <c r="E2685" s="54">
        <v>80.989000000000004</v>
      </c>
      <c r="F2685" s="54">
        <v>0</v>
      </c>
    </row>
    <row r="2686" spans="1:6" s="55" customFormat="1" ht="15.75" thickTop="1" x14ac:dyDescent="0.25">
      <c r="A2686" s="51" t="str">
        <f t="shared" si="41"/>
        <v>A</v>
      </c>
      <c r="B2686" s="56" t="s">
        <v>258</v>
      </c>
      <c r="C2686" s="57" t="s">
        <v>10</v>
      </c>
      <c r="D2686" s="58">
        <v>80.989000000000004</v>
      </c>
      <c r="E2686" s="58">
        <v>80.989000000000004</v>
      </c>
      <c r="F2686" s="58">
        <v>0</v>
      </c>
    </row>
    <row r="2687" spans="1:6" s="55" customFormat="1" x14ac:dyDescent="0.25">
      <c r="A2687" s="51" t="str">
        <f t="shared" si="41"/>
        <v>A</v>
      </c>
      <c r="B2687" s="59" t="s">
        <v>258</v>
      </c>
      <c r="C2687" s="60" t="s">
        <v>12</v>
      </c>
      <c r="D2687" s="61">
        <v>80.989000000000004</v>
      </c>
      <c r="E2687" s="61">
        <v>80.989000000000004</v>
      </c>
      <c r="F2687" s="61">
        <v>0</v>
      </c>
    </row>
    <row r="2688" spans="1:6" s="55" customFormat="1" ht="36.75" thickBot="1" x14ac:dyDescent="0.3">
      <c r="A2688" s="51" t="str">
        <f t="shared" si="41"/>
        <v>A</v>
      </c>
      <c r="B2688" s="52" t="s">
        <v>1328</v>
      </c>
      <c r="C2688" s="53" t="s">
        <v>1329</v>
      </c>
      <c r="D2688" s="54">
        <v>948.53742</v>
      </c>
      <c r="E2688" s="54">
        <v>948.53742</v>
      </c>
      <c r="F2688" s="54">
        <v>0</v>
      </c>
    </row>
    <row r="2689" spans="1:6" s="55" customFormat="1" ht="15.75" thickTop="1" x14ac:dyDescent="0.25">
      <c r="A2689" s="51" t="str">
        <f t="shared" si="41"/>
        <v>A</v>
      </c>
      <c r="B2689" s="56" t="s">
        <v>258</v>
      </c>
      <c r="C2689" s="57" t="s">
        <v>10</v>
      </c>
      <c r="D2689" s="58">
        <v>948.53742</v>
      </c>
      <c r="E2689" s="58">
        <v>948.53742</v>
      </c>
      <c r="F2689" s="58">
        <v>0</v>
      </c>
    </row>
    <row r="2690" spans="1:6" s="55" customFormat="1" x14ac:dyDescent="0.25">
      <c r="A2690" s="51" t="str">
        <f t="shared" si="41"/>
        <v>A</v>
      </c>
      <c r="B2690" s="59" t="s">
        <v>258</v>
      </c>
      <c r="C2690" s="60" t="s">
        <v>12</v>
      </c>
      <c r="D2690" s="61">
        <v>938.58542</v>
      </c>
      <c r="E2690" s="61">
        <v>938.58542</v>
      </c>
      <c r="F2690" s="61">
        <v>0</v>
      </c>
    </row>
    <row r="2691" spans="1:6" s="55" customFormat="1" x14ac:dyDescent="0.25">
      <c r="A2691" s="51" t="str">
        <f t="shared" si="41"/>
        <v>A</v>
      </c>
      <c r="B2691" s="59" t="s">
        <v>258</v>
      </c>
      <c r="C2691" s="60" t="s">
        <v>14</v>
      </c>
      <c r="D2691" s="61">
        <v>9.952</v>
      </c>
      <c r="E2691" s="61">
        <v>9.952</v>
      </c>
      <c r="F2691" s="61">
        <v>0</v>
      </c>
    </row>
    <row r="2692" spans="1:6" s="55" customFormat="1" ht="18.75" thickBot="1" x14ac:dyDescent="0.3">
      <c r="A2692" s="51" t="str">
        <f t="shared" ref="A2692:A2755" si="42">IF(OR(D2692&lt;&gt;0,),"A","B")</f>
        <v>A</v>
      </c>
      <c r="B2692" s="52" t="s">
        <v>1330</v>
      </c>
      <c r="C2692" s="53" t="s">
        <v>1331</v>
      </c>
      <c r="D2692" s="54">
        <v>89.992519999999999</v>
      </c>
      <c r="E2692" s="54">
        <v>89.992519999999999</v>
      </c>
      <c r="F2692" s="54">
        <v>0</v>
      </c>
    </row>
    <row r="2693" spans="1:6" s="55" customFormat="1" ht="15.75" thickTop="1" x14ac:dyDescent="0.25">
      <c r="A2693" s="51" t="str">
        <f t="shared" si="42"/>
        <v>A</v>
      </c>
      <c r="B2693" s="56" t="s">
        <v>258</v>
      </c>
      <c r="C2693" s="57" t="s">
        <v>10</v>
      </c>
      <c r="D2693" s="58">
        <v>89.992519999999999</v>
      </c>
      <c r="E2693" s="58">
        <v>89.992519999999999</v>
      </c>
      <c r="F2693" s="58">
        <v>0</v>
      </c>
    </row>
    <row r="2694" spans="1:6" s="55" customFormat="1" x14ac:dyDescent="0.25">
      <c r="A2694" s="51" t="str">
        <f t="shared" si="42"/>
        <v>A</v>
      </c>
      <c r="B2694" s="59" t="s">
        <v>258</v>
      </c>
      <c r="C2694" s="60" t="s">
        <v>12</v>
      </c>
      <c r="D2694" s="61">
        <v>89.992519999999999</v>
      </c>
      <c r="E2694" s="61">
        <v>89.992519999999999</v>
      </c>
      <c r="F2694" s="61">
        <v>0</v>
      </c>
    </row>
    <row r="2695" spans="1:6" s="55" customFormat="1" ht="54.75" thickBot="1" x14ac:dyDescent="0.3">
      <c r="A2695" s="51" t="str">
        <f t="shared" si="42"/>
        <v>A</v>
      </c>
      <c r="B2695" s="52" t="s">
        <v>1332</v>
      </c>
      <c r="C2695" s="53" t="s">
        <v>1333</v>
      </c>
      <c r="D2695" s="54">
        <v>9.9005100000000006</v>
      </c>
      <c r="E2695" s="54">
        <v>9.9005100000000006</v>
      </c>
      <c r="F2695" s="54">
        <v>0</v>
      </c>
    </row>
    <row r="2696" spans="1:6" s="55" customFormat="1" ht="15.75" thickTop="1" x14ac:dyDescent="0.25">
      <c r="A2696" s="51" t="str">
        <f t="shared" si="42"/>
        <v>A</v>
      </c>
      <c r="B2696" s="56" t="s">
        <v>258</v>
      </c>
      <c r="C2696" s="57" t="s">
        <v>10</v>
      </c>
      <c r="D2696" s="58">
        <v>9.9005100000000006</v>
      </c>
      <c r="E2696" s="58">
        <v>9.9005100000000006</v>
      </c>
      <c r="F2696" s="58">
        <v>0</v>
      </c>
    </row>
    <row r="2697" spans="1:6" s="55" customFormat="1" x14ac:dyDescent="0.25">
      <c r="A2697" s="51" t="str">
        <f t="shared" si="42"/>
        <v>A</v>
      </c>
      <c r="B2697" s="59" t="s">
        <v>258</v>
      </c>
      <c r="C2697" s="60" t="s">
        <v>12</v>
      </c>
      <c r="D2697" s="61">
        <v>9.9005100000000006</v>
      </c>
      <c r="E2697" s="61">
        <v>9.9005100000000006</v>
      </c>
      <c r="F2697" s="61">
        <v>0</v>
      </c>
    </row>
    <row r="2698" spans="1:6" s="55" customFormat="1" ht="18.75" thickBot="1" x14ac:dyDescent="0.3">
      <c r="A2698" s="51" t="str">
        <f t="shared" si="42"/>
        <v>A</v>
      </c>
      <c r="B2698" s="52" t="s">
        <v>1334</v>
      </c>
      <c r="C2698" s="53" t="s">
        <v>1335</v>
      </c>
      <c r="D2698" s="54">
        <v>4.8812499999999996</v>
      </c>
      <c r="E2698" s="54">
        <v>4.8812499999999996</v>
      </c>
      <c r="F2698" s="54">
        <v>0</v>
      </c>
    </row>
    <row r="2699" spans="1:6" s="55" customFormat="1" ht="15.75" thickTop="1" x14ac:dyDescent="0.25">
      <c r="A2699" s="51" t="str">
        <f t="shared" si="42"/>
        <v>A</v>
      </c>
      <c r="B2699" s="56" t="s">
        <v>258</v>
      </c>
      <c r="C2699" s="57" t="s">
        <v>10</v>
      </c>
      <c r="D2699" s="58">
        <v>4.8812499999999996</v>
      </c>
      <c r="E2699" s="58">
        <v>4.8812499999999996</v>
      </c>
      <c r="F2699" s="58">
        <v>0</v>
      </c>
    </row>
    <row r="2700" spans="1:6" s="55" customFormat="1" x14ac:dyDescent="0.25">
      <c r="A2700" s="51" t="str">
        <f t="shared" si="42"/>
        <v>A</v>
      </c>
      <c r="B2700" s="59" t="s">
        <v>258</v>
      </c>
      <c r="C2700" s="60" t="s">
        <v>12</v>
      </c>
      <c r="D2700" s="61">
        <v>4.8812499999999996</v>
      </c>
      <c r="E2700" s="61">
        <v>4.8812499999999996</v>
      </c>
      <c r="F2700" s="61">
        <v>0</v>
      </c>
    </row>
    <row r="2701" spans="1:6" ht="36.75" thickBot="1" x14ac:dyDescent="0.3">
      <c r="A2701" s="31" t="str">
        <f t="shared" si="42"/>
        <v>A</v>
      </c>
      <c r="B2701" s="42" t="s">
        <v>1336</v>
      </c>
      <c r="C2701" s="43" t="s">
        <v>1337</v>
      </c>
      <c r="D2701" s="44">
        <v>1158.7175699999998</v>
      </c>
      <c r="E2701" s="44">
        <v>1145.6371299999998</v>
      </c>
      <c r="F2701" s="44">
        <v>13.080440000000001</v>
      </c>
    </row>
    <row r="2702" spans="1:6" ht="15.75" thickTop="1" x14ac:dyDescent="0.25">
      <c r="A2702" s="31" t="str">
        <f t="shared" si="42"/>
        <v>A</v>
      </c>
      <c r="B2702" s="45" t="s">
        <v>258</v>
      </c>
      <c r="C2702" s="46" t="s">
        <v>10</v>
      </c>
      <c r="D2702" s="47">
        <v>1158.5435400000001</v>
      </c>
      <c r="E2702" s="47">
        <v>1145.4631000000002</v>
      </c>
      <c r="F2702" s="47">
        <v>13.080440000000001</v>
      </c>
    </row>
    <row r="2703" spans="1:6" x14ac:dyDescent="0.25">
      <c r="A2703" s="31" t="str">
        <f t="shared" si="42"/>
        <v>A</v>
      </c>
      <c r="B2703" s="48" t="s">
        <v>258</v>
      </c>
      <c r="C2703" s="49" t="s">
        <v>11</v>
      </c>
      <c r="D2703" s="50">
        <v>551.92115999999999</v>
      </c>
      <c r="E2703" s="50">
        <v>551.92115999999999</v>
      </c>
      <c r="F2703" s="50">
        <v>0</v>
      </c>
    </row>
    <row r="2704" spans="1:6" x14ac:dyDescent="0.25">
      <c r="A2704" s="31" t="str">
        <f t="shared" si="42"/>
        <v>A</v>
      </c>
      <c r="B2704" s="48" t="s">
        <v>258</v>
      </c>
      <c r="C2704" s="49" t="s">
        <v>12</v>
      </c>
      <c r="D2704" s="50">
        <v>591.23116000000005</v>
      </c>
      <c r="E2704" s="50">
        <v>589.01616000000001</v>
      </c>
      <c r="F2704" s="50">
        <v>2.2149999999999999</v>
      </c>
    </row>
    <row r="2705" spans="1:6" x14ac:dyDescent="0.25">
      <c r="A2705" s="31" t="str">
        <f t="shared" si="42"/>
        <v>A</v>
      </c>
      <c r="B2705" s="48" t="s">
        <v>258</v>
      </c>
      <c r="C2705" s="49" t="s">
        <v>15</v>
      </c>
      <c r="D2705" s="50">
        <v>2.7204000000000002</v>
      </c>
      <c r="E2705" s="50">
        <v>2.7204000000000002</v>
      </c>
      <c r="F2705" s="50">
        <v>0</v>
      </c>
    </row>
    <row r="2706" spans="1:6" x14ac:dyDescent="0.25">
      <c r="A2706" s="31" t="str">
        <f t="shared" si="42"/>
        <v>A</v>
      </c>
      <c r="B2706" s="48" t="s">
        <v>258</v>
      </c>
      <c r="C2706" s="49" t="s">
        <v>16</v>
      </c>
      <c r="D2706" s="50">
        <v>12.670820000000001</v>
      </c>
      <c r="E2706" s="50">
        <v>1.8053800000000002</v>
      </c>
      <c r="F2706" s="50">
        <v>10.865440000000001</v>
      </c>
    </row>
    <row r="2707" spans="1:6" x14ac:dyDescent="0.25">
      <c r="A2707" s="31" t="str">
        <f t="shared" si="42"/>
        <v>A</v>
      </c>
      <c r="B2707" s="45" t="s">
        <v>258</v>
      </c>
      <c r="C2707" s="46" t="s">
        <v>17</v>
      </c>
      <c r="D2707" s="47">
        <v>0.17402999999999999</v>
      </c>
      <c r="E2707" s="47">
        <v>0.17402999999999999</v>
      </c>
      <c r="F2707" s="47">
        <v>0</v>
      </c>
    </row>
    <row r="2708" spans="1:6" s="55" customFormat="1" ht="36.75" thickBot="1" x14ac:dyDescent="0.3">
      <c r="A2708" s="51" t="str">
        <f t="shared" si="42"/>
        <v>A</v>
      </c>
      <c r="B2708" s="52" t="s">
        <v>1338</v>
      </c>
      <c r="C2708" s="53" t="s">
        <v>1339</v>
      </c>
      <c r="D2708" s="54">
        <v>890.73241999999993</v>
      </c>
      <c r="E2708" s="54">
        <v>877.65197999999998</v>
      </c>
      <c r="F2708" s="54">
        <v>13.080440000000001</v>
      </c>
    </row>
    <row r="2709" spans="1:6" s="55" customFormat="1" ht="15.75" thickTop="1" x14ac:dyDescent="0.25">
      <c r="A2709" s="51" t="str">
        <f t="shared" si="42"/>
        <v>A</v>
      </c>
      <c r="B2709" s="56" t="s">
        <v>258</v>
      </c>
      <c r="C2709" s="57" t="s">
        <v>10</v>
      </c>
      <c r="D2709" s="58">
        <v>890.73241999999993</v>
      </c>
      <c r="E2709" s="58">
        <v>877.65197999999998</v>
      </c>
      <c r="F2709" s="58">
        <v>13.080440000000001</v>
      </c>
    </row>
    <row r="2710" spans="1:6" s="55" customFormat="1" x14ac:dyDescent="0.25">
      <c r="A2710" s="51" t="str">
        <f t="shared" si="42"/>
        <v>A</v>
      </c>
      <c r="B2710" s="59" t="s">
        <v>258</v>
      </c>
      <c r="C2710" s="60" t="s">
        <v>11</v>
      </c>
      <c r="D2710" s="61">
        <v>551.92115999999999</v>
      </c>
      <c r="E2710" s="61">
        <v>551.92115999999999</v>
      </c>
      <c r="F2710" s="61">
        <v>0</v>
      </c>
    </row>
    <row r="2711" spans="1:6" s="55" customFormat="1" x14ac:dyDescent="0.25">
      <c r="A2711" s="51" t="str">
        <f t="shared" si="42"/>
        <v>A</v>
      </c>
      <c r="B2711" s="59" t="s">
        <v>258</v>
      </c>
      <c r="C2711" s="60" t="s">
        <v>12</v>
      </c>
      <c r="D2711" s="61">
        <v>323.42003999999997</v>
      </c>
      <c r="E2711" s="61">
        <v>321.20504</v>
      </c>
      <c r="F2711" s="61">
        <v>2.2149999999999999</v>
      </c>
    </row>
    <row r="2712" spans="1:6" s="55" customFormat="1" x14ac:dyDescent="0.25">
      <c r="A2712" s="51" t="str">
        <f t="shared" si="42"/>
        <v>A</v>
      </c>
      <c r="B2712" s="59" t="s">
        <v>258</v>
      </c>
      <c r="C2712" s="60" t="s">
        <v>15</v>
      </c>
      <c r="D2712" s="61">
        <v>2.7204000000000002</v>
      </c>
      <c r="E2712" s="61">
        <v>2.7204000000000002</v>
      </c>
      <c r="F2712" s="61">
        <v>0</v>
      </c>
    </row>
    <row r="2713" spans="1:6" s="55" customFormat="1" x14ac:dyDescent="0.25">
      <c r="A2713" s="51" t="str">
        <f t="shared" si="42"/>
        <v>A</v>
      </c>
      <c r="B2713" s="59" t="s">
        <v>258</v>
      </c>
      <c r="C2713" s="60" t="s">
        <v>16</v>
      </c>
      <c r="D2713" s="61">
        <v>12.670820000000001</v>
      </c>
      <c r="E2713" s="61">
        <v>1.8053800000000002</v>
      </c>
      <c r="F2713" s="61">
        <v>10.865440000000001</v>
      </c>
    </row>
    <row r="2714" spans="1:6" s="55" customFormat="1" ht="72.75" thickBot="1" x14ac:dyDescent="0.3">
      <c r="A2714" s="51" t="str">
        <f t="shared" si="42"/>
        <v>A</v>
      </c>
      <c r="B2714" s="52" t="s">
        <v>1340</v>
      </c>
      <c r="C2714" s="53" t="s">
        <v>1341</v>
      </c>
      <c r="D2714" s="54">
        <v>85.831020000000009</v>
      </c>
      <c r="E2714" s="54">
        <v>85.831020000000009</v>
      </c>
      <c r="F2714" s="54">
        <v>0</v>
      </c>
    </row>
    <row r="2715" spans="1:6" s="55" customFormat="1" ht="15.75" thickTop="1" x14ac:dyDescent="0.25">
      <c r="A2715" s="51" t="str">
        <f t="shared" si="42"/>
        <v>A</v>
      </c>
      <c r="B2715" s="56" t="s">
        <v>258</v>
      </c>
      <c r="C2715" s="57" t="s">
        <v>10</v>
      </c>
      <c r="D2715" s="58">
        <v>85.831020000000009</v>
      </c>
      <c r="E2715" s="58">
        <v>85.831020000000009</v>
      </c>
      <c r="F2715" s="58">
        <v>0</v>
      </c>
    </row>
    <row r="2716" spans="1:6" s="55" customFormat="1" x14ac:dyDescent="0.25">
      <c r="A2716" s="51" t="str">
        <f t="shared" si="42"/>
        <v>A</v>
      </c>
      <c r="B2716" s="59" t="s">
        <v>258</v>
      </c>
      <c r="C2716" s="60" t="s">
        <v>12</v>
      </c>
      <c r="D2716" s="61">
        <v>85.831020000000009</v>
      </c>
      <c r="E2716" s="61">
        <v>85.831020000000009</v>
      </c>
      <c r="F2716" s="61">
        <v>0</v>
      </c>
    </row>
    <row r="2717" spans="1:6" s="55" customFormat="1" ht="72.75" thickBot="1" x14ac:dyDescent="0.3">
      <c r="A2717" s="51" t="str">
        <f t="shared" si="42"/>
        <v>A</v>
      </c>
      <c r="B2717" s="52" t="s">
        <v>1342</v>
      </c>
      <c r="C2717" s="53" t="s">
        <v>1343</v>
      </c>
      <c r="D2717" s="54">
        <v>163.68663000000001</v>
      </c>
      <c r="E2717" s="54">
        <v>163.68663000000001</v>
      </c>
      <c r="F2717" s="54">
        <v>0</v>
      </c>
    </row>
    <row r="2718" spans="1:6" s="55" customFormat="1" ht="15.75" thickTop="1" x14ac:dyDescent="0.25">
      <c r="A2718" s="51" t="str">
        <f t="shared" si="42"/>
        <v>A</v>
      </c>
      <c r="B2718" s="56" t="s">
        <v>258</v>
      </c>
      <c r="C2718" s="57" t="s">
        <v>10</v>
      </c>
      <c r="D2718" s="58">
        <v>163.51259999999999</v>
      </c>
      <c r="E2718" s="58">
        <v>163.51259999999999</v>
      </c>
      <c r="F2718" s="58">
        <v>0</v>
      </c>
    </row>
    <row r="2719" spans="1:6" s="55" customFormat="1" x14ac:dyDescent="0.25">
      <c r="A2719" s="51" t="str">
        <f t="shared" si="42"/>
        <v>A</v>
      </c>
      <c r="B2719" s="59" t="s">
        <v>258</v>
      </c>
      <c r="C2719" s="60" t="s">
        <v>12</v>
      </c>
      <c r="D2719" s="61">
        <v>163.51259999999999</v>
      </c>
      <c r="E2719" s="61">
        <v>163.51259999999999</v>
      </c>
      <c r="F2719" s="61">
        <v>0</v>
      </c>
    </row>
    <row r="2720" spans="1:6" s="55" customFormat="1" x14ac:dyDescent="0.25">
      <c r="A2720" s="51" t="str">
        <f t="shared" si="42"/>
        <v>A</v>
      </c>
      <c r="B2720" s="56" t="s">
        <v>258</v>
      </c>
      <c r="C2720" s="57" t="s">
        <v>17</v>
      </c>
      <c r="D2720" s="58">
        <v>0.17402999999999999</v>
      </c>
      <c r="E2720" s="58">
        <v>0.17402999999999999</v>
      </c>
      <c r="F2720" s="58">
        <v>0</v>
      </c>
    </row>
    <row r="2721" spans="1:6" s="55" customFormat="1" ht="36.75" thickBot="1" x14ac:dyDescent="0.3">
      <c r="A2721" s="51" t="str">
        <f t="shared" si="42"/>
        <v>A</v>
      </c>
      <c r="B2721" s="52" t="s">
        <v>1344</v>
      </c>
      <c r="C2721" s="53" t="s">
        <v>1345</v>
      </c>
      <c r="D2721" s="54">
        <v>4.6026000000000007</v>
      </c>
      <c r="E2721" s="54">
        <v>4.6026000000000007</v>
      </c>
      <c r="F2721" s="54">
        <v>0</v>
      </c>
    </row>
    <row r="2722" spans="1:6" s="55" customFormat="1" ht="15.75" thickTop="1" x14ac:dyDescent="0.25">
      <c r="A2722" s="51" t="str">
        <f t="shared" si="42"/>
        <v>A</v>
      </c>
      <c r="B2722" s="56" t="s">
        <v>258</v>
      </c>
      <c r="C2722" s="57" t="s">
        <v>10</v>
      </c>
      <c r="D2722" s="58">
        <v>4.6026000000000007</v>
      </c>
      <c r="E2722" s="58">
        <v>4.6026000000000007</v>
      </c>
      <c r="F2722" s="58">
        <v>0</v>
      </c>
    </row>
    <row r="2723" spans="1:6" s="55" customFormat="1" x14ac:dyDescent="0.25">
      <c r="A2723" s="51" t="str">
        <f t="shared" si="42"/>
        <v>A</v>
      </c>
      <c r="B2723" s="59" t="s">
        <v>258</v>
      </c>
      <c r="C2723" s="60" t="s">
        <v>12</v>
      </c>
      <c r="D2723" s="61">
        <v>4.6026000000000007</v>
      </c>
      <c r="E2723" s="61">
        <v>4.6026000000000007</v>
      </c>
      <c r="F2723" s="61">
        <v>0</v>
      </c>
    </row>
    <row r="2724" spans="1:6" s="55" customFormat="1" ht="36.75" thickBot="1" x14ac:dyDescent="0.3">
      <c r="A2724" s="51" t="str">
        <f t="shared" si="42"/>
        <v>A</v>
      </c>
      <c r="B2724" s="52" t="s">
        <v>1346</v>
      </c>
      <c r="C2724" s="53" t="s">
        <v>1347</v>
      </c>
      <c r="D2724" s="54">
        <v>13.8649</v>
      </c>
      <c r="E2724" s="54">
        <v>13.8649</v>
      </c>
      <c r="F2724" s="54">
        <v>0</v>
      </c>
    </row>
    <row r="2725" spans="1:6" s="55" customFormat="1" ht="15.75" thickTop="1" x14ac:dyDescent="0.25">
      <c r="A2725" s="51" t="str">
        <f t="shared" si="42"/>
        <v>A</v>
      </c>
      <c r="B2725" s="56" t="s">
        <v>258</v>
      </c>
      <c r="C2725" s="57" t="s">
        <v>10</v>
      </c>
      <c r="D2725" s="58">
        <v>13.8649</v>
      </c>
      <c r="E2725" s="58">
        <v>13.8649</v>
      </c>
      <c r="F2725" s="58">
        <v>0</v>
      </c>
    </row>
    <row r="2726" spans="1:6" s="55" customFormat="1" x14ac:dyDescent="0.25">
      <c r="A2726" s="51" t="str">
        <f t="shared" si="42"/>
        <v>A</v>
      </c>
      <c r="B2726" s="59" t="s">
        <v>258</v>
      </c>
      <c r="C2726" s="60" t="s">
        <v>12</v>
      </c>
      <c r="D2726" s="61">
        <v>13.8649</v>
      </c>
      <c r="E2726" s="61">
        <v>13.8649</v>
      </c>
      <c r="F2726" s="61">
        <v>0</v>
      </c>
    </row>
    <row r="2727" spans="1:6" ht="18.75" thickBot="1" x14ac:dyDescent="0.3">
      <c r="A2727" s="31" t="str">
        <f t="shared" si="42"/>
        <v>A</v>
      </c>
      <c r="B2727" s="42" t="s">
        <v>1348</v>
      </c>
      <c r="C2727" s="43" t="s">
        <v>1349</v>
      </c>
      <c r="D2727" s="44">
        <v>100267.85774000001</v>
      </c>
      <c r="E2727" s="44">
        <v>100161.50355000001</v>
      </c>
      <c r="F2727" s="44">
        <v>106.35419</v>
      </c>
    </row>
    <row r="2728" spans="1:6" ht="15.75" thickTop="1" x14ac:dyDescent="0.25">
      <c r="A2728" s="31" t="str">
        <f t="shared" si="42"/>
        <v>A</v>
      </c>
      <c r="B2728" s="45" t="s">
        <v>258</v>
      </c>
      <c r="C2728" s="46" t="s">
        <v>10</v>
      </c>
      <c r="D2728" s="47">
        <v>100265.84774000001</v>
      </c>
      <c r="E2728" s="47">
        <v>100159.49355000001</v>
      </c>
      <c r="F2728" s="47">
        <v>106.35419</v>
      </c>
    </row>
    <row r="2729" spans="1:6" x14ac:dyDescent="0.25">
      <c r="A2729" s="31" t="str">
        <f t="shared" si="42"/>
        <v>A</v>
      </c>
      <c r="B2729" s="48" t="s">
        <v>258</v>
      </c>
      <c r="C2729" s="49" t="s">
        <v>11</v>
      </c>
      <c r="D2729" s="50">
        <v>2117.4367000000002</v>
      </c>
      <c r="E2729" s="50">
        <v>2117.4367000000002</v>
      </c>
      <c r="F2729" s="50">
        <v>0</v>
      </c>
    </row>
    <row r="2730" spans="1:6" x14ac:dyDescent="0.25">
      <c r="A2730" s="31" t="str">
        <f t="shared" si="42"/>
        <v>A</v>
      </c>
      <c r="B2730" s="48" t="s">
        <v>258</v>
      </c>
      <c r="C2730" s="49" t="s">
        <v>12</v>
      </c>
      <c r="D2730" s="50">
        <v>2471.74026</v>
      </c>
      <c r="E2730" s="50">
        <v>2461.4972299999999</v>
      </c>
      <c r="F2730" s="50">
        <v>10.243030000000001</v>
      </c>
    </row>
    <row r="2731" spans="1:6" x14ac:dyDescent="0.25">
      <c r="A2731" s="31" t="str">
        <f t="shared" si="42"/>
        <v>A</v>
      </c>
      <c r="B2731" s="48" t="s">
        <v>258</v>
      </c>
      <c r="C2731" s="49" t="s">
        <v>14</v>
      </c>
      <c r="D2731" s="50">
        <v>83925.162350000013</v>
      </c>
      <c r="E2731" s="50">
        <v>83925.162350000013</v>
      </c>
      <c r="F2731" s="50">
        <v>0</v>
      </c>
    </row>
    <row r="2732" spans="1:6" x14ac:dyDescent="0.25">
      <c r="A2732" s="31" t="str">
        <f t="shared" si="42"/>
        <v>A</v>
      </c>
      <c r="B2732" s="48" t="s">
        <v>258</v>
      </c>
      <c r="C2732" s="49" t="s">
        <v>2</v>
      </c>
      <c r="D2732" s="50">
        <v>57.727650000000004</v>
      </c>
      <c r="E2732" s="50">
        <v>0</v>
      </c>
      <c r="F2732" s="50">
        <v>57.727650000000004</v>
      </c>
    </row>
    <row r="2733" spans="1:6" x14ac:dyDescent="0.25">
      <c r="A2733" s="31" t="str">
        <f t="shared" si="42"/>
        <v>A</v>
      </c>
      <c r="B2733" s="48" t="s">
        <v>258</v>
      </c>
      <c r="C2733" s="49" t="s">
        <v>15</v>
      </c>
      <c r="D2733" s="50">
        <v>49.975389999999997</v>
      </c>
      <c r="E2733" s="50">
        <v>49.975389999999997</v>
      </c>
      <c r="F2733" s="50">
        <v>0</v>
      </c>
    </row>
    <row r="2734" spans="1:6" x14ac:dyDescent="0.25">
      <c r="A2734" s="31" t="str">
        <f t="shared" si="42"/>
        <v>A</v>
      </c>
      <c r="B2734" s="48" t="s">
        <v>258</v>
      </c>
      <c r="C2734" s="49" t="s">
        <v>16</v>
      </c>
      <c r="D2734" s="50">
        <v>11643.805390000001</v>
      </c>
      <c r="E2734" s="50">
        <v>11605.421880000002</v>
      </c>
      <c r="F2734" s="50">
        <v>38.383509999999994</v>
      </c>
    </row>
    <row r="2735" spans="1:6" x14ac:dyDescent="0.25">
      <c r="A2735" s="31" t="str">
        <f t="shared" si="42"/>
        <v>A</v>
      </c>
      <c r="B2735" s="45" t="s">
        <v>258</v>
      </c>
      <c r="C2735" s="46" t="s">
        <v>17</v>
      </c>
      <c r="D2735" s="47">
        <v>2.0099999999999998</v>
      </c>
      <c r="E2735" s="47">
        <v>2.0099999999999998</v>
      </c>
      <c r="F2735" s="47">
        <v>0</v>
      </c>
    </row>
    <row r="2736" spans="1:6" ht="18.75" thickBot="1" x14ac:dyDescent="0.3">
      <c r="A2736" s="31" t="str">
        <f t="shared" si="42"/>
        <v>A</v>
      </c>
      <c r="B2736" s="42" t="s">
        <v>1350</v>
      </c>
      <c r="C2736" s="43" t="s">
        <v>1351</v>
      </c>
      <c r="D2736" s="44">
        <v>3212.3329900000008</v>
      </c>
      <c r="E2736" s="44">
        <v>3131.1250800000007</v>
      </c>
      <c r="F2736" s="44">
        <v>81.207909999999998</v>
      </c>
    </row>
    <row r="2737" spans="1:6" ht="15.75" thickTop="1" x14ac:dyDescent="0.25">
      <c r="A2737" s="31" t="str">
        <f t="shared" si="42"/>
        <v>A</v>
      </c>
      <c r="B2737" s="45" t="s">
        <v>258</v>
      </c>
      <c r="C2737" s="46" t="s">
        <v>10</v>
      </c>
      <c r="D2737" s="47">
        <v>3210.3229900000006</v>
      </c>
      <c r="E2737" s="47">
        <v>3129.1150800000005</v>
      </c>
      <c r="F2737" s="47">
        <v>81.207909999999998</v>
      </c>
    </row>
    <row r="2738" spans="1:6" x14ac:dyDescent="0.25">
      <c r="A2738" s="31" t="str">
        <f t="shared" si="42"/>
        <v>A</v>
      </c>
      <c r="B2738" s="48" t="s">
        <v>258</v>
      </c>
      <c r="C2738" s="49" t="s">
        <v>11</v>
      </c>
      <c r="D2738" s="50">
        <v>2117.4367000000002</v>
      </c>
      <c r="E2738" s="50">
        <v>2117.4367000000002</v>
      </c>
      <c r="F2738" s="50">
        <v>0</v>
      </c>
    </row>
    <row r="2739" spans="1:6" x14ac:dyDescent="0.25">
      <c r="A2739" s="31" t="str">
        <f t="shared" si="42"/>
        <v>A</v>
      </c>
      <c r="B2739" s="48" t="s">
        <v>258</v>
      </c>
      <c r="C2739" s="49" t="s">
        <v>12</v>
      </c>
      <c r="D2739" s="50">
        <v>924.25770999999997</v>
      </c>
      <c r="E2739" s="50">
        <v>914.01468</v>
      </c>
      <c r="F2739" s="50">
        <v>10.243030000000001</v>
      </c>
    </row>
    <row r="2740" spans="1:6" x14ac:dyDescent="0.25">
      <c r="A2740" s="31" t="str">
        <f t="shared" si="42"/>
        <v>A</v>
      </c>
      <c r="B2740" s="48" t="s">
        <v>258</v>
      </c>
      <c r="C2740" s="49" t="s">
        <v>14</v>
      </c>
      <c r="D2740" s="50">
        <v>28.6</v>
      </c>
      <c r="E2740" s="50">
        <v>28.6</v>
      </c>
      <c r="F2740" s="50">
        <v>0</v>
      </c>
    </row>
    <row r="2741" spans="1:6" x14ac:dyDescent="0.25">
      <c r="A2741" s="31" t="str">
        <f t="shared" si="42"/>
        <v>A</v>
      </c>
      <c r="B2741" s="48" t="s">
        <v>258</v>
      </c>
      <c r="C2741" s="49" t="s">
        <v>2</v>
      </c>
      <c r="D2741" s="50">
        <v>57.727650000000004</v>
      </c>
      <c r="E2741" s="50">
        <v>0</v>
      </c>
      <c r="F2741" s="50">
        <v>57.727650000000004</v>
      </c>
    </row>
    <row r="2742" spans="1:6" x14ac:dyDescent="0.25">
      <c r="A2742" s="31" t="str">
        <f t="shared" si="42"/>
        <v>A</v>
      </c>
      <c r="B2742" s="48" t="s">
        <v>258</v>
      </c>
      <c r="C2742" s="49" t="s">
        <v>15</v>
      </c>
      <c r="D2742" s="50">
        <v>49.975389999999997</v>
      </c>
      <c r="E2742" s="50">
        <v>49.975389999999997</v>
      </c>
      <c r="F2742" s="50">
        <v>0</v>
      </c>
    </row>
    <row r="2743" spans="1:6" x14ac:dyDescent="0.25">
      <c r="A2743" s="31" t="str">
        <f t="shared" si="42"/>
        <v>A</v>
      </c>
      <c r="B2743" s="48" t="s">
        <v>258</v>
      </c>
      <c r="C2743" s="49" t="s">
        <v>16</v>
      </c>
      <c r="D2743" s="50">
        <v>32.325540000000004</v>
      </c>
      <c r="E2743" s="50">
        <v>19.08831</v>
      </c>
      <c r="F2743" s="50">
        <v>13.23723</v>
      </c>
    </row>
    <row r="2744" spans="1:6" x14ac:dyDescent="0.25">
      <c r="A2744" s="31" t="str">
        <f t="shared" si="42"/>
        <v>A</v>
      </c>
      <c r="B2744" s="45" t="s">
        <v>258</v>
      </c>
      <c r="C2744" s="46" t="s">
        <v>17</v>
      </c>
      <c r="D2744" s="47">
        <v>2.0099999999999998</v>
      </c>
      <c r="E2744" s="47">
        <v>2.0099999999999998</v>
      </c>
      <c r="F2744" s="47">
        <v>0</v>
      </c>
    </row>
    <row r="2745" spans="1:6" ht="18.75" thickBot="1" x14ac:dyDescent="0.3">
      <c r="A2745" s="31" t="str">
        <f t="shared" si="42"/>
        <v>A</v>
      </c>
      <c r="B2745" s="42" t="s">
        <v>1352</v>
      </c>
      <c r="C2745" s="43" t="s">
        <v>1353</v>
      </c>
      <c r="D2745" s="44">
        <v>73889.65423</v>
      </c>
      <c r="E2745" s="44">
        <v>73889.65423</v>
      </c>
      <c r="F2745" s="44">
        <v>0</v>
      </c>
    </row>
    <row r="2746" spans="1:6" ht="15.75" thickTop="1" x14ac:dyDescent="0.25">
      <c r="A2746" s="31" t="str">
        <f t="shared" si="42"/>
        <v>A</v>
      </c>
      <c r="B2746" s="45" t="s">
        <v>258</v>
      </c>
      <c r="C2746" s="46" t="s">
        <v>10</v>
      </c>
      <c r="D2746" s="47">
        <v>73889.65423</v>
      </c>
      <c r="E2746" s="47">
        <v>73889.65423</v>
      </c>
      <c r="F2746" s="47">
        <v>0</v>
      </c>
    </row>
    <row r="2747" spans="1:6" x14ac:dyDescent="0.25">
      <c r="A2747" s="31" t="str">
        <f t="shared" si="42"/>
        <v>A</v>
      </c>
      <c r="B2747" s="48" t="s">
        <v>258</v>
      </c>
      <c r="C2747" s="49" t="s">
        <v>14</v>
      </c>
      <c r="D2747" s="50">
        <v>73889.65423</v>
      </c>
      <c r="E2747" s="50">
        <v>73889.65423</v>
      </c>
      <c r="F2747" s="50">
        <v>0</v>
      </c>
    </row>
    <row r="2748" spans="1:6" s="55" customFormat="1" ht="18.75" thickBot="1" x14ac:dyDescent="0.3">
      <c r="A2748" s="51" t="str">
        <f t="shared" si="42"/>
        <v>A</v>
      </c>
      <c r="B2748" s="52" t="s">
        <v>1354</v>
      </c>
      <c r="C2748" s="53" t="s">
        <v>1353</v>
      </c>
      <c r="D2748" s="54">
        <v>73889.65423</v>
      </c>
      <c r="E2748" s="54">
        <v>73889.65423</v>
      </c>
      <c r="F2748" s="54">
        <v>0</v>
      </c>
    </row>
    <row r="2749" spans="1:6" s="55" customFormat="1" ht="15.75" thickTop="1" x14ac:dyDescent="0.25">
      <c r="A2749" s="51" t="str">
        <f t="shared" si="42"/>
        <v>A</v>
      </c>
      <c r="B2749" s="56" t="s">
        <v>258</v>
      </c>
      <c r="C2749" s="57" t="s">
        <v>10</v>
      </c>
      <c r="D2749" s="58">
        <v>73889.65423</v>
      </c>
      <c r="E2749" s="58">
        <v>73889.65423</v>
      </c>
      <c r="F2749" s="58">
        <v>0</v>
      </c>
    </row>
    <row r="2750" spans="1:6" s="55" customFormat="1" x14ac:dyDescent="0.25">
      <c r="A2750" s="51" t="str">
        <f t="shared" si="42"/>
        <v>A</v>
      </c>
      <c r="B2750" s="59" t="s">
        <v>258</v>
      </c>
      <c r="C2750" s="60" t="s">
        <v>14</v>
      </c>
      <c r="D2750" s="61">
        <v>73889.65423</v>
      </c>
      <c r="E2750" s="61">
        <v>73889.65423</v>
      </c>
      <c r="F2750" s="61">
        <v>0</v>
      </c>
    </row>
    <row r="2751" spans="1:6" ht="18.75" thickBot="1" x14ac:dyDescent="0.3">
      <c r="A2751" s="31" t="str">
        <f t="shared" si="42"/>
        <v>A</v>
      </c>
      <c r="B2751" s="42" t="s">
        <v>1355</v>
      </c>
      <c r="C2751" s="43" t="s">
        <v>1356</v>
      </c>
      <c r="D2751" s="44">
        <v>75.899160000000009</v>
      </c>
      <c r="E2751" s="44">
        <v>75.899160000000009</v>
      </c>
      <c r="F2751" s="44">
        <v>0</v>
      </c>
    </row>
    <row r="2752" spans="1:6" ht="15.75" thickTop="1" x14ac:dyDescent="0.25">
      <c r="A2752" s="31" t="str">
        <f t="shared" si="42"/>
        <v>A</v>
      </c>
      <c r="B2752" s="45" t="s">
        <v>258</v>
      </c>
      <c r="C2752" s="46" t="s">
        <v>10</v>
      </c>
      <c r="D2752" s="47">
        <v>75.899160000000009</v>
      </c>
      <c r="E2752" s="47">
        <v>75.899160000000009</v>
      </c>
      <c r="F2752" s="47">
        <v>0</v>
      </c>
    </row>
    <row r="2753" spans="1:6" x14ac:dyDescent="0.25">
      <c r="A2753" s="31" t="str">
        <f t="shared" si="42"/>
        <v>A</v>
      </c>
      <c r="B2753" s="48" t="s">
        <v>258</v>
      </c>
      <c r="C2753" s="49" t="s">
        <v>14</v>
      </c>
      <c r="D2753" s="50">
        <v>75.899160000000009</v>
      </c>
      <c r="E2753" s="50">
        <v>75.899160000000009</v>
      </c>
      <c r="F2753" s="50">
        <v>0</v>
      </c>
    </row>
    <row r="2754" spans="1:6" ht="18.75" thickBot="1" x14ac:dyDescent="0.3">
      <c r="A2754" s="31" t="str">
        <f t="shared" si="42"/>
        <v>A</v>
      </c>
      <c r="B2754" s="42" t="s">
        <v>1357</v>
      </c>
      <c r="C2754" s="43" t="s">
        <v>1358</v>
      </c>
      <c r="D2754" s="44">
        <v>8776.8176700000004</v>
      </c>
      <c r="E2754" s="44">
        <v>8776.8176700000004</v>
      </c>
      <c r="F2754" s="44">
        <v>0</v>
      </c>
    </row>
    <row r="2755" spans="1:6" ht="15.75" thickTop="1" x14ac:dyDescent="0.25">
      <c r="A2755" s="31" t="str">
        <f t="shared" si="42"/>
        <v>A</v>
      </c>
      <c r="B2755" s="45" t="s">
        <v>258</v>
      </c>
      <c r="C2755" s="46" t="s">
        <v>10</v>
      </c>
      <c r="D2755" s="47">
        <v>8776.8176700000004</v>
      </c>
      <c r="E2755" s="47">
        <v>8776.8176700000004</v>
      </c>
      <c r="F2755" s="47">
        <v>0</v>
      </c>
    </row>
    <row r="2756" spans="1:6" x14ac:dyDescent="0.25">
      <c r="A2756" s="31" t="str">
        <f t="shared" ref="A2756:A2819" si="43">IF(OR(D2756&lt;&gt;0,),"A","B")</f>
        <v>A</v>
      </c>
      <c r="B2756" s="48" t="s">
        <v>258</v>
      </c>
      <c r="C2756" s="49" t="s">
        <v>14</v>
      </c>
      <c r="D2756" s="50">
        <v>8776.8176700000004</v>
      </c>
      <c r="E2756" s="50">
        <v>8776.8176700000004</v>
      </c>
      <c r="F2756" s="50">
        <v>0</v>
      </c>
    </row>
    <row r="2757" spans="1:6" ht="18.75" thickBot="1" x14ac:dyDescent="0.3">
      <c r="A2757" s="31" t="str">
        <f t="shared" si="43"/>
        <v>A</v>
      </c>
      <c r="B2757" s="42" t="s">
        <v>1359</v>
      </c>
      <c r="C2757" s="43" t="s">
        <v>1360</v>
      </c>
      <c r="D2757" s="44">
        <v>17.942250000000001</v>
      </c>
      <c r="E2757" s="44">
        <v>17.942250000000001</v>
      </c>
      <c r="F2757" s="44">
        <v>0</v>
      </c>
    </row>
    <row r="2758" spans="1:6" ht="15.75" thickTop="1" x14ac:dyDescent="0.25">
      <c r="A2758" s="31" t="str">
        <f t="shared" si="43"/>
        <v>A</v>
      </c>
      <c r="B2758" s="45" t="s">
        <v>258</v>
      </c>
      <c r="C2758" s="46" t="s">
        <v>10</v>
      </c>
      <c r="D2758" s="47">
        <v>17.942250000000001</v>
      </c>
      <c r="E2758" s="47">
        <v>17.942250000000001</v>
      </c>
      <c r="F2758" s="47">
        <v>0</v>
      </c>
    </row>
    <row r="2759" spans="1:6" x14ac:dyDescent="0.25">
      <c r="A2759" s="31" t="str">
        <f t="shared" si="43"/>
        <v>A</v>
      </c>
      <c r="B2759" s="48" t="s">
        <v>258</v>
      </c>
      <c r="C2759" s="49" t="s">
        <v>14</v>
      </c>
      <c r="D2759" s="50">
        <v>17.942250000000001</v>
      </c>
      <c r="E2759" s="50">
        <v>17.942250000000001</v>
      </c>
      <c r="F2759" s="50">
        <v>0</v>
      </c>
    </row>
    <row r="2760" spans="1:6" ht="36.75" thickBot="1" x14ac:dyDescent="0.3">
      <c r="A2760" s="31" t="str">
        <f t="shared" si="43"/>
        <v>A</v>
      </c>
      <c r="B2760" s="42" t="s">
        <v>1361</v>
      </c>
      <c r="C2760" s="43" t="s">
        <v>1362</v>
      </c>
      <c r="D2760" s="44">
        <v>4202.9472000000005</v>
      </c>
      <c r="E2760" s="44">
        <v>4202.9472000000005</v>
      </c>
      <c r="F2760" s="44">
        <v>0</v>
      </c>
    </row>
    <row r="2761" spans="1:6" ht="15.75" thickTop="1" x14ac:dyDescent="0.25">
      <c r="A2761" s="31" t="str">
        <f t="shared" si="43"/>
        <v>A</v>
      </c>
      <c r="B2761" s="45" t="s">
        <v>258</v>
      </c>
      <c r="C2761" s="46" t="s">
        <v>10</v>
      </c>
      <c r="D2761" s="47">
        <v>4202.9472000000005</v>
      </c>
      <c r="E2761" s="47">
        <v>4202.9472000000005</v>
      </c>
      <c r="F2761" s="47">
        <v>0</v>
      </c>
    </row>
    <row r="2762" spans="1:6" x14ac:dyDescent="0.25">
      <c r="A2762" s="31" t="str">
        <f t="shared" si="43"/>
        <v>A</v>
      </c>
      <c r="B2762" s="48" t="s">
        <v>258</v>
      </c>
      <c r="C2762" s="49" t="s">
        <v>16</v>
      </c>
      <c r="D2762" s="50">
        <v>4202.9472000000005</v>
      </c>
      <c r="E2762" s="50">
        <v>4202.9472000000005</v>
      </c>
      <c r="F2762" s="50">
        <v>0</v>
      </c>
    </row>
    <row r="2763" spans="1:6" ht="18.75" thickBot="1" x14ac:dyDescent="0.3">
      <c r="A2763" s="31" t="str">
        <f t="shared" si="43"/>
        <v>A</v>
      </c>
      <c r="B2763" s="42" t="s">
        <v>1363</v>
      </c>
      <c r="C2763" s="43" t="s">
        <v>1364</v>
      </c>
      <c r="D2763" s="44">
        <v>71.199529999999996</v>
      </c>
      <c r="E2763" s="44">
        <v>71.199529999999996</v>
      </c>
      <c r="F2763" s="44">
        <v>0</v>
      </c>
    </row>
    <row r="2764" spans="1:6" ht="15.75" thickTop="1" x14ac:dyDescent="0.25">
      <c r="A2764" s="31" t="str">
        <f t="shared" si="43"/>
        <v>A</v>
      </c>
      <c r="B2764" s="45" t="s">
        <v>258</v>
      </c>
      <c r="C2764" s="46" t="s">
        <v>10</v>
      </c>
      <c r="D2764" s="47">
        <v>71.199529999999996</v>
      </c>
      <c r="E2764" s="47">
        <v>71.199529999999996</v>
      </c>
      <c r="F2764" s="47">
        <v>0</v>
      </c>
    </row>
    <row r="2765" spans="1:6" x14ac:dyDescent="0.25">
      <c r="A2765" s="31" t="str">
        <f t="shared" si="43"/>
        <v>A</v>
      </c>
      <c r="B2765" s="48" t="s">
        <v>258</v>
      </c>
      <c r="C2765" s="49" t="s">
        <v>12</v>
      </c>
      <c r="D2765" s="50">
        <v>71.199529999999996</v>
      </c>
      <c r="E2765" s="50">
        <v>71.199529999999996</v>
      </c>
      <c r="F2765" s="50">
        <v>0</v>
      </c>
    </row>
    <row r="2766" spans="1:6" ht="18.75" thickBot="1" x14ac:dyDescent="0.3">
      <c r="A2766" s="31" t="str">
        <f t="shared" si="43"/>
        <v>A</v>
      </c>
      <c r="B2766" s="42" t="s">
        <v>1365</v>
      </c>
      <c r="C2766" s="43" t="s">
        <v>1366</v>
      </c>
      <c r="D2766" s="44">
        <v>144.51391999999998</v>
      </c>
      <c r="E2766" s="44">
        <v>144.51391999999998</v>
      </c>
      <c r="F2766" s="44">
        <v>0</v>
      </c>
    </row>
    <row r="2767" spans="1:6" ht="15.75" thickTop="1" x14ac:dyDescent="0.25">
      <c r="A2767" s="31" t="str">
        <f t="shared" si="43"/>
        <v>A</v>
      </c>
      <c r="B2767" s="45" t="s">
        <v>258</v>
      </c>
      <c r="C2767" s="46" t="s">
        <v>10</v>
      </c>
      <c r="D2767" s="47">
        <v>144.51391999999998</v>
      </c>
      <c r="E2767" s="47">
        <v>144.51391999999998</v>
      </c>
      <c r="F2767" s="47">
        <v>0</v>
      </c>
    </row>
    <row r="2768" spans="1:6" x14ac:dyDescent="0.25">
      <c r="A2768" s="31" t="str">
        <f t="shared" si="43"/>
        <v>A</v>
      </c>
      <c r="B2768" s="48" t="s">
        <v>258</v>
      </c>
      <c r="C2768" s="49" t="s">
        <v>14</v>
      </c>
      <c r="D2768" s="50">
        <v>130.12231</v>
      </c>
      <c r="E2768" s="50">
        <v>130.12231</v>
      </c>
      <c r="F2768" s="50">
        <v>0</v>
      </c>
    </row>
    <row r="2769" spans="1:6" x14ac:dyDescent="0.25">
      <c r="A2769" s="31" t="str">
        <f t="shared" si="43"/>
        <v>A</v>
      </c>
      <c r="B2769" s="48" t="s">
        <v>258</v>
      </c>
      <c r="C2769" s="49" t="s">
        <v>16</v>
      </c>
      <c r="D2769" s="50">
        <v>14.39161</v>
      </c>
      <c r="E2769" s="50">
        <v>14.39161</v>
      </c>
      <c r="F2769" s="50">
        <v>0</v>
      </c>
    </row>
    <row r="2770" spans="1:6" ht="36.75" thickBot="1" x14ac:dyDescent="0.3">
      <c r="A2770" s="31" t="str">
        <f t="shared" si="43"/>
        <v>A</v>
      </c>
      <c r="B2770" s="42" t="s">
        <v>1367</v>
      </c>
      <c r="C2770" s="43" t="s">
        <v>1368</v>
      </c>
      <c r="D2770" s="44">
        <v>230</v>
      </c>
      <c r="E2770" s="44">
        <v>230</v>
      </c>
      <c r="F2770" s="44">
        <v>0</v>
      </c>
    </row>
    <row r="2771" spans="1:6" ht="15.75" thickTop="1" x14ac:dyDescent="0.25">
      <c r="A2771" s="31" t="str">
        <f t="shared" si="43"/>
        <v>A</v>
      </c>
      <c r="B2771" s="45" t="s">
        <v>258</v>
      </c>
      <c r="C2771" s="46" t="s">
        <v>10</v>
      </c>
      <c r="D2771" s="47">
        <v>230</v>
      </c>
      <c r="E2771" s="47">
        <v>230</v>
      </c>
      <c r="F2771" s="47">
        <v>0</v>
      </c>
    </row>
    <row r="2772" spans="1:6" x14ac:dyDescent="0.25">
      <c r="A2772" s="31" t="str">
        <f t="shared" si="43"/>
        <v>A</v>
      </c>
      <c r="B2772" s="48" t="s">
        <v>258</v>
      </c>
      <c r="C2772" s="49" t="s">
        <v>16</v>
      </c>
      <c r="D2772" s="50">
        <v>230</v>
      </c>
      <c r="E2772" s="50">
        <v>230</v>
      </c>
      <c r="F2772" s="50">
        <v>0</v>
      </c>
    </row>
    <row r="2773" spans="1:6" ht="18.75" thickBot="1" x14ac:dyDescent="0.3">
      <c r="A2773" s="31" t="str">
        <f t="shared" si="43"/>
        <v>A</v>
      </c>
      <c r="B2773" s="42" t="s">
        <v>1369</v>
      </c>
      <c r="C2773" s="43" t="s">
        <v>1370</v>
      </c>
      <c r="D2773" s="44">
        <v>49.263280000000002</v>
      </c>
      <c r="E2773" s="44">
        <v>49.263280000000002</v>
      </c>
      <c r="F2773" s="44">
        <v>0</v>
      </c>
    </row>
    <row r="2774" spans="1:6" ht="15.75" thickTop="1" x14ac:dyDescent="0.25">
      <c r="A2774" s="31" t="str">
        <f t="shared" si="43"/>
        <v>A</v>
      </c>
      <c r="B2774" s="45" t="s">
        <v>258</v>
      </c>
      <c r="C2774" s="46" t="s">
        <v>10</v>
      </c>
      <c r="D2774" s="47">
        <v>49.263280000000002</v>
      </c>
      <c r="E2774" s="47">
        <v>49.263280000000002</v>
      </c>
      <c r="F2774" s="47">
        <v>0</v>
      </c>
    </row>
    <row r="2775" spans="1:6" x14ac:dyDescent="0.25">
      <c r="A2775" s="31" t="str">
        <f t="shared" si="43"/>
        <v>A</v>
      </c>
      <c r="B2775" s="48" t="s">
        <v>258</v>
      </c>
      <c r="C2775" s="49" t="s">
        <v>16</v>
      </c>
      <c r="D2775" s="50">
        <v>49.263280000000002</v>
      </c>
      <c r="E2775" s="50">
        <v>49.263280000000002</v>
      </c>
      <c r="F2775" s="50">
        <v>0</v>
      </c>
    </row>
    <row r="2776" spans="1:6" ht="36.75" thickBot="1" x14ac:dyDescent="0.3">
      <c r="A2776" s="31" t="str">
        <f t="shared" si="43"/>
        <v>A</v>
      </c>
      <c r="B2776" s="42" t="s">
        <v>1371</v>
      </c>
      <c r="C2776" s="43" t="s">
        <v>1372</v>
      </c>
      <c r="D2776" s="44">
        <v>1137.0383300000001</v>
      </c>
      <c r="E2776" s="44">
        <v>1137.0383300000001</v>
      </c>
      <c r="F2776" s="44">
        <v>0</v>
      </c>
    </row>
    <row r="2777" spans="1:6" ht="15.75" thickTop="1" x14ac:dyDescent="0.25">
      <c r="A2777" s="31" t="str">
        <f t="shared" si="43"/>
        <v>A</v>
      </c>
      <c r="B2777" s="45" t="s">
        <v>258</v>
      </c>
      <c r="C2777" s="46" t="s">
        <v>10</v>
      </c>
      <c r="D2777" s="47">
        <v>1137.0383300000001</v>
      </c>
      <c r="E2777" s="47">
        <v>1137.0383300000001</v>
      </c>
      <c r="F2777" s="47">
        <v>0</v>
      </c>
    </row>
    <row r="2778" spans="1:6" x14ac:dyDescent="0.25">
      <c r="A2778" s="31" t="str">
        <f t="shared" si="43"/>
        <v>A</v>
      </c>
      <c r="B2778" s="48" t="s">
        <v>258</v>
      </c>
      <c r="C2778" s="49" t="s">
        <v>12</v>
      </c>
      <c r="D2778" s="50">
        <v>1137.0383300000001</v>
      </c>
      <c r="E2778" s="50">
        <v>1137.0383300000001</v>
      </c>
      <c r="F2778" s="50">
        <v>0</v>
      </c>
    </row>
    <row r="2779" spans="1:6" ht="18.75" thickBot="1" x14ac:dyDescent="0.3">
      <c r="A2779" s="31" t="str">
        <f t="shared" si="43"/>
        <v>A</v>
      </c>
      <c r="B2779" s="42" t="s">
        <v>1373</v>
      </c>
      <c r="C2779" s="43" t="s">
        <v>1374</v>
      </c>
      <c r="D2779" s="44">
        <v>1000</v>
      </c>
      <c r="E2779" s="44">
        <v>1000</v>
      </c>
      <c r="F2779" s="44">
        <v>0</v>
      </c>
    </row>
    <row r="2780" spans="1:6" ht="15.75" thickTop="1" x14ac:dyDescent="0.25">
      <c r="A2780" s="31" t="str">
        <f t="shared" si="43"/>
        <v>A</v>
      </c>
      <c r="B2780" s="45" t="s">
        <v>258</v>
      </c>
      <c r="C2780" s="46" t="s">
        <v>10</v>
      </c>
      <c r="D2780" s="47">
        <v>1000</v>
      </c>
      <c r="E2780" s="47">
        <v>1000</v>
      </c>
      <c r="F2780" s="47">
        <v>0</v>
      </c>
    </row>
    <row r="2781" spans="1:6" x14ac:dyDescent="0.25">
      <c r="A2781" s="31" t="str">
        <f t="shared" si="43"/>
        <v>A</v>
      </c>
      <c r="B2781" s="48" t="s">
        <v>258</v>
      </c>
      <c r="C2781" s="49" t="s">
        <v>14</v>
      </c>
      <c r="D2781" s="50">
        <v>1000</v>
      </c>
      <c r="E2781" s="50">
        <v>1000</v>
      </c>
      <c r="F2781" s="50">
        <v>0</v>
      </c>
    </row>
    <row r="2782" spans="1:6" ht="18.75" thickBot="1" x14ac:dyDescent="0.3">
      <c r="A2782" s="31" t="str">
        <f t="shared" si="43"/>
        <v>A</v>
      </c>
      <c r="B2782" s="42" t="s">
        <v>1375</v>
      </c>
      <c r="C2782" s="43" t="s">
        <v>1376</v>
      </c>
      <c r="D2782" s="44">
        <v>6.1267299999999993</v>
      </c>
      <c r="E2782" s="44">
        <v>6.1267299999999993</v>
      </c>
      <c r="F2782" s="44">
        <v>0</v>
      </c>
    </row>
    <row r="2783" spans="1:6" ht="15.75" thickTop="1" x14ac:dyDescent="0.25">
      <c r="A2783" s="31" t="str">
        <f t="shared" si="43"/>
        <v>A</v>
      </c>
      <c r="B2783" s="45" t="s">
        <v>258</v>
      </c>
      <c r="C2783" s="46" t="s">
        <v>10</v>
      </c>
      <c r="D2783" s="47">
        <v>6.1267299999999993</v>
      </c>
      <c r="E2783" s="47">
        <v>6.1267299999999993</v>
      </c>
      <c r="F2783" s="47">
        <v>0</v>
      </c>
    </row>
    <row r="2784" spans="1:6" x14ac:dyDescent="0.25">
      <c r="A2784" s="31" t="str">
        <f t="shared" si="43"/>
        <v>A</v>
      </c>
      <c r="B2784" s="48" t="s">
        <v>258</v>
      </c>
      <c r="C2784" s="49" t="s">
        <v>14</v>
      </c>
      <c r="D2784" s="50">
        <v>6.1267299999999993</v>
      </c>
      <c r="E2784" s="50">
        <v>6.1267299999999993</v>
      </c>
      <c r="F2784" s="50">
        <v>0</v>
      </c>
    </row>
    <row r="2785" spans="1:6" ht="18.75" thickBot="1" x14ac:dyDescent="0.3">
      <c r="A2785" s="31" t="str">
        <f t="shared" si="43"/>
        <v>A</v>
      </c>
      <c r="B2785" s="42" t="s">
        <v>1377</v>
      </c>
      <c r="C2785" s="43" t="s">
        <v>1378</v>
      </c>
      <c r="D2785" s="44">
        <v>99.66297999999999</v>
      </c>
      <c r="E2785" s="44">
        <v>99.66297999999999</v>
      </c>
      <c r="F2785" s="44">
        <v>0</v>
      </c>
    </row>
    <row r="2786" spans="1:6" ht="15.75" thickTop="1" x14ac:dyDescent="0.25">
      <c r="A2786" s="31" t="str">
        <f t="shared" si="43"/>
        <v>A</v>
      </c>
      <c r="B2786" s="45" t="s">
        <v>258</v>
      </c>
      <c r="C2786" s="46" t="s">
        <v>10</v>
      </c>
      <c r="D2786" s="47">
        <v>99.66297999999999</v>
      </c>
      <c r="E2786" s="47">
        <v>99.66297999999999</v>
      </c>
      <c r="F2786" s="47">
        <v>0</v>
      </c>
    </row>
    <row r="2787" spans="1:6" x14ac:dyDescent="0.25">
      <c r="A2787" s="31" t="str">
        <f t="shared" si="43"/>
        <v>A</v>
      </c>
      <c r="B2787" s="48" t="s">
        <v>258</v>
      </c>
      <c r="C2787" s="49" t="s">
        <v>16</v>
      </c>
      <c r="D2787" s="50">
        <v>99.66297999999999</v>
      </c>
      <c r="E2787" s="50">
        <v>99.66297999999999</v>
      </c>
      <c r="F2787" s="50">
        <v>0</v>
      </c>
    </row>
    <row r="2788" spans="1:6" ht="18.75" thickBot="1" x14ac:dyDescent="0.3">
      <c r="A2788" s="31" t="str">
        <f t="shared" si="43"/>
        <v>A</v>
      </c>
      <c r="B2788" s="42" t="s">
        <v>1379</v>
      </c>
      <c r="C2788" s="43" t="s">
        <v>1380</v>
      </c>
      <c r="D2788" s="44">
        <v>713.25078000000008</v>
      </c>
      <c r="E2788" s="44">
        <v>688.10450000000003</v>
      </c>
      <c r="F2788" s="44">
        <v>25.146279999999997</v>
      </c>
    </row>
    <row r="2789" spans="1:6" ht="15.75" thickTop="1" x14ac:dyDescent="0.25">
      <c r="A2789" s="31" t="str">
        <f t="shared" si="43"/>
        <v>A</v>
      </c>
      <c r="B2789" s="45" t="s">
        <v>258</v>
      </c>
      <c r="C2789" s="46" t="s">
        <v>10</v>
      </c>
      <c r="D2789" s="47">
        <v>713.25078000000008</v>
      </c>
      <c r="E2789" s="47">
        <v>688.10450000000003</v>
      </c>
      <c r="F2789" s="47">
        <v>25.146279999999997</v>
      </c>
    </row>
    <row r="2790" spans="1:6" x14ac:dyDescent="0.25">
      <c r="A2790" s="31" t="str">
        <f t="shared" si="43"/>
        <v>A</v>
      </c>
      <c r="B2790" s="48" t="s">
        <v>258</v>
      </c>
      <c r="C2790" s="49" t="s">
        <v>16</v>
      </c>
      <c r="D2790" s="50">
        <v>713.25078000000008</v>
      </c>
      <c r="E2790" s="50">
        <v>688.10450000000003</v>
      </c>
      <c r="F2790" s="50">
        <v>25.146279999999997</v>
      </c>
    </row>
    <row r="2791" spans="1:6" ht="36.75" thickBot="1" x14ac:dyDescent="0.3">
      <c r="A2791" s="31" t="str">
        <f t="shared" si="43"/>
        <v>A</v>
      </c>
      <c r="B2791" s="42" t="s">
        <v>1381</v>
      </c>
      <c r="C2791" s="43" t="s">
        <v>1382</v>
      </c>
      <c r="D2791" s="44">
        <v>713.25078000000008</v>
      </c>
      <c r="E2791" s="44">
        <v>688.10450000000003</v>
      </c>
      <c r="F2791" s="44">
        <v>25.146279999999997</v>
      </c>
    </row>
    <row r="2792" spans="1:6" ht="15.75" thickTop="1" x14ac:dyDescent="0.25">
      <c r="A2792" s="31" t="str">
        <f t="shared" si="43"/>
        <v>A</v>
      </c>
      <c r="B2792" s="45" t="s">
        <v>258</v>
      </c>
      <c r="C2792" s="46" t="s">
        <v>10</v>
      </c>
      <c r="D2792" s="47">
        <v>713.25078000000008</v>
      </c>
      <c r="E2792" s="47">
        <v>688.10450000000003</v>
      </c>
      <c r="F2792" s="47">
        <v>25.146279999999997</v>
      </c>
    </row>
    <row r="2793" spans="1:6" x14ac:dyDescent="0.25">
      <c r="A2793" s="31" t="str">
        <f t="shared" si="43"/>
        <v>A</v>
      </c>
      <c r="B2793" s="48" t="s">
        <v>258</v>
      </c>
      <c r="C2793" s="49" t="s">
        <v>16</v>
      </c>
      <c r="D2793" s="50">
        <v>713.25078000000008</v>
      </c>
      <c r="E2793" s="50">
        <v>688.10450000000003</v>
      </c>
      <c r="F2793" s="50">
        <v>25.146279999999997</v>
      </c>
    </row>
    <row r="2794" spans="1:6" s="55" customFormat="1" ht="36.75" thickBot="1" x14ac:dyDescent="0.3">
      <c r="A2794" s="51" t="str">
        <f t="shared" si="43"/>
        <v>A</v>
      </c>
      <c r="B2794" s="52" t="s">
        <v>1383</v>
      </c>
      <c r="C2794" s="53" t="s">
        <v>1384</v>
      </c>
      <c r="D2794" s="54">
        <v>688.10450000000003</v>
      </c>
      <c r="E2794" s="54">
        <v>688.10450000000003</v>
      </c>
      <c r="F2794" s="54">
        <v>0</v>
      </c>
    </row>
    <row r="2795" spans="1:6" s="55" customFormat="1" ht="15.75" thickTop="1" x14ac:dyDescent="0.25">
      <c r="A2795" s="51" t="str">
        <f t="shared" si="43"/>
        <v>A</v>
      </c>
      <c r="B2795" s="56" t="s">
        <v>258</v>
      </c>
      <c r="C2795" s="57" t="s">
        <v>10</v>
      </c>
      <c r="D2795" s="58">
        <v>688.10450000000003</v>
      </c>
      <c r="E2795" s="58">
        <v>688.10450000000003</v>
      </c>
      <c r="F2795" s="58">
        <v>0</v>
      </c>
    </row>
    <row r="2796" spans="1:6" s="55" customFormat="1" x14ac:dyDescent="0.25">
      <c r="A2796" s="51" t="str">
        <f t="shared" si="43"/>
        <v>A</v>
      </c>
      <c r="B2796" s="59" t="s">
        <v>258</v>
      </c>
      <c r="C2796" s="60" t="s">
        <v>16</v>
      </c>
      <c r="D2796" s="61">
        <v>688.10450000000003</v>
      </c>
      <c r="E2796" s="61">
        <v>688.10450000000003</v>
      </c>
      <c r="F2796" s="61">
        <v>0</v>
      </c>
    </row>
    <row r="2797" spans="1:6" s="55" customFormat="1" ht="54.75" thickBot="1" x14ac:dyDescent="0.3">
      <c r="A2797" s="51" t="str">
        <f t="shared" si="43"/>
        <v>A</v>
      </c>
      <c r="B2797" s="52" t="s">
        <v>1385</v>
      </c>
      <c r="C2797" s="53" t="s">
        <v>1386</v>
      </c>
      <c r="D2797" s="54">
        <v>25.146279999999997</v>
      </c>
      <c r="E2797" s="54">
        <v>0</v>
      </c>
      <c r="F2797" s="54">
        <v>25.146279999999997</v>
      </c>
    </row>
    <row r="2798" spans="1:6" s="55" customFormat="1" ht="15.75" thickTop="1" x14ac:dyDescent="0.25">
      <c r="A2798" s="51" t="str">
        <f t="shared" si="43"/>
        <v>A</v>
      </c>
      <c r="B2798" s="56" t="s">
        <v>258</v>
      </c>
      <c r="C2798" s="57" t="s">
        <v>10</v>
      </c>
      <c r="D2798" s="58">
        <v>25.146279999999997</v>
      </c>
      <c r="E2798" s="58">
        <v>0</v>
      </c>
      <c r="F2798" s="58">
        <v>25.146279999999997</v>
      </c>
    </row>
    <row r="2799" spans="1:6" s="55" customFormat="1" x14ac:dyDescent="0.25">
      <c r="A2799" s="51" t="str">
        <f t="shared" si="43"/>
        <v>A</v>
      </c>
      <c r="B2799" s="59" t="s">
        <v>258</v>
      </c>
      <c r="C2799" s="60" t="s">
        <v>16</v>
      </c>
      <c r="D2799" s="61">
        <v>25.146279999999997</v>
      </c>
      <c r="E2799" s="61">
        <v>0</v>
      </c>
      <c r="F2799" s="61">
        <v>25.146279999999997</v>
      </c>
    </row>
    <row r="2800" spans="1:6" ht="18.75" thickBot="1" x14ac:dyDescent="0.3">
      <c r="A2800" s="31" t="str">
        <f t="shared" si="43"/>
        <v>A</v>
      </c>
      <c r="B2800" s="42" t="s">
        <v>1387</v>
      </c>
      <c r="C2800" s="43" t="s">
        <v>1388</v>
      </c>
      <c r="D2800" s="44">
        <v>6641.2086900000004</v>
      </c>
      <c r="E2800" s="44">
        <v>6641.2086900000004</v>
      </c>
      <c r="F2800" s="44">
        <v>0</v>
      </c>
    </row>
    <row r="2801" spans="1:6" ht="15.75" thickTop="1" x14ac:dyDescent="0.25">
      <c r="A2801" s="31" t="str">
        <f t="shared" si="43"/>
        <v>A</v>
      </c>
      <c r="B2801" s="45" t="s">
        <v>258</v>
      </c>
      <c r="C2801" s="46" t="s">
        <v>10</v>
      </c>
      <c r="D2801" s="47">
        <v>6641.2086900000004</v>
      </c>
      <c r="E2801" s="47">
        <v>6641.2086900000004</v>
      </c>
      <c r="F2801" s="47">
        <v>0</v>
      </c>
    </row>
    <row r="2802" spans="1:6" x14ac:dyDescent="0.25">
      <c r="A2802" s="31" t="str">
        <f t="shared" si="43"/>
        <v>A</v>
      </c>
      <c r="B2802" s="48" t="s">
        <v>258</v>
      </c>
      <c r="C2802" s="49" t="s">
        <v>12</v>
      </c>
      <c r="D2802" s="50">
        <v>339.24468999999999</v>
      </c>
      <c r="E2802" s="50">
        <v>339.24468999999999</v>
      </c>
      <c r="F2802" s="50">
        <v>0</v>
      </c>
    </row>
    <row r="2803" spans="1:6" x14ac:dyDescent="0.25">
      <c r="A2803" s="31" t="str">
        <f t="shared" si="43"/>
        <v>A</v>
      </c>
      <c r="B2803" s="48" t="s">
        <v>258</v>
      </c>
      <c r="C2803" s="49" t="s">
        <v>16</v>
      </c>
      <c r="D2803" s="50">
        <v>6301.9639999999999</v>
      </c>
      <c r="E2803" s="50">
        <v>6301.9639999999999</v>
      </c>
      <c r="F2803" s="50">
        <v>0</v>
      </c>
    </row>
    <row r="2804" spans="1:6" ht="18.75" thickBot="1" x14ac:dyDescent="0.3">
      <c r="A2804" s="31" t="str">
        <f t="shared" si="43"/>
        <v>A</v>
      </c>
      <c r="B2804" s="42" t="s">
        <v>1389</v>
      </c>
      <c r="C2804" s="43" t="s">
        <v>1390</v>
      </c>
      <c r="D2804" s="44">
        <v>26346.697780000002</v>
      </c>
      <c r="E2804" s="44">
        <v>26346.697780000002</v>
      </c>
      <c r="F2804" s="44">
        <v>0</v>
      </c>
    </row>
    <row r="2805" spans="1:6" ht="15.75" thickTop="1" x14ac:dyDescent="0.25">
      <c r="A2805" s="31" t="str">
        <f t="shared" si="43"/>
        <v>A</v>
      </c>
      <c r="B2805" s="45" t="s">
        <v>258</v>
      </c>
      <c r="C2805" s="46" t="s">
        <v>10</v>
      </c>
      <c r="D2805" s="47">
        <v>26025.897780000003</v>
      </c>
      <c r="E2805" s="47">
        <v>26025.897780000003</v>
      </c>
      <c r="F2805" s="47">
        <v>0</v>
      </c>
    </row>
    <row r="2806" spans="1:6" x14ac:dyDescent="0.25">
      <c r="A2806" s="31" t="str">
        <f t="shared" si="43"/>
        <v>A</v>
      </c>
      <c r="B2806" s="48" t="s">
        <v>258</v>
      </c>
      <c r="C2806" s="49" t="s">
        <v>14</v>
      </c>
      <c r="D2806" s="50">
        <v>6000</v>
      </c>
      <c r="E2806" s="50">
        <v>6000</v>
      </c>
      <c r="F2806" s="50">
        <v>0</v>
      </c>
    </row>
    <row r="2807" spans="1:6" x14ac:dyDescent="0.25">
      <c r="A2807" s="31" t="str">
        <f t="shared" si="43"/>
        <v>A</v>
      </c>
      <c r="B2807" s="48" t="s">
        <v>258</v>
      </c>
      <c r="C2807" s="49" t="s">
        <v>16</v>
      </c>
      <c r="D2807" s="50">
        <v>20025.897780000003</v>
      </c>
      <c r="E2807" s="50">
        <v>20025.897780000003</v>
      </c>
      <c r="F2807" s="50">
        <v>0</v>
      </c>
    </row>
    <row r="2808" spans="1:6" x14ac:dyDescent="0.25">
      <c r="A2808" s="31" t="str">
        <f t="shared" si="43"/>
        <v>A</v>
      </c>
      <c r="B2808" s="45" t="s">
        <v>258</v>
      </c>
      <c r="C2808" s="46" t="s">
        <v>17</v>
      </c>
      <c r="D2808" s="47">
        <v>320.8</v>
      </c>
      <c r="E2808" s="47">
        <v>320.8</v>
      </c>
      <c r="F2808" s="47">
        <v>0</v>
      </c>
    </row>
    <row r="2809" spans="1:6" s="55" customFormat="1" ht="36.75" thickBot="1" x14ac:dyDescent="0.3">
      <c r="A2809" s="51" t="str">
        <f t="shared" si="43"/>
        <v>A</v>
      </c>
      <c r="B2809" s="52" t="s">
        <v>1391</v>
      </c>
      <c r="C2809" s="53" t="s">
        <v>1392</v>
      </c>
      <c r="D2809" s="54">
        <v>17000</v>
      </c>
      <c r="E2809" s="54">
        <v>17000</v>
      </c>
      <c r="F2809" s="54">
        <v>0</v>
      </c>
    </row>
    <row r="2810" spans="1:6" s="55" customFormat="1" ht="15.75" thickTop="1" x14ac:dyDescent="0.25">
      <c r="A2810" s="51" t="str">
        <f t="shared" si="43"/>
        <v>A</v>
      </c>
      <c r="B2810" s="56" t="s">
        <v>258</v>
      </c>
      <c r="C2810" s="57" t="s">
        <v>10</v>
      </c>
      <c r="D2810" s="58">
        <v>17000</v>
      </c>
      <c r="E2810" s="58">
        <v>17000</v>
      </c>
      <c r="F2810" s="58">
        <v>0</v>
      </c>
    </row>
    <row r="2811" spans="1:6" s="55" customFormat="1" x14ac:dyDescent="0.25">
      <c r="A2811" s="51" t="str">
        <f t="shared" si="43"/>
        <v>A</v>
      </c>
      <c r="B2811" s="59" t="s">
        <v>258</v>
      </c>
      <c r="C2811" s="60" t="s">
        <v>16</v>
      </c>
      <c r="D2811" s="61">
        <v>17000</v>
      </c>
      <c r="E2811" s="61">
        <v>17000</v>
      </c>
      <c r="F2811" s="61">
        <v>0</v>
      </c>
    </row>
    <row r="2812" spans="1:6" s="55" customFormat="1" ht="36.75" thickBot="1" x14ac:dyDescent="0.3">
      <c r="A2812" s="51" t="str">
        <f t="shared" si="43"/>
        <v>A</v>
      </c>
      <c r="B2812" s="52" t="s">
        <v>1393</v>
      </c>
      <c r="C2812" s="53" t="s">
        <v>1394</v>
      </c>
      <c r="D2812" s="54">
        <v>6000</v>
      </c>
      <c r="E2812" s="54">
        <v>6000</v>
      </c>
      <c r="F2812" s="54">
        <v>0</v>
      </c>
    </row>
    <row r="2813" spans="1:6" s="55" customFormat="1" ht="15.75" thickTop="1" x14ac:dyDescent="0.25">
      <c r="A2813" s="51" t="str">
        <f t="shared" si="43"/>
        <v>A</v>
      </c>
      <c r="B2813" s="56" t="s">
        <v>258</v>
      </c>
      <c r="C2813" s="57" t="s">
        <v>10</v>
      </c>
      <c r="D2813" s="58">
        <v>6000</v>
      </c>
      <c r="E2813" s="58">
        <v>6000</v>
      </c>
      <c r="F2813" s="58">
        <v>0</v>
      </c>
    </row>
    <row r="2814" spans="1:6" s="55" customFormat="1" x14ac:dyDescent="0.25">
      <c r="A2814" s="51" t="str">
        <f t="shared" si="43"/>
        <v>A</v>
      </c>
      <c r="B2814" s="59" t="s">
        <v>258</v>
      </c>
      <c r="C2814" s="60" t="s">
        <v>14</v>
      </c>
      <c r="D2814" s="61">
        <v>6000</v>
      </c>
      <c r="E2814" s="61">
        <v>6000</v>
      </c>
      <c r="F2814" s="61">
        <v>0</v>
      </c>
    </row>
    <row r="2815" spans="1:6" s="55" customFormat="1" ht="36.75" thickBot="1" x14ac:dyDescent="0.3">
      <c r="A2815" s="51" t="str">
        <f t="shared" si="43"/>
        <v>A</v>
      </c>
      <c r="B2815" s="52" t="s">
        <v>1395</v>
      </c>
      <c r="C2815" s="53" t="s">
        <v>1396</v>
      </c>
      <c r="D2815" s="54">
        <v>3346.6977800000004</v>
      </c>
      <c r="E2815" s="54">
        <v>3346.6977800000004</v>
      </c>
      <c r="F2815" s="54">
        <v>0</v>
      </c>
    </row>
    <row r="2816" spans="1:6" s="55" customFormat="1" ht="15.75" thickTop="1" x14ac:dyDescent="0.25">
      <c r="A2816" s="51" t="str">
        <f t="shared" si="43"/>
        <v>A</v>
      </c>
      <c r="B2816" s="56" t="s">
        <v>258</v>
      </c>
      <c r="C2816" s="57" t="s">
        <v>10</v>
      </c>
      <c r="D2816" s="58">
        <v>3025.8977800000002</v>
      </c>
      <c r="E2816" s="58">
        <v>3025.8977800000002</v>
      </c>
      <c r="F2816" s="58">
        <v>0</v>
      </c>
    </row>
    <row r="2817" spans="1:6" s="55" customFormat="1" x14ac:dyDescent="0.25">
      <c r="A2817" s="51" t="str">
        <f t="shared" si="43"/>
        <v>A</v>
      </c>
      <c r="B2817" s="59" t="s">
        <v>258</v>
      </c>
      <c r="C2817" s="60" t="s">
        <v>16</v>
      </c>
      <c r="D2817" s="61">
        <v>3025.8977800000002</v>
      </c>
      <c r="E2817" s="61">
        <v>3025.8977800000002</v>
      </c>
      <c r="F2817" s="61">
        <v>0</v>
      </c>
    </row>
    <row r="2818" spans="1:6" s="55" customFormat="1" x14ac:dyDescent="0.25">
      <c r="A2818" s="51" t="str">
        <f t="shared" si="43"/>
        <v>A</v>
      </c>
      <c r="B2818" s="56" t="s">
        <v>258</v>
      </c>
      <c r="C2818" s="57" t="s">
        <v>17</v>
      </c>
      <c r="D2818" s="58">
        <v>320.8</v>
      </c>
      <c r="E2818" s="58">
        <v>320.8</v>
      </c>
      <c r="F2818" s="58">
        <v>0</v>
      </c>
    </row>
    <row r="2819" spans="1:6" ht="18.75" thickBot="1" x14ac:dyDescent="0.3">
      <c r="A2819" s="31" t="str">
        <f t="shared" si="43"/>
        <v>A</v>
      </c>
      <c r="B2819" s="42" t="s">
        <v>1397</v>
      </c>
      <c r="C2819" s="43" t="s">
        <v>1398</v>
      </c>
      <c r="D2819" s="44">
        <v>5126.2338</v>
      </c>
      <c r="E2819" s="44">
        <v>5126.2338</v>
      </c>
      <c r="F2819" s="44">
        <v>0</v>
      </c>
    </row>
    <row r="2820" spans="1:6" ht="15.75" thickTop="1" x14ac:dyDescent="0.25">
      <c r="A2820" s="31" t="str">
        <f t="shared" ref="A2820:A2883" si="44">IF(OR(D2820&lt;&gt;0,),"A","B")</f>
        <v>A</v>
      </c>
      <c r="B2820" s="45" t="s">
        <v>258</v>
      </c>
      <c r="C2820" s="46" t="s">
        <v>10</v>
      </c>
      <c r="D2820" s="47">
        <v>4178.3763399999998</v>
      </c>
      <c r="E2820" s="47">
        <v>4178.3763399999998</v>
      </c>
      <c r="F2820" s="47">
        <v>0</v>
      </c>
    </row>
    <row r="2821" spans="1:6" x14ac:dyDescent="0.25">
      <c r="A2821" s="31" t="str">
        <f t="shared" si="44"/>
        <v>A</v>
      </c>
      <c r="B2821" s="48" t="s">
        <v>258</v>
      </c>
      <c r="C2821" s="49" t="s">
        <v>11</v>
      </c>
      <c r="D2821" s="50">
        <v>3006.7309</v>
      </c>
      <c r="E2821" s="50">
        <v>3006.7309</v>
      </c>
      <c r="F2821" s="50">
        <v>0</v>
      </c>
    </row>
    <row r="2822" spans="1:6" x14ac:dyDescent="0.25">
      <c r="A2822" s="31" t="str">
        <f t="shared" si="44"/>
        <v>A</v>
      </c>
      <c r="B2822" s="48" t="s">
        <v>258</v>
      </c>
      <c r="C2822" s="49" t="s">
        <v>12</v>
      </c>
      <c r="D2822" s="50">
        <v>1037.2948900000001</v>
      </c>
      <c r="E2822" s="50">
        <v>1037.2948900000001</v>
      </c>
      <c r="F2822" s="50">
        <v>0</v>
      </c>
    </row>
    <row r="2823" spans="1:6" x14ac:dyDescent="0.25">
      <c r="A2823" s="31" t="str">
        <f t="shared" si="44"/>
        <v>A</v>
      </c>
      <c r="B2823" s="48" t="s">
        <v>258</v>
      </c>
      <c r="C2823" s="49" t="s">
        <v>15</v>
      </c>
      <c r="D2823" s="50">
        <v>34.656730000000003</v>
      </c>
      <c r="E2823" s="50">
        <v>34.656730000000003</v>
      </c>
      <c r="F2823" s="50">
        <v>0</v>
      </c>
    </row>
    <row r="2824" spans="1:6" x14ac:dyDescent="0.25">
      <c r="A2824" s="31" t="str">
        <f t="shared" si="44"/>
        <v>A</v>
      </c>
      <c r="B2824" s="48" t="s">
        <v>258</v>
      </c>
      <c r="C2824" s="49" t="s">
        <v>16</v>
      </c>
      <c r="D2824" s="50">
        <v>99.693820000000002</v>
      </c>
      <c r="E2824" s="50">
        <v>99.693820000000002</v>
      </c>
      <c r="F2824" s="50">
        <v>0</v>
      </c>
    </row>
    <row r="2825" spans="1:6" x14ac:dyDescent="0.25">
      <c r="A2825" s="31" t="str">
        <f t="shared" si="44"/>
        <v>A</v>
      </c>
      <c r="B2825" s="45" t="s">
        <v>258</v>
      </c>
      <c r="C2825" s="46" t="s">
        <v>17</v>
      </c>
      <c r="D2825" s="47">
        <v>947.85745999999995</v>
      </c>
      <c r="E2825" s="47">
        <v>947.85745999999995</v>
      </c>
      <c r="F2825" s="47">
        <v>0</v>
      </c>
    </row>
    <row r="2826" spans="1:6" ht="36.75" thickBot="1" x14ac:dyDescent="0.3">
      <c r="A2826" s="31" t="str">
        <f t="shared" si="44"/>
        <v>A</v>
      </c>
      <c r="B2826" s="42" t="s">
        <v>1399</v>
      </c>
      <c r="C2826" s="43" t="s">
        <v>1400</v>
      </c>
      <c r="D2826" s="44">
        <v>5892.117040000001</v>
      </c>
      <c r="E2826" s="44">
        <v>4551.9700200000007</v>
      </c>
      <c r="F2826" s="44">
        <v>1340.1470200000001</v>
      </c>
    </row>
    <row r="2827" spans="1:6" ht="15.75" thickTop="1" x14ac:dyDescent="0.25">
      <c r="A2827" s="31" t="str">
        <f t="shared" si="44"/>
        <v>A</v>
      </c>
      <c r="B2827" s="45" t="s">
        <v>258</v>
      </c>
      <c r="C2827" s="46" t="s">
        <v>10</v>
      </c>
      <c r="D2827" s="47">
        <v>4707.7694700000002</v>
      </c>
      <c r="E2827" s="47">
        <v>3429.5605200000005</v>
      </c>
      <c r="F2827" s="47">
        <v>1278.20895</v>
      </c>
    </row>
    <row r="2828" spans="1:6" x14ac:dyDescent="0.25">
      <c r="A2828" s="31" t="str">
        <f t="shared" si="44"/>
        <v>A</v>
      </c>
      <c r="B2828" s="48" t="s">
        <v>258</v>
      </c>
      <c r="C2828" s="49" t="s">
        <v>11</v>
      </c>
      <c r="D2828" s="50">
        <v>2322.7192700000001</v>
      </c>
      <c r="E2828" s="50">
        <v>2322.7192700000001</v>
      </c>
      <c r="F2828" s="50">
        <v>0</v>
      </c>
    </row>
    <row r="2829" spans="1:6" x14ac:dyDescent="0.25">
      <c r="A2829" s="31" t="str">
        <f t="shared" si="44"/>
        <v>A</v>
      </c>
      <c r="B2829" s="48" t="s">
        <v>258</v>
      </c>
      <c r="C2829" s="49" t="s">
        <v>12</v>
      </c>
      <c r="D2829" s="50">
        <v>1254.09338</v>
      </c>
      <c r="E2829" s="50">
        <v>816.5956900000001</v>
      </c>
      <c r="F2829" s="50">
        <v>437.49768999999998</v>
      </c>
    </row>
    <row r="2830" spans="1:6" x14ac:dyDescent="0.25">
      <c r="A2830" s="31" t="str">
        <f t="shared" si="44"/>
        <v>A</v>
      </c>
      <c r="B2830" s="48" t="s">
        <v>258</v>
      </c>
      <c r="C2830" s="49" t="s">
        <v>2</v>
      </c>
      <c r="D2830" s="50">
        <v>365.91263000000004</v>
      </c>
      <c r="E2830" s="50">
        <v>290.24556000000001</v>
      </c>
      <c r="F2830" s="50">
        <v>75.66707000000001</v>
      </c>
    </row>
    <row r="2831" spans="1:6" x14ac:dyDescent="0.25">
      <c r="A2831" s="31" t="str">
        <f t="shared" si="44"/>
        <v>A</v>
      </c>
      <c r="B2831" s="48" t="s">
        <v>258</v>
      </c>
      <c r="C2831" s="49" t="s">
        <v>15</v>
      </c>
      <c r="D2831" s="50">
        <v>38.649480000000004</v>
      </c>
      <c r="E2831" s="50">
        <v>0</v>
      </c>
      <c r="F2831" s="50">
        <v>38.649480000000004</v>
      </c>
    </row>
    <row r="2832" spans="1:6" x14ac:dyDescent="0.25">
      <c r="A2832" s="31" t="str">
        <f t="shared" si="44"/>
        <v>A</v>
      </c>
      <c r="B2832" s="48" t="s">
        <v>258</v>
      </c>
      <c r="C2832" s="49" t="s">
        <v>16</v>
      </c>
      <c r="D2832" s="50">
        <v>726.39470999999992</v>
      </c>
      <c r="E2832" s="50">
        <v>0</v>
      </c>
      <c r="F2832" s="50">
        <v>726.39470999999992</v>
      </c>
    </row>
    <row r="2833" spans="1:6" x14ac:dyDescent="0.25">
      <c r="A2833" s="31" t="str">
        <f t="shared" si="44"/>
        <v>A</v>
      </c>
      <c r="B2833" s="45" t="s">
        <v>258</v>
      </c>
      <c r="C2833" s="46" t="s">
        <v>17</v>
      </c>
      <c r="D2833" s="47">
        <v>1184.3475699999999</v>
      </c>
      <c r="E2833" s="47">
        <v>1122.4095</v>
      </c>
      <c r="F2833" s="47">
        <v>61.938069999999996</v>
      </c>
    </row>
    <row r="2834" spans="1:6" s="55" customFormat="1" ht="18.75" thickBot="1" x14ac:dyDescent="0.3">
      <c r="A2834" s="51" t="str">
        <f t="shared" si="44"/>
        <v>A</v>
      </c>
      <c r="B2834" s="52" t="s">
        <v>1401</v>
      </c>
      <c r="C2834" s="53" t="s">
        <v>1402</v>
      </c>
      <c r="D2834" s="54">
        <v>4595.9444300000005</v>
      </c>
      <c r="E2834" s="54">
        <v>3404.2266800000002</v>
      </c>
      <c r="F2834" s="54">
        <v>1191.71775</v>
      </c>
    </row>
    <row r="2835" spans="1:6" s="55" customFormat="1" ht="15.75" thickTop="1" x14ac:dyDescent="0.25">
      <c r="A2835" s="51" t="str">
        <f t="shared" si="44"/>
        <v>A</v>
      </c>
      <c r="B2835" s="56" t="s">
        <v>258</v>
      </c>
      <c r="C2835" s="57" t="s">
        <v>10</v>
      </c>
      <c r="D2835" s="58">
        <v>4541.1669300000003</v>
      </c>
      <c r="E2835" s="58">
        <v>3353.7691800000002</v>
      </c>
      <c r="F2835" s="58">
        <v>1187.3977500000001</v>
      </c>
    </row>
    <row r="2836" spans="1:6" s="55" customFormat="1" x14ac:dyDescent="0.25">
      <c r="A2836" s="51" t="str">
        <f t="shared" si="44"/>
        <v>A</v>
      </c>
      <c r="B2836" s="59" t="s">
        <v>258</v>
      </c>
      <c r="C2836" s="60" t="s">
        <v>11</v>
      </c>
      <c r="D2836" s="61">
        <v>2322.4192699999999</v>
      </c>
      <c r="E2836" s="61">
        <v>2322.4192699999999</v>
      </c>
      <c r="F2836" s="61">
        <v>0</v>
      </c>
    </row>
    <row r="2837" spans="1:6" s="55" customFormat="1" x14ac:dyDescent="0.25">
      <c r="A2837" s="51" t="str">
        <f t="shared" si="44"/>
        <v>A</v>
      </c>
      <c r="B2837" s="59" t="s">
        <v>258</v>
      </c>
      <c r="C2837" s="60" t="s">
        <v>12</v>
      </c>
      <c r="D2837" s="61">
        <v>1087.7908399999999</v>
      </c>
      <c r="E2837" s="61">
        <v>741.10434999999995</v>
      </c>
      <c r="F2837" s="61">
        <v>346.68648999999999</v>
      </c>
    </row>
    <row r="2838" spans="1:6" s="55" customFormat="1" x14ac:dyDescent="0.25">
      <c r="A2838" s="51" t="str">
        <f t="shared" si="44"/>
        <v>A</v>
      </c>
      <c r="B2838" s="59" t="s">
        <v>258</v>
      </c>
      <c r="C2838" s="60" t="s">
        <v>2</v>
      </c>
      <c r="D2838" s="61">
        <v>365.91263000000004</v>
      </c>
      <c r="E2838" s="61">
        <v>290.24556000000001</v>
      </c>
      <c r="F2838" s="61">
        <v>75.66707000000001</v>
      </c>
    </row>
    <row r="2839" spans="1:6" s="55" customFormat="1" x14ac:dyDescent="0.25">
      <c r="A2839" s="51" t="str">
        <f t="shared" si="44"/>
        <v>A</v>
      </c>
      <c r="B2839" s="59" t="s">
        <v>258</v>
      </c>
      <c r="C2839" s="60" t="s">
        <v>15</v>
      </c>
      <c r="D2839" s="61">
        <v>38.649480000000004</v>
      </c>
      <c r="E2839" s="61">
        <v>0</v>
      </c>
      <c r="F2839" s="61">
        <v>38.649480000000004</v>
      </c>
    </row>
    <row r="2840" spans="1:6" s="55" customFormat="1" x14ac:dyDescent="0.25">
      <c r="A2840" s="51" t="str">
        <f t="shared" si="44"/>
        <v>A</v>
      </c>
      <c r="B2840" s="59" t="s">
        <v>258</v>
      </c>
      <c r="C2840" s="60" t="s">
        <v>16</v>
      </c>
      <c r="D2840" s="61">
        <v>726.39470999999992</v>
      </c>
      <c r="E2840" s="61">
        <v>0</v>
      </c>
      <c r="F2840" s="61">
        <v>726.39470999999992</v>
      </c>
    </row>
    <row r="2841" spans="1:6" s="55" customFormat="1" x14ac:dyDescent="0.25">
      <c r="A2841" s="51" t="str">
        <f t="shared" si="44"/>
        <v>A</v>
      </c>
      <c r="B2841" s="56" t="s">
        <v>258</v>
      </c>
      <c r="C2841" s="57" t="s">
        <v>17</v>
      </c>
      <c r="D2841" s="58">
        <v>54.777500000000003</v>
      </c>
      <c r="E2841" s="58">
        <v>50.457500000000003</v>
      </c>
      <c r="F2841" s="58">
        <v>4.32</v>
      </c>
    </row>
    <row r="2842" spans="1:6" s="55" customFormat="1" ht="36.75" thickBot="1" x14ac:dyDescent="0.3">
      <c r="A2842" s="51" t="str">
        <f t="shared" si="44"/>
        <v>A</v>
      </c>
      <c r="B2842" s="52" t="s">
        <v>1403</v>
      </c>
      <c r="C2842" s="53" t="s">
        <v>1404</v>
      </c>
      <c r="D2842" s="54">
        <v>1251.5577000000003</v>
      </c>
      <c r="E2842" s="54">
        <v>1103.1284300000002</v>
      </c>
      <c r="F2842" s="54">
        <v>148.42927</v>
      </c>
    </row>
    <row r="2843" spans="1:6" s="55" customFormat="1" ht="15.75" thickTop="1" x14ac:dyDescent="0.25">
      <c r="A2843" s="51" t="str">
        <f t="shared" si="44"/>
        <v>A</v>
      </c>
      <c r="B2843" s="56" t="s">
        <v>258</v>
      </c>
      <c r="C2843" s="57" t="s">
        <v>10</v>
      </c>
      <c r="D2843" s="58">
        <v>140.64382000000001</v>
      </c>
      <c r="E2843" s="58">
        <v>49.832620000000006</v>
      </c>
      <c r="F2843" s="58">
        <v>90.811199999999999</v>
      </c>
    </row>
    <row r="2844" spans="1:6" s="55" customFormat="1" x14ac:dyDescent="0.25">
      <c r="A2844" s="51" t="str">
        <f t="shared" si="44"/>
        <v>A</v>
      </c>
      <c r="B2844" s="59" t="s">
        <v>258</v>
      </c>
      <c r="C2844" s="60" t="s">
        <v>12</v>
      </c>
      <c r="D2844" s="61">
        <v>140.64382000000001</v>
      </c>
      <c r="E2844" s="61">
        <v>49.832620000000006</v>
      </c>
      <c r="F2844" s="61">
        <v>90.811199999999999</v>
      </c>
    </row>
    <row r="2845" spans="1:6" s="55" customFormat="1" x14ac:dyDescent="0.25">
      <c r="A2845" s="51" t="str">
        <f t="shared" si="44"/>
        <v>A</v>
      </c>
      <c r="B2845" s="56" t="s">
        <v>258</v>
      </c>
      <c r="C2845" s="57" t="s">
        <v>17</v>
      </c>
      <c r="D2845" s="58">
        <v>1110.9138800000001</v>
      </c>
      <c r="E2845" s="58">
        <v>1053.2958100000001</v>
      </c>
      <c r="F2845" s="58">
        <v>57.618070000000003</v>
      </c>
    </row>
    <row r="2846" spans="1:6" s="55" customFormat="1" ht="18.75" thickBot="1" x14ac:dyDescent="0.3">
      <c r="A2846" s="51" t="str">
        <f t="shared" si="44"/>
        <v>A</v>
      </c>
      <c r="B2846" s="52" t="s">
        <v>1405</v>
      </c>
      <c r="C2846" s="53" t="s">
        <v>1406</v>
      </c>
      <c r="D2846" s="54">
        <v>44.614910000000002</v>
      </c>
      <c r="E2846" s="54">
        <v>44.614910000000002</v>
      </c>
      <c r="F2846" s="54">
        <v>0</v>
      </c>
    </row>
    <row r="2847" spans="1:6" s="55" customFormat="1" ht="15.75" thickTop="1" x14ac:dyDescent="0.25">
      <c r="A2847" s="51" t="str">
        <f t="shared" si="44"/>
        <v>A</v>
      </c>
      <c r="B2847" s="56" t="s">
        <v>258</v>
      </c>
      <c r="C2847" s="57" t="s">
        <v>10</v>
      </c>
      <c r="D2847" s="58">
        <v>25.95872</v>
      </c>
      <c r="E2847" s="58">
        <v>25.95872</v>
      </c>
      <c r="F2847" s="58">
        <v>0</v>
      </c>
    </row>
    <row r="2848" spans="1:6" s="55" customFormat="1" x14ac:dyDescent="0.25">
      <c r="A2848" s="51" t="str">
        <f t="shared" si="44"/>
        <v>A</v>
      </c>
      <c r="B2848" s="59" t="s">
        <v>258</v>
      </c>
      <c r="C2848" s="60" t="s">
        <v>11</v>
      </c>
      <c r="D2848" s="61">
        <v>0.3</v>
      </c>
      <c r="E2848" s="61">
        <v>0.3</v>
      </c>
      <c r="F2848" s="61">
        <v>0</v>
      </c>
    </row>
    <row r="2849" spans="1:6" s="55" customFormat="1" x14ac:dyDescent="0.25">
      <c r="A2849" s="51" t="str">
        <f t="shared" si="44"/>
        <v>A</v>
      </c>
      <c r="B2849" s="59" t="s">
        <v>258</v>
      </c>
      <c r="C2849" s="60" t="s">
        <v>12</v>
      </c>
      <c r="D2849" s="61">
        <v>25.658720000000002</v>
      </c>
      <c r="E2849" s="61">
        <v>25.658720000000002</v>
      </c>
      <c r="F2849" s="61">
        <v>0</v>
      </c>
    </row>
    <row r="2850" spans="1:6" s="55" customFormat="1" x14ac:dyDescent="0.25">
      <c r="A2850" s="51" t="str">
        <f t="shared" si="44"/>
        <v>A</v>
      </c>
      <c r="B2850" s="56" t="s">
        <v>258</v>
      </c>
      <c r="C2850" s="57" t="s">
        <v>17</v>
      </c>
      <c r="D2850" s="58">
        <v>18.656189999999999</v>
      </c>
      <c r="E2850" s="58">
        <v>18.656189999999999</v>
      </c>
      <c r="F2850" s="58">
        <v>0</v>
      </c>
    </row>
    <row r="2851" spans="1:6" ht="18.75" thickBot="1" x14ac:dyDescent="0.3">
      <c r="A2851" s="31" t="str">
        <f t="shared" si="44"/>
        <v>A</v>
      </c>
      <c r="B2851" s="42" t="s">
        <v>1407</v>
      </c>
      <c r="C2851" s="43" t="s">
        <v>1408</v>
      </c>
      <c r="D2851" s="44">
        <v>6471.8888199999992</v>
      </c>
      <c r="E2851" s="44">
        <v>3506.9150499999992</v>
      </c>
      <c r="F2851" s="44">
        <v>2964.9737700000001</v>
      </c>
    </row>
    <row r="2852" spans="1:6" ht="15.75" thickTop="1" x14ac:dyDescent="0.25">
      <c r="A2852" s="31" t="str">
        <f t="shared" si="44"/>
        <v>A</v>
      </c>
      <c r="B2852" s="45" t="s">
        <v>258</v>
      </c>
      <c r="C2852" s="46" t="s">
        <v>10</v>
      </c>
      <c r="D2852" s="47">
        <v>6309.7244199999996</v>
      </c>
      <c r="E2852" s="47">
        <v>3353.0660499999994</v>
      </c>
      <c r="F2852" s="47">
        <v>2956.6583700000001</v>
      </c>
    </row>
    <row r="2853" spans="1:6" x14ac:dyDescent="0.25">
      <c r="A2853" s="31" t="str">
        <f t="shared" si="44"/>
        <v>A</v>
      </c>
      <c r="B2853" s="48" t="s">
        <v>258</v>
      </c>
      <c r="C2853" s="49" t="s">
        <v>11</v>
      </c>
      <c r="D2853" s="50">
        <v>2106.0460099999996</v>
      </c>
      <c r="E2853" s="50">
        <v>2106.0460099999996</v>
      </c>
      <c r="F2853" s="50">
        <v>0</v>
      </c>
    </row>
    <row r="2854" spans="1:6" x14ac:dyDescent="0.25">
      <c r="A2854" s="31" t="str">
        <f t="shared" si="44"/>
        <v>A</v>
      </c>
      <c r="B2854" s="48" t="s">
        <v>258</v>
      </c>
      <c r="C2854" s="49" t="s">
        <v>12</v>
      </c>
      <c r="D2854" s="50">
        <v>2375.94542</v>
      </c>
      <c r="E2854" s="50">
        <v>1178.5914700000001</v>
      </c>
      <c r="F2854" s="50">
        <v>1197.3539499999999</v>
      </c>
    </row>
    <row r="2855" spans="1:6" x14ac:dyDescent="0.25">
      <c r="A2855" s="31" t="str">
        <f t="shared" si="44"/>
        <v>A</v>
      </c>
      <c r="B2855" s="48" t="s">
        <v>258</v>
      </c>
      <c r="C2855" s="49" t="s">
        <v>2</v>
      </c>
      <c r="D2855" s="50">
        <v>565.49386000000004</v>
      </c>
      <c r="E2855" s="50">
        <v>0.49386000000000002</v>
      </c>
      <c r="F2855" s="50">
        <v>565</v>
      </c>
    </row>
    <row r="2856" spans="1:6" x14ac:dyDescent="0.25">
      <c r="A2856" s="31" t="str">
        <f t="shared" si="44"/>
        <v>A</v>
      </c>
      <c r="B2856" s="48" t="s">
        <v>258</v>
      </c>
      <c r="C2856" s="49" t="s">
        <v>15</v>
      </c>
      <c r="D2856" s="50">
        <v>17.039840000000002</v>
      </c>
      <c r="E2856" s="50">
        <v>17.039840000000002</v>
      </c>
      <c r="F2856" s="50">
        <v>0</v>
      </c>
    </row>
    <row r="2857" spans="1:6" x14ac:dyDescent="0.25">
      <c r="A2857" s="31" t="str">
        <f t="shared" si="44"/>
        <v>A</v>
      </c>
      <c r="B2857" s="48" t="s">
        <v>258</v>
      </c>
      <c r="C2857" s="49" t="s">
        <v>16</v>
      </c>
      <c r="D2857" s="50">
        <v>1245.19929</v>
      </c>
      <c r="E2857" s="50">
        <v>50.894870000000004</v>
      </c>
      <c r="F2857" s="50">
        <v>1194.3044199999999</v>
      </c>
    </row>
    <row r="2858" spans="1:6" x14ac:dyDescent="0.25">
      <c r="A2858" s="31" t="str">
        <f t="shared" si="44"/>
        <v>A</v>
      </c>
      <c r="B2858" s="45" t="s">
        <v>258</v>
      </c>
      <c r="C2858" s="46" t="s">
        <v>17</v>
      </c>
      <c r="D2858" s="47">
        <v>162.1644</v>
      </c>
      <c r="E2858" s="47">
        <v>153.84899999999999</v>
      </c>
      <c r="F2858" s="47">
        <v>8.3154000000000003</v>
      </c>
    </row>
    <row r="2859" spans="1:6" s="55" customFormat="1" ht="18.75" thickBot="1" x14ac:dyDescent="0.3">
      <c r="A2859" s="51" t="str">
        <f t="shared" si="44"/>
        <v>A</v>
      </c>
      <c r="B2859" s="52" t="s">
        <v>1409</v>
      </c>
      <c r="C2859" s="53" t="s">
        <v>1410</v>
      </c>
      <c r="D2859" s="54">
        <v>4668.6545599999999</v>
      </c>
      <c r="E2859" s="54">
        <v>2937.7927299999997</v>
      </c>
      <c r="F2859" s="54">
        <v>1730.8618300000001</v>
      </c>
    </row>
    <row r="2860" spans="1:6" s="55" customFormat="1" ht="15.75" thickTop="1" x14ac:dyDescent="0.25">
      <c r="A2860" s="51" t="str">
        <f t="shared" si="44"/>
        <v>A</v>
      </c>
      <c r="B2860" s="56" t="s">
        <v>258</v>
      </c>
      <c r="C2860" s="57" t="s">
        <v>10</v>
      </c>
      <c r="D2860" s="58">
        <v>4655.7401599999994</v>
      </c>
      <c r="E2860" s="58">
        <v>2933.1937299999995</v>
      </c>
      <c r="F2860" s="58">
        <v>1722.5464300000001</v>
      </c>
    </row>
    <row r="2861" spans="1:6" s="55" customFormat="1" x14ac:dyDescent="0.25">
      <c r="A2861" s="51" t="str">
        <f t="shared" si="44"/>
        <v>A</v>
      </c>
      <c r="B2861" s="59" t="s">
        <v>258</v>
      </c>
      <c r="C2861" s="60" t="s">
        <v>11</v>
      </c>
      <c r="D2861" s="61">
        <v>2106.0460099999996</v>
      </c>
      <c r="E2861" s="61">
        <v>2106.0460099999996</v>
      </c>
      <c r="F2861" s="61">
        <v>0</v>
      </c>
    </row>
    <row r="2862" spans="1:6" s="55" customFormat="1" x14ac:dyDescent="0.25">
      <c r="A2862" s="51" t="str">
        <f t="shared" si="44"/>
        <v>A</v>
      </c>
      <c r="B2862" s="59" t="s">
        <v>258</v>
      </c>
      <c r="C2862" s="60" t="s">
        <v>12</v>
      </c>
      <c r="D2862" s="61">
        <v>1022.61283</v>
      </c>
      <c r="E2862" s="61">
        <v>759.21301000000005</v>
      </c>
      <c r="F2862" s="61">
        <v>263.39982000000003</v>
      </c>
    </row>
    <row r="2863" spans="1:6" s="55" customFormat="1" x14ac:dyDescent="0.25">
      <c r="A2863" s="51" t="str">
        <f t="shared" si="44"/>
        <v>A</v>
      </c>
      <c r="B2863" s="59" t="s">
        <v>258</v>
      </c>
      <c r="C2863" s="60" t="s">
        <v>2</v>
      </c>
      <c r="D2863" s="61">
        <v>565</v>
      </c>
      <c r="E2863" s="61">
        <v>0</v>
      </c>
      <c r="F2863" s="61">
        <v>565</v>
      </c>
    </row>
    <row r="2864" spans="1:6" s="55" customFormat="1" x14ac:dyDescent="0.25">
      <c r="A2864" s="51" t="str">
        <f t="shared" si="44"/>
        <v>A</v>
      </c>
      <c r="B2864" s="59" t="s">
        <v>258</v>
      </c>
      <c r="C2864" s="60" t="s">
        <v>15</v>
      </c>
      <c r="D2864" s="61">
        <v>17.039840000000002</v>
      </c>
      <c r="E2864" s="61">
        <v>17.039840000000002</v>
      </c>
      <c r="F2864" s="61">
        <v>0</v>
      </c>
    </row>
    <row r="2865" spans="1:6" s="55" customFormat="1" x14ac:dyDescent="0.25">
      <c r="A2865" s="51" t="str">
        <f t="shared" si="44"/>
        <v>A</v>
      </c>
      <c r="B2865" s="59" t="s">
        <v>258</v>
      </c>
      <c r="C2865" s="60" t="s">
        <v>16</v>
      </c>
      <c r="D2865" s="61">
        <v>945.04147999999998</v>
      </c>
      <c r="E2865" s="61">
        <v>50.894870000000004</v>
      </c>
      <c r="F2865" s="61">
        <v>894.14661000000001</v>
      </c>
    </row>
    <row r="2866" spans="1:6" s="55" customFormat="1" x14ac:dyDescent="0.25">
      <c r="A2866" s="51" t="str">
        <f t="shared" si="44"/>
        <v>A</v>
      </c>
      <c r="B2866" s="56" t="s">
        <v>258</v>
      </c>
      <c r="C2866" s="57" t="s">
        <v>17</v>
      </c>
      <c r="D2866" s="58">
        <v>12.914400000000001</v>
      </c>
      <c r="E2866" s="58">
        <v>4.5990000000000002</v>
      </c>
      <c r="F2866" s="58">
        <v>8.3154000000000003</v>
      </c>
    </row>
    <row r="2867" spans="1:6" s="55" customFormat="1" ht="18.75" thickBot="1" x14ac:dyDescent="0.3">
      <c r="A2867" s="51" t="str">
        <f t="shared" si="44"/>
        <v>A</v>
      </c>
      <c r="B2867" s="52" t="s">
        <v>1411</v>
      </c>
      <c r="C2867" s="53" t="s">
        <v>1412</v>
      </c>
      <c r="D2867" s="54">
        <v>112.14006999999998</v>
      </c>
      <c r="E2867" s="54">
        <v>16.912140000000001</v>
      </c>
      <c r="F2867" s="54">
        <v>95.227929999999986</v>
      </c>
    </row>
    <row r="2868" spans="1:6" s="55" customFormat="1" ht="15.75" thickTop="1" x14ac:dyDescent="0.25">
      <c r="A2868" s="51" t="str">
        <f t="shared" si="44"/>
        <v>A</v>
      </c>
      <c r="B2868" s="56" t="s">
        <v>258</v>
      </c>
      <c r="C2868" s="57" t="s">
        <v>10</v>
      </c>
      <c r="D2868" s="58">
        <v>112.14006999999998</v>
      </c>
      <c r="E2868" s="58">
        <v>16.912140000000001</v>
      </c>
      <c r="F2868" s="58">
        <v>95.227929999999986</v>
      </c>
    </row>
    <row r="2869" spans="1:6" s="55" customFormat="1" x14ac:dyDescent="0.25">
      <c r="A2869" s="51" t="str">
        <f t="shared" si="44"/>
        <v>A</v>
      </c>
      <c r="B2869" s="59" t="s">
        <v>258</v>
      </c>
      <c r="C2869" s="60" t="s">
        <v>12</v>
      </c>
      <c r="D2869" s="61">
        <v>112.14006999999998</v>
      </c>
      <c r="E2869" s="61">
        <v>16.912140000000001</v>
      </c>
      <c r="F2869" s="61">
        <v>95.227929999999986</v>
      </c>
    </row>
    <row r="2870" spans="1:6" s="55" customFormat="1" ht="18.75" thickBot="1" x14ac:dyDescent="0.3">
      <c r="A2870" s="51" t="str">
        <f t="shared" si="44"/>
        <v>A</v>
      </c>
      <c r="B2870" s="52" t="s">
        <v>1413</v>
      </c>
      <c r="C2870" s="53" t="s">
        <v>1414</v>
      </c>
      <c r="D2870" s="54">
        <v>1676.82619</v>
      </c>
      <c r="E2870" s="54">
        <v>552.21018000000004</v>
      </c>
      <c r="F2870" s="54">
        <v>1124.61601</v>
      </c>
    </row>
    <row r="2871" spans="1:6" s="55" customFormat="1" ht="15.75" thickTop="1" x14ac:dyDescent="0.25">
      <c r="A2871" s="51" t="str">
        <f t="shared" si="44"/>
        <v>A</v>
      </c>
      <c r="B2871" s="56" t="s">
        <v>258</v>
      </c>
      <c r="C2871" s="57" t="s">
        <v>10</v>
      </c>
      <c r="D2871" s="58">
        <v>1527.57619</v>
      </c>
      <c r="E2871" s="58">
        <v>402.96017999999998</v>
      </c>
      <c r="F2871" s="58">
        <v>1124.61601</v>
      </c>
    </row>
    <row r="2872" spans="1:6" s="55" customFormat="1" x14ac:dyDescent="0.25">
      <c r="A2872" s="51" t="str">
        <f t="shared" si="44"/>
        <v>A</v>
      </c>
      <c r="B2872" s="59" t="s">
        <v>258</v>
      </c>
      <c r="C2872" s="60" t="s">
        <v>12</v>
      </c>
      <c r="D2872" s="61">
        <v>1226.92452</v>
      </c>
      <c r="E2872" s="61">
        <v>402.46632</v>
      </c>
      <c r="F2872" s="61">
        <v>824.45819999999992</v>
      </c>
    </row>
    <row r="2873" spans="1:6" s="55" customFormat="1" x14ac:dyDescent="0.25">
      <c r="A2873" s="51" t="str">
        <f t="shared" si="44"/>
        <v>A</v>
      </c>
      <c r="B2873" s="59" t="s">
        <v>258</v>
      </c>
      <c r="C2873" s="60" t="s">
        <v>2</v>
      </c>
      <c r="D2873" s="61">
        <v>0.49386000000000002</v>
      </c>
      <c r="E2873" s="61">
        <v>0.49386000000000002</v>
      </c>
      <c r="F2873" s="61">
        <v>0</v>
      </c>
    </row>
    <row r="2874" spans="1:6" s="55" customFormat="1" x14ac:dyDescent="0.25">
      <c r="A2874" s="51" t="str">
        <f t="shared" si="44"/>
        <v>A</v>
      </c>
      <c r="B2874" s="59" t="s">
        <v>258</v>
      </c>
      <c r="C2874" s="60" t="s">
        <v>16</v>
      </c>
      <c r="D2874" s="61">
        <v>300.15780999999998</v>
      </c>
      <c r="E2874" s="61">
        <v>0</v>
      </c>
      <c r="F2874" s="61">
        <v>300.15780999999998</v>
      </c>
    </row>
    <row r="2875" spans="1:6" s="55" customFormat="1" x14ac:dyDescent="0.25">
      <c r="A2875" s="51" t="str">
        <f t="shared" si="44"/>
        <v>A</v>
      </c>
      <c r="B2875" s="56" t="s">
        <v>258</v>
      </c>
      <c r="C2875" s="57" t="s">
        <v>17</v>
      </c>
      <c r="D2875" s="58">
        <v>149.25</v>
      </c>
      <c r="E2875" s="58">
        <v>149.25</v>
      </c>
      <c r="F2875" s="58">
        <v>0</v>
      </c>
    </row>
    <row r="2876" spans="1:6" s="55" customFormat="1" ht="18.75" thickBot="1" x14ac:dyDescent="0.3">
      <c r="A2876" s="51" t="str">
        <f t="shared" si="44"/>
        <v>A</v>
      </c>
      <c r="B2876" s="52" t="s">
        <v>1415</v>
      </c>
      <c r="C2876" s="53" t="s">
        <v>1416</v>
      </c>
      <c r="D2876" s="54">
        <v>14.268000000000001</v>
      </c>
      <c r="E2876" s="54">
        <v>0</v>
      </c>
      <c r="F2876" s="54">
        <v>14.268000000000001</v>
      </c>
    </row>
    <row r="2877" spans="1:6" s="55" customFormat="1" ht="15.75" thickTop="1" x14ac:dyDescent="0.25">
      <c r="A2877" s="51" t="str">
        <f t="shared" si="44"/>
        <v>A</v>
      </c>
      <c r="B2877" s="56" t="s">
        <v>258</v>
      </c>
      <c r="C2877" s="57" t="s">
        <v>10</v>
      </c>
      <c r="D2877" s="58">
        <v>14.268000000000001</v>
      </c>
      <c r="E2877" s="58">
        <v>0</v>
      </c>
      <c r="F2877" s="58">
        <v>14.268000000000001</v>
      </c>
    </row>
    <row r="2878" spans="1:6" s="55" customFormat="1" x14ac:dyDescent="0.25">
      <c r="A2878" s="51" t="str">
        <f t="shared" si="44"/>
        <v>A</v>
      </c>
      <c r="B2878" s="59" t="s">
        <v>258</v>
      </c>
      <c r="C2878" s="60" t="s">
        <v>12</v>
      </c>
      <c r="D2878" s="61">
        <v>14.268000000000001</v>
      </c>
      <c r="E2878" s="61">
        <v>0</v>
      </c>
      <c r="F2878" s="61">
        <v>14.268000000000001</v>
      </c>
    </row>
    <row r="2879" spans="1:6" ht="36.75" thickBot="1" x14ac:dyDescent="0.3">
      <c r="A2879" s="31" t="str">
        <f t="shared" si="44"/>
        <v>A</v>
      </c>
      <c r="B2879" s="42" t="s">
        <v>1417</v>
      </c>
      <c r="C2879" s="43" t="s">
        <v>1418</v>
      </c>
      <c r="D2879" s="44">
        <v>423.54932000000002</v>
      </c>
      <c r="E2879" s="44">
        <v>348.24612000000002</v>
      </c>
      <c r="F2879" s="44">
        <v>75.303200000000004</v>
      </c>
    </row>
    <row r="2880" spans="1:6" ht="15.75" thickTop="1" x14ac:dyDescent="0.25">
      <c r="A2880" s="31" t="str">
        <f t="shared" si="44"/>
        <v>A</v>
      </c>
      <c r="B2880" s="45" t="s">
        <v>258</v>
      </c>
      <c r="C2880" s="46" t="s">
        <v>10</v>
      </c>
      <c r="D2880" s="47">
        <v>423.54932000000002</v>
      </c>
      <c r="E2880" s="47">
        <v>348.24612000000002</v>
      </c>
      <c r="F2880" s="47">
        <v>75.303200000000004</v>
      </c>
    </row>
    <row r="2881" spans="1:6" x14ac:dyDescent="0.25">
      <c r="A2881" s="31" t="str">
        <f t="shared" si="44"/>
        <v>A</v>
      </c>
      <c r="B2881" s="48" t="s">
        <v>258</v>
      </c>
      <c r="C2881" s="49" t="s">
        <v>11</v>
      </c>
      <c r="D2881" s="50">
        <v>106.72199999999999</v>
      </c>
      <c r="E2881" s="50">
        <v>106.72199999999999</v>
      </c>
      <c r="F2881" s="50">
        <v>0</v>
      </c>
    </row>
    <row r="2882" spans="1:6" x14ac:dyDescent="0.25">
      <c r="A2882" s="31" t="str">
        <f t="shared" si="44"/>
        <v>A</v>
      </c>
      <c r="B2882" s="48" t="s">
        <v>258</v>
      </c>
      <c r="C2882" s="49" t="s">
        <v>12</v>
      </c>
      <c r="D2882" s="50">
        <v>298.38036</v>
      </c>
      <c r="E2882" s="50">
        <v>241.52411999999998</v>
      </c>
      <c r="F2882" s="50">
        <v>56.85624</v>
      </c>
    </row>
    <row r="2883" spans="1:6" x14ac:dyDescent="0.25">
      <c r="A2883" s="31" t="str">
        <f t="shared" si="44"/>
        <v>A</v>
      </c>
      <c r="B2883" s="48" t="s">
        <v>258</v>
      </c>
      <c r="C2883" s="49" t="s">
        <v>15</v>
      </c>
      <c r="D2883" s="50">
        <v>6.7666599999999999</v>
      </c>
      <c r="E2883" s="50">
        <v>0</v>
      </c>
      <c r="F2883" s="50">
        <v>6.7666599999999999</v>
      </c>
    </row>
    <row r="2884" spans="1:6" x14ac:dyDescent="0.25">
      <c r="A2884" s="31" t="str">
        <f t="shared" ref="A2884:A2947" si="45">IF(OR(D2884&lt;&gt;0,),"A","B")</f>
        <v>A</v>
      </c>
      <c r="B2884" s="48" t="s">
        <v>258</v>
      </c>
      <c r="C2884" s="49" t="s">
        <v>16</v>
      </c>
      <c r="D2884" s="50">
        <v>11.680299999999999</v>
      </c>
      <c r="E2884" s="50">
        <v>0</v>
      </c>
      <c r="F2884" s="50">
        <v>11.680299999999999</v>
      </c>
    </row>
    <row r="2885" spans="1:6" s="55" customFormat="1" ht="36.75" thickBot="1" x14ac:dyDescent="0.3">
      <c r="A2885" s="51" t="str">
        <f t="shared" si="45"/>
        <v>A</v>
      </c>
      <c r="B2885" s="52" t="s">
        <v>1419</v>
      </c>
      <c r="C2885" s="53" t="s">
        <v>1418</v>
      </c>
      <c r="D2885" s="54">
        <v>264.83657999999997</v>
      </c>
      <c r="E2885" s="54">
        <v>199.31533999999999</v>
      </c>
      <c r="F2885" s="54">
        <v>65.521239999999992</v>
      </c>
    </row>
    <row r="2886" spans="1:6" s="55" customFormat="1" ht="15.75" thickTop="1" x14ac:dyDescent="0.25">
      <c r="A2886" s="51" t="str">
        <f t="shared" si="45"/>
        <v>A</v>
      </c>
      <c r="B2886" s="56" t="s">
        <v>258</v>
      </c>
      <c r="C2886" s="57" t="s">
        <v>10</v>
      </c>
      <c r="D2886" s="58">
        <v>264.83657999999997</v>
      </c>
      <c r="E2886" s="58">
        <v>199.31533999999999</v>
      </c>
      <c r="F2886" s="58">
        <v>65.521239999999992</v>
      </c>
    </row>
    <row r="2887" spans="1:6" s="55" customFormat="1" x14ac:dyDescent="0.25">
      <c r="A2887" s="51" t="str">
        <f t="shared" si="45"/>
        <v>A</v>
      </c>
      <c r="B2887" s="59" t="s">
        <v>258</v>
      </c>
      <c r="C2887" s="60" t="s">
        <v>11</v>
      </c>
      <c r="D2887" s="61">
        <v>106.72199999999999</v>
      </c>
      <c r="E2887" s="61">
        <v>106.72199999999999</v>
      </c>
      <c r="F2887" s="61">
        <v>0</v>
      </c>
    </row>
    <row r="2888" spans="1:6" s="55" customFormat="1" x14ac:dyDescent="0.25">
      <c r="A2888" s="51" t="str">
        <f t="shared" si="45"/>
        <v>A</v>
      </c>
      <c r="B2888" s="59" t="s">
        <v>258</v>
      </c>
      <c r="C2888" s="60" t="s">
        <v>12</v>
      </c>
      <c r="D2888" s="61">
        <v>148.34757999999999</v>
      </c>
      <c r="E2888" s="61">
        <v>92.593339999999998</v>
      </c>
      <c r="F2888" s="61">
        <v>55.754239999999996</v>
      </c>
    </row>
    <row r="2889" spans="1:6" s="55" customFormat="1" x14ac:dyDescent="0.25">
      <c r="A2889" s="51" t="str">
        <f t="shared" si="45"/>
        <v>A</v>
      </c>
      <c r="B2889" s="59" t="s">
        <v>258</v>
      </c>
      <c r="C2889" s="60" t="s">
        <v>16</v>
      </c>
      <c r="D2889" s="61">
        <v>9.7669999999999995</v>
      </c>
      <c r="E2889" s="61">
        <v>0</v>
      </c>
      <c r="F2889" s="61">
        <v>9.7669999999999995</v>
      </c>
    </row>
    <row r="2890" spans="1:6" s="55" customFormat="1" ht="36.75" thickBot="1" x14ac:dyDescent="0.3">
      <c r="A2890" s="51" t="str">
        <f t="shared" si="45"/>
        <v>A</v>
      </c>
      <c r="B2890" s="52" t="s">
        <v>1420</v>
      </c>
      <c r="C2890" s="53" t="s">
        <v>1421</v>
      </c>
      <c r="D2890" s="54">
        <v>158.71274</v>
      </c>
      <c r="E2890" s="54">
        <v>148.93078</v>
      </c>
      <c r="F2890" s="54">
        <v>9.7819599999999998</v>
      </c>
    </row>
    <row r="2891" spans="1:6" s="55" customFormat="1" ht="15.75" thickTop="1" x14ac:dyDescent="0.25">
      <c r="A2891" s="51" t="str">
        <f t="shared" si="45"/>
        <v>A</v>
      </c>
      <c r="B2891" s="56" t="s">
        <v>258</v>
      </c>
      <c r="C2891" s="57" t="s">
        <v>10</v>
      </c>
      <c r="D2891" s="58">
        <v>158.71274</v>
      </c>
      <c r="E2891" s="58">
        <v>148.93078</v>
      </c>
      <c r="F2891" s="58">
        <v>9.7819599999999998</v>
      </c>
    </row>
    <row r="2892" spans="1:6" s="55" customFormat="1" x14ac:dyDescent="0.25">
      <c r="A2892" s="51" t="str">
        <f t="shared" si="45"/>
        <v>A</v>
      </c>
      <c r="B2892" s="59" t="s">
        <v>258</v>
      </c>
      <c r="C2892" s="60" t="s">
        <v>12</v>
      </c>
      <c r="D2892" s="61">
        <v>150.03278</v>
      </c>
      <c r="E2892" s="61">
        <v>148.93078</v>
      </c>
      <c r="F2892" s="61">
        <v>1.1020000000000001</v>
      </c>
    </row>
    <row r="2893" spans="1:6" s="55" customFormat="1" x14ac:dyDescent="0.25">
      <c r="A2893" s="51" t="str">
        <f t="shared" si="45"/>
        <v>A</v>
      </c>
      <c r="B2893" s="59" t="s">
        <v>258</v>
      </c>
      <c r="C2893" s="60" t="s">
        <v>15</v>
      </c>
      <c r="D2893" s="61">
        <v>6.7666599999999999</v>
      </c>
      <c r="E2893" s="61">
        <v>0</v>
      </c>
      <c r="F2893" s="61">
        <v>6.7666599999999999</v>
      </c>
    </row>
    <row r="2894" spans="1:6" s="55" customFormat="1" x14ac:dyDescent="0.25">
      <c r="A2894" s="51" t="str">
        <f t="shared" si="45"/>
        <v>A</v>
      </c>
      <c r="B2894" s="59" t="s">
        <v>258</v>
      </c>
      <c r="C2894" s="60" t="s">
        <v>16</v>
      </c>
      <c r="D2894" s="61">
        <v>1.9133</v>
      </c>
      <c r="E2894" s="61">
        <v>0</v>
      </c>
      <c r="F2894" s="61">
        <v>1.9133</v>
      </c>
    </row>
    <row r="2895" spans="1:6" ht="72.75" thickBot="1" x14ac:dyDescent="0.3">
      <c r="A2895" s="31" t="str">
        <f t="shared" si="45"/>
        <v>A</v>
      </c>
      <c r="B2895" s="42" t="s">
        <v>1422</v>
      </c>
      <c r="C2895" s="43" t="s">
        <v>1423</v>
      </c>
      <c r="D2895" s="44">
        <v>735.24376999999993</v>
      </c>
      <c r="E2895" s="44">
        <v>725.48841999999991</v>
      </c>
      <c r="F2895" s="44">
        <v>9.75535</v>
      </c>
    </row>
    <row r="2896" spans="1:6" ht="15.75" thickTop="1" x14ac:dyDescent="0.25">
      <c r="A2896" s="31" t="str">
        <f t="shared" si="45"/>
        <v>A</v>
      </c>
      <c r="B2896" s="45" t="s">
        <v>258</v>
      </c>
      <c r="C2896" s="46" t="s">
        <v>10</v>
      </c>
      <c r="D2896" s="47">
        <v>735.24376999999993</v>
      </c>
      <c r="E2896" s="47">
        <v>725.48841999999991</v>
      </c>
      <c r="F2896" s="47">
        <v>9.75535</v>
      </c>
    </row>
    <row r="2897" spans="1:6" x14ac:dyDescent="0.25">
      <c r="A2897" s="31" t="str">
        <f t="shared" si="45"/>
        <v>A</v>
      </c>
      <c r="B2897" s="48" t="s">
        <v>258</v>
      </c>
      <c r="C2897" s="49" t="s">
        <v>11</v>
      </c>
      <c r="D2897" s="50">
        <v>123.40802000000001</v>
      </c>
      <c r="E2897" s="50">
        <v>123.40802000000001</v>
      </c>
      <c r="F2897" s="50">
        <v>0</v>
      </c>
    </row>
    <row r="2898" spans="1:6" x14ac:dyDescent="0.25">
      <c r="A2898" s="31" t="str">
        <f t="shared" si="45"/>
        <v>A</v>
      </c>
      <c r="B2898" s="48" t="s">
        <v>258</v>
      </c>
      <c r="C2898" s="49" t="s">
        <v>12</v>
      </c>
      <c r="D2898" s="50">
        <v>373.61301000000003</v>
      </c>
      <c r="E2898" s="50">
        <v>368.01301000000001</v>
      </c>
      <c r="F2898" s="50">
        <v>5.6</v>
      </c>
    </row>
    <row r="2899" spans="1:6" x14ac:dyDescent="0.25">
      <c r="A2899" s="31" t="str">
        <f t="shared" si="45"/>
        <v>A</v>
      </c>
      <c r="B2899" s="48" t="s">
        <v>258</v>
      </c>
      <c r="C2899" s="49" t="s">
        <v>2</v>
      </c>
      <c r="D2899" s="50">
        <v>212.52101999999999</v>
      </c>
      <c r="E2899" s="50">
        <v>212.52101999999999</v>
      </c>
      <c r="F2899" s="50">
        <v>0</v>
      </c>
    </row>
    <row r="2900" spans="1:6" x14ac:dyDescent="0.25">
      <c r="A2900" s="31" t="str">
        <f t="shared" si="45"/>
        <v>A</v>
      </c>
      <c r="B2900" s="48" t="s">
        <v>258</v>
      </c>
      <c r="C2900" s="49" t="s">
        <v>15</v>
      </c>
      <c r="D2900" s="50">
        <v>0.43560000000000004</v>
      </c>
      <c r="E2900" s="50">
        <v>0.43560000000000004</v>
      </c>
      <c r="F2900" s="50">
        <v>0</v>
      </c>
    </row>
    <row r="2901" spans="1:6" x14ac:dyDescent="0.25">
      <c r="A2901" s="31" t="str">
        <f t="shared" si="45"/>
        <v>A</v>
      </c>
      <c r="B2901" s="48" t="s">
        <v>258</v>
      </c>
      <c r="C2901" s="49" t="s">
        <v>16</v>
      </c>
      <c r="D2901" s="50">
        <v>25.266120000000001</v>
      </c>
      <c r="E2901" s="50">
        <v>21.110769999999999</v>
      </c>
      <c r="F2901" s="50">
        <v>4.1553500000000003</v>
      </c>
    </row>
    <row r="2902" spans="1:6" s="55" customFormat="1" ht="54.75" thickBot="1" x14ac:dyDescent="0.3">
      <c r="A2902" s="51" t="str">
        <f t="shared" si="45"/>
        <v>A</v>
      </c>
      <c r="B2902" s="52" t="s">
        <v>1424</v>
      </c>
      <c r="C2902" s="53" t="s">
        <v>1425</v>
      </c>
      <c r="D2902" s="54">
        <v>735.24376999999993</v>
      </c>
      <c r="E2902" s="54">
        <v>725.48841999999991</v>
      </c>
      <c r="F2902" s="54">
        <v>9.75535</v>
      </c>
    </row>
    <row r="2903" spans="1:6" s="55" customFormat="1" ht="15.75" thickTop="1" x14ac:dyDescent="0.25">
      <c r="A2903" s="51" t="str">
        <f t="shared" si="45"/>
        <v>A</v>
      </c>
      <c r="B2903" s="56" t="s">
        <v>258</v>
      </c>
      <c r="C2903" s="57" t="s">
        <v>10</v>
      </c>
      <c r="D2903" s="58">
        <v>735.24376999999993</v>
      </c>
      <c r="E2903" s="58">
        <v>725.48841999999991</v>
      </c>
      <c r="F2903" s="58">
        <v>9.75535</v>
      </c>
    </row>
    <row r="2904" spans="1:6" s="55" customFormat="1" x14ac:dyDescent="0.25">
      <c r="A2904" s="51" t="str">
        <f t="shared" si="45"/>
        <v>A</v>
      </c>
      <c r="B2904" s="59" t="s">
        <v>258</v>
      </c>
      <c r="C2904" s="60" t="s">
        <v>11</v>
      </c>
      <c r="D2904" s="61">
        <v>123.40802000000001</v>
      </c>
      <c r="E2904" s="61">
        <v>123.40802000000001</v>
      </c>
      <c r="F2904" s="61">
        <v>0</v>
      </c>
    </row>
    <row r="2905" spans="1:6" s="55" customFormat="1" x14ac:dyDescent="0.25">
      <c r="A2905" s="51" t="str">
        <f t="shared" si="45"/>
        <v>A</v>
      </c>
      <c r="B2905" s="59" t="s">
        <v>258</v>
      </c>
      <c r="C2905" s="60" t="s">
        <v>12</v>
      </c>
      <c r="D2905" s="61">
        <v>373.61301000000003</v>
      </c>
      <c r="E2905" s="61">
        <v>368.01301000000001</v>
      </c>
      <c r="F2905" s="61">
        <v>5.6</v>
      </c>
    </row>
    <row r="2906" spans="1:6" s="55" customFormat="1" x14ac:dyDescent="0.25">
      <c r="A2906" s="51" t="str">
        <f t="shared" si="45"/>
        <v>A</v>
      </c>
      <c r="B2906" s="59" t="s">
        <v>258</v>
      </c>
      <c r="C2906" s="60" t="s">
        <v>2</v>
      </c>
      <c r="D2906" s="61">
        <v>212.52101999999999</v>
      </c>
      <c r="E2906" s="61">
        <v>212.52101999999999</v>
      </c>
      <c r="F2906" s="61">
        <v>0</v>
      </c>
    </row>
    <row r="2907" spans="1:6" s="55" customFormat="1" x14ac:dyDescent="0.25">
      <c r="A2907" s="51" t="str">
        <f t="shared" si="45"/>
        <v>A</v>
      </c>
      <c r="B2907" s="59" t="s">
        <v>258</v>
      </c>
      <c r="C2907" s="60" t="s">
        <v>15</v>
      </c>
      <c r="D2907" s="61">
        <v>0.43560000000000004</v>
      </c>
      <c r="E2907" s="61">
        <v>0.43560000000000004</v>
      </c>
      <c r="F2907" s="61">
        <v>0</v>
      </c>
    </row>
    <row r="2908" spans="1:6" s="55" customFormat="1" x14ac:dyDescent="0.25">
      <c r="A2908" s="51" t="str">
        <f t="shared" si="45"/>
        <v>A</v>
      </c>
      <c r="B2908" s="59" t="s">
        <v>258</v>
      </c>
      <c r="C2908" s="60" t="s">
        <v>16</v>
      </c>
      <c r="D2908" s="61">
        <v>25.266120000000001</v>
      </c>
      <c r="E2908" s="61">
        <v>21.110769999999999</v>
      </c>
      <c r="F2908" s="61">
        <v>4.1553500000000003</v>
      </c>
    </row>
    <row r="2909" spans="1:6" ht="18.75" thickBot="1" x14ac:dyDescent="0.3">
      <c r="A2909" s="31" t="str">
        <f t="shared" si="45"/>
        <v>A</v>
      </c>
      <c r="B2909" s="42" t="s">
        <v>1426</v>
      </c>
      <c r="C2909" s="43" t="s">
        <v>1427</v>
      </c>
      <c r="D2909" s="44">
        <v>326.83094999999997</v>
      </c>
      <c r="E2909" s="44">
        <v>312.63761</v>
      </c>
      <c r="F2909" s="44">
        <v>14.193340000000001</v>
      </c>
    </row>
    <row r="2910" spans="1:6" ht="15.75" thickTop="1" x14ac:dyDescent="0.25">
      <c r="A2910" s="31" t="str">
        <f t="shared" si="45"/>
        <v>A</v>
      </c>
      <c r="B2910" s="45" t="s">
        <v>258</v>
      </c>
      <c r="C2910" s="46" t="s">
        <v>10</v>
      </c>
      <c r="D2910" s="47">
        <v>321.93095</v>
      </c>
      <c r="E2910" s="47">
        <v>312.63761</v>
      </c>
      <c r="F2910" s="47">
        <v>9.2933400000000006</v>
      </c>
    </row>
    <row r="2911" spans="1:6" x14ac:dyDescent="0.25">
      <c r="A2911" s="31" t="str">
        <f t="shared" si="45"/>
        <v>A</v>
      </c>
      <c r="B2911" s="48" t="s">
        <v>258</v>
      </c>
      <c r="C2911" s="49" t="s">
        <v>11</v>
      </c>
      <c r="D2911" s="50">
        <v>163.108</v>
      </c>
      <c r="E2911" s="50">
        <v>163.108</v>
      </c>
      <c r="F2911" s="50">
        <v>0</v>
      </c>
    </row>
    <row r="2912" spans="1:6" x14ac:dyDescent="0.25">
      <c r="A2912" s="31" t="str">
        <f t="shared" si="45"/>
        <v>A</v>
      </c>
      <c r="B2912" s="48" t="s">
        <v>258</v>
      </c>
      <c r="C2912" s="49" t="s">
        <v>12</v>
      </c>
      <c r="D2912" s="50">
        <v>153.81353000000001</v>
      </c>
      <c r="E2912" s="50">
        <v>146.40019000000001</v>
      </c>
      <c r="F2912" s="50">
        <v>7.4133399999999998</v>
      </c>
    </row>
    <row r="2913" spans="1:6" x14ac:dyDescent="0.25">
      <c r="A2913" s="31" t="str">
        <f t="shared" si="45"/>
        <v>A</v>
      </c>
      <c r="B2913" s="48" t="s">
        <v>258</v>
      </c>
      <c r="C2913" s="49" t="s">
        <v>15</v>
      </c>
      <c r="D2913" s="50">
        <v>1</v>
      </c>
      <c r="E2913" s="50">
        <v>1</v>
      </c>
      <c r="F2913" s="50">
        <v>0</v>
      </c>
    </row>
    <row r="2914" spans="1:6" x14ac:dyDescent="0.25">
      <c r="A2914" s="31" t="str">
        <f t="shared" si="45"/>
        <v>A</v>
      </c>
      <c r="B2914" s="48" t="s">
        <v>258</v>
      </c>
      <c r="C2914" s="49" t="s">
        <v>16</v>
      </c>
      <c r="D2914" s="50">
        <v>4.0094200000000004</v>
      </c>
      <c r="E2914" s="50">
        <v>2.1294200000000001</v>
      </c>
      <c r="F2914" s="50">
        <v>1.88</v>
      </c>
    </row>
    <row r="2915" spans="1:6" x14ac:dyDescent="0.25">
      <c r="A2915" s="31" t="str">
        <f t="shared" si="45"/>
        <v>A</v>
      </c>
      <c r="B2915" s="45" t="s">
        <v>258</v>
      </c>
      <c r="C2915" s="46" t="s">
        <v>17</v>
      </c>
      <c r="D2915" s="47">
        <v>4.9000000000000004</v>
      </c>
      <c r="E2915" s="47">
        <v>0</v>
      </c>
      <c r="F2915" s="47">
        <v>4.9000000000000004</v>
      </c>
    </row>
    <row r="2916" spans="1:6" ht="36.75" thickBot="1" x14ac:dyDescent="0.3">
      <c r="A2916" s="31" t="str">
        <f t="shared" si="45"/>
        <v>A</v>
      </c>
      <c r="B2916" s="42" t="s">
        <v>1428</v>
      </c>
      <c r="C2916" s="43" t="s">
        <v>1429</v>
      </c>
      <c r="D2916" s="44">
        <v>8479.4335900000005</v>
      </c>
      <c r="E2916" s="44">
        <v>823.23708999999997</v>
      </c>
      <c r="F2916" s="44">
        <v>7656.1965</v>
      </c>
    </row>
    <row r="2917" spans="1:6" ht="15.75" thickTop="1" x14ac:dyDescent="0.25">
      <c r="A2917" s="31" t="str">
        <f t="shared" si="45"/>
        <v>A</v>
      </c>
      <c r="B2917" s="45" t="s">
        <v>258</v>
      </c>
      <c r="C2917" s="46" t="s">
        <v>10</v>
      </c>
      <c r="D2917" s="47">
        <v>2965.5767999999998</v>
      </c>
      <c r="E2917" s="47">
        <v>811.39708999999993</v>
      </c>
      <c r="F2917" s="47">
        <v>2154.1797099999999</v>
      </c>
    </row>
    <row r="2918" spans="1:6" x14ac:dyDescent="0.25">
      <c r="A2918" s="31" t="str">
        <f t="shared" si="45"/>
        <v>A</v>
      </c>
      <c r="B2918" s="48" t="s">
        <v>258</v>
      </c>
      <c r="C2918" s="49" t="s">
        <v>11</v>
      </c>
      <c r="D2918" s="50">
        <v>1847.84076</v>
      </c>
      <c r="E2918" s="50">
        <v>125.87658</v>
      </c>
      <c r="F2918" s="50">
        <v>1721.9641799999999</v>
      </c>
    </row>
    <row r="2919" spans="1:6" x14ac:dyDescent="0.25">
      <c r="A2919" s="31" t="str">
        <f t="shared" si="45"/>
        <v>A</v>
      </c>
      <c r="B2919" s="48" t="s">
        <v>258</v>
      </c>
      <c r="C2919" s="49" t="s">
        <v>12</v>
      </c>
      <c r="D2919" s="50">
        <v>850.86942999999997</v>
      </c>
      <c r="E2919" s="50">
        <v>562.93790999999999</v>
      </c>
      <c r="F2919" s="50">
        <v>287.93152000000003</v>
      </c>
    </row>
    <row r="2920" spans="1:6" x14ac:dyDescent="0.25">
      <c r="A2920" s="31" t="str">
        <f t="shared" si="45"/>
        <v>A</v>
      </c>
      <c r="B2920" s="48" t="s">
        <v>258</v>
      </c>
      <c r="C2920" s="49" t="s">
        <v>2</v>
      </c>
      <c r="D2920" s="50">
        <v>222.58259999999999</v>
      </c>
      <c r="E2920" s="50">
        <v>122.58259999999999</v>
      </c>
      <c r="F2920" s="50">
        <v>100</v>
      </c>
    </row>
    <row r="2921" spans="1:6" x14ac:dyDescent="0.25">
      <c r="A2921" s="31" t="str">
        <f t="shared" si="45"/>
        <v>A</v>
      </c>
      <c r="B2921" s="48" t="s">
        <v>258</v>
      </c>
      <c r="C2921" s="49" t="s">
        <v>15</v>
      </c>
      <c r="D2921" s="50">
        <v>14.720270000000001</v>
      </c>
      <c r="E2921" s="50">
        <v>0</v>
      </c>
      <c r="F2921" s="50">
        <v>14.720270000000001</v>
      </c>
    </row>
    <row r="2922" spans="1:6" x14ac:dyDescent="0.25">
      <c r="A2922" s="31" t="str">
        <f t="shared" si="45"/>
        <v>A</v>
      </c>
      <c r="B2922" s="48" t="s">
        <v>258</v>
      </c>
      <c r="C2922" s="49" t="s">
        <v>16</v>
      </c>
      <c r="D2922" s="50">
        <v>29.563740000000003</v>
      </c>
      <c r="E2922" s="50">
        <v>0</v>
      </c>
      <c r="F2922" s="50">
        <v>29.563740000000003</v>
      </c>
    </row>
    <row r="2923" spans="1:6" x14ac:dyDescent="0.25">
      <c r="A2923" s="31" t="str">
        <f t="shared" si="45"/>
        <v>A</v>
      </c>
      <c r="B2923" s="45" t="s">
        <v>258</v>
      </c>
      <c r="C2923" s="46" t="s">
        <v>17</v>
      </c>
      <c r="D2923" s="47">
        <v>5513.8567899999998</v>
      </c>
      <c r="E2923" s="47">
        <v>11.84</v>
      </c>
      <c r="F2923" s="47">
        <v>5502.0167899999997</v>
      </c>
    </row>
    <row r="2924" spans="1:6" s="55" customFormat="1" ht="36.75" thickBot="1" x14ac:dyDescent="0.3">
      <c r="A2924" s="51" t="str">
        <f t="shared" si="45"/>
        <v>A</v>
      </c>
      <c r="B2924" s="52" t="s">
        <v>1430</v>
      </c>
      <c r="C2924" s="53" t="s">
        <v>1431</v>
      </c>
      <c r="D2924" s="54">
        <v>6365.6238599999997</v>
      </c>
      <c r="E2924" s="54">
        <v>823.23708999999997</v>
      </c>
      <c r="F2924" s="54">
        <v>5542.3867700000001</v>
      </c>
    </row>
    <row r="2925" spans="1:6" s="55" customFormat="1" ht="15.75" thickTop="1" x14ac:dyDescent="0.25">
      <c r="A2925" s="51" t="str">
        <f t="shared" si="45"/>
        <v>A</v>
      </c>
      <c r="B2925" s="56" t="s">
        <v>258</v>
      </c>
      <c r="C2925" s="57" t="s">
        <v>10</v>
      </c>
      <c r="D2925" s="58">
        <v>856.82006999999999</v>
      </c>
      <c r="E2925" s="58">
        <v>811.39708999999993</v>
      </c>
      <c r="F2925" s="58">
        <v>45.422980000000003</v>
      </c>
    </row>
    <row r="2926" spans="1:6" s="55" customFormat="1" x14ac:dyDescent="0.25">
      <c r="A2926" s="51" t="str">
        <f t="shared" si="45"/>
        <v>A</v>
      </c>
      <c r="B2926" s="59" t="s">
        <v>258</v>
      </c>
      <c r="C2926" s="60" t="s">
        <v>11</v>
      </c>
      <c r="D2926" s="61">
        <v>125.87658</v>
      </c>
      <c r="E2926" s="61">
        <v>125.87658</v>
      </c>
      <c r="F2926" s="61">
        <v>0</v>
      </c>
    </row>
    <row r="2927" spans="1:6" s="55" customFormat="1" x14ac:dyDescent="0.25">
      <c r="A2927" s="51" t="str">
        <f t="shared" si="45"/>
        <v>A</v>
      </c>
      <c r="B2927" s="59" t="s">
        <v>258</v>
      </c>
      <c r="C2927" s="60" t="s">
        <v>12</v>
      </c>
      <c r="D2927" s="61">
        <v>608.36089000000004</v>
      </c>
      <c r="E2927" s="61">
        <v>562.93790999999999</v>
      </c>
      <c r="F2927" s="61">
        <v>45.422980000000003</v>
      </c>
    </row>
    <row r="2928" spans="1:6" s="55" customFormat="1" x14ac:dyDescent="0.25">
      <c r="A2928" s="51" t="str">
        <f t="shared" si="45"/>
        <v>A</v>
      </c>
      <c r="B2928" s="59" t="s">
        <v>258</v>
      </c>
      <c r="C2928" s="60" t="s">
        <v>2</v>
      </c>
      <c r="D2928" s="61">
        <v>122.58259999999999</v>
      </c>
      <c r="E2928" s="61">
        <v>122.58259999999999</v>
      </c>
      <c r="F2928" s="61">
        <v>0</v>
      </c>
    </row>
    <row r="2929" spans="1:6" s="55" customFormat="1" x14ac:dyDescent="0.25">
      <c r="A2929" s="51" t="str">
        <f t="shared" si="45"/>
        <v>A</v>
      </c>
      <c r="B2929" s="56" t="s">
        <v>258</v>
      </c>
      <c r="C2929" s="57" t="s">
        <v>17</v>
      </c>
      <c r="D2929" s="58">
        <v>5508.8037899999999</v>
      </c>
      <c r="E2929" s="58">
        <v>11.84</v>
      </c>
      <c r="F2929" s="58">
        <v>5496.9637899999998</v>
      </c>
    </row>
    <row r="2930" spans="1:6" s="55" customFormat="1" ht="18.75" thickBot="1" x14ac:dyDescent="0.3">
      <c r="A2930" s="51" t="str">
        <f t="shared" si="45"/>
        <v>A</v>
      </c>
      <c r="B2930" s="52" t="s">
        <v>1432</v>
      </c>
      <c r="C2930" s="53" t="s">
        <v>1433</v>
      </c>
      <c r="D2930" s="54">
        <v>2113.8097299999999</v>
      </c>
      <c r="E2930" s="54">
        <v>0</v>
      </c>
      <c r="F2930" s="54">
        <v>2113.8097299999999</v>
      </c>
    </row>
    <row r="2931" spans="1:6" s="55" customFormat="1" ht="15.75" thickTop="1" x14ac:dyDescent="0.25">
      <c r="A2931" s="51" t="str">
        <f t="shared" si="45"/>
        <v>A</v>
      </c>
      <c r="B2931" s="56" t="s">
        <v>258</v>
      </c>
      <c r="C2931" s="57" t="s">
        <v>10</v>
      </c>
      <c r="D2931" s="58">
        <v>2108.7567300000001</v>
      </c>
      <c r="E2931" s="58">
        <v>0</v>
      </c>
      <c r="F2931" s="58">
        <v>2108.7567300000001</v>
      </c>
    </row>
    <row r="2932" spans="1:6" s="55" customFormat="1" x14ac:dyDescent="0.25">
      <c r="A2932" s="51" t="str">
        <f t="shared" si="45"/>
        <v>A</v>
      </c>
      <c r="B2932" s="59" t="s">
        <v>258</v>
      </c>
      <c r="C2932" s="60" t="s">
        <v>11</v>
      </c>
      <c r="D2932" s="61">
        <v>1721.9641799999999</v>
      </c>
      <c r="E2932" s="61">
        <v>0</v>
      </c>
      <c r="F2932" s="61">
        <v>1721.9641799999999</v>
      </c>
    </row>
    <row r="2933" spans="1:6" s="55" customFormat="1" x14ac:dyDescent="0.25">
      <c r="A2933" s="51" t="str">
        <f t="shared" si="45"/>
        <v>A</v>
      </c>
      <c r="B2933" s="59" t="s">
        <v>258</v>
      </c>
      <c r="C2933" s="60" t="s">
        <v>12</v>
      </c>
      <c r="D2933" s="61">
        <v>242.50854000000001</v>
      </c>
      <c r="E2933" s="61">
        <v>0</v>
      </c>
      <c r="F2933" s="61">
        <v>242.50854000000001</v>
      </c>
    </row>
    <row r="2934" spans="1:6" s="55" customFormat="1" x14ac:dyDescent="0.25">
      <c r="A2934" s="51" t="str">
        <f t="shared" si="45"/>
        <v>A</v>
      </c>
      <c r="B2934" s="59" t="s">
        <v>258</v>
      </c>
      <c r="C2934" s="60" t="s">
        <v>2</v>
      </c>
      <c r="D2934" s="61">
        <v>100</v>
      </c>
      <c r="E2934" s="61">
        <v>0</v>
      </c>
      <c r="F2934" s="61">
        <v>100</v>
      </c>
    </row>
    <row r="2935" spans="1:6" s="55" customFormat="1" x14ac:dyDescent="0.25">
      <c r="A2935" s="51" t="str">
        <f t="shared" si="45"/>
        <v>A</v>
      </c>
      <c r="B2935" s="59" t="s">
        <v>258</v>
      </c>
      <c r="C2935" s="60" t="s">
        <v>15</v>
      </c>
      <c r="D2935" s="61">
        <v>14.720270000000001</v>
      </c>
      <c r="E2935" s="61">
        <v>0</v>
      </c>
      <c r="F2935" s="61">
        <v>14.720270000000001</v>
      </c>
    </row>
    <row r="2936" spans="1:6" s="55" customFormat="1" x14ac:dyDescent="0.25">
      <c r="A2936" s="51" t="str">
        <f t="shared" si="45"/>
        <v>A</v>
      </c>
      <c r="B2936" s="59" t="s">
        <v>258</v>
      </c>
      <c r="C2936" s="60" t="s">
        <v>16</v>
      </c>
      <c r="D2936" s="61">
        <v>29.563740000000003</v>
      </c>
      <c r="E2936" s="61">
        <v>0</v>
      </c>
      <c r="F2936" s="61">
        <v>29.563740000000003</v>
      </c>
    </row>
    <row r="2937" spans="1:6" s="55" customFormat="1" x14ac:dyDescent="0.25">
      <c r="A2937" s="51" t="str">
        <f t="shared" si="45"/>
        <v>A</v>
      </c>
      <c r="B2937" s="56" t="s">
        <v>258</v>
      </c>
      <c r="C2937" s="57" t="s">
        <v>17</v>
      </c>
      <c r="D2937" s="58">
        <v>5.0529999999999999</v>
      </c>
      <c r="E2937" s="58">
        <v>0</v>
      </c>
      <c r="F2937" s="58">
        <v>5.0529999999999999</v>
      </c>
    </row>
    <row r="2938" spans="1:6" ht="36.75" thickBot="1" x14ac:dyDescent="0.3">
      <c r="A2938" s="31" t="str">
        <f t="shared" si="45"/>
        <v>A</v>
      </c>
      <c r="B2938" s="42" t="s">
        <v>1434</v>
      </c>
      <c r="C2938" s="43" t="s">
        <v>1435</v>
      </c>
      <c r="D2938" s="44">
        <v>2024.3971899999997</v>
      </c>
      <c r="E2938" s="44">
        <v>1664.4389899999996</v>
      </c>
      <c r="F2938" s="44">
        <v>359.95819999999998</v>
      </c>
    </row>
    <row r="2939" spans="1:6" ht="15.75" thickTop="1" x14ac:dyDescent="0.25">
      <c r="A2939" s="31" t="str">
        <f t="shared" si="45"/>
        <v>A</v>
      </c>
      <c r="B2939" s="45" t="s">
        <v>258</v>
      </c>
      <c r="C2939" s="46" t="s">
        <v>10</v>
      </c>
      <c r="D2939" s="47">
        <v>2023.1259399999999</v>
      </c>
      <c r="E2939" s="47">
        <v>1663.1677399999999</v>
      </c>
      <c r="F2939" s="47">
        <v>359.95819999999998</v>
      </c>
    </row>
    <row r="2940" spans="1:6" x14ac:dyDescent="0.25">
      <c r="A2940" s="31" t="str">
        <f t="shared" si="45"/>
        <v>A</v>
      </c>
      <c r="B2940" s="48" t="s">
        <v>258</v>
      </c>
      <c r="C2940" s="49" t="s">
        <v>11</v>
      </c>
      <c r="D2940" s="50">
        <v>760.16432999999995</v>
      </c>
      <c r="E2940" s="50">
        <v>760.16432999999995</v>
      </c>
      <c r="F2940" s="50">
        <v>0</v>
      </c>
    </row>
    <row r="2941" spans="1:6" x14ac:dyDescent="0.25">
      <c r="A2941" s="31" t="str">
        <f t="shared" si="45"/>
        <v>A</v>
      </c>
      <c r="B2941" s="48" t="s">
        <v>258</v>
      </c>
      <c r="C2941" s="49" t="s">
        <v>12</v>
      </c>
      <c r="D2941" s="50">
        <v>962.70330000000013</v>
      </c>
      <c r="E2941" s="50">
        <v>746.74257000000011</v>
      </c>
      <c r="F2941" s="50">
        <v>215.96073000000001</v>
      </c>
    </row>
    <row r="2942" spans="1:6" x14ac:dyDescent="0.25">
      <c r="A2942" s="31" t="str">
        <f t="shared" si="45"/>
        <v>A</v>
      </c>
      <c r="B2942" s="48" t="s">
        <v>258</v>
      </c>
      <c r="C2942" s="49" t="s">
        <v>2</v>
      </c>
      <c r="D2942" s="50">
        <v>194.78749999999999</v>
      </c>
      <c r="E2942" s="50">
        <v>144.78749999999999</v>
      </c>
      <c r="F2942" s="50">
        <v>50</v>
      </c>
    </row>
    <row r="2943" spans="1:6" x14ac:dyDescent="0.25">
      <c r="A2943" s="31" t="str">
        <f t="shared" si="45"/>
        <v>A</v>
      </c>
      <c r="B2943" s="48" t="s">
        <v>258</v>
      </c>
      <c r="C2943" s="49" t="s">
        <v>15</v>
      </c>
      <c r="D2943" s="50">
        <v>19.951309999999999</v>
      </c>
      <c r="E2943" s="50">
        <v>9.9998899999999988</v>
      </c>
      <c r="F2943" s="50">
        <v>9.9514200000000006</v>
      </c>
    </row>
    <row r="2944" spans="1:6" x14ac:dyDescent="0.25">
      <c r="A2944" s="31" t="str">
        <f t="shared" si="45"/>
        <v>A</v>
      </c>
      <c r="B2944" s="48" t="s">
        <v>258</v>
      </c>
      <c r="C2944" s="49" t="s">
        <v>16</v>
      </c>
      <c r="D2944" s="50">
        <v>85.519500000000008</v>
      </c>
      <c r="E2944" s="50">
        <v>1.4734500000000001</v>
      </c>
      <c r="F2944" s="50">
        <v>84.046050000000008</v>
      </c>
    </row>
    <row r="2945" spans="1:6" x14ac:dyDescent="0.25">
      <c r="A2945" s="31" t="str">
        <f t="shared" si="45"/>
        <v>A</v>
      </c>
      <c r="B2945" s="45" t="s">
        <v>258</v>
      </c>
      <c r="C2945" s="46" t="s">
        <v>17</v>
      </c>
      <c r="D2945" s="47">
        <v>1.27125</v>
      </c>
      <c r="E2945" s="47">
        <v>1.27125</v>
      </c>
      <c r="F2945" s="47">
        <v>0</v>
      </c>
    </row>
    <row r="2946" spans="1:6" ht="36.75" thickBot="1" x14ac:dyDescent="0.3">
      <c r="A2946" s="31" t="str">
        <f t="shared" si="45"/>
        <v>A</v>
      </c>
      <c r="B2946" s="42" t="s">
        <v>1436</v>
      </c>
      <c r="C2946" s="43" t="s">
        <v>1437</v>
      </c>
      <c r="D2946" s="44">
        <v>574.86378999999999</v>
      </c>
      <c r="E2946" s="44">
        <v>574.86378999999999</v>
      </c>
      <c r="F2946" s="44">
        <v>0</v>
      </c>
    </row>
    <row r="2947" spans="1:6" ht="15.75" thickTop="1" x14ac:dyDescent="0.25">
      <c r="A2947" s="31" t="str">
        <f t="shared" si="45"/>
        <v>A</v>
      </c>
      <c r="B2947" s="45" t="s">
        <v>258</v>
      </c>
      <c r="C2947" s="46" t="s">
        <v>10</v>
      </c>
      <c r="D2947" s="47">
        <v>574.86378999999999</v>
      </c>
      <c r="E2947" s="47">
        <v>574.86378999999999</v>
      </c>
      <c r="F2947" s="47">
        <v>0</v>
      </c>
    </row>
    <row r="2948" spans="1:6" x14ac:dyDescent="0.25">
      <c r="A2948" s="31" t="str">
        <f t="shared" ref="A2948:A3011" si="46">IF(OR(D2948&lt;&gt;0,),"A","B")</f>
        <v>A</v>
      </c>
      <c r="B2948" s="48" t="s">
        <v>258</v>
      </c>
      <c r="C2948" s="49" t="s">
        <v>11</v>
      </c>
      <c r="D2948" s="50">
        <v>416.72646999999995</v>
      </c>
      <c r="E2948" s="50">
        <v>416.72646999999995</v>
      </c>
      <c r="F2948" s="50">
        <v>0</v>
      </c>
    </row>
    <row r="2949" spans="1:6" x14ac:dyDescent="0.25">
      <c r="A2949" s="31" t="str">
        <f t="shared" si="46"/>
        <v>A</v>
      </c>
      <c r="B2949" s="48" t="s">
        <v>258</v>
      </c>
      <c r="C2949" s="49" t="s">
        <v>12</v>
      </c>
      <c r="D2949" s="50">
        <v>150.19832</v>
      </c>
      <c r="E2949" s="50">
        <v>150.19832</v>
      </c>
      <c r="F2949" s="50">
        <v>0</v>
      </c>
    </row>
    <row r="2950" spans="1:6" x14ac:dyDescent="0.25">
      <c r="A2950" s="31" t="str">
        <f t="shared" si="46"/>
        <v>A</v>
      </c>
      <c r="B2950" s="48" t="s">
        <v>258</v>
      </c>
      <c r="C2950" s="49" t="s">
        <v>15</v>
      </c>
      <c r="D2950" s="50">
        <v>6.4080900000000005</v>
      </c>
      <c r="E2950" s="50">
        <v>6.4080900000000005</v>
      </c>
      <c r="F2950" s="50">
        <v>0</v>
      </c>
    </row>
    <row r="2951" spans="1:6" x14ac:dyDescent="0.25">
      <c r="A2951" s="31" t="str">
        <f t="shared" si="46"/>
        <v>A</v>
      </c>
      <c r="B2951" s="48" t="s">
        <v>258</v>
      </c>
      <c r="C2951" s="49" t="s">
        <v>16</v>
      </c>
      <c r="D2951" s="50">
        <v>1.53091</v>
      </c>
      <c r="E2951" s="50">
        <v>1.53091</v>
      </c>
      <c r="F2951" s="50">
        <v>0</v>
      </c>
    </row>
    <row r="2952" spans="1:6" s="55" customFormat="1" ht="54.75" thickBot="1" x14ac:dyDescent="0.3">
      <c r="A2952" s="51" t="str">
        <f t="shared" si="46"/>
        <v>A</v>
      </c>
      <c r="B2952" s="52" t="s">
        <v>1438</v>
      </c>
      <c r="C2952" s="53" t="s">
        <v>1439</v>
      </c>
      <c r="D2952" s="54">
        <v>574.86378999999999</v>
      </c>
      <c r="E2952" s="54">
        <v>574.86378999999999</v>
      </c>
      <c r="F2952" s="54">
        <v>0</v>
      </c>
    </row>
    <row r="2953" spans="1:6" s="55" customFormat="1" ht="15.75" thickTop="1" x14ac:dyDescent="0.25">
      <c r="A2953" s="51" t="str">
        <f t="shared" si="46"/>
        <v>A</v>
      </c>
      <c r="B2953" s="56" t="s">
        <v>258</v>
      </c>
      <c r="C2953" s="57" t="s">
        <v>10</v>
      </c>
      <c r="D2953" s="58">
        <v>574.86378999999999</v>
      </c>
      <c r="E2953" s="58">
        <v>574.86378999999999</v>
      </c>
      <c r="F2953" s="58">
        <v>0</v>
      </c>
    </row>
    <row r="2954" spans="1:6" s="55" customFormat="1" x14ac:dyDescent="0.25">
      <c r="A2954" s="51" t="str">
        <f t="shared" si="46"/>
        <v>A</v>
      </c>
      <c r="B2954" s="59" t="s">
        <v>258</v>
      </c>
      <c r="C2954" s="60" t="s">
        <v>11</v>
      </c>
      <c r="D2954" s="61">
        <v>416.72646999999995</v>
      </c>
      <c r="E2954" s="61">
        <v>416.72646999999995</v>
      </c>
      <c r="F2954" s="61">
        <v>0</v>
      </c>
    </row>
    <row r="2955" spans="1:6" s="55" customFormat="1" x14ac:dyDescent="0.25">
      <c r="A2955" s="51" t="str">
        <f t="shared" si="46"/>
        <v>A</v>
      </c>
      <c r="B2955" s="59" t="s">
        <v>258</v>
      </c>
      <c r="C2955" s="60" t="s">
        <v>12</v>
      </c>
      <c r="D2955" s="61">
        <v>150.19832</v>
      </c>
      <c r="E2955" s="61">
        <v>150.19832</v>
      </c>
      <c r="F2955" s="61">
        <v>0</v>
      </c>
    </row>
    <row r="2956" spans="1:6" s="55" customFormat="1" x14ac:dyDescent="0.25">
      <c r="A2956" s="51" t="str">
        <f t="shared" si="46"/>
        <v>A</v>
      </c>
      <c r="B2956" s="59" t="s">
        <v>258</v>
      </c>
      <c r="C2956" s="60" t="s">
        <v>15</v>
      </c>
      <c r="D2956" s="61">
        <v>6.4080900000000005</v>
      </c>
      <c r="E2956" s="61">
        <v>6.4080900000000005</v>
      </c>
      <c r="F2956" s="61">
        <v>0</v>
      </c>
    </row>
    <row r="2957" spans="1:6" s="55" customFormat="1" x14ac:dyDescent="0.25">
      <c r="A2957" s="51" t="str">
        <f t="shared" si="46"/>
        <v>A</v>
      </c>
      <c r="B2957" s="59" t="s">
        <v>258</v>
      </c>
      <c r="C2957" s="60" t="s">
        <v>16</v>
      </c>
      <c r="D2957" s="61">
        <v>1.53091</v>
      </c>
      <c r="E2957" s="61">
        <v>1.53091</v>
      </c>
      <c r="F2957" s="61">
        <v>0</v>
      </c>
    </row>
    <row r="2958" spans="1:6" ht="36.75" thickBot="1" x14ac:dyDescent="0.3">
      <c r="A2958" s="31" t="str">
        <f t="shared" si="46"/>
        <v>A</v>
      </c>
      <c r="B2958" s="42" t="s">
        <v>1440</v>
      </c>
      <c r="C2958" s="43" t="s">
        <v>1441</v>
      </c>
      <c r="D2958" s="44">
        <v>565466.04200000002</v>
      </c>
      <c r="E2958" s="44">
        <v>471355.61761000002</v>
      </c>
      <c r="F2958" s="44">
        <v>94110.42439</v>
      </c>
    </row>
    <row r="2959" spans="1:6" ht="15.75" thickTop="1" x14ac:dyDescent="0.25">
      <c r="A2959" s="31" t="str">
        <f t="shared" si="46"/>
        <v>A</v>
      </c>
      <c r="B2959" s="45" t="s">
        <v>258</v>
      </c>
      <c r="C2959" s="46" t="s">
        <v>10</v>
      </c>
      <c r="D2959" s="47">
        <v>522467.37565999996</v>
      </c>
      <c r="E2959" s="47">
        <v>438551.99462999997</v>
      </c>
      <c r="F2959" s="47">
        <v>83915.381030000004</v>
      </c>
    </row>
    <row r="2960" spans="1:6" x14ac:dyDescent="0.25">
      <c r="A2960" s="31" t="str">
        <f t="shared" si="46"/>
        <v>A</v>
      </c>
      <c r="B2960" s="48" t="s">
        <v>258</v>
      </c>
      <c r="C2960" s="49" t="s">
        <v>11</v>
      </c>
      <c r="D2960" s="50">
        <v>46570.382270000002</v>
      </c>
      <c r="E2960" s="50">
        <v>7516.57503</v>
      </c>
      <c r="F2960" s="50">
        <v>39053.807240000002</v>
      </c>
    </row>
    <row r="2961" spans="1:6" x14ac:dyDescent="0.25">
      <c r="A2961" s="31" t="str">
        <f t="shared" si="46"/>
        <v>A</v>
      </c>
      <c r="B2961" s="48" t="s">
        <v>258</v>
      </c>
      <c r="C2961" s="49" t="s">
        <v>12</v>
      </c>
      <c r="D2961" s="50">
        <v>70917.562579999998</v>
      </c>
      <c r="E2961" s="50">
        <v>32061.556540000001</v>
      </c>
      <c r="F2961" s="50">
        <v>38856.00604</v>
      </c>
    </row>
    <row r="2962" spans="1:6" x14ac:dyDescent="0.25">
      <c r="A2962" s="31" t="str">
        <f t="shared" si="46"/>
        <v>A</v>
      </c>
      <c r="B2962" s="48" t="s">
        <v>258</v>
      </c>
      <c r="C2962" s="49" t="s">
        <v>14</v>
      </c>
      <c r="D2962" s="50">
        <v>19967.11492</v>
      </c>
      <c r="E2962" s="50">
        <v>19855.69802</v>
      </c>
      <c r="F2962" s="50">
        <v>111.4169</v>
      </c>
    </row>
    <row r="2963" spans="1:6" x14ac:dyDescent="0.25">
      <c r="A2963" s="31" t="str">
        <f t="shared" si="46"/>
        <v>A</v>
      </c>
      <c r="B2963" s="48" t="s">
        <v>258</v>
      </c>
      <c r="C2963" s="49" t="s">
        <v>2</v>
      </c>
      <c r="D2963" s="50">
        <v>23503.798619999998</v>
      </c>
      <c r="E2963" s="50">
        <v>22782.046009999998</v>
      </c>
      <c r="F2963" s="50">
        <v>721.75261</v>
      </c>
    </row>
    <row r="2964" spans="1:6" x14ac:dyDescent="0.25">
      <c r="A2964" s="31" t="str">
        <f t="shared" si="46"/>
        <v>A</v>
      </c>
      <c r="B2964" s="48" t="s">
        <v>258</v>
      </c>
      <c r="C2964" s="49" t="s">
        <v>15</v>
      </c>
      <c r="D2964" s="50">
        <v>1847.9349400000003</v>
      </c>
      <c r="E2964" s="50">
        <v>1604.5437400000003</v>
      </c>
      <c r="F2964" s="50">
        <v>243.3912</v>
      </c>
    </row>
    <row r="2965" spans="1:6" x14ac:dyDescent="0.25">
      <c r="A2965" s="31" t="str">
        <f t="shared" si="46"/>
        <v>A</v>
      </c>
      <c r="B2965" s="48" t="s">
        <v>258</v>
      </c>
      <c r="C2965" s="49" t="s">
        <v>16</v>
      </c>
      <c r="D2965" s="50">
        <v>359660.58233</v>
      </c>
      <c r="E2965" s="50">
        <v>354731.57529000001</v>
      </c>
      <c r="F2965" s="50">
        <v>4929.0070400000004</v>
      </c>
    </row>
    <row r="2966" spans="1:6" x14ac:dyDescent="0.25">
      <c r="A2966" s="31" t="str">
        <f t="shared" si="46"/>
        <v>A</v>
      </c>
      <c r="B2966" s="45" t="s">
        <v>258</v>
      </c>
      <c r="C2966" s="46" t="s">
        <v>17</v>
      </c>
      <c r="D2966" s="47">
        <v>42998.666339999996</v>
      </c>
      <c r="E2966" s="47">
        <v>32803.62298</v>
      </c>
      <c r="F2966" s="47">
        <v>10195.043359999998</v>
      </c>
    </row>
    <row r="2967" spans="1:6" ht="36.75" thickBot="1" x14ac:dyDescent="0.3">
      <c r="A2967" s="31" t="str">
        <f t="shared" si="46"/>
        <v>A</v>
      </c>
      <c r="B2967" s="42" t="s">
        <v>1442</v>
      </c>
      <c r="C2967" s="43" t="s">
        <v>1443</v>
      </c>
      <c r="D2967" s="44">
        <v>11332.821710000002</v>
      </c>
      <c r="E2967" s="44">
        <v>9815.7822800000013</v>
      </c>
      <c r="F2967" s="44">
        <v>1517.0394300000003</v>
      </c>
    </row>
    <row r="2968" spans="1:6" ht="15.75" thickTop="1" x14ac:dyDescent="0.25">
      <c r="A2968" s="31" t="str">
        <f t="shared" si="46"/>
        <v>A</v>
      </c>
      <c r="B2968" s="45" t="s">
        <v>258</v>
      </c>
      <c r="C2968" s="46" t="s">
        <v>10</v>
      </c>
      <c r="D2968" s="47">
        <v>10138.04069</v>
      </c>
      <c r="E2968" s="47">
        <v>8622.5562599999994</v>
      </c>
      <c r="F2968" s="47">
        <v>1515.4844300000002</v>
      </c>
    </row>
    <row r="2969" spans="1:6" x14ac:dyDescent="0.25">
      <c r="A2969" s="31" t="str">
        <f t="shared" si="46"/>
        <v>A</v>
      </c>
      <c r="B2969" s="48" t="s">
        <v>258</v>
      </c>
      <c r="C2969" s="49" t="s">
        <v>11</v>
      </c>
      <c r="D2969" s="50">
        <v>3568.6598400000007</v>
      </c>
      <c r="E2969" s="50">
        <v>3271.6685900000007</v>
      </c>
      <c r="F2969" s="50">
        <v>296.99124999999998</v>
      </c>
    </row>
    <row r="2970" spans="1:6" x14ac:dyDescent="0.25">
      <c r="A2970" s="31" t="str">
        <f t="shared" si="46"/>
        <v>A</v>
      </c>
      <c r="B2970" s="48" t="s">
        <v>258</v>
      </c>
      <c r="C2970" s="49" t="s">
        <v>12</v>
      </c>
      <c r="D2970" s="50">
        <v>6081.4551700000011</v>
      </c>
      <c r="E2970" s="50">
        <v>5134.2159300000012</v>
      </c>
      <c r="F2970" s="50">
        <v>947.23924</v>
      </c>
    </row>
    <row r="2971" spans="1:6" x14ac:dyDescent="0.25">
      <c r="A2971" s="31" t="str">
        <f t="shared" si="46"/>
        <v>A</v>
      </c>
      <c r="B2971" s="48" t="s">
        <v>258</v>
      </c>
      <c r="C2971" s="49" t="s">
        <v>2</v>
      </c>
      <c r="D2971" s="50">
        <v>258.50716999999997</v>
      </c>
      <c r="E2971" s="50">
        <v>78.264669999999995</v>
      </c>
      <c r="F2971" s="50">
        <v>180.24250000000001</v>
      </c>
    </row>
    <row r="2972" spans="1:6" x14ac:dyDescent="0.25">
      <c r="A2972" s="31" t="str">
        <f t="shared" si="46"/>
        <v>A</v>
      </c>
      <c r="B2972" s="48" t="s">
        <v>258</v>
      </c>
      <c r="C2972" s="49" t="s">
        <v>15</v>
      </c>
      <c r="D2972" s="50">
        <v>125.01285</v>
      </c>
      <c r="E2972" s="50">
        <v>107.72487</v>
      </c>
      <c r="F2972" s="50">
        <v>17.287980000000001</v>
      </c>
    </row>
    <row r="2973" spans="1:6" x14ac:dyDescent="0.25">
      <c r="A2973" s="31" t="str">
        <f t="shared" si="46"/>
        <v>A</v>
      </c>
      <c r="B2973" s="48" t="s">
        <v>258</v>
      </c>
      <c r="C2973" s="49" t="s">
        <v>16</v>
      </c>
      <c r="D2973" s="50">
        <v>104.40565999999998</v>
      </c>
      <c r="E2973" s="50">
        <v>30.682200000000002</v>
      </c>
      <c r="F2973" s="50">
        <v>73.723459999999989</v>
      </c>
    </row>
    <row r="2974" spans="1:6" x14ac:dyDescent="0.25">
      <c r="A2974" s="31" t="str">
        <f t="shared" si="46"/>
        <v>A</v>
      </c>
      <c r="B2974" s="45" t="s">
        <v>258</v>
      </c>
      <c r="C2974" s="46" t="s">
        <v>17</v>
      </c>
      <c r="D2974" s="47">
        <v>1194.7810200000001</v>
      </c>
      <c r="E2974" s="47">
        <v>1193.2260200000001</v>
      </c>
      <c r="F2974" s="47">
        <v>1.5549999999999999</v>
      </c>
    </row>
    <row r="2975" spans="1:6" s="55" customFormat="1" ht="36.75" thickBot="1" x14ac:dyDescent="0.3">
      <c r="A2975" s="51" t="str">
        <f t="shared" si="46"/>
        <v>A</v>
      </c>
      <c r="B2975" s="52" t="s">
        <v>1444</v>
      </c>
      <c r="C2975" s="53" t="s">
        <v>1443</v>
      </c>
      <c r="D2975" s="54">
        <v>2481.3536200000003</v>
      </c>
      <c r="E2975" s="54">
        <v>2481.3536200000003</v>
      </c>
      <c r="F2975" s="54">
        <v>0</v>
      </c>
    </row>
    <row r="2976" spans="1:6" s="55" customFormat="1" ht="15.75" thickTop="1" x14ac:dyDescent="0.25">
      <c r="A2976" s="51" t="str">
        <f t="shared" si="46"/>
        <v>A</v>
      </c>
      <c r="B2976" s="56" t="s">
        <v>258</v>
      </c>
      <c r="C2976" s="57" t="s">
        <v>10</v>
      </c>
      <c r="D2976" s="58">
        <v>2481.3536200000003</v>
      </c>
      <c r="E2976" s="58">
        <v>2481.3536200000003</v>
      </c>
      <c r="F2976" s="58">
        <v>0</v>
      </c>
    </row>
    <row r="2977" spans="1:6" s="55" customFormat="1" x14ac:dyDescent="0.25">
      <c r="A2977" s="51" t="str">
        <f t="shared" si="46"/>
        <v>A</v>
      </c>
      <c r="B2977" s="59" t="s">
        <v>258</v>
      </c>
      <c r="C2977" s="60" t="s">
        <v>11</v>
      </c>
      <c r="D2977" s="61">
        <v>1372.04204</v>
      </c>
      <c r="E2977" s="61">
        <v>1372.04204</v>
      </c>
      <c r="F2977" s="61">
        <v>0</v>
      </c>
    </row>
    <row r="2978" spans="1:6" s="55" customFormat="1" x14ac:dyDescent="0.25">
      <c r="A2978" s="51" t="str">
        <f t="shared" si="46"/>
        <v>A</v>
      </c>
      <c r="B2978" s="59" t="s">
        <v>258</v>
      </c>
      <c r="C2978" s="60" t="s">
        <v>12</v>
      </c>
      <c r="D2978" s="61">
        <v>1020.7211</v>
      </c>
      <c r="E2978" s="61">
        <v>1020.7211</v>
      </c>
      <c r="F2978" s="61">
        <v>0</v>
      </c>
    </row>
    <row r="2979" spans="1:6" s="55" customFormat="1" x14ac:dyDescent="0.25">
      <c r="A2979" s="51" t="str">
        <f t="shared" si="46"/>
        <v>A</v>
      </c>
      <c r="B2979" s="59" t="s">
        <v>258</v>
      </c>
      <c r="C2979" s="60" t="s">
        <v>15</v>
      </c>
      <c r="D2979" s="61">
        <v>63.891829999999999</v>
      </c>
      <c r="E2979" s="61">
        <v>63.891829999999999</v>
      </c>
      <c r="F2979" s="61">
        <v>0</v>
      </c>
    </row>
    <row r="2980" spans="1:6" s="55" customFormat="1" x14ac:dyDescent="0.25">
      <c r="A2980" s="51" t="str">
        <f t="shared" si="46"/>
        <v>A</v>
      </c>
      <c r="B2980" s="59" t="s">
        <v>258</v>
      </c>
      <c r="C2980" s="60" t="s">
        <v>16</v>
      </c>
      <c r="D2980" s="61">
        <v>24.698650000000001</v>
      </c>
      <c r="E2980" s="61">
        <v>24.698650000000001</v>
      </c>
      <c r="F2980" s="61">
        <v>0</v>
      </c>
    </row>
    <row r="2981" spans="1:6" s="55" customFormat="1" ht="36.75" thickBot="1" x14ac:dyDescent="0.3">
      <c r="A2981" s="51" t="str">
        <f t="shared" si="46"/>
        <v>A</v>
      </c>
      <c r="B2981" s="52" t="s">
        <v>1445</v>
      </c>
      <c r="C2981" s="53" t="s">
        <v>1446</v>
      </c>
      <c r="D2981" s="54">
        <v>1735.7022799999993</v>
      </c>
      <c r="E2981" s="54">
        <v>1735.7022799999993</v>
      </c>
      <c r="F2981" s="54">
        <v>0</v>
      </c>
    </row>
    <row r="2982" spans="1:6" s="55" customFormat="1" ht="15.75" thickTop="1" x14ac:dyDescent="0.25">
      <c r="A2982" s="51" t="str">
        <f t="shared" si="46"/>
        <v>A</v>
      </c>
      <c r="B2982" s="56" t="s">
        <v>258</v>
      </c>
      <c r="C2982" s="57" t="s">
        <v>10</v>
      </c>
      <c r="D2982" s="58">
        <v>1721.6402599999992</v>
      </c>
      <c r="E2982" s="58">
        <v>1721.6402599999992</v>
      </c>
      <c r="F2982" s="58">
        <v>0</v>
      </c>
    </row>
    <row r="2983" spans="1:6" s="55" customFormat="1" x14ac:dyDescent="0.25">
      <c r="A2983" s="51" t="str">
        <f t="shared" si="46"/>
        <v>A</v>
      </c>
      <c r="B2983" s="59" t="s">
        <v>258</v>
      </c>
      <c r="C2983" s="60" t="s">
        <v>11</v>
      </c>
      <c r="D2983" s="61">
        <v>1159.8537900000006</v>
      </c>
      <c r="E2983" s="61">
        <v>1159.8537900000006</v>
      </c>
      <c r="F2983" s="61">
        <v>0</v>
      </c>
    </row>
    <row r="2984" spans="1:6" s="55" customFormat="1" x14ac:dyDescent="0.25">
      <c r="A2984" s="51" t="str">
        <f t="shared" si="46"/>
        <v>A</v>
      </c>
      <c r="B2984" s="59" t="s">
        <v>258</v>
      </c>
      <c r="C2984" s="60" t="s">
        <v>12</v>
      </c>
      <c r="D2984" s="61">
        <v>546.41979000000015</v>
      </c>
      <c r="E2984" s="61">
        <v>546.41979000000015</v>
      </c>
      <c r="F2984" s="61">
        <v>0</v>
      </c>
    </row>
    <row r="2985" spans="1:6" s="55" customFormat="1" x14ac:dyDescent="0.25">
      <c r="A2985" s="51" t="str">
        <f t="shared" si="46"/>
        <v>A</v>
      </c>
      <c r="B2985" s="59" t="s">
        <v>258</v>
      </c>
      <c r="C2985" s="60" t="s">
        <v>15</v>
      </c>
      <c r="D2985" s="61">
        <v>13.920219999999999</v>
      </c>
      <c r="E2985" s="61">
        <v>13.920219999999999</v>
      </c>
      <c r="F2985" s="61">
        <v>0</v>
      </c>
    </row>
    <row r="2986" spans="1:6" s="55" customFormat="1" x14ac:dyDescent="0.25">
      <c r="A2986" s="51" t="str">
        <f t="shared" si="46"/>
        <v>A</v>
      </c>
      <c r="B2986" s="59" t="s">
        <v>258</v>
      </c>
      <c r="C2986" s="60" t="s">
        <v>16</v>
      </c>
      <c r="D2986" s="61">
        <v>1.4464600000000001</v>
      </c>
      <c r="E2986" s="61">
        <v>1.4464600000000001</v>
      </c>
      <c r="F2986" s="61">
        <v>0</v>
      </c>
    </row>
    <row r="2987" spans="1:6" s="55" customFormat="1" x14ac:dyDescent="0.25">
      <c r="A2987" s="51" t="str">
        <f t="shared" si="46"/>
        <v>A</v>
      </c>
      <c r="B2987" s="56" t="s">
        <v>258</v>
      </c>
      <c r="C2987" s="57" t="s">
        <v>17</v>
      </c>
      <c r="D2987" s="58">
        <v>14.06202</v>
      </c>
      <c r="E2987" s="58">
        <v>14.06202</v>
      </c>
      <c r="F2987" s="58">
        <v>0</v>
      </c>
    </row>
    <row r="2988" spans="1:6" s="55" customFormat="1" ht="36.75" thickBot="1" x14ac:dyDescent="0.3">
      <c r="A2988" s="51" t="str">
        <f t="shared" si="46"/>
        <v>A</v>
      </c>
      <c r="B2988" s="52" t="s">
        <v>1447</v>
      </c>
      <c r="C2988" s="53" t="s">
        <v>1448</v>
      </c>
      <c r="D2988" s="54">
        <v>34.369930000000004</v>
      </c>
      <c r="E2988" s="54">
        <v>34.369930000000004</v>
      </c>
      <c r="F2988" s="54">
        <v>0</v>
      </c>
    </row>
    <row r="2989" spans="1:6" s="55" customFormat="1" ht="15.75" thickTop="1" x14ac:dyDescent="0.25">
      <c r="A2989" s="51" t="str">
        <f t="shared" si="46"/>
        <v>A</v>
      </c>
      <c r="B2989" s="56" t="s">
        <v>258</v>
      </c>
      <c r="C2989" s="57" t="s">
        <v>10</v>
      </c>
      <c r="D2989" s="58">
        <v>34.369930000000004</v>
      </c>
      <c r="E2989" s="58">
        <v>34.369930000000004</v>
      </c>
      <c r="F2989" s="58">
        <v>0</v>
      </c>
    </row>
    <row r="2990" spans="1:6" s="55" customFormat="1" x14ac:dyDescent="0.25">
      <c r="A2990" s="51" t="str">
        <f t="shared" si="46"/>
        <v>A</v>
      </c>
      <c r="B2990" s="59" t="s">
        <v>258</v>
      </c>
      <c r="C2990" s="60" t="s">
        <v>11</v>
      </c>
      <c r="D2990" s="61">
        <v>16.48563</v>
      </c>
      <c r="E2990" s="61">
        <v>16.48563</v>
      </c>
      <c r="F2990" s="61">
        <v>0</v>
      </c>
    </row>
    <row r="2991" spans="1:6" s="55" customFormat="1" x14ac:dyDescent="0.25">
      <c r="A2991" s="51" t="str">
        <f t="shared" si="46"/>
        <v>A</v>
      </c>
      <c r="B2991" s="59" t="s">
        <v>258</v>
      </c>
      <c r="C2991" s="60" t="s">
        <v>12</v>
      </c>
      <c r="D2991" s="61">
        <v>17.8843</v>
      </c>
      <c r="E2991" s="61">
        <v>17.8843</v>
      </c>
      <c r="F2991" s="61">
        <v>0</v>
      </c>
    </row>
    <row r="2992" spans="1:6" s="55" customFormat="1" ht="36.75" thickBot="1" x14ac:dyDescent="0.3">
      <c r="A2992" s="51" t="str">
        <f t="shared" si="46"/>
        <v>A</v>
      </c>
      <c r="B2992" s="52" t="s">
        <v>1449</v>
      </c>
      <c r="C2992" s="53" t="s">
        <v>1450</v>
      </c>
      <c r="D2992" s="54">
        <v>38.219160000000002</v>
      </c>
      <c r="E2992" s="54">
        <v>38.219160000000002</v>
      </c>
      <c r="F2992" s="54">
        <v>0</v>
      </c>
    </row>
    <row r="2993" spans="1:6" s="55" customFormat="1" ht="15.75" thickTop="1" x14ac:dyDescent="0.25">
      <c r="A2993" s="51" t="str">
        <f t="shared" si="46"/>
        <v>A</v>
      </c>
      <c r="B2993" s="56" t="s">
        <v>258</v>
      </c>
      <c r="C2993" s="57" t="s">
        <v>10</v>
      </c>
      <c r="D2993" s="58">
        <v>38.219160000000002</v>
      </c>
      <c r="E2993" s="58">
        <v>38.219160000000002</v>
      </c>
      <c r="F2993" s="58">
        <v>0</v>
      </c>
    </row>
    <row r="2994" spans="1:6" s="55" customFormat="1" x14ac:dyDescent="0.25">
      <c r="A2994" s="51" t="str">
        <f t="shared" si="46"/>
        <v>A</v>
      </c>
      <c r="B2994" s="59" t="s">
        <v>258</v>
      </c>
      <c r="C2994" s="60" t="s">
        <v>11</v>
      </c>
      <c r="D2994" s="61">
        <v>20.073900000000002</v>
      </c>
      <c r="E2994" s="61">
        <v>20.073900000000002</v>
      </c>
      <c r="F2994" s="61">
        <v>0</v>
      </c>
    </row>
    <row r="2995" spans="1:6" s="55" customFormat="1" x14ac:dyDescent="0.25">
      <c r="A2995" s="51" t="str">
        <f t="shared" si="46"/>
        <v>A</v>
      </c>
      <c r="B2995" s="59" t="s">
        <v>258</v>
      </c>
      <c r="C2995" s="60" t="s">
        <v>12</v>
      </c>
      <c r="D2995" s="61">
        <v>18.05106</v>
      </c>
      <c r="E2995" s="61">
        <v>18.05106</v>
      </c>
      <c r="F2995" s="61">
        <v>0</v>
      </c>
    </row>
    <row r="2996" spans="1:6" s="55" customFormat="1" x14ac:dyDescent="0.25">
      <c r="A2996" s="51" t="str">
        <f t="shared" si="46"/>
        <v>A</v>
      </c>
      <c r="B2996" s="59" t="s">
        <v>258</v>
      </c>
      <c r="C2996" s="60" t="s">
        <v>16</v>
      </c>
      <c r="D2996" s="61">
        <v>9.4200000000000006E-2</v>
      </c>
      <c r="E2996" s="61">
        <v>9.4200000000000006E-2</v>
      </c>
      <c r="F2996" s="61">
        <v>0</v>
      </c>
    </row>
    <row r="2997" spans="1:6" s="55" customFormat="1" ht="36.75" thickBot="1" x14ac:dyDescent="0.3">
      <c r="A2997" s="51" t="str">
        <f t="shared" si="46"/>
        <v>A</v>
      </c>
      <c r="B2997" s="52" t="s">
        <v>1451</v>
      </c>
      <c r="C2997" s="53" t="s">
        <v>1452</v>
      </c>
      <c r="D2997" s="54">
        <v>27.241679999999999</v>
      </c>
      <c r="E2997" s="54">
        <v>27.241679999999999</v>
      </c>
      <c r="F2997" s="54">
        <v>0</v>
      </c>
    </row>
    <row r="2998" spans="1:6" s="55" customFormat="1" ht="15.75" thickTop="1" x14ac:dyDescent="0.25">
      <c r="A2998" s="51" t="str">
        <f t="shared" si="46"/>
        <v>A</v>
      </c>
      <c r="B2998" s="56" t="s">
        <v>258</v>
      </c>
      <c r="C2998" s="57" t="s">
        <v>10</v>
      </c>
      <c r="D2998" s="58">
        <v>27.061679999999999</v>
      </c>
      <c r="E2998" s="58">
        <v>27.061679999999999</v>
      </c>
      <c r="F2998" s="58">
        <v>0</v>
      </c>
    </row>
    <row r="2999" spans="1:6" s="55" customFormat="1" x14ac:dyDescent="0.25">
      <c r="A2999" s="51" t="str">
        <f t="shared" si="46"/>
        <v>A</v>
      </c>
      <c r="B2999" s="59" t="s">
        <v>258</v>
      </c>
      <c r="C2999" s="60" t="s">
        <v>11</v>
      </c>
      <c r="D2999" s="61">
        <v>13.329459999999999</v>
      </c>
      <c r="E2999" s="61">
        <v>13.329459999999999</v>
      </c>
      <c r="F2999" s="61">
        <v>0</v>
      </c>
    </row>
    <row r="3000" spans="1:6" s="55" customFormat="1" x14ac:dyDescent="0.25">
      <c r="A3000" s="51" t="str">
        <f t="shared" si="46"/>
        <v>A</v>
      </c>
      <c r="B3000" s="59" t="s">
        <v>258</v>
      </c>
      <c r="C3000" s="60" t="s">
        <v>12</v>
      </c>
      <c r="D3000" s="61">
        <v>13.301780000000001</v>
      </c>
      <c r="E3000" s="61">
        <v>13.301780000000001</v>
      </c>
      <c r="F3000" s="61">
        <v>0</v>
      </c>
    </row>
    <row r="3001" spans="1:6" s="55" customFormat="1" x14ac:dyDescent="0.25">
      <c r="A3001" s="51" t="str">
        <f t="shared" si="46"/>
        <v>A</v>
      </c>
      <c r="B3001" s="59" t="s">
        <v>258</v>
      </c>
      <c r="C3001" s="60" t="s">
        <v>15</v>
      </c>
      <c r="D3001" s="61">
        <v>0.38114999999999999</v>
      </c>
      <c r="E3001" s="61">
        <v>0.38114999999999999</v>
      </c>
      <c r="F3001" s="61">
        <v>0</v>
      </c>
    </row>
    <row r="3002" spans="1:6" s="55" customFormat="1" x14ac:dyDescent="0.25">
      <c r="A3002" s="51" t="str">
        <f t="shared" si="46"/>
        <v>A</v>
      </c>
      <c r="B3002" s="59" t="s">
        <v>258</v>
      </c>
      <c r="C3002" s="60" t="s">
        <v>16</v>
      </c>
      <c r="D3002" s="61">
        <v>4.929E-2</v>
      </c>
      <c r="E3002" s="61">
        <v>4.929E-2</v>
      </c>
      <c r="F3002" s="61">
        <v>0</v>
      </c>
    </row>
    <row r="3003" spans="1:6" s="55" customFormat="1" x14ac:dyDescent="0.25">
      <c r="A3003" s="51" t="str">
        <f t="shared" si="46"/>
        <v>A</v>
      </c>
      <c r="B3003" s="56" t="s">
        <v>258</v>
      </c>
      <c r="C3003" s="57" t="s">
        <v>17</v>
      </c>
      <c r="D3003" s="58">
        <v>0.18</v>
      </c>
      <c r="E3003" s="58">
        <v>0.18</v>
      </c>
      <c r="F3003" s="58">
        <v>0</v>
      </c>
    </row>
    <row r="3004" spans="1:6" s="55" customFormat="1" ht="36.75" thickBot="1" x14ac:dyDescent="0.3">
      <c r="A3004" s="51" t="str">
        <f t="shared" si="46"/>
        <v>A</v>
      </c>
      <c r="B3004" s="52" t="s">
        <v>1453</v>
      </c>
      <c r="C3004" s="53" t="s">
        <v>1454</v>
      </c>
      <c r="D3004" s="54">
        <v>32.070569999999996</v>
      </c>
      <c r="E3004" s="54">
        <v>32.070569999999996</v>
      </c>
      <c r="F3004" s="54">
        <v>0</v>
      </c>
    </row>
    <row r="3005" spans="1:6" s="55" customFormat="1" ht="15.75" thickTop="1" x14ac:dyDescent="0.25">
      <c r="A3005" s="51" t="str">
        <f t="shared" si="46"/>
        <v>A</v>
      </c>
      <c r="B3005" s="56" t="s">
        <v>258</v>
      </c>
      <c r="C3005" s="57" t="s">
        <v>10</v>
      </c>
      <c r="D3005" s="58">
        <v>32.070569999999996</v>
      </c>
      <c r="E3005" s="58">
        <v>32.070569999999996</v>
      </c>
      <c r="F3005" s="58">
        <v>0</v>
      </c>
    </row>
    <row r="3006" spans="1:6" s="55" customFormat="1" x14ac:dyDescent="0.25">
      <c r="A3006" s="51" t="str">
        <f t="shared" si="46"/>
        <v>A</v>
      </c>
      <c r="B3006" s="59" t="s">
        <v>258</v>
      </c>
      <c r="C3006" s="60" t="s">
        <v>11</v>
      </c>
      <c r="D3006" s="61">
        <v>19.073630000000001</v>
      </c>
      <c r="E3006" s="61">
        <v>19.073630000000001</v>
      </c>
      <c r="F3006" s="61">
        <v>0</v>
      </c>
    </row>
    <row r="3007" spans="1:6" s="55" customFormat="1" x14ac:dyDescent="0.25">
      <c r="A3007" s="51" t="str">
        <f t="shared" si="46"/>
        <v>A</v>
      </c>
      <c r="B3007" s="59" t="s">
        <v>258</v>
      </c>
      <c r="C3007" s="60" t="s">
        <v>12</v>
      </c>
      <c r="D3007" s="61">
        <v>12.857940000000001</v>
      </c>
      <c r="E3007" s="61">
        <v>12.857940000000001</v>
      </c>
      <c r="F3007" s="61">
        <v>0</v>
      </c>
    </row>
    <row r="3008" spans="1:6" s="55" customFormat="1" x14ac:dyDescent="0.25">
      <c r="A3008" s="51" t="str">
        <f t="shared" si="46"/>
        <v>A</v>
      </c>
      <c r="B3008" s="59" t="s">
        <v>258</v>
      </c>
      <c r="C3008" s="60" t="s">
        <v>16</v>
      </c>
      <c r="D3008" s="61">
        <v>0.13900000000000001</v>
      </c>
      <c r="E3008" s="61">
        <v>0.13900000000000001</v>
      </c>
      <c r="F3008" s="61">
        <v>0</v>
      </c>
    </row>
    <row r="3009" spans="1:6" s="55" customFormat="1" ht="36.75" thickBot="1" x14ac:dyDescent="0.3">
      <c r="A3009" s="51" t="str">
        <f t="shared" si="46"/>
        <v>A</v>
      </c>
      <c r="B3009" s="52" t="s">
        <v>1455</v>
      </c>
      <c r="C3009" s="53" t="s">
        <v>1456</v>
      </c>
      <c r="D3009" s="54">
        <v>30.256710000000002</v>
      </c>
      <c r="E3009" s="54">
        <v>30.256710000000002</v>
      </c>
      <c r="F3009" s="54">
        <v>0</v>
      </c>
    </row>
    <row r="3010" spans="1:6" s="55" customFormat="1" ht="15.75" thickTop="1" x14ac:dyDescent="0.25">
      <c r="A3010" s="51" t="str">
        <f t="shared" si="46"/>
        <v>A</v>
      </c>
      <c r="B3010" s="56" t="s">
        <v>258</v>
      </c>
      <c r="C3010" s="57" t="s">
        <v>10</v>
      </c>
      <c r="D3010" s="58">
        <v>30.256710000000002</v>
      </c>
      <c r="E3010" s="58">
        <v>30.256710000000002</v>
      </c>
      <c r="F3010" s="58">
        <v>0</v>
      </c>
    </row>
    <row r="3011" spans="1:6" s="55" customFormat="1" x14ac:dyDescent="0.25">
      <c r="A3011" s="51" t="str">
        <f t="shared" si="46"/>
        <v>A</v>
      </c>
      <c r="B3011" s="59" t="s">
        <v>258</v>
      </c>
      <c r="C3011" s="60" t="s">
        <v>11</v>
      </c>
      <c r="D3011" s="61">
        <v>16.886790000000001</v>
      </c>
      <c r="E3011" s="61">
        <v>16.886790000000001</v>
      </c>
      <c r="F3011" s="61">
        <v>0</v>
      </c>
    </row>
    <row r="3012" spans="1:6" s="55" customFormat="1" x14ac:dyDescent="0.25">
      <c r="A3012" s="51" t="str">
        <f t="shared" ref="A3012:A3075" si="47">IF(OR(D3012&lt;&gt;0,),"A","B")</f>
        <v>A</v>
      </c>
      <c r="B3012" s="59" t="s">
        <v>258</v>
      </c>
      <c r="C3012" s="60" t="s">
        <v>12</v>
      </c>
      <c r="D3012" s="61">
        <v>13.30461</v>
      </c>
      <c r="E3012" s="61">
        <v>13.30461</v>
      </c>
      <c r="F3012" s="61">
        <v>0</v>
      </c>
    </row>
    <row r="3013" spans="1:6" s="55" customFormat="1" x14ac:dyDescent="0.25">
      <c r="A3013" s="51" t="str">
        <f t="shared" si="47"/>
        <v>A</v>
      </c>
      <c r="B3013" s="59" t="s">
        <v>258</v>
      </c>
      <c r="C3013" s="60" t="s">
        <v>16</v>
      </c>
      <c r="D3013" s="61">
        <v>6.5310000000000007E-2</v>
      </c>
      <c r="E3013" s="61">
        <v>6.5310000000000007E-2</v>
      </c>
      <c r="F3013" s="61">
        <v>0</v>
      </c>
    </row>
    <row r="3014" spans="1:6" s="55" customFormat="1" ht="18.75" thickBot="1" x14ac:dyDescent="0.3">
      <c r="A3014" s="51" t="str">
        <f t="shared" si="47"/>
        <v>A</v>
      </c>
      <c r="B3014" s="52" t="s">
        <v>1457</v>
      </c>
      <c r="C3014" s="53" t="s">
        <v>1458</v>
      </c>
      <c r="D3014" s="54">
        <v>37.039809999999996</v>
      </c>
      <c r="E3014" s="54">
        <v>37.039809999999996</v>
      </c>
      <c r="F3014" s="54">
        <v>0</v>
      </c>
    </row>
    <row r="3015" spans="1:6" s="55" customFormat="1" ht="15.75" thickTop="1" x14ac:dyDescent="0.25">
      <c r="A3015" s="51" t="str">
        <f t="shared" si="47"/>
        <v>A</v>
      </c>
      <c r="B3015" s="56" t="s">
        <v>258</v>
      </c>
      <c r="C3015" s="57" t="s">
        <v>10</v>
      </c>
      <c r="D3015" s="58">
        <v>37.039809999999996</v>
      </c>
      <c r="E3015" s="58">
        <v>37.039809999999996</v>
      </c>
      <c r="F3015" s="58">
        <v>0</v>
      </c>
    </row>
    <row r="3016" spans="1:6" s="55" customFormat="1" x14ac:dyDescent="0.25">
      <c r="A3016" s="51" t="str">
        <f t="shared" si="47"/>
        <v>A</v>
      </c>
      <c r="B3016" s="59" t="s">
        <v>258</v>
      </c>
      <c r="C3016" s="60" t="s">
        <v>11</v>
      </c>
      <c r="D3016" s="61">
        <v>27.039870000000001</v>
      </c>
      <c r="E3016" s="61">
        <v>27.039870000000001</v>
      </c>
      <c r="F3016" s="61">
        <v>0</v>
      </c>
    </row>
    <row r="3017" spans="1:6" s="55" customFormat="1" x14ac:dyDescent="0.25">
      <c r="A3017" s="51" t="str">
        <f t="shared" si="47"/>
        <v>A</v>
      </c>
      <c r="B3017" s="59" t="s">
        <v>258</v>
      </c>
      <c r="C3017" s="60" t="s">
        <v>12</v>
      </c>
      <c r="D3017" s="61">
        <v>9.9999400000000005</v>
      </c>
      <c r="E3017" s="61">
        <v>9.9999400000000005</v>
      </c>
      <c r="F3017" s="61">
        <v>0</v>
      </c>
    </row>
    <row r="3018" spans="1:6" s="55" customFormat="1" ht="18.75" thickBot="1" x14ac:dyDescent="0.3">
      <c r="A3018" s="51" t="str">
        <f t="shared" si="47"/>
        <v>A</v>
      </c>
      <c r="B3018" s="52" t="s">
        <v>1459</v>
      </c>
      <c r="C3018" s="53" t="s">
        <v>1460</v>
      </c>
      <c r="D3018" s="54">
        <v>33.425919999999998</v>
      </c>
      <c r="E3018" s="54">
        <v>33.425919999999998</v>
      </c>
      <c r="F3018" s="54">
        <v>0</v>
      </c>
    </row>
    <row r="3019" spans="1:6" s="55" customFormat="1" ht="15.75" thickTop="1" x14ac:dyDescent="0.25">
      <c r="A3019" s="51" t="str">
        <f t="shared" si="47"/>
        <v>A</v>
      </c>
      <c r="B3019" s="56" t="s">
        <v>258</v>
      </c>
      <c r="C3019" s="57" t="s">
        <v>10</v>
      </c>
      <c r="D3019" s="58">
        <v>33.425919999999998</v>
      </c>
      <c r="E3019" s="58">
        <v>33.425919999999998</v>
      </c>
      <c r="F3019" s="58">
        <v>0</v>
      </c>
    </row>
    <row r="3020" spans="1:6" s="55" customFormat="1" x14ac:dyDescent="0.25">
      <c r="A3020" s="51" t="str">
        <f t="shared" si="47"/>
        <v>A</v>
      </c>
      <c r="B3020" s="59" t="s">
        <v>258</v>
      </c>
      <c r="C3020" s="60" t="s">
        <v>11</v>
      </c>
      <c r="D3020" s="61">
        <v>24.096</v>
      </c>
      <c r="E3020" s="61">
        <v>24.096</v>
      </c>
      <c r="F3020" s="61">
        <v>0</v>
      </c>
    </row>
    <row r="3021" spans="1:6" s="55" customFormat="1" x14ac:dyDescent="0.25">
      <c r="A3021" s="51" t="str">
        <f t="shared" si="47"/>
        <v>A</v>
      </c>
      <c r="B3021" s="59" t="s">
        <v>258</v>
      </c>
      <c r="C3021" s="60" t="s">
        <v>12</v>
      </c>
      <c r="D3021" s="61">
        <v>9.2999200000000002</v>
      </c>
      <c r="E3021" s="61">
        <v>9.2999200000000002</v>
      </c>
      <c r="F3021" s="61">
        <v>0</v>
      </c>
    </row>
    <row r="3022" spans="1:6" s="55" customFormat="1" x14ac:dyDescent="0.25">
      <c r="A3022" s="51" t="str">
        <f t="shared" si="47"/>
        <v>A</v>
      </c>
      <c r="B3022" s="59" t="s">
        <v>258</v>
      </c>
      <c r="C3022" s="60" t="s">
        <v>16</v>
      </c>
      <c r="D3022" s="61">
        <v>0.03</v>
      </c>
      <c r="E3022" s="61">
        <v>0.03</v>
      </c>
      <c r="F3022" s="61">
        <v>0</v>
      </c>
    </row>
    <row r="3023" spans="1:6" s="55" customFormat="1" ht="18.75" thickBot="1" x14ac:dyDescent="0.3">
      <c r="A3023" s="51" t="str">
        <f t="shared" si="47"/>
        <v>A</v>
      </c>
      <c r="B3023" s="52" t="s">
        <v>1461</v>
      </c>
      <c r="C3023" s="53" t="s">
        <v>1462</v>
      </c>
      <c r="D3023" s="54">
        <v>23.29223</v>
      </c>
      <c r="E3023" s="54">
        <v>23.29223</v>
      </c>
      <c r="F3023" s="54">
        <v>0</v>
      </c>
    </row>
    <row r="3024" spans="1:6" s="55" customFormat="1" ht="15.75" thickTop="1" x14ac:dyDescent="0.25">
      <c r="A3024" s="51" t="str">
        <f t="shared" si="47"/>
        <v>A</v>
      </c>
      <c r="B3024" s="56" t="s">
        <v>258</v>
      </c>
      <c r="C3024" s="57" t="s">
        <v>10</v>
      </c>
      <c r="D3024" s="58">
        <v>23.29223</v>
      </c>
      <c r="E3024" s="58">
        <v>23.29223</v>
      </c>
      <c r="F3024" s="58">
        <v>0</v>
      </c>
    </row>
    <row r="3025" spans="1:6" s="55" customFormat="1" x14ac:dyDescent="0.25">
      <c r="A3025" s="51" t="str">
        <f t="shared" si="47"/>
        <v>A</v>
      </c>
      <c r="B3025" s="59" t="s">
        <v>258</v>
      </c>
      <c r="C3025" s="60" t="s">
        <v>11</v>
      </c>
      <c r="D3025" s="61">
        <v>15.904860000000001</v>
      </c>
      <c r="E3025" s="61">
        <v>15.904860000000001</v>
      </c>
      <c r="F3025" s="61">
        <v>0</v>
      </c>
    </row>
    <row r="3026" spans="1:6" s="55" customFormat="1" x14ac:dyDescent="0.25">
      <c r="A3026" s="51" t="str">
        <f t="shared" si="47"/>
        <v>A</v>
      </c>
      <c r="B3026" s="59" t="s">
        <v>258</v>
      </c>
      <c r="C3026" s="60" t="s">
        <v>12</v>
      </c>
      <c r="D3026" s="61">
        <v>7.3873699999999998</v>
      </c>
      <c r="E3026" s="61">
        <v>7.3873699999999998</v>
      </c>
      <c r="F3026" s="61">
        <v>0</v>
      </c>
    </row>
    <row r="3027" spans="1:6" s="55" customFormat="1" ht="18.75" thickBot="1" x14ac:dyDescent="0.3">
      <c r="A3027" s="51" t="str">
        <f t="shared" si="47"/>
        <v>A</v>
      </c>
      <c r="B3027" s="52" t="s">
        <v>1463</v>
      </c>
      <c r="C3027" s="53" t="s">
        <v>1464</v>
      </c>
      <c r="D3027" s="54">
        <v>24.641089999999995</v>
      </c>
      <c r="E3027" s="54">
        <v>24.641089999999995</v>
      </c>
      <c r="F3027" s="54">
        <v>0</v>
      </c>
    </row>
    <row r="3028" spans="1:6" s="55" customFormat="1" ht="15.75" thickTop="1" x14ac:dyDescent="0.25">
      <c r="A3028" s="51" t="str">
        <f t="shared" si="47"/>
        <v>A</v>
      </c>
      <c r="B3028" s="56" t="s">
        <v>258</v>
      </c>
      <c r="C3028" s="57" t="s">
        <v>10</v>
      </c>
      <c r="D3028" s="58">
        <v>24.641089999999995</v>
      </c>
      <c r="E3028" s="58">
        <v>24.641089999999995</v>
      </c>
      <c r="F3028" s="58">
        <v>0</v>
      </c>
    </row>
    <row r="3029" spans="1:6" s="55" customFormat="1" x14ac:dyDescent="0.25">
      <c r="A3029" s="51" t="str">
        <f t="shared" si="47"/>
        <v>A</v>
      </c>
      <c r="B3029" s="59" t="s">
        <v>258</v>
      </c>
      <c r="C3029" s="60" t="s">
        <v>11</v>
      </c>
      <c r="D3029" s="61">
        <v>19.404169999999997</v>
      </c>
      <c r="E3029" s="61">
        <v>19.404169999999997</v>
      </c>
      <c r="F3029" s="61">
        <v>0</v>
      </c>
    </row>
    <row r="3030" spans="1:6" s="55" customFormat="1" x14ac:dyDescent="0.25">
      <c r="A3030" s="51" t="str">
        <f t="shared" si="47"/>
        <v>A</v>
      </c>
      <c r="B3030" s="59" t="s">
        <v>258</v>
      </c>
      <c r="C3030" s="60" t="s">
        <v>12</v>
      </c>
      <c r="D3030" s="61">
        <v>5.2369200000000005</v>
      </c>
      <c r="E3030" s="61">
        <v>5.2369200000000005</v>
      </c>
      <c r="F3030" s="61">
        <v>0</v>
      </c>
    </row>
    <row r="3031" spans="1:6" s="55" customFormat="1" ht="18.75" thickBot="1" x14ac:dyDescent="0.3">
      <c r="A3031" s="51" t="str">
        <f t="shared" si="47"/>
        <v>A</v>
      </c>
      <c r="B3031" s="52" t="s">
        <v>1465</v>
      </c>
      <c r="C3031" s="53" t="s">
        <v>1466</v>
      </c>
      <c r="D3031" s="54">
        <v>25.149469999999997</v>
      </c>
      <c r="E3031" s="54">
        <v>25.149469999999997</v>
      </c>
      <c r="F3031" s="54">
        <v>0</v>
      </c>
    </row>
    <row r="3032" spans="1:6" s="55" customFormat="1" ht="15.75" thickTop="1" x14ac:dyDescent="0.25">
      <c r="A3032" s="51" t="str">
        <f t="shared" si="47"/>
        <v>A</v>
      </c>
      <c r="B3032" s="56" t="s">
        <v>258</v>
      </c>
      <c r="C3032" s="57" t="s">
        <v>10</v>
      </c>
      <c r="D3032" s="58">
        <v>25.149469999999997</v>
      </c>
      <c r="E3032" s="58">
        <v>25.149469999999997</v>
      </c>
      <c r="F3032" s="58">
        <v>0</v>
      </c>
    </row>
    <row r="3033" spans="1:6" s="55" customFormat="1" x14ac:dyDescent="0.25">
      <c r="A3033" s="51" t="str">
        <f t="shared" si="47"/>
        <v>A</v>
      </c>
      <c r="B3033" s="59" t="s">
        <v>258</v>
      </c>
      <c r="C3033" s="60" t="s">
        <v>11</v>
      </c>
      <c r="D3033" s="61">
        <v>19.487669999999998</v>
      </c>
      <c r="E3033" s="61">
        <v>19.487669999999998</v>
      </c>
      <c r="F3033" s="61">
        <v>0</v>
      </c>
    </row>
    <row r="3034" spans="1:6" s="55" customFormat="1" x14ac:dyDescent="0.25">
      <c r="A3034" s="51" t="str">
        <f t="shared" si="47"/>
        <v>A</v>
      </c>
      <c r="B3034" s="59" t="s">
        <v>258</v>
      </c>
      <c r="C3034" s="60" t="s">
        <v>12</v>
      </c>
      <c r="D3034" s="61">
        <v>5.6618000000000004</v>
      </c>
      <c r="E3034" s="61">
        <v>5.6618000000000004</v>
      </c>
      <c r="F3034" s="61">
        <v>0</v>
      </c>
    </row>
    <row r="3035" spans="1:6" s="55" customFormat="1" ht="18.75" thickBot="1" x14ac:dyDescent="0.3">
      <c r="A3035" s="51" t="str">
        <f t="shared" si="47"/>
        <v>A</v>
      </c>
      <c r="B3035" s="52" t="s">
        <v>1467</v>
      </c>
      <c r="C3035" s="53" t="s">
        <v>1468</v>
      </c>
      <c r="D3035" s="54">
        <v>31.220870000000001</v>
      </c>
      <c r="E3035" s="54">
        <v>31.220870000000001</v>
      </c>
      <c r="F3035" s="54">
        <v>0</v>
      </c>
    </row>
    <row r="3036" spans="1:6" s="55" customFormat="1" ht="15.75" thickTop="1" x14ac:dyDescent="0.25">
      <c r="A3036" s="51" t="str">
        <f t="shared" si="47"/>
        <v>A</v>
      </c>
      <c r="B3036" s="56" t="s">
        <v>258</v>
      </c>
      <c r="C3036" s="57" t="s">
        <v>10</v>
      </c>
      <c r="D3036" s="58">
        <v>31.220870000000001</v>
      </c>
      <c r="E3036" s="58">
        <v>31.220870000000001</v>
      </c>
      <c r="F3036" s="58">
        <v>0</v>
      </c>
    </row>
    <row r="3037" spans="1:6" s="55" customFormat="1" x14ac:dyDescent="0.25">
      <c r="A3037" s="51" t="str">
        <f t="shared" si="47"/>
        <v>A</v>
      </c>
      <c r="B3037" s="59" t="s">
        <v>258</v>
      </c>
      <c r="C3037" s="60" t="s">
        <v>11</v>
      </c>
      <c r="D3037" s="61">
        <v>23.151220000000002</v>
      </c>
      <c r="E3037" s="61">
        <v>23.151220000000002</v>
      </c>
      <c r="F3037" s="61">
        <v>0</v>
      </c>
    </row>
    <row r="3038" spans="1:6" s="55" customFormat="1" x14ac:dyDescent="0.25">
      <c r="A3038" s="51" t="str">
        <f t="shared" si="47"/>
        <v>A</v>
      </c>
      <c r="B3038" s="59" t="s">
        <v>258</v>
      </c>
      <c r="C3038" s="60" t="s">
        <v>12</v>
      </c>
      <c r="D3038" s="61">
        <v>8.0696499999999993</v>
      </c>
      <c r="E3038" s="61">
        <v>8.0696499999999993</v>
      </c>
      <c r="F3038" s="61">
        <v>0</v>
      </c>
    </row>
    <row r="3039" spans="1:6" s="55" customFormat="1" ht="18.75" thickBot="1" x14ac:dyDescent="0.3">
      <c r="A3039" s="51" t="str">
        <f t="shared" si="47"/>
        <v>A</v>
      </c>
      <c r="B3039" s="52" t="s">
        <v>1469</v>
      </c>
      <c r="C3039" s="53" t="s">
        <v>1470</v>
      </c>
      <c r="D3039" s="54">
        <v>20.61788</v>
      </c>
      <c r="E3039" s="54">
        <v>20.61788</v>
      </c>
      <c r="F3039" s="54">
        <v>0</v>
      </c>
    </row>
    <row r="3040" spans="1:6" s="55" customFormat="1" ht="15.75" thickTop="1" x14ac:dyDescent="0.25">
      <c r="A3040" s="51" t="str">
        <f t="shared" si="47"/>
        <v>A</v>
      </c>
      <c r="B3040" s="56" t="s">
        <v>258</v>
      </c>
      <c r="C3040" s="57" t="s">
        <v>10</v>
      </c>
      <c r="D3040" s="58">
        <v>20.61788</v>
      </c>
      <c r="E3040" s="58">
        <v>20.61788</v>
      </c>
      <c r="F3040" s="58">
        <v>0</v>
      </c>
    </row>
    <row r="3041" spans="1:6" s="55" customFormat="1" x14ac:dyDescent="0.25">
      <c r="A3041" s="51" t="str">
        <f t="shared" si="47"/>
        <v>A</v>
      </c>
      <c r="B3041" s="59" t="s">
        <v>258</v>
      </c>
      <c r="C3041" s="60" t="s">
        <v>11</v>
      </c>
      <c r="D3041" s="61">
        <v>12.851690000000001</v>
      </c>
      <c r="E3041" s="61">
        <v>12.851690000000001</v>
      </c>
      <c r="F3041" s="61">
        <v>0</v>
      </c>
    </row>
    <row r="3042" spans="1:6" s="55" customFormat="1" x14ac:dyDescent="0.25">
      <c r="A3042" s="51" t="str">
        <f t="shared" si="47"/>
        <v>A</v>
      </c>
      <c r="B3042" s="59" t="s">
        <v>258</v>
      </c>
      <c r="C3042" s="60" t="s">
        <v>12</v>
      </c>
      <c r="D3042" s="61">
        <v>7.7361899999999997</v>
      </c>
      <c r="E3042" s="61">
        <v>7.7361899999999997</v>
      </c>
      <c r="F3042" s="61">
        <v>0</v>
      </c>
    </row>
    <row r="3043" spans="1:6" s="55" customFormat="1" x14ac:dyDescent="0.25">
      <c r="A3043" s="51" t="str">
        <f t="shared" si="47"/>
        <v>A</v>
      </c>
      <c r="B3043" s="59" t="s">
        <v>258</v>
      </c>
      <c r="C3043" s="60" t="s">
        <v>16</v>
      </c>
      <c r="D3043" s="61">
        <v>0.03</v>
      </c>
      <c r="E3043" s="61">
        <v>0.03</v>
      </c>
      <c r="F3043" s="61">
        <v>0</v>
      </c>
    </row>
    <row r="3044" spans="1:6" s="55" customFormat="1" ht="18.75" thickBot="1" x14ac:dyDescent="0.3">
      <c r="A3044" s="51" t="str">
        <f t="shared" si="47"/>
        <v>A</v>
      </c>
      <c r="B3044" s="52" t="s">
        <v>1471</v>
      </c>
      <c r="C3044" s="53" t="s">
        <v>1472</v>
      </c>
      <c r="D3044" s="54">
        <v>25.320019999999996</v>
      </c>
      <c r="E3044" s="54">
        <v>25.320019999999996</v>
      </c>
      <c r="F3044" s="54">
        <v>0</v>
      </c>
    </row>
    <row r="3045" spans="1:6" s="55" customFormat="1" ht="15.75" thickTop="1" x14ac:dyDescent="0.25">
      <c r="A3045" s="51" t="str">
        <f t="shared" si="47"/>
        <v>A</v>
      </c>
      <c r="B3045" s="56" t="s">
        <v>258</v>
      </c>
      <c r="C3045" s="57" t="s">
        <v>10</v>
      </c>
      <c r="D3045" s="58">
        <v>25.320019999999996</v>
      </c>
      <c r="E3045" s="58">
        <v>25.320019999999996</v>
      </c>
      <c r="F3045" s="58">
        <v>0</v>
      </c>
    </row>
    <row r="3046" spans="1:6" s="55" customFormat="1" x14ac:dyDescent="0.25">
      <c r="A3046" s="51" t="str">
        <f t="shared" si="47"/>
        <v>A</v>
      </c>
      <c r="B3046" s="59" t="s">
        <v>258</v>
      </c>
      <c r="C3046" s="60" t="s">
        <v>11</v>
      </c>
      <c r="D3046" s="61">
        <v>15.895799999999999</v>
      </c>
      <c r="E3046" s="61">
        <v>15.895799999999999</v>
      </c>
      <c r="F3046" s="61">
        <v>0</v>
      </c>
    </row>
    <row r="3047" spans="1:6" s="55" customFormat="1" x14ac:dyDescent="0.25">
      <c r="A3047" s="51" t="str">
        <f t="shared" si="47"/>
        <v>A</v>
      </c>
      <c r="B3047" s="59" t="s">
        <v>258</v>
      </c>
      <c r="C3047" s="60" t="s">
        <v>12</v>
      </c>
      <c r="D3047" s="61">
        <v>9.42422</v>
      </c>
      <c r="E3047" s="61">
        <v>9.42422</v>
      </c>
      <c r="F3047" s="61">
        <v>0</v>
      </c>
    </row>
    <row r="3048" spans="1:6" s="55" customFormat="1" ht="18.75" thickBot="1" x14ac:dyDescent="0.3">
      <c r="A3048" s="51" t="str">
        <f t="shared" si="47"/>
        <v>A</v>
      </c>
      <c r="B3048" s="52" t="s">
        <v>1473</v>
      </c>
      <c r="C3048" s="53" t="s">
        <v>1474</v>
      </c>
      <c r="D3048" s="54">
        <v>31.593129999999999</v>
      </c>
      <c r="E3048" s="54">
        <v>31.593129999999999</v>
      </c>
      <c r="F3048" s="54">
        <v>0</v>
      </c>
    </row>
    <row r="3049" spans="1:6" s="55" customFormat="1" ht="15.75" thickTop="1" x14ac:dyDescent="0.25">
      <c r="A3049" s="51" t="str">
        <f t="shared" si="47"/>
        <v>A</v>
      </c>
      <c r="B3049" s="56" t="s">
        <v>258</v>
      </c>
      <c r="C3049" s="57" t="s">
        <v>10</v>
      </c>
      <c r="D3049" s="58">
        <v>31.593129999999999</v>
      </c>
      <c r="E3049" s="58">
        <v>31.593129999999999</v>
      </c>
      <c r="F3049" s="58">
        <v>0</v>
      </c>
    </row>
    <row r="3050" spans="1:6" s="55" customFormat="1" x14ac:dyDescent="0.25">
      <c r="A3050" s="51" t="str">
        <f t="shared" si="47"/>
        <v>A</v>
      </c>
      <c r="B3050" s="59" t="s">
        <v>258</v>
      </c>
      <c r="C3050" s="60" t="s">
        <v>11</v>
      </c>
      <c r="D3050" s="61">
        <v>23.352</v>
      </c>
      <c r="E3050" s="61">
        <v>23.352</v>
      </c>
      <c r="F3050" s="61">
        <v>0</v>
      </c>
    </row>
    <row r="3051" spans="1:6" s="55" customFormat="1" x14ac:dyDescent="0.25">
      <c r="A3051" s="51" t="str">
        <f t="shared" si="47"/>
        <v>A</v>
      </c>
      <c r="B3051" s="59" t="s">
        <v>258</v>
      </c>
      <c r="C3051" s="60" t="s">
        <v>12</v>
      </c>
      <c r="D3051" s="61">
        <v>8.2411300000000001</v>
      </c>
      <c r="E3051" s="61">
        <v>8.2411300000000001</v>
      </c>
      <c r="F3051" s="61">
        <v>0</v>
      </c>
    </row>
    <row r="3052" spans="1:6" s="55" customFormat="1" ht="18.75" thickBot="1" x14ac:dyDescent="0.3">
      <c r="A3052" s="51" t="str">
        <f t="shared" si="47"/>
        <v>A</v>
      </c>
      <c r="B3052" s="52" t="s">
        <v>1475</v>
      </c>
      <c r="C3052" s="53" t="s">
        <v>1476</v>
      </c>
      <c r="D3052" s="54">
        <v>30.163409999999999</v>
      </c>
      <c r="E3052" s="54">
        <v>30.163409999999999</v>
      </c>
      <c r="F3052" s="54">
        <v>0</v>
      </c>
    </row>
    <row r="3053" spans="1:6" s="55" customFormat="1" ht="15.75" thickTop="1" x14ac:dyDescent="0.25">
      <c r="A3053" s="51" t="str">
        <f t="shared" si="47"/>
        <v>A</v>
      </c>
      <c r="B3053" s="56" t="s">
        <v>258</v>
      </c>
      <c r="C3053" s="57" t="s">
        <v>10</v>
      </c>
      <c r="D3053" s="58">
        <v>30.163409999999999</v>
      </c>
      <c r="E3053" s="58">
        <v>30.163409999999999</v>
      </c>
      <c r="F3053" s="58">
        <v>0</v>
      </c>
    </row>
    <row r="3054" spans="1:6" s="55" customFormat="1" x14ac:dyDescent="0.25">
      <c r="A3054" s="51" t="str">
        <f t="shared" si="47"/>
        <v>A</v>
      </c>
      <c r="B3054" s="59" t="s">
        <v>258</v>
      </c>
      <c r="C3054" s="60" t="s">
        <v>11</v>
      </c>
      <c r="D3054" s="61">
        <v>23.519599999999997</v>
      </c>
      <c r="E3054" s="61">
        <v>23.519599999999997</v>
      </c>
      <c r="F3054" s="61">
        <v>0</v>
      </c>
    </row>
    <row r="3055" spans="1:6" s="55" customFormat="1" x14ac:dyDescent="0.25">
      <c r="A3055" s="51" t="str">
        <f t="shared" si="47"/>
        <v>A</v>
      </c>
      <c r="B3055" s="59" t="s">
        <v>258</v>
      </c>
      <c r="C3055" s="60" t="s">
        <v>12</v>
      </c>
      <c r="D3055" s="61">
        <v>6.6438100000000002</v>
      </c>
      <c r="E3055" s="61">
        <v>6.6438100000000002</v>
      </c>
      <c r="F3055" s="61">
        <v>0</v>
      </c>
    </row>
    <row r="3056" spans="1:6" s="55" customFormat="1" ht="18.75" thickBot="1" x14ac:dyDescent="0.3">
      <c r="A3056" s="51" t="str">
        <f t="shared" si="47"/>
        <v>A</v>
      </c>
      <c r="B3056" s="52" t="s">
        <v>1477</v>
      </c>
      <c r="C3056" s="53" t="s">
        <v>1478</v>
      </c>
      <c r="D3056" s="54">
        <v>29.533990000000003</v>
      </c>
      <c r="E3056" s="54">
        <v>29.533990000000003</v>
      </c>
      <c r="F3056" s="54">
        <v>0</v>
      </c>
    </row>
    <row r="3057" spans="1:6" s="55" customFormat="1" ht="15.75" thickTop="1" x14ac:dyDescent="0.25">
      <c r="A3057" s="51" t="str">
        <f t="shared" si="47"/>
        <v>A</v>
      </c>
      <c r="B3057" s="56" t="s">
        <v>258</v>
      </c>
      <c r="C3057" s="57" t="s">
        <v>10</v>
      </c>
      <c r="D3057" s="58">
        <v>29.533990000000003</v>
      </c>
      <c r="E3057" s="58">
        <v>29.533990000000003</v>
      </c>
      <c r="F3057" s="58">
        <v>0</v>
      </c>
    </row>
    <row r="3058" spans="1:6" s="55" customFormat="1" x14ac:dyDescent="0.25">
      <c r="A3058" s="51" t="str">
        <f t="shared" si="47"/>
        <v>A</v>
      </c>
      <c r="B3058" s="59" t="s">
        <v>258</v>
      </c>
      <c r="C3058" s="60" t="s">
        <v>11</v>
      </c>
      <c r="D3058" s="61">
        <v>23.556900000000002</v>
      </c>
      <c r="E3058" s="61">
        <v>23.556900000000002</v>
      </c>
      <c r="F3058" s="61">
        <v>0</v>
      </c>
    </row>
    <row r="3059" spans="1:6" s="55" customFormat="1" x14ac:dyDescent="0.25">
      <c r="A3059" s="51" t="str">
        <f t="shared" si="47"/>
        <v>A</v>
      </c>
      <c r="B3059" s="59" t="s">
        <v>258</v>
      </c>
      <c r="C3059" s="60" t="s">
        <v>12</v>
      </c>
      <c r="D3059" s="61">
        <v>5.9770900000000005</v>
      </c>
      <c r="E3059" s="61">
        <v>5.9770900000000005</v>
      </c>
      <c r="F3059" s="61">
        <v>0</v>
      </c>
    </row>
    <row r="3060" spans="1:6" s="55" customFormat="1" ht="18.75" thickBot="1" x14ac:dyDescent="0.3">
      <c r="A3060" s="51" t="str">
        <f t="shared" si="47"/>
        <v>A</v>
      </c>
      <c r="B3060" s="52" t="s">
        <v>1479</v>
      </c>
      <c r="C3060" s="53" t="s">
        <v>1480</v>
      </c>
      <c r="D3060" s="54">
        <v>33.415849999999999</v>
      </c>
      <c r="E3060" s="54">
        <v>33.415849999999999</v>
      </c>
      <c r="F3060" s="54">
        <v>0</v>
      </c>
    </row>
    <row r="3061" spans="1:6" s="55" customFormat="1" ht="15.75" thickTop="1" x14ac:dyDescent="0.25">
      <c r="A3061" s="51" t="str">
        <f t="shared" si="47"/>
        <v>A</v>
      </c>
      <c r="B3061" s="56" t="s">
        <v>258</v>
      </c>
      <c r="C3061" s="57" t="s">
        <v>10</v>
      </c>
      <c r="D3061" s="58">
        <v>33.415849999999999</v>
      </c>
      <c r="E3061" s="58">
        <v>33.415849999999999</v>
      </c>
      <c r="F3061" s="58">
        <v>0</v>
      </c>
    </row>
    <row r="3062" spans="1:6" s="55" customFormat="1" x14ac:dyDescent="0.25">
      <c r="A3062" s="51" t="str">
        <f t="shared" si="47"/>
        <v>A</v>
      </c>
      <c r="B3062" s="59" t="s">
        <v>258</v>
      </c>
      <c r="C3062" s="60" t="s">
        <v>11</v>
      </c>
      <c r="D3062" s="61">
        <v>27.074339999999999</v>
      </c>
      <c r="E3062" s="61">
        <v>27.074339999999999</v>
      </c>
      <c r="F3062" s="61">
        <v>0</v>
      </c>
    </row>
    <row r="3063" spans="1:6" s="55" customFormat="1" x14ac:dyDescent="0.25">
      <c r="A3063" s="51" t="str">
        <f t="shared" si="47"/>
        <v>A</v>
      </c>
      <c r="B3063" s="59" t="s">
        <v>258</v>
      </c>
      <c r="C3063" s="60" t="s">
        <v>12</v>
      </c>
      <c r="D3063" s="61">
        <v>6.3415100000000004</v>
      </c>
      <c r="E3063" s="61">
        <v>6.3415100000000004</v>
      </c>
      <c r="F3063" s="61">
        <v>0</v>
      </c>
    </row>
    <row r="3064" spans="1:6" s="55" customFormat="1" ht="18.75" thickBot="1" x14ac:dyDescent="0.3">
      <c r="A3064" s="51" t="str">
        <f t="shared" si="47"/>
        <v>A</v>
      </c>
      <c r="B3064" s="52" t="s">
        <v>1481</v>
      </c>
      <c r="C3064" s="53" t="s">
        <v>1482</v>
      </c>
      <c r="D3064" s="54">
        <v>22.920510000000004</v>
      </c>
      <c r="E3064" s="54">
        <v>22.920510000000004</v>
      </c>
      <c r="F3064" s="54">
        <v>0</v>
      </c>
    </row>
    <row r="3065" spans="1:6" s="55" customFormat="1" ht="15.75" thickTop="1" x14ac:dyDescent="0.25">
      <c r="A3065" s="51" t="str">
        <f t="shared" si="47"/>
        <v>A</v>
      </c>
      <c r="B3065" s="56" t="s">
        <v>258</v>
      </c>
      <c r="C3065" s="57" t="s">
        <v>10</v>
      </c>
      <c r="D3065" s="58">
        <v>22.920510000000004</v>
      </c>
      <c r="E3065" s="58">
        <v>22.920510000000004</v>
      </c>
      <c r="F3065" s="58">
        <v>0</v>
      </c>
    </row>
    <row r="3066" spans="1:6" s="55" customFormat="1" x14ac:dyDescent="0.25">
      <c r="A3066" s="51" t="str">
        <f t="shared" si="47"/>
        <v>A</v>
      </c>
      <c r="B3066" s="59" t="s">
        <v>258</v>
      </c>
      <c r="C3066" s="60" t="s">
        <v>11</v>
      </c>
      <c r="D3066" s="61">
        <v>16.201040000000003</v>
      </c>
      <c r="E3066" s="61">
        <v>16.201040000000003</v>
      </c>
      <c r="F3066" s="61">
        <v>0</v>
      </c>
    </row>
    <row r="3067" spans="1:6" s="55" customFormat="1" x14ac:dyDescent="0.25">
      <c r="A3067" s="51" t="str">
        <f t="shared" si="47"/>
        <v>A</v>
      </c>
      <c r="B3067" s="59" t="s">
        <v>258</v>
      </c>
      <c r="C3067" s="60" t="s">
        <v>12</v>
      </c>
      <c r="D3067" s="61">
        <v>6.6784699999999999</v>
      </c>
      <c r="E3067" s="61">
        <v>6.6784699999999999</v>
      </c>
      <c r="F3067" s="61">
        <v>0</v>
      </c>
    </row>
    <row r="3068" spans="1:6" s="55" customFormat="1" x14ac:dyDescent="0.25">
      <c r="A3068" s="51" t="str">
        <f t="shared" si="47"/>
        <v>A</v>
      </c>
      <c r="B3068" s="59" t="s">
        <v>258</v>
      </c>
      <c r="C3068" s="60" t="s">
        <v>16</v>
      </c>
      <c r="D3068" s="61">
        <v>4.1000000000000002E-2</v>
      </c>
      <c r="E3068" s="61">
        <v>4.1000000000000002E-2</v>
      </c>
      <c r="F3068" s="61">
        <v>0</v>
      </c>
    </row>
    <row r="3069" spans="1:6" s="55" customFormat="1" ht="18.75" thickBot="1" x14ac:dyDescent="0.3">
      <c r="A3069" s="51" t="str">
        <f t="shared" si="47"/>
        <v>A</v>
      </c>
      <c r="B3069" s="52" t="s">
        <v>1483</v>
      </c>
      <c r="C3069" s="53" t="s">
        <v>1484</v>
      </c>
      <c r="D3069" s="54">
        <v>25.863499999999998</v>
      </c>
      <c r="E3069" s="54">
        <v>25.863499999999998</v>
      </c>
      <c r="F3069" s="54">
        <v>0</v>
      </c>
    </row>
    <row r="3070" spans="1:6" s="55" customFormat="1" ht="15.75" thickTop="1" x14ac:dyDescent="0.25">
      <c r="A3070" s="51" t="str">
        <f t="shared" si="47"/>
        <v>A</v>
      </c>
      <c r="B3070" s="56" t="s">
        <v>258</v>
      </c>
      <c r="C3070" s="57" t="s">
        <v>10</v>
      </c>
      <c r="D3070" s="58">
        <v>25.863499999999998</v>
      </c>
      <c r="E3070" s="58">
        <v>25.863499999999998</v>
      </c>
      <c r="F3070" s="58">
        <v>0</v>
      </c>
    </row>
    <row r="3071" spans="1:6" s="55" customFormat="1" x14ac:dyDescent="0.25">
      <c r="A3071" s="51" t="str">
        <f t="shared" si="47"/>
        <v>A</v>
      </c>
      <c r="B3071" s="59" t="s">
        <v>258</v>
      </c>
      <c r="C3071" s="60" t="s">
        <v>11</v>
      </c>
      <c r="D3071" s="61">
        <v>19.460999999999999</v>
      </c>
      <c r="E3071" s="61">
        <v>19.460999999999999</v>
      </c>
      <c r="F3071" s="61">
        <v>0</v>
      </c>
    </row>
    <row r="3072" spans="1:6" s="55" customFormat="1" x14ac:dyDescent="0.25">
      <c r="A3072" s="51" t="str">
        <f t="shared" si="47"/>
        <v>A</v>
      </c>
      <c r="B3072" s="59" t="s">
        <v>258</v>
      </c>
      <c r="C3072" s="60" t="s">
        <v>12</v>
      </c>
      <c r="D3072" s="61">
        <v>6.4024999999999999</v>
      </c>
      <c r="E3072" s="61">
        <v>6.4024999999999999</v>
      </c>
      <c r="F3072" s="61">
        <v>0</v>
      </c>
    </row>
    <row r="3073" spans="1:6" s="55" customFormat="1" ht="18.75" thickBot="1" x14ac:dyDescent="0.3">
      <c r="A3073" s="51" t="str">
        <f t="shared" si="47"/>
        <v>A</v>
      </c>
      <c r="B3073" s="52" t="s">
        <v>1485</v>
      </c>
      <c r="C3073" s="53" t="s">
        <v>1486</v>
      </c>
      <c r="D3073" s="54">
        <v>20.376760000000001</v>
      </c>
      <c r="E3073" s="54">
        <v>20.376760000000001</v>
      </c>
      <c r="F3073" s="54">
        <v>0</v>
      </c>
    </row>
    <row r="3074" spans="1:6" s="55" customFormat="1" ht="15.75" thickTop="1" x14ac:dyDescent="0.25">
      <c r="A3074" s="51" t="str">
        <f t="shared" si="47"/>
        <v>A</v>
      </c>
      <c r="B3074" s="56" t="s">
        <v>258</v>
      </c>
      <c r="C3074" s="57" t="s">
        <v>10</v>
      </c>
      <c r="D3074" s="58">
        <v>20.376760000000001</v>
      </c>
      <c r="E3074" s="58">
        <v>20.376760000000001</v>
      </c>
      <c r="F3074" s="58">
        <v>0</v>
      </c>
    </row>
    <row r="3075" spans="1:6" s="55" customFormat="1" x14ac:dyDescent="0.25">
      <c r="A3075" s="51" t="str">
        <f t="shared" si="47"/>
        <v>A</v>
      </c>
      <c r="B3075" s="59" t="s">
        <v>258</v>
      </c>
      <c r="C3075" s="60" t="s">
        <v>11</v>
      </c>
      <c r="D3075" s="61">
        <v>15.854850000000001</v>
      </c>
      <c r="E3075" s="61">
        <v>15.854850000000001</v>
      </c>
      <c r="F3075" s="61">
        <v>0</v>
      </c>
    </row>
    <row r="3076" spans="1:6" s="55" customFormat="1" x14ac:dyDescent="0.25">
      <c r="A3076" s="51" t="str">
        <f t="shared" ref="A3076:A3139" si="48">IF(OR(D3076&lt;&gt;0,),"A","B")</f>
        <v>A</v>
      </c>
      <c r="B3076" s="59" t="s">
        <v>258</v>
      </c>
      <c r="C3076" s="60" t="s">
        <v>12</v>
      </c>
      <c r="D3076" s="61">
        <v>4.5219100000000001</v>
      </c>
      <c r="E3076" s="61">
        <v>4.5219100000000001</v>
      </c>
      <c r="F3076" s="61">
        <v>0</v>
      </c>
    </row>
    <row r="3077" spans="1:6" s="55" customFormat="1" ht="18.75" thickBot="1" x14ac:dyDescent="0.3">
      <c r="A3077" s="51" t="str">
        <f t="shared" si="48"/>
        <v>A</v>
      </c>
      <c r="B3077" s="52" t="s">
        <v>1487</v>
      </c>
      <c r="C3077" s="53" t="s">
        <v>1488</v>
      </c>
      <c r="D3077" s="54">
        <v>28.469049999999999</v>
      </c>
      <c r="E3077" s="54">
        <v>28.469049999999999</v>
      </c>
      <c r="F3077" s="54">
        <v>0</v>
      </c>
    </row>
    <row r="3078" spans="1:6" s="55" customFormat="1" ht="15.75" thickTop="1" x14ac:dyDescent="0.25">
      <c r="A3078" s="51" t="str">
        <f t="shared" si="48"/>
        <v>A</v>
      </c>
      <c r="B3078" s="56" t="s">
        <v>258</v>
      </c>
      <c r="C3078" s="57" t="s">
        <v>10</v>
      </c>
      <c r="D3078" s="58">
        <v>28.469049999999999</v>
      </c>
      <c r="E3078" s="58">
        <v>28.469049999999999</v>
      </c>
      <c r="F3078" s="58">
        <v>0</v>
      </c>
    </row>
    <row r="3079" spans="1:6" s="55" customFormat="1" x14ac:dyDescent="0.25">
      <c r="A3079" s="51" t="str">
        <f t="shared" si="48"/>
        <v>A</v>
      </c>
      <c r="B3079" s="59" t="s">
        <v>258</v>
      </c>
      <c r="C3079" s="60" t="s">
        <v>11</v>
      </c>
      <c r="D3079" s="61">
        <v>16.370999999999999</v>
      </c>
      <c r="E3079" s="61">
        <v>16.370999999999999</v>
      </c>
      <c r="F3079" s="61">
        <v>0</v>
      </c>
    </row>
    <row r="3080" spans="1:6" s="55" customFormat="1" x14ac:dyDescent="0.25">
      <c r="A3080" s="51" t="str">
        <f t="shared" si="48"/>
        <v>A</v>
      </c>
      <c r="B3080" s="59" t="s">
        <v>258</v>
      </c>
      <c r="C3080" s="60" t="s">
        <v>12</v>
      </c>
      <c r="D3080" s="61">
        <v>12.04805</v>
      </c>
      <c r="E3080" s="61">
        <v>12.04805</v>
      </c>
      <c r="F3080" s="61">
        <v>0</v>
      </c>
    </row>
    <row r="3081" spans="1:6" s="55" customFormat="1" x14ac:dyDescent="0.25">
      <c r="A3081" s="51" t="str">
        <f t="shared" si="48"/>
        <v>A</v>
      </c>
      <c r="B3081" s="59" t="s">
        <v>258</v>
      </c>
      <c r="C3081" s="60" t="s">
        <v>16</v>
      </c>
      <c r="D3081" s="61">
        <v>0.05</v>
      </c>
      <c r="E3081" s="61">
        <v>0.05</v>
      </c>
      <c r="F3081" s="61">
        <v>0</v>
      </c>
    </row>
    <row r="3082" spans="1:6" s="55" customFormat="1" ht="18.75" thickBot="1" x14ac:dyDescent="0.3">
      <c r="A3082" s="51" t="str">
        <f t="shared" si="48"/>
        <v>A</v>
      </c>
      <c r="B3082" s="52" t="s">
        <v>1489</v>
      </c>
      <c r="C3082" s="53" t="s">
        <v>1490</v>
      </c>
      <c r="D3082" s="54">
        <v>33.959569999999999</v>
      </c>
      <c r="E3082" s="54">
        <v>33.959569999999999</v>
      </c>
      <c r="F3082" s="54">
        <v>0</v>
      </c>
    </row>
    <row r="3083" spans="1:6" s="55" customFormat="1" ht="15.75" thickTop="1" x14ac:dyDescent="0.25">
      <c r="A3083" s="51" t="str">
        <f t="shared" si="48"/>
        <v>A</v>
      </c>
      <c r="B3083" s="56" t="s">
        <v>258</v>
      </c>
      <c r="C3083" s="57" t="s">
        <v>10</v>
      </c>
      <c r="D3083" s="58">
        <v>33.959569999999999</v>
      </c>
      <c r="E3083" s="58">
        <v>33.959569999999999</v>
      </c>
      <c r="F3083" s="58">
        <v>0</v>
      </c>
    </row>
    <row r="3084" spans="1:6" s="55" customFormat="1" x14ac:dyDescent="0.25">
      <c r="A3084" s="51" t="str">
        <f t="shared" si="48"/>
        <v>A</v>
      </c>
      <c r="B3084" s="59" t="s">
        <v>258</v>
      </c>
      <c r="C3084" s="60" t="s">
        <v>11</v>
      </c>
      <c r="D3084" s="61">
        <v>26.518339999999998</v>
      </c>
      <c r="E3084" s="61">
        <v>26.518339999999998</v>
      </c>
      <c r="F3084" s="61">
        <v>0</v>
      </c>
    </row>
    <row r="3085" spans="1:6" s="55" customFormat="1" x14ac:dyDescent="0.25">
      <c r="A3085" s="51" t="str">
        <f t="shared" si="48"/>
        <v>A</v>
      </c>
      <c r="B3085" s="59" t="s">
        <v>258</v>
      </c>
      <c r="C3085" s="60" t="s">
        <v>12</v>
      </c>
      <c r="D3085" s="61">
        <v>7.4412299999999991</v>
      </c>
      <c r="E3085" s="61">
        <v>7.4412299999999991</v>
      </c>
      <c r="F3085" s="61">
        <v>0</v>
      </c>
    </row>
    <row r="3086" spans="1:6" s="55" customFormat="1" ht="18.75" thickBot="1" x14ac:dyDescent="0.3">
      <c r="A3086" s="51" t="str">
        <f t="shared" si="48"/>
        <v>A</v>
      </c>
      <c r="B3086" s="52" t="s">
        <v>1491</v>
      </c>
      <c r="C3086" s="53" t="s">
        <v>1492</v>
      </c>
      <c r="D3086" s="54">
        <v>24.36412</v>
      </c>
      <c r="E3086" s="54">
        <v>24.36412</v>
      </c>
      <c r="F3086" s="54">
        <v>0</v>
      </c>
    </row>
    <row r="3087" spans="1:6" s="55" customFormat="1" ht="15.75" thickTop="1" x14ac:dyDescent="0.25">
      <c r="A3087" s="51" t="str">
        <f t="shared" si="48"/>
        <v>A</v>
      </c>
      <c r="B3087" s="56" t="s">
        <v>258</v>
      </c>
      <c r="C3087" s="57" t="s">
        <v>10</v>
      </c>
      <c r="D3087" s="58">
        <v>24.36412</v>
      </c>
      <c r="E3087" s="58">
        <v>24.36412</v>
      </c>
      <c r="F3087" s="58">
        <v>0</v>
      </c>
    </row>
    <row r="3088" spans="1:6" s="55" customFormat="1" x14ac:dyDescent="0.25">
      <c r="A3088" s="51" t="str">
        <f t="shared" si="48"/>
        <v>A</v>
      </c>
      <c r="B3088" s="59" t="s">
        <v>258</v>
      </c>
      <c r="C3088" s="60" t="s">
        <v>11</v>
      </c>
      <c r="D3088" s="61">
        <v>16.812349999999999</v>
      </c>
      <c r="E3088" s="61">
        <v>16.812349999999999</v>
      </c>
      <c r="F3088" s="61">
        <v>0</v>
      </c>
    </row>
    <row r="3089" spans="1:6" s="55" customFormat="1" x14ac:dyDescent="0.25">
      <c r="A3089" s="51" t="str">
        <f t="shared" si="48"/>
        <v>A</v>
      </c>
      <c r="B3089" s="59" t="s">
        <v>258</v>
      </c>
      <c r="C3089" s="60" t="s">
        <v>12</v>
      </c>
      <c r="D3089" s="61">
        <v>7.5517700000000003</v>
      </c>
      <c r="E3089" s="61">
        <v>7.5517700000000003</v>
      </c>
      <c r="F3089" s="61">
        <v>0</v>
      </c>
    </row>
    <row r="3090" spans="1:6" s="55" customFormat="1" ht="18.75" thickBot="1" x14ac:dyDescent="0.3">
      <c r="A3090" s="51" t="str">
        <f t="shared" si="48"/>
        <v>A</v>
      </c>
      <c r="B3090" s="52" t="s">
        <v>1493</v>
      </c>
      <c r="C3090" s="53" t="s">
        <v>1494</v>
      </c>
      <c r="D3090" s="54">
        <v>18.57921</v>
      </c>
      <c r="E3090" s="54">
        <v>18.57921</v>
      </c>
      <c r="F3090" s="54">
        <v>0</v>
      </c>
    </row>
    <row r="3091" spans="1:6" s="55" customFormat="1" ht="15.75" thickTop="1" x14ac:dyDescent="0.25">
      <c r="A3091" s="51" t="str">
        <f t="shared" si="48"/>
        <v>A</v>
      </c>
      <c r="B3091" s="56" t="s">
        <v>258</v>
      </c>
      <c r="C3091" s="57" t="s">
        <v>10</v>
      </c>
      <c r="D3091" s="58">
        <v>18.57921</v>
      </c>
      <c r="E3091" s="58">
        <v>18.57921</v>
      </c>
      <c r="F3091" s="58">
        <v>0</v>
      </c>
    </row>
    <row r="3092" spans="1:6" s="55" customFormat="1" x14ac:dyDescent="0.25">
      <c r="A3092" s="51" t="str">
        <f t="shared" si="48"/>
        <v>A</v>
      </c>
      <c r="B3092" s="59" t="s">
        <v>258</v>
      </c>
      <c r="C3092" s="60" t="s">
        <v>11</v>
      </c>
      <c r="D3092" s="61">
        <v>12.85383</v>
      </c>
      <c r="E3092" s="61">
        <v>12.85383</v>
      </c>
      <c r="F3092" s="61">
        <v>0</v>
      </c>
    </row>
    <row r="3093" spans="1:6" s="55" customFormat="1" x14ac:dyDescent="0.25">
      <c r="A3093" s="51" t="str">
        <f t="shared" si="48"/>
        <v>A</v>
      </c>
      <c r="B3093" s="59" t="s">
        <v>258</v>
      </c>
      <c r="C3093" s="60" t="s">
        <v>12</v>
      </c>
      <c r="D3093" s="61">
        <v>5.6773800000000003</v>
      </c>
      <c r="E3093" s="61">
        <v>5.6773800000000003</v>
      </c>
      <c r="F3093" s="61">
        <v>0</v>
      </c>
    </row>
    <row r="3094" spans="1:6" s="55" customFormat="1" x14ac:dyDescent="0.25">
      <c r="A3094" s="51" t="str">
        <f t="shared" si="48"/>
        <v>A</v>
      </c>
      <c r="B3094" s="59" t="s">
        <v>258</v>
      </c>
      <c r="C3094" s="60" t="s">
        <v>16</v>
      </c>
      <c r="D3094" s="61">
        <v>4.8000000000000001E-2</v>
      </c>
      <c r="E3094" s="61">
        <v>4.8000000000000001E-2</v>
      </c>
      <c r="F3094" s="61">
        <v>0</v>
      </c>
    </row>
    <row r="3095" spans="1:6" s="55" customFormat="1" ht="18.75" thickBot="1" x14ac:dyDescent="0.3">
      <c r="A3095" s="51" t="str">
        <f t="shared" si="48"/>
        <v>A</v>
      </c>
      <c r="B3095" s="52" t="s">
        <v>1495</v>
      </c>
      <c r="C3095" s="53" t="s">
        <v>1496</v>
      </c>
      <c r="D3095" s="54">
        <v>26.582509999999999</v>
      </c>
      <c r="E3095" s="54">
        <v>26.582509999999999</v>
      </c>
      <c r="F3095" s="54">
        <v>0</v>
      </c>
    </row>
    <row r="3096" spans="1:6" s="55" customFormat="1" ht="15.75" thickTop="1" x14ac:dyDescent="0.25">
      <c r="A3096" s="51" t="str">
        <f t="shared" si="48"/>
        <v>A</v>
      </c>
      <c r="B3096" s="56" t="s">
        <v>258</v>
      </c>
      <c r="C3096" s="57" t="s">
        <v>10</v>
      </c>
      <c r="D3096" s="58">
        <v>26.582509999999999</v>
      </c>
      <c r="E3096" s="58">
        <v>26.582509999999999</v>
      </c>
      <c r="F3096" s="58">
        <v>0</v>
      </c>
    </row>
    <row r="3097" spans="1:6" s="55" customFormat="1" x14ac:dyDescent="0.25">
      <c r="A3097" s="51" t="str">
        <f t="shared" si="48"/>
        <v>A</v>
      </c>
      <c r="B3097" s="59" t="s">
        <v>258</v>
      </c>
      <c r="C3097" s="60" t="s">
        <v>11</v>
      </c>
      <c r="D3097" s="61">
        <v>23.574169999999999</v>
      </c>
      <c r="E3097" s="61">
        <v>23.574169999999999</v>
      </c>
      <c r="F3097" s="61">
        <v>0</v>
      </c>
    </row>
    <row r="3098" spans="1:6" s="55" customFormat="1" x14ac:dyDescent="0.25">
      <c r="A3098" s="51" t="str">
        <f t="shared" si="48"/>
        <v>A</v>
      </c>
      <c r="B3098" s="59" t="s">
        <v>258</v>
      </c>
      <c r="C3098" s="60" t="s">
        <v>12</v>
      </c>
      <c r="D3098" s="61">
        <v>2.9516399999999998</v>
      </c>
      <c r="E3098" s="61">
        <v>2.9516399999999998</v>
      </c>
      <c r="F3098" s="61">
        <v>0</v>
      </c>
    </row>
    <row r="3099" spans="1:6" s="55" customFormat="1" x14ac:dyDescent="0.25">
      <c r="A3099" s="51" t="str">
        <f t="shared" si="48"/>
        <v>A</v>
      </c>
      <c r="B3099" s="59" t="s">
        <v>258</v>
      </c>
      <c r="C3099" s="60" t="s">
        <v>16</v>
      </c>
      <c r="D3099" s="61">
        <v>5.67E-2</v>
      </c>
      <c r="E3099" s="61">
        <v>5.67E-2</v>
      </c>
      <c r="F3099" s="61">
        <v>0</v>
      </c>
    </row>
    <row r="3100" spans="1:6" s="55" customFormat="1" ht="18.75" thickBot="1" x14ac:dyDescent="0.3">
      <c r="A3100" s="51" t="str">
        <f t="shared" si="48"/>
        <v>A</v>
      </c>
      <c r="B3100" s="52" t="s">
        <v>1497</v>
      </c>
      <c r="C3100" s="53" t="s">
        <v>1498</v>
      </c>
      <c r="D3100" s="54">
        <v>25.137830000000001</v>
      </c>
      <c r="E3100" s="54">
        <v>25.137830000000001</v>
      </c>
      <c r="F3100" s="54">
        <v>0</v>
      </c>
    </row>
    <row r="3101" spans="1:6" s="55" customFormat="1" ht="15.75" thickTop="1" x14ac:dyDescent="0.25">
      <c r="A3101" s="51" t="str">
        <f t="shared" si="48"/>
        <v>A</v>
      </c>
      <c r="B3101" s="56" t="s">
        <v>258</v>
      </c>
      <c r="C3101" s="57" t="s">
        <v>10</v>
      </c>
      <c r="D3101" s="58">
        <v>25.137830000000001</v>
      </c>
      <c r="E3101" s="58">
        <v>25.137830000000001</v>
      </c>
      <c r="F3101" s="58">
        <v>0</v>
      </c>
    </row>
    <row r="3102" spans="1:6" s="55" customFormat="1" x14ac:dyDescent="0.25">
      <c r="A3102" s="51" t="str">
        <f t="shared" si="48"/>
        <v>A</v>
      </c>
      <c r="B3102" s="59" t="s">
        <v>258</v>
      </c>
      <c r="C3102" s="60" t="s">
        <v>11</v>
      </c>
      <c r="D3102" s="61">
        <v>15.997540000000001</v>
      </c>
      <c r="E3102" s="61">
        <v>15.997540000000001</v>
      </c>
      <c r="F3102" s="61">
        <v>0</v>
      </c>
    </row>
    <row r="3103" spans="1:6" s="55" customFormat="1" x14ac:dyDescent="0.25">
      <c r="A3103" s="51" t="str">
        <f t="shared" si="48"/>
        <v>A</v>
      </c>
      <c r="B3103" s="59" t="s">
        <v>258</v>
      </c>
      <c r="C3103" s="60" t="s">
        <v>12</v>
      </c>
      <c r="D3103" s="61">
        <v>9.1402900000000002</v>
      </c>
      <c r="E3103" s="61">
        <v>9.1402900000000002</v>
      </c>
      <c r="F3103" s="61">
        <v>0</v>
      </c>
    </row>
    <row r="3104" spans="1:6" s="55" customFormat="1" ht="18.75" thickBot="1" x14ac:dyDescent="0.3">
      <c r="A3104" s="51" t="str">
        <f t="shared" si="48"/>
        <v>A</v>
      </c>
      <c r="B3104" s="52" t="s">
        <v>1499</v>
      </c>
      <c r="C3104" s="53" t="s">
        <v>1500</v>
      </c>
      <c r="D3104" s="54">
        <v>25.761140000000001</v>
      </c>
      <c r="E3104" s="54">
        <v>25.761140000000001</v>
      </c>
      <c r="F3104" s="54">
        <v>0</v>
      </c>
    </row>
    <row r="3105" spans="1:6" s="55" customFormat="1" ht="15.75" thickTop="1" x14ac:dyDescent="0.25">
      <c r="A3105" s="51" t="str">
        <f t="shared" si="48"/>
        <v>A</v>
      </c>
      <c r="B3105" s="56" t="s">
        <v>258</v>
      </c>
      <c r="C3105" s="57" t="s">
        <v>10</v>
      </c>
      <c r="D3105" s="58">
        <v>25.761140000000001</v>
      </c>
      <c r="E3105" s="58">
        <v>25.761140000000001</v>
      </c>
      <c r="F3105" s="58">
        <v>0</v>
      </c>
    </row>
    <row r="3106" spans="1:6" s="55" customFormat="1" x14ac:dyDescent="0.25">
      <c r="A3106" s="51" t="str">
        <f t="shared" si="48"/>
        <v>A</v>
      </c>
      <c r="B3106" s="59" t="s">
        <v>258</v>
      </c>
      <c r="C3106" s="60" t="s">
        <v>11</v>
      </c>
      <c r="D3106" s="61">
        <v>20.982020000000002</v>
      </c>
      <c r="E3106" s="61">
        <v>20.982020000000002</v>
      </c>
      <c r="F3106" s="61">
        <v>0</v>
      </c>
    </row>
    <row r="3107" spans="1:6" s="55" customFormat="1" x14ac:dyDescent="0.25">
      <c r="A3107" s="51" t="str">
        <f t="shared" si="48"/>
        <v>A</v>
      </c>
      <c r="B3107" s="59" t="s">
        <v>258</v>
      </c>
      <c r="C3107" s="60" t="s">
        <v>12</v>
      </c>
      <c r="D3107" s="61">
        <v>4.7791199999999998</v>
      </c>
      <c r="E3107" s="61">
        <v>4.7791199999999998</v>
      </c>
      <c r="F3107" s="61">
        <v>0</v>
      </c>
    </row>
    <row r="3108" spans="1:6" s="55" customFormat="1" ht="18.75" thickBot="1" x14ac:dyDescent="0.3">
      <c r="A3108" s="51" t="str">
        <f t="shared" si="48"/>
        <v>A</v>
      </c>
      <c r="B3108" s="52" t="s">
        <v>1501</v>
      </c>
      <c r="C3108" s="53" t="s">
        <v>1502</v>
      </c>
      <c r="D3108" s="54">
        <v>16.359469999999998</v>
      </c>
      <c r="E3108" s="54">
        <v>16.359469999999998</v>
      </c>
      <c r="F3108" s="54">
        <v>0</v>
      </c>
    </row>
    <row r="3109" spans="1:6" s="55" customFormat="1" ht="15.75" thickTop="1" x14ac:dyDescent="0.25">
      <c r="A3109" s="51" t="str">
        <f t="shared" si="48"/>
        <v>A</v>
      </c>
      <c r="B3109" s="56" t="s">
        <v>258</v>
      </c>
      <c r="C3109" s="57" t="s">
        <v>10</v>
      </c>
      <c r="D3109" s="58">
        <v>16.359469999999998</v>
      </c>
      <c r="E3109" s="58">
        <v>16.359469999999998</v>
      </c>
      <c r="F3109" s="58">
        <v>0</v>
      </c>
    </row>
    <row r="3110" spans="1:6" s="55" customFormat="1" x14ac:dyDescent="0.25">
      <c r="A3110" s="51" t="str">
        <f t="shared" si="48"/>
        <v>A</v>
      </c>
      <c r="B3110" s="59" t="s">
        <v>258</v>
      </c>
      <c r="C3110" s="60" t="s">
        <v>11</v>
      </c>
      <c r="D3110" s="61">
        <v>8.6169899999999995</v>
      </c>
      <c r="E3110" s="61">
        <v>8.6169899999999995</v>
      </c>
      <c r="F3110" s="61">
        <v>0</v>
      </c>
    </row>
    <row r="3111" spans="1:6" s="55" customFormat="1" x14ac:dyDescent="0.25">
      <c r="A3111" s="51" t="str">
        <f t="shared" si="48"/>
        <v>A</v>
      </c>
      <c r="B3111" s="59" t="s">
        <v>258</v>
      </c>
      <c r="C3111" s="60" t="s">
        <v>12</v>
      </c>
      <c r="D3111" s="61">
        <v>7.7424799999999996</v>
      </c>
      <c r="E3111" s="61">
        <v>7.7424799999999996</v>
      </c>
      <c r="F3111" s="61">
        <v>0</v>
      </c>
    </row>
    <row r="3112" spans="1:6" s="55" customFormat="1" ht="18.75" thickBot="1" x14ac:dyDescent="0.3">
      <c r="A3112" s="51" t="str">
        <f t="shared" si="48"/>
        <v>A</v>
      </c>
      <c r="B3112" s="52" t="s">
        <v>1503</v>
      </c>
      <c r="C3112" s="53" t="s">
        <v>1504</v>
      </c>
      <c r="D3112" s="54">
        <v>27.138059999999999</v>
      </c>
      <c r="E3112" s="54">
        <v>27.138059999999999</v>
      </c>
      <c r="F3112" s="54">
        <v>0</v>
      </c>
    </row>
    <row r="3113" spans="1:6" s="55" customFormat="1" ht="15.75" thickTop="1" x14ac:dyDescent="0.25">
      <c r="A3113" s="51" t="str">
        <f t="shared" si="48"/>
        <v>A</v>
      </c>
      <c r="B3113" s="56" t="s">
        <v>258</v>
      </c>
      <c r="C3113" s="57" t="s">
        <v>10</v>
      </c>
      <c r="D3113" s="58">
        <v>27.138059999999999</v>
      </c>
      <c r="E3113" s="58">
        <v>27.138059999999999</v>
      </c>
      <c r="F3113" s="58">
        <v>0</v>
      </c>
    </row>
    <row r="3114" spans="1:6" s="55" customFormat="1" x14ac:dyDescent="0.25">
      <c r="A3114" s="51" t="str">
        <f t="shared" si="48"/>
        <v>A</v>
      </c>
      <c r="B3114" s="59" t="s">
        <v>258</v>
      </c>
      <c r="C3114" s="60" t="s">
        <v>11</v>
      </c>
      <c r="D3114" s="61">
        <v>15.939299999999999</v>
      </c>
      <c r="E3114" s="61">
        <v>15.939299999999999</v>
      </c>
      <c r="F3114" s="61">
        <v>0</v>
      </c>
    </row>
    <row r="3115" spans="1:6" s="55" customFormat="1" x14ac:dyDescent="0.25">
      <c r="A3115" s="51" t="str">
        <f t="shared" si="48"/>
        <v>A</v>
      </c>
      <c r="B3115" s="59" t="s">
        <v>258</v>
      </c>
      <c r="C3115" s="60" t="s">
        <v>12</v>
      </c>
      <c r="D3115" s="61">
        <v>11.19876</v>
      </c>
      <c r="E3115" s="61">
        <v>11.19876</v>
      </c>
      <c r="F3115" s="61">
        <v>0</v>
      </c>
    </row>
    <row r="3116" spans="1:6" s="55" customFormat="1" ht="18.75" thickBot="1" x14ac:dyDescent="0.3">
      <c r="A3116" s="51" t="str">
        <f t="shared" si="48"/>
        <v>A</v>
      </c>
      <c r="B3116" s="52" t="s">
        <v>1505</v>
      </c>
      <c r="C3116" s="53" t="s">
        <v>1506</v>
      </c>
      <c r="D3116" s="54">
        <v>26.669229999999999</v>
      </c>
      <c r="E3116" s="54">
        <v>26.669229999999999</v>
      </c>
      <c r="F3116" s="54">
        <v>0</v>
      </c>
    </row>
    <row r="3117" spans="1:6" s="55" customFormat="1" ht="15.75" thickTop="1" x14ac:dyDescent="0.25">
      <c r="A3117" s="51" t="str">
        <f t="shared" si="48"/>
        <v>A</v>
      </c>
      <c r="B3117" s="56" t="s">
        <v>258</v>
      </c>
      <c r="C3117" s="57" t="s">
        <v>10</v>
      </c>
      <c r="D3117" s="58">
        <v>26.669229999999999</v>
      </c>
      <c r="E3117" s="58">
        <v>26.669229999999999</v>
      </c>
      <c r="F3117" s="58">
        <v>0</v>
      </c>
    </row>
    <row r="3118" spans="1:6" s="55" customFormat="1" x14ac:dyDescent="0.25">
      <c r="A3118" s="51" t="str">
        <f t="shared" si="48"/>
        <v>A</v>
      </c>
      <c r="B3118" s="59" t="s">
        <v>258</v>
      </c>
      <c r="C3118" s="60" t="s">
        <v>11</v>
      </c>
      <c r="D3118" s="61">
        <v>15.97017</v>
      </c>
      <c r="E3118" s="61">
        <v>15.97017</v>
      </c>
      <c r="F3118" s="61">
        <v>0</v>
      </c>
    </row>
    <row r="3119" spans="1:6" s="55" customFormat="1" x14ac:dyDescent="0.25">
      <c r="A3119" s="51" t="str">
        <f t="shared" si="48"/>
        <v>A</v>
      </c>
      <c r="B3119" s="59" t="s">
        <v>258</v>
      </c>
      <c r="C3119" s="60" t="s">
        <v>12</v>
      </c>
      <c r="D3119" s="61">
        <v>10.699059999999999</v>
      </c>
      <c r="E3119" s="61">
        <v>10.699059999999999</v>
      </c>
      <c r="F3119" s="61">
        <v>0</v>
      </c>
    </row>
    <row r="3120" spans="1:6" s="55" customFormat="1" ht="18.75" thickBot="1" x14ac:dyDescent="0.3">
      <c r="A3120" s="51" t="str">
        <f t="shared" si="48"/>
        <v>A</v>
      </c>
      <c r="B3120" s="52" t="s">
        <v>1507</v>
      </c>
      <c r="C3120" s="53" t="s">
        <v>1508</v>
      </c>
      <c r="D3120" s="54">
        <v>27.333590000000001</v>
      </c>
      <c r="E3120" s="54">
        <v>27.333590000000001</v>
      </c>
      <c r="F3120" s="54">
        <v>0</v>
      </c>
    </row>
    <row r="3121" spans="1:6" s="55" customFormat="1" ht="15.75" thickTop="1" x14ac:dyDescent="0.25">
      <c r="A3121" s="51" t="str">
        <f t="shared" si="48"/>
        <v>A</v>
      </c>
      <c r="B3121" s="56" t="s">
        <v>258</v>
      </c>
      <c r="C3121" s="57" t="s">
        <v>10</v>
      </c>
      <c r="D3121" s="58">
        <v>27.333590000000001</v>
      </c>
      <c r="E3121" s="58">
        <v>27.333590000000001</v>
      </c>
      <c r="F3121" s="58">
        <v>0</v>
      </c>
    </row>
    <row r="3122" spans="1:6" s="55" customFormat="1" x14ac:dyDescent="0.25">
      <c r="A3122" s="51" t="str">
        <f t="shared" si="48"/>
        <v>A</v>
      </c>
      <c r="B3122" s="59" t="s">
        <v>258</v>
      </c>
      <c r="C3122" s="60" t="s">
        <v>11</v>
      </c>
      <c r="D3122" s="61">
        <v>19.449540000000002</v>
      </c>
      <c r="E3122" s="61">
        <v>19.449540000000002</v>
      </c>
      <c r="F3122" s="61">
        <v>0</v>
      </c>
    </row>
    <row r="3123" spans="1:6" s="55" customFormat="1" x14ac:dyDescent="0.25">
      <c r="A3123" s="51" t="str">
        <f t="shared" si="48"/>
        <v>A</v>
      </c>
      <c r="B3123" s="59" t="s">
        <v>258</v>
      </c>
      <c r="C3123" s="60" t="s">
        <v>12</v>
      </c>
      <c r="D3123" s="61">
        <v>7.85405</v>
      </c>
      <c r="E3123" s="61">
        <v>7.85405</v>
      </c>
      <c r="F3123" s="61">
        <v>0</v>
      </c>
    </row>
    <row r="3124" spans="1:6" s="55" customFormat="1" x14ac:dyDescent="0.25">
      <c r="A3124" s="51" t="str">
        <f t="shared" si="48"/>
        <v>A</v>
      </c>
      <c r="B3124" s="59" t="s">
        <v>258</v>
      </c>
      <c r="C3124" s="60" t="s">
        <v>16</v>
      </c>
      <c r="D3124" s="61">
        <v>0.03</v>
      </c>
      <c r="E3124" s="61">
        <v>0.03</v>
      </c>
      <c r="F3124" s="61">
        <v>0</v>
      </c>
    </row>
    <row r="3125" spans="1:6" s="55" customFormat="1" ht="18.75" thickBot="1" x14ac:dyDescent="0.3">
      <c r="A3125" s="51" t="str">
        <f t="shared" si="48"/>
        <v>A</v>
      </c>
      <c r="B3125" s="52" t="s">
        <v>1509</v>
      </c>
      <c r="C3125" s="53" t="s">
        <v>1510</v>
      </c>
      <c r="D3125" s="54">
        <v>26.89228</v>
      </c>
      <c r="E3125" s="54">
        <v>26.89228</v>
      </c>
      <c r="F3125" s="54">
        <v>0</v>
      </c>
    </row>
    <row r="3126" spans="1:6" s="55" customFormat="1" ht="15.75" thickTop="1" x14ac:dyDescent="0.25">
      <c r="A3126" s="51" t="str">
        <f t="shared" si="48"/>
        <v>A</v>
      </c>
      <c r="B3126" s="56" t="s">
        <v>258</v>
      </c>
      <c r="C3126" s="57" t="s">
        <v>10</v>
      </c>
      <c r="D3126" s="58">
        <v>26.89228</v>
      </c>
      <c r="E3126" s="58">
        <v>26.89228</v>
      </c>
      <c r="F3126" s="58">
        <v>0</v>
      </c>
    </row>
    <row r="3127" spans="1:6" s="55" customFormat="1" x14ac:dyDescent="0.25">
      <c r="A3127" s="51" t="str">
        <f t="shared" si="48"/>
        <v>A</v>
      </c>
      <c r="B3127" s="59" t="s">
        <v>258</v>
      </c>
      <c r="C3127" s="60" t="s">
        <v>11</v>
      </c>
      <c r="D3127" s="61">
        <v>16.00104</v>
      </c>
      <c r="E3127" s="61">
        <v>16.00104</v>
      </c>
      <c r="F3127" s="61">
        <v>0</v>
      </c>
    </row>
    <row r="3128" spans="1:6" s="55" customFormat="1" x14ac:dyDescent="0.25">
      <c r="A3128" s="51" t="str">
        <f t="shared" si="48"/>
        <v>A</v>
      </c>
      <c r="B3128" s="59" t="s">
        <v>258</v>
      </c>
      <c r="C3128" s="60" t="s">
        <v>12</v>
      </c>
      <c r="D3128" s="61">
        <v>10.89124</v>
      </c>
      <c r="E3128" s="61">
        <v>10.89124</v>
      </c>
      <c r="F3128" s="61">
        <v>0</v>
      </c>
    </row>
    <row r="3129" spans="1:6" s="55" customFormat="1" ht="18.75" thickBot="1" x14ac:dyDescent="0.3">
      <c r="A3129" s="51" t="str">
        <f t="shared" si="48"/>
        <v>A</v>
      </c>
      <c r="B3129" s="52" t="s">
        <v>1511</v>
      </c>
      <c r="C3129" s="53" t="s">
        <v>1512</v>
      </c>
      <c r="D3129" s="54">
        <v>32.10772</v>
      </c>
      <c r="E3129" s="54">
        <v>32.10772</v>
      </c>
      <c r="F3129" s="54">
        <v>0</v>
      </c>
    </row>
    <row r="3130" spans="1:6" s="55" customFormat="1" ht="15.75" thickTop="1" x14ac:dyDescent="0.25">
      <c r="A3130" s="51" t="str">
        <f t="shared" si="48"/>
        <v>A</v>
      </c>
      <c r="B3130" s="56" t="s">
        <v>258</v>
      </c>
      <c r="C3130" s="57" t="s">
        <v>10</v>
      </c>
      <c r="D3130" s="58">
        <v>32.10772</v>
      </c>
      <c r="E3130" s="58">
        <v>32.10772</v>
      </c>
      <c r="F3130" s="58">
        <v>0</v>
      </c>
    </row>
    <row r="3131" spans="1:6" s="55" customFormat="1" x14ac:dyDescent="0.25">
      <c r="A3131" s="51" t="str">
        <f t="shared" si="48"/>
        <v>A</v>
      </c>
      <c r="B3131" s="59" t="s">
        <v>258</v>
      </c>
      <c r="C3131" s="60" t="s">
        <v>11</v>
      </c>
      <c r="D3131" s="61">
        <v>22.965209999999999</v>
      </c>
      <c r="E3131" s="61">
        <v>22.965209999999999</v>
      </c>
      <c r="F3131" s="61">
        <v>0</v>
      </c>
    </row>
    <row r="3132" spans="1:6" s="55" customFormat="1" x14ac:dyDescent="0.25">
      <c r="A3132" s="51" t="str">
        <f t="shared" si="48"/>
        <v>A</v>
      </c>
      <c r="B3132" s="59" t="s">
        <v>258</v>
      </c>
      <c r="C3132" s="60" t="s">
        <v>12</v>
      </c>
      <c r="D3132" s="61">
        <v>9.1425099999999997</v>
      </c>
      <c r="E3132" s="61">
        <v>9.1425099999999997</v>
      </c>
      <c r="F3132" s="61">
        <v>0</v>
      </c>
    </row>
    <row r="3133" spans="1:6" s="55" customFormat="1" ht="18.75" thickBot="1" x14ac:dyDescent="0.3">
      <c r="A3133" s="51" t="str">
        <f t="shared" si="48"/>
        <v>A</v>
      </c>
      <c r="B3133" s="52" t="s">
        <v>1513</v>
      </c>
      <c r="C3133" s="53" t="s">
        <v>1514</v>
      </c>
      <c r="D3133" s="54">
        <v>32.223019999999998</v>
      </c>
      <c r="E3133" s="54">
        <v>32.223019999999998</v>
      </c>
      <c r="F3133" s="54">
        <v>0</v>
      </c>
    </row>
    <row r="3134" spans="1:6" s="55" customFormat="1" ht="15.75" thickTop="1" x14ac:dyDescent="0.25">
      <c r="A3134" s="51" t="str">
        <f t="shared" si="48"/>
        <v>A</v>
      </c>
      <c r="B3134" s="56" t="s">
        <v>258</v>
      </c>
      <c r="C3134" s="57" t="s">
        <v>10</v>
      </c>
      <c r="D3134" s="58">
        <v>32.223019999999998</v>
      </c>
      <c r="E3134" s="58">
        <v>32.223019999999998</v>
      </c>
      <c r="F3134" s="58">
        <v>0</v>
      </c>
    </row>
    <row r="3135" spans="1:6" s="55" customFormat="1" x14ac:dyDescent="0.25">
      <c r="A3135" s="51" t="str">
        <f t="shared" si="48"/>
        <v>A</v>
      </c>
      <c r="B3135" s="59" t="s">
        <v>258</v>
      </c>
      <c r="C3135" s="60" t="s">
        <v>11</v>
      </c>
      <c r="D3135" s="61">
        <v>22.6875</v>
      </c>
      <c r="E3135" s="61">
        <v>22.6875</v>
      </c>
      <c r="F3135" s="61">
        <v>0</v>
      </c>
    </row>
    <row r="3136" spans="1:6" s="55" customFormat="1" x14ac:dyDescent="0.25">
      <c r="A3136" s="51" t="str">
        <f t="shared" si="48"/>
        <v>A</v>
      </c>
      <c r="B3136" s="59" t="s">
        <v>258</v>
      </c>
      <c r="C3136" s="60" t="s">
        <v>12</v>
      </c>
      <c r="D3136" s="61">
        <v>9.53552</v>
      </c>
      <c r="E3136" s="61">
        <v>9.53552</v>
      </c>
      <c r="F3136" s="61">
        <v>0</v>
      </c>
    </row>
    <row r="3137" spans="1:6" s="55" customFormat="1" ht="18.75" thickBot="1" x14ac:dyDescent="0.3">
      <c r="A3137" s="51" t="str">
        <f t="shared" si="48"/>
        <v>A</v>
      </c>
      <c r="B3137" s="52" t="s">
        <v>1515</v>
      </c>
      <c r="C3137" s="53" t="s">
        <v>1516</v>
      </c>
      <c r="D3137" s="54">
        <v>21.797130000000003</v>
      </c>
      <c r="E3137" s="54">
        <v>21.797130000000003</v>
      </c>
      <c r="F3137" s="54">
        <v>0</v>
      </c>
    </row>
    <row r="3138" spans="1:6" s="55" customFormat="1" ht="15.75" thickTop="1" x14ac:dyDescent="0.25">
      <c r="A3138" s="51" t="str">
        <f t="shared" si="48"/>
        <v>A</v>
      </c>
      <c r="B3138" s="56" t="s">
        <v>258</v>
      </c>
      <c r="C3138" s="57" t="s">
        <v>10</v>
      </c>
      <c r="D3138" s="58">
        <v>21.797130000000003</v>
      </c>
      <c r="E3138" s="58">
        <v>21.797130000000003</v>
      </c>
      <c r="F3138" s="58">
        <v>0</v>
      </c>
    </row>
    <row r="3139" spans="1:6" s="55" customFormat="1" x14ac:dyDescent="0.25">
      <c r="A3139" s="51" t="str">
        <f t="shared" si="48"/>
        <v>A</v>
      </c>
      <c r="B3139" s="59" t="s">
        <v>258</v>
      </c>
      <c r="C3139" s="60" t="s">
        <v>11</v>
      </c>
      <c r="D3139" s="61">
        <v>11.617929999999999</v>
      </c>
      <c r="E3139" s="61">
        <v>11.617929999999999</v>
      </c>
      <c r="F3139" s="61">
        <v>0</v>
      </c>
    </row>
    <row r="3140" spans="1:6" s="55" customFormat="1" x14ac:dyDescent="0.25">
      <c r="A3140" s="51" t="str">
        <f t="shared" ref="A3140:A3203" si="49">IF(OR(D3140&lt;&gt;0,),"A","B")</f>
        <v>A</v>
      </c>
      <c r="B3140" s="59" t="s">
        <v>258</v>
      </c>
      <c r="C3140" s="60" t="s">
        <v>12</v>
      </c>
      <c r="D3140" s="61">
        <v>10.161200000000001</v>
      </c>
      <c r="E3140" s="61">
        <v>10.161200000000001</v>
      </c>
      <c r="F3140" s="61">
        <v>0</v>
      </c>
    </row>
    <row r="3141" spans="1:6" s="55" customFormat="1" x14ac:dyDescent="0.25">
      <c r="A3141" s="51" t="str">
        <f t="shared" si="49"/>
        <v>A</v>
      </c>
      <c r="B3141" s="59" t="s">
        <v>258</v>
      </c>
      <c r="C3141" s="60" t="s">
        <v>16</v>
      </c>
      <c r="D3141" s="61">
        <v>1.7999999999999999E-2</v>
      </c>
      <c r="E3141" s="61">
        <v>1.7999999999999999E-2</v>
      </c>
      <c r="F3141" s="61">
        <v>0</v>
      </c>
    </row>
    <row r="3142" spans="1:6" s="55" customFormat="1" ht="18.75" thickBot="1" x14ac:dyDescent="0.3">
      <c r="A3142" s="51" t="str">
        <f t="shared" si="49"/>
        <v>A</v>
      </c>
      <c r="B3142" s="52" t="s">
        <v>1517</v>
      </c>
      <c r="C3142" s="53" t="s">
        <v>1518</v>
      </c>
      <c r="D3142" s="54">
        <v>31.866240000000001</v>
      </c>
      <c r="E3142" s="54">
        <v>31.866240000000001</v>
      </c>
      <c r="F3142" s="54">
        <v>0</v>
      </c>
    </row>
    <row r="3143" spans="1:6" s="55" customFormat="1" ht="15.75" thickTop="1" x14ac:dyDescent="0.25">
      <c r="A3143" s="51" t="str">
        <f t="shared" si="49"/>
        <v>A</v>
      </c>
      <c r="B3143" s="56" t="s">
        <v>258</v>
      </c>
      <c r="C3143" s="57" t="s">
        <v>10</v>
      </c>
      <c r="D3143" s="58">
        <v>31.866240000000001</v>
      </c>
      <c r="E3143" s="58">
        <v>31.866240000000001</v>
      </c>
      <c r="F3143" s="58">
        <v>0</v>
      </c>
    </row>
    <row r="3144" spans="1:6" s="55" customFormat="1" x14ac:dyDescent="0.25">
      <c r="A3144" s="51" t="str">
        <f t="shared" si="49"/>
        <v>A</v>
      </c>
      <c r="B3144" s="59" t="s">
        <v>258</v>
      </c>
      <c r="C3144" s="60" t="s">
        <v>11</v>
      </c>
      <c r="D3144" s="61">
        <v>17.162040000000001</v>
      </c>
      <c r="E3144" s="61">
        <v>17.162040000000001</v>
      </c>
      <c r="F3144" s="61">
        <v>0</v>
      </c>
    </row>
    <row r="3145" spans="1:6" s="55" customFormat="1" x14ac:dyDescent="0.25">
      <c r="A3145" s="51" t="str">
        <f t="shared" si="49"/>
        <v>A</v>
      </c>
      <c r="B3145" s="59" t="s">
        <v>258</v>
      </c>
      <c r="C3145" s="60" t="s">
        <v>12</v>
      </c>
      <c r="D3145" s="61">
        <v>6.9993800000000004</v>
      </c>
      <c r="E3145" s="61">
        <v>6.9993800000000004</v>
      </c>
      <c r="F3145" s="61">
        <v>0</v>
      </c>
    </row>
    <row r="3146" spans="1:6" s="55" customFormat="1" x14ac:dyDescent="0.25">
      <c r="A3146" s="51" t="str">
        <f t="shared" si="49"/>
        <v>A</v>
      </c>
      <c r="B3146" s="59" t="s">
        <v>258</v>
      </c>
      <c r="C3146" s="60" t="s">
        <v>15</v>
      </c>
      <c r="D3146" s="61">
        <v>7.7048199999999998</v>
      </c>
      <c r="E3146" s="61">
        <v>7.7048199999999998</v>
      </c>
      <c r="F3146" s="61">
        <v>0</v>
      </c>
    </row>
    <row r="3147" spans="1:6" s="55" customFormat="1" ht="18.75" thickBot="1" x14ac:dyDescent="0.3">
      <c r="A3147" s="51" t="str">
        <f t="shared" si="49"/>
        <v>A</v>
      </c>
      <c r="B3147" s="52" t="s">
        <v>1519</v>
      </c>
      <c r="C3147" s="53" t="s">
        <v>1520</v>
      </c>
      <c r="D3147" s="54">
        <v>38.92689</v>
      </c>
      <c r="E3147" s="54">
        <v>38.92689</v>
      </c>
      <c r="F3147" s="54">
        <v>0</v>
      </c>
    </row>
    <row r="3148" spans="1:6" s="55" customFormat="1" ht="15.75" thickTop="1" x14ac:dyDescent="0.25">
      <c r="A3148" s="51" t="str">
        <f t="shared" si="49"/>
        <v>A</v>
      </c>
      <c r="B3148" s="56" t="s">
        <v>258</v>
      </c>
      <c r="C3148" s="57" t="s">
        <v>10</v>
      </c>
      <c r="D3148" s="58">
        <v>25.044870000000003</v>
      </c>
      <c r="E3148" s="58">
        <v>25.044870000000003</v>
      </c>
      <c r="F3148" s="58">
        <v>0</v>
      </c>
    </row>
    <row r="3149" spans="1:6" s="55" customFormat="1" x14ac:dyDescent="0.25">
      <c r="A3149" s="51" t="str">
        <f t="shared" si="49"/>
        <v>A</v>
      </c>
      <c r="B3149" s="59" t="s">
        <v>258</v>
      </c>
      <c r="C3149" s="60" t="s">
        <v>11</v>
      </c>
      <c r="D3149" s="61">
        <v>11.797499999999999</v>
      </c>
      <c r="E3149" s="61">
        <v>11.797499999999999</v>
      </c>
      <c r="F3149" s="61">
        <v>0</v>
      </c>
    </row>
    <row r="3150" spans="1:6" s="55" customFormat="1" x14ac:dyDescent="0.25">
      <c r="A3150" s="51" t="str">
        <f t="shared" si="49"/>
        <v>A</v>
      </c>
      <c r="B3150" s="59" t="s">
        <v>258</v>
      </c>
      <c r="C3150" s="60" t="s">
        <v>12</v>
      </c>
      <c r="D3150" s="61">
        <v>13.24737</v>
      </c>
      <c r="E3150" s="61">
        <v>13.24737</v>
      </c>
      <c r="F3150" s="61">
        <v>0</v>
      </c>
    </row>
    <row r="3151" spans="1:6" s="55" customFormat="1" x14ac:dyDescent="0.25">
      <c r="A3151" s="51" t="str">
        <f t="shared" si="49"/>
        <v>A</v>
      </c>
      <c r="B3151" s="56" t="s">
        <v>258</v>
      </c>
      <c r="C3151" s="57" t="s">
        <v>17</v>
      </c>
      <c r="D3151" s="58">
        <v>13.882020000000001</v>
      </c>
      <c r="E3151" s="58">
        <v>13.882020000000001</v>
      </c>
      <c r="F3151" s="58">
        <v>0</v>
      </c>
    </row>
    <row r="3152" spans="1:6" s="55" customFormat="1" ht="18.75" thickBot="1" x14ac:dyDescent="0.3">
      <c r="A3152" s="51" t="str">
        <f t="shared" si="49"/>
        <v>A</v>
      </c>
      <c r="B3152" s="52" t="s">
        <v>1521</v>
      </c>
      <c r="C3152" s="53" t="s">
        <v>1522</v>
      </c>
      <c r="D3152" s="54">
        <v>35.392789999999998</v>
      </c>
      <c r="E3152" s="54">
        <v>35.392789999999998</v>
      </c>
      <c r="F3152" s="54">
        <v>0</v>
      </c>
    </row>
    <row r="3153" spans="1:6" s="55" customFormat="1" ht="15.75" thickTop="1" x14ac:dyDescent="0.25">
      <c r="A3153" s="51" t="str">
        <f t="shared" si="49"/>
        <v>A</v>
      </c>
      <c r="B3153" s="56" t="s">
        <v>258</v>
      </c>
      <c r="C3153" s="57" t="s">
        <v>10</v>
      </c>
      <c r="D3153" s="58">
        <v>35.392789999999998</v>
      </c>
      <c r="E3153" s="58">
        <v>35.392789999999998</v>
      </c>
      <c r="F3153" s="58">
        <v>0</v>
      </c>
    </row>
    <row r="3154" spans="1:6" s="55" customFormat="1" x14ac:dyDescent="0.25">
      <c r="A3154" s="51" t="str">
        <f t="shared" si="49"/>
        <v>A</v>
      </c>
      <c r="B3154" s="59" t="s">
        <v>258</v>
      </c>
      <c r="C3154" s="60" t="s">
        <v>11</v>
      </c>
      <c r="D3154" s="61">
        <v>23.482470000000003</v>
      </c>
      <c r="E3154" s="61">
        <v>23.482470000000003</v>
      </c>
      <c r="F3154" s="61">
        <v>0</v>
      </c>
    </row>
    <row r="3155" spans="1:6" s="55" customFormat="1" x14ac:dyDescent="0.25">
      <c r="A3155" s="51" t="str">
        <f t="shared" si="49"/>
        <v>A</v>
      </c>
      <c r="B3155" s="59" t="s">
        <v>258</v>
      </c>
      <c r="C3155" s="60" t="s">
        <v>12</v>
      </c>
      <c r="D3155" s="61">
        <v>11.91032</v>
      </c>
      <c r="E3155" s="61">
        <v>11.91032</v>
      </c>
      <c r="F3155" s="61">
        <v>0</v>
      </c>
    </row>
    <row r="3156" spans="1:6" s="55" customFormat="1" ht="18.75" thickBot="1" x14ac:dyDescent="0.3">
      <c r="A3156" s="51" t="str">
        <f t="shared" si="49"/>
        <v>A</v>
      </c>
      <c r="B3156" s="52" t="s">
        <v>1523</v>
      </c>
      <c r="C3156" s="53" t="s">
        <v>1524</v>
      </c>
      <c r="D3156" s="54">
        <v>26.16488</v>
      </c>
      <c r="E3156" s="54">
        <v>26.16488</v>
      </c>
      <c r="F3156" s="54">
        <v>0</v>
      </c>
    </row>
    <row r="3157" spans="1:6" s="55" customFormat="1" ht="15.75" thickTop="1" x14ac:dyDescent="0.25">
      <c r="A3157" s="51" t="str">
        <f t="shared" si="49"/>
        <v>A</v>
      </c>
      <c r="B3157" s="56" t="s">
        <v>258</v>
      </c>
      <c r="C3157" s="57" t="s">
        <v>10</v>
      </c>
      <c r="D3157" s="58">
        <v>26.16488</v>
      </c>
      <c r="E3157" s="58">
        <v>26.16488</v>
      </c>
      <c r="F3157" s="58">
        <v>0</v>
      </c>
    </row>
    <row r="3158" spans="1:6" s="55" customFormat="1" x14ac:dyDescent="0.25">
      <c r="A3158" s="51" t="str">
        <f t="shared" si="49"/>
        <v>A</v>
      </c>
      <c r="B3158" s="59" t="s">
        <v>258</v>
      </c>
      <c r="C3158" s="60" t="s">
        <v>11</v>
      </c>
      <c r="D3158" s="61">
        <v>16.233360000000001</v>
      </c>
      <c r="E3158" s="61">
        <v>16.233360000000001</v>
      </c>
      <c r="F3158" s="61">
        <v>0</v>
      </c>
    </row>
    <row r="3159" spans="1:6" s="55" customFormat="1" x14ac:dyDescent="0.25">
      <c r="A3159" s="51" t="str">
        <f t="shared" si="49"/>
        <v>A</v>
      </c>
      <c r="B3159" s="59" t="s">
        <v>258</v>
      </c>
      <c r="C3159" s="60" t="s">
        <v>12</v>
      </c>
      <c r="D3159" s="61">
        <v>9.9315200000000008</v>
      </c>
      <c r="E3159" s="61">
        <v>9.9315200000000008</v>
      </c>
      <c r="F3159" s="61">
        <v>0</v>
      </c>
    </row>
    <row r="3160" spans="1:6" s="55" customFormat="1" ht="18.75" thickBot="1" x14ac:dyDescent="0.3">
      <c r="A3160" s="51" t="str">
        <f t="shared" si="49"/>
        <v>A</v>
      </c>
      <c r="B3160" s="52" t="s">
        <v>1525</v>
      </c>
      <c r="C3160" s="53" t="s">
        <v>1526</v>
      </c>
      <c r="D3160" s="54">
        <v>23.288979999999999</v>
      </c>
      <c r="E3160" s="54">
        <v>23.288979999999999</v>
      </c>
      <c r="F3160" s="54">
        <v>0</v>
      </c>
    </row>
    <row r="3161" spans="1:6" s="55" customFormat="1" ht="15.75" thickTop="1" x14ac:dyDescent="0.25">
      <c r="A3161" s="51" t="str">
        <f t="shared" si="49"/>
        <v>A</v>
      </c>
      <c r="B3161" s="56" t="s">
        <v>258</v>
      </c>
      <c r="C3161" s="57" t="s">
        <v>10</v>
      </c>
      <c r="D3161" s="58">
        <v>23.288979999999999</v>
      </c>
      <c r="E3161" s="58">
        <v>23.288979999999999</v>
      </c>
      <c r="F3161" s="58">
        <v>0</v>
      </c>
    </row>
    <row r="3162" spans="1:6" s="55" customFormat="1" x14ac:dyDescent="0.25">
      <c r="A3162" s="51" t="str">
        <f t="shared" si="49"/>
        <v>A</v>
      </c>
      <c r="B3162" s="59" t="s">
        <v>258</v>
      </c>
      <c r="C3162" s="60" t="s">
        <v>11</v>
      </c>
      <c r="D3162" s="61">
        <v>16.00104</v>
      </c>
      <c r="E3162" s="61">
        <v>16.00104</v>
      </c>
      <c r="F3162" s="61">
        <v>0</v>
      </c>
    </row>
    <row r="3163" spans="1:6" s="55" customFormat="1" x14ac:dyDescent="0.25">
      <c r="A3163" s="51" t="str">
        <f t="shared" si="49"/>
        <v>A</v>
      </c>
      <c r="B3163" s="59" t="s">
        <v>258</v>
      </c>
      <c r="C3163" s="60" t="s">
        <v>12</v>
      </c>
      <c r="D3163" s="61">
        <v>7.2208900000000007</v>
      </c>
      <c r="E3163" s="61">
        <v>7.2208900000000007</v>
      </c>
      <c r="F3163" s="61">
        <v>0</v>
      </c>
    </row>
    <row r="3164" spans="1:6" s="55" customFormat="1" x14ac:dyDescent="0.25">
      <c r="A3164" s="51" t="str">
        <f t="shared" si="49"/>
        <v>A</v>
      </c>
      <c r="B3164" s="59" t="s">
        <v>258</v>
      </c>
      <c r="C3164" s="60" t="s">
        <v>16</v>
      </c>
      <c r="D3164" s="61">
        <v>6.7049999999999998E-2</v>
      </c>
      <c r="E3164" s="61">
        <v>6.7049999999999998E-2</v>
      </c>
      <c r="F3164" s="61">
        <v>0</v>
      </c>
    </row>
    <row r="3165" spans="1:6" s="55" customFormat="1" ht="18.75" thickBot="1" x14ac:dyDescent="0.3">
      <c r="A3165" s="51" t="str">
        <f t="shared" si="49"/>
        <v>A</v>
      </c>
      <c r="B3165" s="52" t="s">
        <v>1527</v>
      </c>
      <c r="C3165" s="53" t="s">
        <v>1528</v>
      </c>
      <c r="D3165" s="54">
        <v>24.66197</v>
      </c>
      <c r="E3165" s="54">
        <v>24.66197</v>
      </c>
      <c r="F3165" s="54">
        <v>0</v>
      </c>
    </row>
    <row r="3166" spans="1:6" s="55" customFormat="1" ht="15.75" thickTop="1" x14ac:dyDescent="0.25">
      <c r="A3166" s="51" t="str">
        <f t="shared" si="49"/>
        <v>A</v>
      </c>
      <c r="B3166" s="56" t="s">
        <v>258</v>
      </c>
      <c r="C3166" s="57" t="s">
        <v>10</v>
      </c>
      <c r="D3166" s="58">
        <v>24.66197</v>
      </c>
      <c r="E3166" s="58">
        <v>24.66197</v>
      </c>
      <c r="F3166" s="58">
        <v>0</v>
      </c>
    </row>
    <row r="3167" spans="1:6" s="55" customFormat="1" x14ac:dyDescent="0.25">
      <c r="A3167" s="51" t="str">
        <f t="shared" si="49"/>
        <v>A</v>
      </c>
      <c r="B3167" s="59" t="s">
        <v>258</v>
      </c>
      <c r="C3167" s="60" t="s">
        <v>11</v>
      </c>
      <c r="D3167" s="61">
        <v>16.00104</v>
      </c>
      <c r="E3167" s="61">
        <v>16.00104</v>
      </c>
      <c r="F3167" s="61">
        <v>0</v>
      </c>
    </row>
    <row r="3168" spans="1:6" s="55" customFormat="1" x14ac:dyDescent="0.25">
      <c r="A3168" s="51" t="str">
        <f t="shared" si="49"/>
        <v>A</v>
      </c>
      <c r="B3168" s="59" t="s">
        <v>258</v>
      </c>
      <c r="C3168" s="60" t="s">
        <v>12</v>
      </c>
      <c r="D3168" s="61">
        <v>8.5919299999999996</v>
      </c>
      <c r="E3168" s="61">
        <v>8.5919299999999996</v>
      </c>
      <c r="F3168" s="61">
        <v>0</v>
      </c>
    </row>
    <row r="3169" spans="1:6" s="55" customFormat="1" x14ac:dyDescent="0.25">
      <c r="A3169" s="51" t="str">
        <f t="shared" si="49"/>
        <v>A</v>
      </c>
      <c r="B3169" s="59" t="s">
        <v>258</v>
      </c>
      <c r="C3169" s="60" t="s">
        <v>16</v>
      </c>
      <c r="D3169" s="61">
        <v>6.9000000000000006E-2</v>
      </c>
      <c r="E3169" s="61">
        <v>6.9000000000000006E-2</v>
      </c>
      <c r="F3169" s="61">
        <v>0</v>
      </c>
    </row>
    <row r="3170" spans="1:6" s="55" customFormat="1" ht="18.75" thickBot="1" x14ac:dyDescent="0.3">
      <c r="A3170" s="51" t="str">
        <f t="shared" si="49"/>
        <v>A</v>
      </c>
      <c r="B3170" s="52" t="s">
        <v>1529</v>
      </c>
      <c r="C3170" s="53" t="s">
        <v>1530</v>
      </c>
      <c r="D3170" s="54">
        <v>18.61937</v>
      </c>
      <c r="E3170" s="54">
        <v>18.61937</v>
      </c>
      <c r="F3170" s="54">
        <v>0</v>
      </c>
    </row>
    <row r="3171" spans="1:6" s="55" customFormat="1" ht="15.75" thickTop="1" x14ac:dyDescent="0.25">
      <c r="A3171" s="51" t="str">
        <f t="shared" si="49"/>
        <v>A</v>
      </c>
      <c r="B3171" s="56" t="s">
        <v>258</v>
      </c>
      <c r="C3171" s="57" t="s">
        <v>10</v>
      </c>
      <c r="D3171" s="58">
        <v>18.61937</v>
      </c>
      <c r="E3171" s="58">
        <v>18.61937</v>
      </c>
      <c r="F3171" s="58">
        <v>0</v>
      </c>
    </row>
    <row r="3172" spans="1:6" s="55" customFormat="1" x14ac:dyDescent="0.25">
      <c r="A3172" s="51" t="str">
        <f t="shared" si="49"/>
        <v>A</v>
      </c>
      <c r="B3172" s="59" t="s">
        <v>258</v>
      </c>
      <c r="C3172" s="60" t="s">
        <v>11</v>
      </c>
      <c r="D3172" s="61">
        <v>12.584</v>
      </c>
      <c r="E3172" s="61">
        <v>12.584</v>
      </c>
      <c r="F3172" s="61">
        <v>0</v>
      </c>
    </row>
    <row r="3173" spans="1:6" s="55" customFormat="1" x14ac:dyDescent="0.25">
      <c r="A3173" s="51" t="str">
        <f t="shared" si="49"/>
        <v>A</v>
      </c>
      <c r="B3173" s="59" t="s">
        <v>258</v>
      </c>
      <c r="C3173" s="60" t="s">
        <v>12</v>
      </c>
      <c r="D3173" s="61">
        <v>4.4623699999999999</v>
      </c>
      <c r="E3173" s="61">
        <v>4.4623699999999999</v>
      </c>
      <c r="F3173" s="61">
        <v>0</v>
      </c>
    </row>
    <row r="3174" spans="1:6" s="55" customFormat="1" x14ac:dyDescent="0.25">
      <c r="A3174" s="51" t="str">
        <f t="shared" si="49"/>
        <v>A</v>
      </c>
      <c r="B3174" s="59" t="s">
        <v>258</v>
      </c>
      <c r="C3174" s="60" t="s">
        <v>15</v>
      </c>
      <c r="D3174" s="61">
        <v>1.573</v>
      </c>
      <c r="E3174" s="61">
        <v>1.573</v>
      </c>
      <c r="F3174" s="61">
        <v>0</v>
      </c>
    </row>
    <row r="3175" spans="1:6" s="55" customFormat="1" ht="18.75" thickBot="1" x14ac:dyDescent="0.3">
      <c r="A3175" s="51" t="str">
        <f t="shared" si="49"/>
        <v>A</v>
      </c>
      <c r="B3175" s="52" t="s">
        <v>1531</v>
      </c>
      <c r="C3175" s="53" t="s">
        <v>1532</v>
      </c>
      <c r="D3175" s="54">
        <v>27.912189999999999</v>
      </c>
      <c r="E3175" s="54">
        <v>27.912189999999999</v>
      </c>
      <c r="F3175" s="54">
        <v>0</v>
      </c>
    </row>
    <row r="3176" spans="1:6" s="55" customFormat="1" ht="15.75" thickTop="1" x14ac:dyDescent="0.25">
      <c r="A3176" s="51" t="str">
        <f t="shared" si="49"/>
        <v>A</v>
      </c>
      <c r="B3176" s="56" t="s">
        <v>258</v>
      </c>
      <c r="C3176" s="57" t="s">
        <v>10</v>
      </c>
      <c r="D3176" s="58">
        <v>27.912189999999999</v>
      </c>
      <c r="E3176" s="58">
        <v>27.912189999999999</v>
      </c>
      <c r="F3176" s="58">
        <v>0</v>
      </c>
    </row>
    <row r="3177" spans="1:6" s="55" customFormat="1" x14ac:dyDescent="0.25">
      <c r="A3177" s="51" t="str">
        <f t="shared" si="49"/>
        <v>A</v>
      </c>
      <c r="B3177" s="59" t="s">
        <v>258</v>
      </c>
      <c r="C3177" s="60" t="s">
        <v>11</v>
      </c>
      <c r="D3177" s="61">
        <v>18.237479999999998</v>
      </c>
      <c r="E3177" s="61">
        <v>18.237479999999998</v>
      </c>
      <c r="F3177" s="61">
        <v>0</v>
      </c>
    </row>
    <row r="3178" spans="1:6" s="55" customFormat="1" x14ac:dyDescent="0.25">
      <c r="A3178" s="51" t="str">
        <f t="shared" si="49"/>
        <v>A</v>
      </c>
      <c r="B3178" s="59" t="s">
        <v>258</v>
      </c>
      <c r="C3178" s="60" t="s">
        <v>12</v>
      </c>
      <c r="D3178" s="61">
        <v>9.59971</v>
      </c>
      <c r="E3178" s="61">
        <v>9.59971</v>
      </c>
      <c r="F3178" s="61">
        <v>0</v>
      </c>
    </row>
    <row r="3179" spans="1:6" s="55" customFormat="1" x14ac:dyDescent="0.25">
      <c r="A3179" s="51" t="str">
        <f t="shared" si="49"/>
        <v>A</v>
      </c>
      <c r="B3179" s="59" t="s">
        <v>258</v>
      </c>
      <c r="C3179" s="60" t="s">
        <v>16</v>
      </c>
      <c r="D3179" s="61">
        <v>7.4999999999999997E-2</v>
      </c>
      <c r="E3179" s="61">
        <v>7.4999999999999997E-2</v>
      </c>
      <c r="F3179" s="61">
        <v>0</v>
      </c>
    </row>
    <row r="3180" spans="1:6" s="55" customFormat="1" ht="18.75" thickBot="1" x14ac:dyDescent="0.3">
      <c r="A3180" s="51" t="str">
        <f t="shared" si="49"/>
        <v>A</v>
      </c>
      <c r="B3180" s="52" t="s">
        <v>1533</v>
      </c>
      <c r="C3180" s="53" t="s">
        <v>1534</v>
      </c>
      <c r="D3180" s="54">
        <v>34.560660000000006</v>
      </c>
      <c r="E3180" s="54">
        <v>34.560660000000006</v>
      </c>
      <c r="F3180" s="54">
        <v>0</v>
      </c>
    </row>
    <row r="3181" spans="1:6" s="55" customFormat="1" ht="15.75" thickTop="1" x14ac:dyDescent="0.25">
      <c r="A3181" s="51" t="str">
        <f t="shared" si="49"/>
        <v>A</v>
      </c>
      <c r="B3181" s="56" t="s">
        <v>258</v>
      </c>
      <c r="C3181" s="57" t="s">
        <v>10</v>
      </c>
      <c r="D3181" s="58">
        <v>34.560660000000006</v>
      </c>
      <c r="E3181" s="58">
        <v>34.560660000000006</v>
      </c>
      <c r="F3181" s="58">
        <v>0</v>
      </c>
    </row>
    <row r="3182" spans="1:6" s="55" customFormat="1" x14ac:dyDescent="0.25">
      <c r="A3182" s="51" t="str">
        <f t="shared" si="49"/>
        <v>A</v>
      </c>
      <c r="B3182" s="59" t="s">
        <v>258</v>
      </c>
      <c r="C3182" s="60" t="s">
        <v>11</v>
      </c>
      <c r="D3182" s="61">
        <v>23.619520000000001</v>
      </c>
      <c r="E3182" s="61">
        <v>23.619520000000001</v>
      </c>
      <c r="F3182" s="61">
        <v>0</v>
      </c>
    </row>
    <row r="3183" spans="1:6" s="55" customFormat="1" x14ac:dyDescent="0.25">
      <c r="A3183" s="51" t="str">
        <f t="shared" si="49"/>
        <v>A</v>
      </c>
      <c r="B3183" s="59" t="s">
        <v>258</v>
      </c>
      <c r="C3183" s="60" t="s">
        <v>12</v>
      </c>
      <c r="D3183" s="61">
        <v>10.86914</v>
      </c>
      <c r="E3183" s="61">
        <v>10.86914</v>
      </c>
      <c r="F3183" s="61">
        <v>0</v>
      </c>
    </row>
    <row r="3184" spans="1:6" s="55" customFormat="1" x14ac:dyDescent="0.25">
      <c r="A3184" s="51" t="str">
        <f t="shared" si="49"/>
        <v>A</v>
      </c>
      <c r="B3184" s="59" t="s">
        <v>258</v>
      </c>
      <c r="C3184" s="60" t="s">
        <v>16</v>
      </c>
      <c r="D3184" s="61">
        <v>7.1999999999999995E-2</v>
      </c>
      <c r="E3184" s="61">
        <v>7.1999999999999995E-2</v>
      </c>
      <c r="F3184" s="61">
        <v>0</v>
      </c>
    </row>
    <row r="3185" spans="1:6" s="55" customFormat="1" ht="18.75" thickBot="1" x14ac:dyDescent="0.3">
      <c r="A3185" s="51" t="str">
        <f t="shared" si="49"/>
        <v>A</v>
      </c>
      <c r="B3185" s="52" t="s">
        <v>1535</v>
      </c>
      <c r="C3185" s="53" t="s">
        <v>1536</v>
      </c>
      <c r="D3185" s="54">
        <v>22.25966</v>
      </c>
      <c r="E3185" s="54">
        <v>22.25966</v>
      </c>
      <c r="F3185" s="54">
        <v>0</v>
      </c>
    </row>
    <row r="3186" spans="1:6" s="55" customFormat="1" ht="15.75" thickTop="1" x14ac:dyDescent="0.25">
      <c r="A3186" s="51" t="str">
        <f t="shared" si="49"/>
        <v>A</v>
      </c>
      <c r="B3186" s="56" t="s">
        <v>258</v>
      </c>
      <c r="C3186" s="57" t="s">
        <v>10</v>
      </c>
      <c r="D3186" s="58">
        <v>22.25966</v>
      </c>
      <c r="E3186" s="58">
        <v>22.25966</v>
      </c>
      <c r="F3186" s="58">
        <v>0</v>
      </c>
    </row>
    <row r="3187" spans="1:6" s="55" customFormat="1" x14ac:dyDescent="0.25">
      <c r="A3187" s="51" t="str">
        <f t="shared" si="49"/>
        <v>A</v>
      </c>
      <c r="B3187" s="59" t="s">
        <v>258</v>
      </c>
      <c r="C3187" s="60" t="s">
        <v>11</v>
      </c>
      <c r="D3187" s="61">
        <v>11.897309999999999</v>
      </c>
      <c r="E3187" s="61">
        <v>11.897309999999999</v>
      </c>
      <c r="F3187" s="61">
        <v>0</v>
      </c>
    </row>
    <row r="3188" spans="1:6" s="55" customFormat="1" x14ac:dyDescent="0.25">
      <c r="A3188" s="51" t="str">
        <f t="shared" si="49"/>
        <v>A</v>
      </c>
      <c r="B3188" s="59" t="s">
        <v>258</v>
      </c>
      <c r="C3188" s="60" t="s">
        <v>12</v>
      </c>
      <c r="D3188" s="61">
        <v>10.362350000000001</v>
      </c>
      <c r="E3188" s="61">
        <v>10.362350000000001</v>
      </c>
      <c r="F3188" s="61">
        <v>0</v>
      </c>
    </row>
    <row r="3189" spans="1:6" s="55" customFormat="1" ht="18.75" thickBot="1" x14ac:dyDescent="0.3">
      <c r="A3189" s="51" t="str">
        <f t="shared" si="49"/>
        <v>A</v>
      </c>
      <c r="B3189" s="52" t="s">
        <v>1537</v>
      </c>
      <c r="C3189" s="53" t="s">
        <v>1538</v>
      </c>
      <c r="D3189" s="54">
        <v>30.3688</v>
      </c>
      <c r="E3189" s="54">
        <v>30.3688</v>
      </c>
      <c r="F3189" s="54">
        <v>0</v>
      </c>
    </row>
    <row r="3190" spans="1:6" s="55" customFormat="1" ht="15.75" thickTop="1" x14ac:dyDescent="0.25">
      <c r="A3190" s="51" t="str">
        <f t="shared" si="49"/>
        <v>A</v>
      </c>
      <c r="B3190" s="56" t="s">
        <v>258</v>
      </c>
      <c r="C3190" s="57" t="s">
        <v>10</v>
      </c>
      <c r="D3190" s="58">
        <v>30.3688</v>
      </c>
      <c r="E3190" s="58">
        <v>30.3688</v>
      </c>
      <c r="F3190" s="58">
        <v>0</v>
      </c>
    </row>
    <row r="3191" spans="1:6" s="55" customFormat="1" x14ac:dyDescent="0.25">
      <c r="A3191" s="51" t="str">
        <f t="shared" si="49"/>
        <v>A</v>
      </c>
      <c r="B3191" s="59" t="s">
        <v>258</v>
      </c>
      <c r="C3191" s="60" t="s">
        <v>11</v>
      </c>
      <c r="D3191" s="61">
        <v>19.378799999999998</v>
      </c>
      <c r="E3191" s="61">
        <v>19.378799999999998</v>
      </c>
      <c r="F3191" s="61">
        <v>0</v>
      </c>
    </row>
    <row r="3192" spans="1:6" s="55" customFormat="1" x14ac:dyDescent="0.25">
      <c r="A3192" s="51" t="str">
        <f t="shared" si="49"/>
        <v>A</v>
      </c>
      <c r="B3192" s="59" t="s">
        <v>258</v>
      </c>
      <c r="C3192" s="60" t="s">
        <v>12</v>
      </c>
      <c r="D3192" s="61">
        <v>10.99</v>
      </c>
      <c r="E3192" s="61">
        <v>10.99</v>
      </c>
      <c r="F3192" s="61">
        <v>0</v>
      </c>
    </row>
    <row r="3193" spans="1:6" s="55" customFormat="1" ht="18.75" thickBot="1" x14ac:dyDescent="0.3">
      <c r="A3193" s="51" t="str">
        <f t="shared" si="49"/>
        <v>A</v>
      </c>
      <c r="B3193" s="52" t="s">
        <v>1539</v>
      </c>
      <c r="C3193" s="53" t="s">
        <v>1540</v>
      </c>
      <c r="D3193" s="54">
        <v>23.71791</v>
      </c>
      <c r="E3193" s="54">
        <v>23.71791</v>
      </c>
      <c r="F3193" s="54">
        <v>0</v>
      </c>
    </row>
    <row r="3194" spans="1:6" s="55" customFormat="1" ht="15.75" thickTop="1" x14ac:dyDescent="0.25">
      <c r="A3194" s="51" t="str">
        <f t="shared" si="49"/>
        <v>A</v>
      </c>
      <c r="B3194" s="56" t="s">
        <v>258</v>
      </c>
      <c r="C3194" s="57" t="s">
        <v>10</v>
      </c>
      <c r="D3194" s="58">
        <v>23.71791</v>
      </c>
      <c r="E3194" s="58">
        <v>23.71791</v>
      </c>
      <c r="F3194" s="58">
        <v>0</v>
      </c>
    </row>
    <row r="3195" spans="1:6" s="55" customFormat="1" x14ac:dyDescent="0.25">
      <c r="A3195" s="51" t="str">
        <f t="shared" si="49"/>
        <v>A</v>
      </c>
      <c r="B3195" s="59" t="s">
        <v>258</v>
      </c>
      <c r="C3195" s="60" t="s">
        <v>11</v>
      </c>
      <c r="D3195" s="61">
        <v>15.8649</v>
      </c>
      <c r="E3195" s="61">
        <v>15.8649</v>
      </c>
      <c r="F3195" s="61">
        <v>0</v>
      </c>
    </row>
    <row r="3196" spans="1:6" s="55" customFormat="1" x14ac:dyDescent="0.25">
      <c r="A3196" s="51" t="str">
        <f t="shared" si="49"/>
        <v>A</v>
      </c>
      <c r="B3196" s="59" t="s">
        <v>258</v>
      </c>
      <c r="C3196" s="60" t="s">
        <v>12</v>
      </c>
      <c r="D3196" s="61">
        <v>7.8530100000000003</v>
      </c>
      <c r="E3196" s="61">
        <v>7.8530100000000003</v>
      </c>
      <c r="F3196" s="61">
        <v>0</v>
      </c>
    </row>
    <row r="3197" spans="1:6" s="55" customFormat="1" ht="18.75" thickBot="1" x14ac:dyDescent="0.3">
      <c r="A3197" s="51" t="str">
        <f t="shared" si="49"/>
        <v>A</v>
      </c>
      <c r="B3197" s="52" t="s">
        <v>1541</v>
      </c>
      <c r="C3197" s="53" t="s">
        <v>1542</v>
      </c>
      <c r="D3197" s="54">
        <v>28.740080000000003</v>
      </c>
      <c r="E3197" s="54">
        <v>28.740080000000003</v>
      </c>
      <c r="F3197" s="54">
        <v>0</v>
      </c>
    </row>
    <row r="3198" spans="1:6" s="55" customFormat="1" ht="15.75" thickTop="1" x14ac:dyDescent="0.25">
      <c r="A3198" s="51" t="str">
        <f t="shared" si="49"/>
        <v>A</v>
      </c>
      <c r="B3198" s="56" t="s">
        <v>258</v>
      </c>
      <c r="C3198" s="57" t="s">
        <v>10</v>
      </c>
      <c r="D3198" s="58">
        <v>28.740080000000003</v>
      </c>
      <c r="E3198" s="58">
        <v>28.740080000000003</v>
      </c>
      <c r="F3198" s="58">
        <v>0</v>
      </c>
    </row>
    <row r="3199" spans="1:6" s="55" customFormat="1" x14ac:dyDescent="0.25">
      <c r="A3199" s="51" t="str">
        <f t="shared" si="49"/>
        <v>A</v>
      </c>
      <c r="B3199" s="59" t="s">
        <v>258</v>
      </c>
      <c r="C3199" s="60" t="s">
        <v>11</v>
      </c>
      <c r="D3199" s="61">
        <v>19.378709999999998</v>
      </c>
      <c r="E3199" s="61">
        <v>19.378709999999998</v>
      </c>
      <c r="F3199" s="61">
        <v>0</v>
      </c>
    </row>
    <row r="3200" spans="1:6" s="55" customFormat="1" x14ac:dyDescent="0.25">
      <c r="A3200" s="51" t="str">
        <f t="shared" si="49"/>
        <v>A</v>
      </c>
      <c r="B3200" s="59" t="s">
        <v>258</v>
      </c>
      <c r="C3200" s="60" t="s">
        <v>12</v>
      </c>
      <c r="D3200" s="61">
        <v>9.3220100000000006</v>
      </c>
      <c r="E3200" s="61">
        <v>9.3220100000000006</v>
      </c>
      <c r="F3200" s="61">
        <v>0</v>
      </c>
    </row>
    <row r="3201" spans="1:6" s="55" customFormat="1" x14ac:dyDescent="0.25">
      <c r="A3201" s="51" t="str">
        <f t="shared" si="49"/>
        <v>A</v>
      </c>
      <c r="B3201" s="59" t="s">
        <v>258</v>
      </c>
      <c r="C3201" s="60" t="s">
        <v>16</v>
      </c>
      <c r="D3201" s="61">
        <v>3.9359999999999999E-2</v>
      </c>
      <c r="E3201" s="61">
        <v>3.9359999999999999E-2</v>
      </c>
      <c r="F3201" s="61">
        <v>0</v>
      </c>
    </row>
    <row r="3202" spans="1:6" s="55" customFormat="1" ht="18.75" thickBot="1" x14ac:dyDescent="0.3">
      <c r="A3202" s="51" t="str">
        <f t="shared" si="49"/>
        <v>A</v>
      </c>
      <c r="B3202" s="52" t="s">
        <v>1543</v>
      </c>
      <c r="C3202" s="53" t="s">
        <v>1544</v>
      </c>
      <c r="D3202" s="54">
        <v>25.610199999999999</v>
      </c>
      <c r="E3202" s="54">
        <v>25.610199999999999</v>
      </c>
      <c r="F3202" s="54">
        <v>0</v>
      </c>
    </row>
    <row r="3203" spans="1:6" s="55" customFormat="1" ht="15.75" thickTop="1" x14ac:dyDescent="0.25">
      <c r="A3203" s="51" t="str">
        <f t="shared" si="49"/>
        <v>A</v>
      </c>
      <c r="B3203" s="56" t="s">
        <v>258</v>
      </c>
      <c r="C3203" s="57" t="s">
        <v>10</v>
      </c>
      <c r="D3203" s="58">
        <v>25.610199999999999</v>
      </c>
      <c r="E3203" s="58">
        <v>25.610199999999999</v>
      </c>
      <c r="F3203" s="58">
        <v>0</v>
      </c>
    </row>
    <row r="3204" spans="1:6" s="55" customFormat="1" x14ac:dyDescent="0.25">
      <c r="A3204" s="51" t="str">
        <f t="shared" ref="A3204:A3267" si="50">IF(OR(D3204&lt;&gt;0,),"A","B")</f>
        <v>A</v>
      </c>
      <c r="B3204" s="59" t="s">
        <v>258</v>
      </c>
      <c r="C3204" s="60" t="s">
        <v>11</v>
      </c>
      <c r="D3204" s="61">
        <v>12.85383</v>
      </c>
      <c r="E3204" s="61">
        <v>12.85383</v>
      </c>
      <c r="F3204" s="61">
        <v>0</v>
      </c>
    </row>
    <row r="3205" spans="1:6" s="55" customFormat="1" x14ac:dyDescent="0.25">
      <c r="A3205" s="51" t="str">
        <f t="shared" si="50"/>
        <v>A</v>
      </c>
      <c r="B3205" s="59" t="s">
        <v>258</v>
      </c>
      <c r="C3205" s="60" t="s">
        <v>12</v>
      </c>
      <c r="D3205" s="61">
        <v>12.75637</v>
      </c>
      <c r="E3205" s="61">
        <v>12.75637</v>
      </c>
      <c r="F3205" s="61">
        <v>0</v>
      </c>
    </row>
    <row r="3206" spans="1:6" s="55" customFormat="1" ht="18.75" thickBot="1" x14ac:dyDescent="0.3">
      <c r="A3206" s="51" t="str">
        <f t="shared" si="50"/>
        <v>A</v>
      </c>
      <c r="B3206" s="52" t="s">
        <v>1545</v>
      </c>
      <c r="C3206" s="53" t="s">
        <v>1546</v>
      </c>
      <c r="D3206" s="54">
        <v>35.925319999999999</v>
      </c>
      <c r="E3206" s="54">
        <v>35.925319999999999</v>
      </c>
      <c r="F3206" s="54">
        <v>0</v>
      </c>
    </row>
    <row r="3207" spans="1:6" s="55" customFormat="1" ht="15.75" thickTop="1" x14ac:dyDescent="0.25">
      <c r="A3207" s="51" t="str">
        <f t="shared" si="50"/>
        <v>A</v>
      </c>
      <c r="B3207" s="56" t="s">
        <v>258</v>
      </c>
      <c r="C3207" s="57" t="s">
        <v>10</v>
      </c>
      <c r="D3207" s="58">
        <v>35.925319999999999</v>
      </c>
      <c r="E3207" s="58">
        <v>35.925319999999999</v>
      </c>
      <c r="F3207" s="58">
        <v>0</v>
      </c>
    </row>
    <row r="3208" spans="1:6" s="55" customFormat="1" x14ac:dyDescent="0.25">
      <c r="A3208" s="51" t="str">
        <f t="shared" si="50"/>
        <v>A</v>
      </c>
      <c r="B3208" s="59" t="s">
        <v>258</v>
      </c>
      <c r="C3208" s="60" t="s">
        <v>11</v>
      </c>
      <c r="D3208" s="61">
        <v>27.03444</v>
      </c>
      <c r="E3208" s="61">
        <v>27.03444</v>
      </c>
      <c r="F3208" s="61">
        <v>0</v>
      </c>
    </row>
    <row r="3209" spans="1:6" s="55" customFormat="1" x14ac:dyDescent="0.25">
      <c r="A3209" s="51" t="str">
        <f t="shared" si="50"/>
        <v>A</v>
      </c>
      <c r="B3209" s="59" t="s">
        <v>258</v>
      </c>
      <c r="C3209" s="60" t="s">
        <v>12</v>
      </c>
      <c r="D3209" s="61">
        <v>8.8908799999999992</v>
      </c>
      <c r="E3209" s="61">
        <v>8.8908799999999992</v>
      </c>
      <c r="F3209" s="61">
        <v>0</v>
      </c>
    </row>
    <row r="3210" spans="1:6" s="55" customFormat="1" ht="18.75" thickBot="1" x14ac:dyDescent="0.3">
      <c r="A3210" s="51" t="str">
        <f t="shared" si="50"/>
        <v>A</v>
      </c>
      <c r="B3210" s="52" t="s">
        <v>1547</v>
      </c>
      <c r="C3210" s="53" t="s">
        <v>1548</v>
      </c>
      <c r="D3210" s="54">
        <v>24.652690000000003</v>
      </c>
      <c r="E3210" s="54">
        <v>24.652690000000003</v>
      </c>
      <c r="F3210" s="54">
        <v>0</v>
      </c>
    </row>
    <row r="3211" spans="1:6" s="55" customFormat="1" ht="15.75" thickTop="1" x14ac:dyDescent="0.25">
      <c r="A3211" s="51" t="str">
        <f t="shared" si="50"/>
        <v>A</v>
      </c>
      <c r="B3211" s="56" t="s">
        <v>258</v>
      </c>
      <c r="C3211" s="57" t="s">
        <v>10</v>
      </c>
      <c r="D3211" s="58">
        <v>24.652690000000003</v>
      </c>
      <c r="E3211" s="58">
        <v>24.652690000000003</v>
      </c>
      <c r="F3211" s="58">
        <v>0</v>
      </c>
    </row>
    <row r="3212" spans="1:6" s="55" customFormat="1" x14ac:dyDescent="0.25">
      <c r="A3212" s="51" t="str">
        <f t="shared" si="50"/>
        <v>A</v>
      </c>
      <c r="B3212" s="59" t="s">
        <v>258</v>
      </c>
      <c r="C3212" s="60" t="s">
        <v>11</v>
      </c>
      <c r="D3212" s="61">
        <v>16.00001</v>
      </c>
      <c r="E3212" s="61">
        <v>16.00001</v>
      </c>
      <c r="F3212" s="61">
        <v>0</v>
      </c>
    </row>
    <row r="3213" spans="1:6" s="55" customFormat="1" x14ac:dyDescent="0.25">
      <c r="A3213" s="51" t="str">
        <f t="shared" si="50"/>
        <v>A</v>
      </c>
      <c r="B3213" s="59" t="s">
        <v>258</v>
      </c>
      <c r="C3213" s="60" t="s">
        <v>12</v>
      </c>
      <c r="D3213" s="61">
        <v>8.6526800000000001</v>
      </c>
      <c r="E3213" s="61">
        <v>8.6526800000000001</v>
      </c>
      <c r="F3213" s="61">
        <v>0</v>
      </c>
    </row>
    <row r="3214" spans="1:6" s="55" customFormat="1" ht="18.75" thickBot="1" x14ac:dyDescent="0.3">
      <c r="A3214" s="51" t="str">
        <f t="shared" si="50"/>
        <v>A</v>
      </c>
      <c r="B3214" s="52" t="s">
        <v>1549</v>
      </c>
      <c r="C3214" s="53" t="s">
        <v>1550</v>
      </c>
      <c r="D3214" s="54">
        <v>33.403880000000001</v>
      </c>
      <c r="E3214" s="54">
        <v>33.403880000000001</v>
      </c>
      <c r="F3214" s="54">
        <v>0</v>
      </c>
    </row>
    <row r="3215" spans="1:6" s="55" customFormat="1" ht="15.75" thickTop="1" x14ac:dyDescent="0.25">
      <c r="A3215" s="51" t="str">
        <f t="shared" si="50"/>
        <v>A</v>
      </c>
      <c r="B3215" s="56" t="s">
        <v>258</v>
      </c>
      <c r="C3215" s="57" t="s">
        <v>10</v>
      </c>
      <c r="D3215" s="58">
        <v>33.403880000000001</v>
      </c>
      <c r="E3215" s="58">
        <v>33.403880000000001</v>
      </c>
      <c r="F3215" s="58">
        <v>0</v>
      </c>
    </row>
    <row r="3216" spans="1:6" s="55" customFormat="1" x14ac:dyDescent="0.25">
      <c r="A3216" s="51" t="str">
        <f t="shared" si="50"/>
        <v>A</v>
      </c>
      <c r="B3216" s="59" t="s">
        <v>258</v>
      </c>
      <c r="C3216" s="60" t="s">
        <v>11</v>
      </c>
      <c r="D3216" s="61">
        <v>19.963169999999998</v>
      </c>
      <c r="E3216" s="61">
        <v>19.963169999999998</v>
      </c>
      <c r="F3216" s="61">
        <v>0</v>
      </c>
    </row>
    <row r="3217" spans="1:6" s="55" customFormat="1" x14ac:dyDescent="0.25">
      <c r="A3217" s="51" t="str">
        <f t="shared" si="50"/>
        <v>A</v>
      </c>
      <c r="B3217" s="59" t="s">
        <v>258</v>
      </c>
      <c r="C3217" s="60" t="s">
        <v>12</v>
      </c>
      <c r="D3217" s="61">
        <v>9.1794599999999988</v>
      </c>
      <c r="E3217" s="61">
        <v>9.1794599999999988</v>
      </c>
      <c r="F3217" s="61">
        <v>0</v>
      </c>
    </row>
    <row r="3218" spans="1:6" s="55" customFormat="1" x14ac:dyDescent="0.25">
      <c r="A3218" s="51" t="str">
        <f t="shared" si="50"/>
        <v>A</v>
      </c>
      <c r="B3218" s="59" t="s">
        <v>258</v>
      </c>
      <c r="C3218" s="60" t="s">
        <v>15</v>
      </c>
      <c r="D3218" s="61">
        <v>4.2612500000000004</v>
      </c>
      <c r="E3218" s="61">
        <v>4.2612500000000004</v>
      </c>
      <c r="F3218" s="61">
        <v>0</v>
      </c>
    </row>
    <row r="3219" spans="1:6" s="55" customFormat="1" ht="18.75" thickBot="1" x14ac:dyDescent="0.3">
      <c r="A3219" s="51" t="str">
        <f t="shared" si="50"/>
        <v>A</v>
      </c>
      <c r="B3219" s="52" t="s">
        <v>1551</v>
      </c>
      <c r="C3219" s="53" t="s">
        <v>1552</v>
      </c>
      <c r="D3219" s="54">
        <v>20.06437</v>
      </c>
      <c r="E3219" s="54">
        <v>20.06437</v>
      </c>
      <c r="F3219" s="54">
        <v>0</v>
      </c>
    </row>
    <row r="3220" spans="1:6" s="55" customFormat="1" ht="15.75" thickTop="1" x14ac:dyDescent="0.25">
      <c r="A3220" s="51" t="str">
        <f t="shared" si="50"/>
        <v>A</v>
      </c>
      <c r="B3220" s="56" t="s">
        <v>258</v>
      </c>
      <c r="C3220" s="57" t="s">
        <v>10</v>
      </c>
      <c r="D3220" s="58">
        <v>20.06437</v>
      </c>
      <c r="E3220" s="58">
        <v>20.06437</v>
      </c>
      <c r="F3220" s="58">
        <v>0</v>
      </c>
    </row>
    <row r="3221" spans="1:6" s="55" customFormat="1" x14ac:dyDescent="0.25">
      <c r="A3221" s="51" t="str">
        <f t="shared" si="50"/>
        <v>A</v>
      </c>
      <c r="B3221" s="59" t="s">
        <v>258</v>
      </c>
      <c r="C3221" s="60" t="s">
        <v>11</v>
      </c>
      <c r="D3221" s="61">
        <v>15.89</v>
      </c>
      <c r="E3221" s="61">
        <v>15.89</v>
      </c>
      <c r="F3221" s="61">
        <v>0</v>
      </c>
    </row>
    <row r="3222" spans="1:6" s="55" customFormat="1" x14ac:dyDescent="0.25">
      <c r="A3222" s="51" t="str">
        <f t="shared" si="50"/>
        <v>A</v>
      </c>
      <c r="B3222" s="59" t="s">
        <v>258</v>
      </c>
      <c r="C3222" s="60" t="s">
        <v>12</v>
      </c>
      <c r="D3222" s="61">
        <v>4.1743699999999997</v>
      </c>
      <c r="E3222" s="61">
        <v>4.1743699999999997</v>
      </c>
      <c r="F3222" s="61">
        <v>0</v>
      </c>
    </row>
    <row r="3223" spans="1:6" s="55" customFormat="1" ht="18.75" thickBot="1" x14ac:dyDescent="0.3">
      <c r="A3223" s="51" t="str">
        <f t="shared" si="50"/>
        <v>A</v>
      </c>
      <c r="B3223" s="52" t="s">
        <v>1553</v>
      </c>
      <c r="C3223" s="53" t="s">
        <v>1554</v>
      </c>
      <c r="D3223" s="54">
        <v>26.801449999999999</v>
      </c>
      <c r="E3223" s="54">
        <v>26.801449999999999</v>
      </c>
      <c r="F3223" s="54">
        <v>0</v>
      </c>
    </row>
    <row r="3224" spans="1:6" s="55" customFormat="1" ht="15.75" thickTop="1" x14ac:dyDescent="0.25">
      <c r="A3224" s="51" t="str">
        <f t="shared" si="50"/>
        <v>A</v>
      </c>
      <c r="B3224" s="56" t="s">
        <v>258</v>
      </c>
      <c r="C3224" s="57" t="s">
        <v>10</v>
      </c>
      <c r="D3224" s="58">
        <v>26.801449999999999</v>
      </c>
      <c r="E3224" s="58">
        <v>26.801449999999999</v>
      </c>
      <c r="F3224" s="58">
        <v>0</v>
      </c>
    </row>
    <row r="3225" spans="1:6" s="55" customFormat="1" x14ac:dyDescent="0.25">
      <c r="A3225" s="51" t="str">
        <f t="shared" si="50"/>
        <v>A</v>
      </c>
      <c r="B3225" s="59" t="s">
        <v>258</v>
      </c>
      <c r="C3225" s="60" t="s">
        <v>11</v>
      </c>
      <c r="D3225" s="61">
        <v>22.07968</v>
      </c>
      <c r="E3225" s="61">
        <v>22.07968</v>
      </c>
      <c r="F3225" s="61">
        <v>0</v>
      </c>
    </row>
    <row r="3226" spans="1:6" s="55" customFormat="1" x14ac:dyDescent="0.25">
      <c r="A3226" s="51" t="str">
        <f t="shared" si="50"/>
        <v>A</v>
      </c>
      <c r="B3226" s="59" t="s">
        <v>258</v>
      </c>
      <c r="C3226" s="60" t="s">
        <v>12</v>
      </c>
      <c r="D3226" s="61">
        <v>4.7217700000000002</v>
      </c>
      <c r="E3226" s="61">
        <v>4.7217700000000002</v>
      </c>
      <c r="F3226" s="61">
        <v>0</v>
      </c>
    </row>
    <row r="3227" spans="1:6" s="55" customFormat="1" ht="18.75" thickBot="1" x14ac:dyDescent="0.3">
      <c r="A3227" s="51" t="str">
        <f t="shared" si="50"/>
        <v>A</v>
      </c>
      <c r="B3227" s="52" t="s">
        <v>1555</v>
      </c>
      <c r="C3227" s="53" t="s">
        <v>1556</v>
      </c>
      <c r="D3227" s="54">
        <v>28.956440000000001</v>
      </c>
      <c r="E3227" s="54">
        <v>28.956440000000001</v>
      </c>
      <c r="F3227" s="54">
        <v>0</v>
      </c>
    </row>
    <row r="3228" spans="1:6" s="55" customFormat="1" ht="15.75" thickTop="1" x14ac:dyDescent="0.25">
      <c r="A3228" s="51" t="str">
        <f t="shared" si="50"/>
        <v>A</v>
      </c>
      <c r="B3228" s="56" t="s">
        <v>258</v>
      </c>
      <c r="C3228" s="57" t="s">
        <v>10</v>
      </c>
      <c r="D3228" s="58">
        <v>28.956440000000001</v>
      </c>
      <c r="E3228" s="58">
        <v>28.956440000000001</v>
      </c>
      <c r="F3228" s="58">
        <v>0</v>
      </c>
    </row>
    <row r="3229" spans="1:6" s="55" customFormat="1" x14ac:dyDescent="0.25">
      <c r="A3229" s="51" t="str">
        <f t="shared" si="50"/>
        <v>A</v>
      </c>
      <c r="B3229" s="59" t="s">
        <v>258</v>
      </c>
      <c r="C3229" s="60" t="s">
        <v>11</v>
      </c>
      <c r="D3229" s="61">
        <v>19.7835</v>
      </c>
      <c r="E3229" s="61">
        <v>19.7835</v>
      </c>
      <c r="F3229" s="61">
        <v>0</v>
      </c>
    </row>
    <row r="3230" spans="1:6" s="55" customFormat="1" x14ac:dyDescent="0.25">
      <c r="A3230" s="51" t="str">
        <f t="shared" si="50"/>
        <v>A</v>
      </c>
      <c r="B3230" s="59" t="s">
        <v>258</v>
      </c>
      <c r="C3230" s="60" t="s">
        <v>12</v>
      </c>
      <c r="D3230" s="61">
        <v>9.1729400000000005</v>
      </c>
      <c r="E3230" s="61">
        <v>9.1729400000000005</v>
      </c>
      <c r="F3230" s="61">
        <v>0</v>
      </c>
    </row>
    <row r="3231" spans="1:6" s="55" customFormat="1" ht="18.75" thickBot="1" x14ac:dyDescent="0.3">
      <c r="A3231" s="51" t="str">
        <f t="shared" si="50"/>
        <v>A</v>
      </c>
      <c r="B3231" s="52" t="s">
        <v>1557</v>
      </c>
      <c r="C3231" s="53" t="s">
        <v>1558</v>
      </c>
      <c r="D3231" s="54">
        <v>36.517139999999998</v>
      </c>
      <c r="E3231" s="54">
        <v>36.517139999999998</v>
      </c>
      <c r="F3231" s="54">
        <v>0</v>
      </c>
    </row>
    <row r="3232" spans="1:6" s="55" customFormat="1" ht="15.75" thickTop="1" x14ac:dyDescent="0.25">
      <c r="A3232" s="51" t="str">
        <f t="shared" si="50"/>
        <v>A</v>
      </c>
      <c r="B3232" s="56" t="s">
        <v>258</v>
      </c>
      <c r="C3232" s="57" t="s">
        <v>10</v>
      </c>
      <c r="D3232" s="58">
        <v>36.517139999999998</v>
      </c>
      <c r="E3232" s="58">
        <v>36.517139999999998</v>
      </c>
      <c r="F3232" s="58">
        <v>0</v>
      </c>
    </row>
    <row r="3233" spans="1:6" s="55" customFormat="1" x14ac:dyDescent="0.25">
      <c r="A3233" s="51" t="str">
        <f t="shared" si="50"/>
        <v>A</v>
      </c>
      <c r="B3233" s="59" t="s">
        <v>258</v>
      </c>
      <c r="C3233" s="60" t="s">
        <v>11</v>
      </c>
      <c r="D3233" s="61">
        <v>26.943660000000001</v>
      </c>
      <c r="E3233" s="61">
        <v>26.943660000000001</v>
      </c>
      <c r="F3233" s="61">
        <v>0</v>
      </c>
    </row>
    <row r="3234" spans="1:6" s="55" customFormat="1" x14ac:dyDescent="0.25">
      <c r="A3234" s="51" t="str">
        <f t="shared" si="50"/>
        <v>A</v>
      </c>
      <c r="B3234" s="59" t="s">
        <v>258</v>
      </c>
      <c r="C3234" s="60" t="s">
        <v>12</v>
      </c>
      <c r="D3234" s="61">
        <v>9.4642800000000005</v>
      </c>
      <c r="E3234" s="61">
        <v>9.4642800000000005</v>
      </c>
      <c r="F3234" s="61">
        <v>0</v>
      </c>
    </row>
    <row r="3235" spans="1:6" s="55" customFormat="1" x14ac:dyDescent="0.25">
      <c r="A3235" s="51" t="str">
        <f t="shared" si="50"/>
        <v>A</v>
      </c>
      <c r="B3235" s="59" t="s">
        <v>258</v>
      </c>
      <c r="C3235" s="60" t="s">
        <v>16</v>
      </c>
      <c r="D3235" s="61">
        <v>0.10920000000000001</v>
      </c>
      <c r="E3235" s="61">
        <v>0.10920000000000001</v>
      </c>
      <c r="F3235" s="61">
        <v>0</v>
      </c>
    </row>
    <row r="3236" spans="1:6" s="55" customFormat="1" ht="18.75" thickBot="1" x14ac:dyDescent="0.3">
      <c r="A3236" s="51" t="str">
        <f t="shared" si="50"/>
        <v>A</v>
      </c>
      <c r="B3236" s="52" t="s">
        <v>1559</v>
      </c>
      <c r="C3236" s="53" t="s">
        <v>1560</v>
      </c>
      <c r="D3236" s="54">
        <v>26.132619999999999</v>
      </c>
      <c r="E3236" s="54">
        <v>26.132619999999999</v>
      </c>
      <c r="F3236" s="54">
        <v>0</v>
      </c>
    </row>
    <row r="3237" spans="1:6" s="55" customFormat="1" ht="15.75" thickTop="1" x14ac:dyDescent="0.25">
      <c r="A3237" s="51" t="str">
        <f t="shared" si="50"/>
        <v>A</v>
      </c>
      <c r="B3237" s="56" t="s">
        <v>258</v>
      </c>
      <c r="C3237" s="57" t="s">
        <v>10</v>
      </c>
      <c r="D3237" s="58">
        <v>26.132619999999999</v>
      </c>
      <c r="E3237" s="58">
        <v>26.132619999999999</v>
      </c>
      <c r="F3237" s="58">
        <v>0</v>
      </c>
    </row>
    <row r="3238" spans="1:6" s="55" customFormat="1" x14ac:dyDescent="0.25">
      <c r="A3238" s="51" t="str">
        <f t="shared" si="50"/>
        <v>A</v>
      </c>
      <c r="B3238" s="59" t="s">
        <v>258</v>
      </c>
      <c r="C3238" s="60" t="s">
        <v>11</v>
      </c>
      <c r="D3238" s="61">
        <v>20.0031</v>
      </c>
      <c r="E3238" s="61">
        <v>20.0031</v>
      </c>
      <c r="F3238" s="61">
        <v>0</v>
      </c>
    </row>
    <row r="3239" spans="1:6" s="55" customFormat="1" x14ac:dyDescent="0.25">
      <c r="A3239" s="51" t="str">
        <f t="shared" si="50"/>
        <v>A</v>
      </c>
      <c r="B3239" s="59" t="s">
        <v>258</v>
      </c>
      <c r="C3239" s="60" t="s">
        <v>12</v>
      </c>
      <c r="D3239" s="61">
        <v>6.0728200000000001</v>
      </c>
      <c r="E3239" s="61">
        <v>6.0728200000000001</v>
      </c>
      <c r="F3239" s="61">
        <v>0</v>
      </c>
    </row>
    <row r="3240" spans="1:6" s="55" customFormat="1" x14ac:dyDescent="0.25">
      <c r="A3240" s="51" t="str">
        <f t="shared" si="50"/>
        <v>A</v>
      </c>
      <c r="B3240" s="59" t="s">
        <v>258</v>
      </c>
      <c r="C3240" s="60" t="s">
        <v>16</v>
      </c>
      <c r="D3240" s="61">
        <v>5.67E-2</v>
      </c>
      <c r="E3240" s="61">
        <v>5.67E-2</v>
      </c>
      <c r="F3240" s="61">
        <v>0</v>
      </c>
    </row>
    <row r="3241" spans="1:6" s="55" customFormat="1" ht="18.75" thickBot="1" x14ac:dyDescent="0.3">
      <c r="A3241" s="51" t="str">
        <f t="shared" si="50"/>
        <v>A</v>
      </c>
      <c r="B3241" s="52" t="s">
        <v>1561</v>
      </c>
      <c r="C3241" s="53" t="s">
        <v>1562</v>
      </c>
      <c r="D3241" s="54">
        <v>28.722940000000001</v>
      </c>
      <c r="E3241" s="54">
        <v>28.722940000000001</v>
      </c>
      <c r="F3241" s="54">
        <v>0</v>
      </c>
    </row>
    <row r="3242" spans="1:6" s="55" customFormat="1" ht="15.75" thickTop="1" x14ac:dyDescent="0.25">
      <c r="A3242" s="51" t="str">
        <f t="shared" si="50"/>
        <v>A</v>
      </c>
      <c r="B3242" s="56" t="s">
        <v>258</v>
      </c>
      <c r="C3242" s="57" t="s">
        <v>10</v>
      </c>
      <c r="D3242" s="58">
        <v>28.722940000000001</v>
      </c>
      <c r="E3242" s="58">
        <v>28.722940000000001</v>
      </c>
      <c r="F3242" s="58">
        <v>0</v>
      </c>
    </row>
    <row r="3243" spans="1:6" s="55" customFormat="1" x14ac:dyDescent="0.25">
      <c r="A3243" s="51" t="str">
        <f t="shared" si="50"/>
        <v>A</v>
      </c>
      <c r="B3243" s="59" t="s">
        <v>258</v>
      </c>
      <c r="C3243" s="60" t="s">
        <v>11</v>
      </c>
      <c r="D3243" s="61">
        <v>20.043599999999998</v>
      </c>
      <c r="E3243" s="61">
        <v>20.043599999999998</v>
      </c>
      <c r="F3243" s="61">
        <v>0</v>
      </c>
    </row>
    <row r="3244" spans="1:6" s="55" customFormat="1" x14ac:dyDescent="0.25">
      <c r="A3244" s="51" t="str">
        <f t="shared" si="50"/>
        <v>A</v>
      </c>
      <c r="B3244" s="59" t="s">
        <v>258</v>
      </c>
      <c r="C3244" s="60" t="s">
        <v>12</v>
      </c>
      <c r="D3244" s="61">
        <v>8.4416900000000012</v>
      </c>
      <c r="E3244" s="61">
        <v>8.4416900000000012</v>
      </c>
      <c r="F3244" s="61">
        <v>0</v>
      </c>
    </row>
    <row r="3245" spans="1:6" s="55" customFormat="1" x14ac:dyDescent="0.25">
      <c r="A3245" s="51" t="str">
        <f t="shared" si="50"/>
        <v>A</v>
      </c>
      <c r="B3245" s="59" t="s">
        <v>258</v>
      </c>
      <c r="C3245" s="60" t="s">
        <v>16</v>
      </c>
      <c r="D3245" s="61">
        <v>0.23765</v>
      </c>
      <c r="E3245" s="61">
        <v>0.23765</v>
      </c>
      <c r="F3245" s="61">
        <v>0</v>
      </c>
    </row>
    <row r="3246" spans="1:6" s="55" customFormat="1" ht="18.75" thickBot="1" x14ac:dyDescent="0.3">
      <c r="A3246" s="51" t="str">
        <f t="shared" si="50"/>
        <v>A</v>
      </c>
      <c r="B3246" s="52" t="s">
        <v>1563</v>
      </c>
      <c r="C3246" s="53" t="s">
        <v>1564</v>
      </c>
      <c r="D3246" s="54">
        <v>22.960100000000001</v>
      </c>
      <c r="E3246" s="54">
        <v>22.960100000000001</v>
      </c>
      <c r="F3246" s="54">
        <v>0</v>
      </c>
    </row>
    <row r="3247" spans="1:6" s="55" customFormat="1" ht="15.75" thickTop="1" x14ac:dyDescent="0.25">
      <c r="A3247" s="51" t="str">
        <f t="shared" si="50"/>
        <v>A</v>
      </c>
      <c r="B3247" s="56" t="s">
        <v>258</v>
      </c>
      <c r="C3247" s="57" t="s">
        <v>10</v>
      </c>
      <c r="D3247" s="58">
        <v>22.960100000000001</v>
      </c>
      <c r="E3247" s="58">
        <v>22.960100000000001</v>
      </c>
      <c r="F3247" s="58">
        <v>0</v>
      </c>
    </row>
    <row r="3248" spans="1:6" s="55" customFormat="1" x14ac:dyDescent="0.25">
      <c r="A3248" s="51" t="str">
        <f t="shared" si="50"/>
        <v>A</v>
      </c>
      <c r="B3248" s="59" t="s">
        <v>258</v>
      </c>
      <c r="C3248" s="60" t="s">
        <v>11</v>
      </c>
      <c r="D3248" s="61">
        <v>19.413240000000002</v>
      </c>
      <c r="E3248" s="61">
        <v>19.413240000000002</v>
      </c>
      <c r="F3248" s="61">
        <v>0</v>
      </c>
    </row>
    <row r="3249" spans="1:6" s="55" customFormat="1" x14ac:dyDescent="0.25">
      <c r="A3249" s="51" t="str">
        <f t="shared" si="50"/>
        <v>A</v>
      </c>
      <c r="B3249" s="59" t="s">
        <v>258</v>
      </c>
      <c r="C3249" s="60" t="s">
        <v>12</v>
      </c>
      <c r="D3249" s="61">
        <v>3.5468600000000001</v>
      </c>
      <c r="E3249" s="61">
        <v>3.5468600000000001</v>
      </c>
      <c r="F3249" s="61">
        <v>0</v>
      </c>
    </row>
    <row r="3250" spans="1:6" s="55" customFormat="1" ht="18.75" thickBot="1" x14ac:dyDescent="0.3">
      <c r="A3250" s="51" t="str">
        <f t="shared" si="50"/>
        <v>A</v>
      </c>
      <c r="B3250" s="52" t="s">
        <v>1565</v>
      </c>
      <c r="C3250" s="53" t="s">
        <v>1566</v>
      </c>
      <c r="D3250" s="54">
        <v>29.674319999999998</v>
      </c>
      <c r="E3250" s="54">
        <v>29.674319999999998</v>
      </c>
      <c r="F3250" s="54">
        <v>0</v>
      </c>
    </row>
    <row r="3251" spans="1:6" s="55" customFormat="1" ht="15.75" thickTop="1" x14ac:dyDescent="0.25">
      <c r="A3251" s="51" t="str">
        <f t="shared" si="50"/>
        <v>A</v>
      </c>
      <c r="B3251" s="56" t="s">
        <v>258</v>
      </c>
      <c r="C3251" s="57" t="s">
        <v>10</v>
      </c>
      <c r="D3251" s="58">
        <v>29.674319999999998</v>
      </c>
      <c r="E3251" s="58">
        <v>29.674319999999998</v>
      </c>
      <c r="F3251" s="58">
        <v>0</v>
      </c>
    </row>
    <row r="3252" spans="1:6" s="55" customFormat="1" x14ac:dyDescent="0.25">
      <c r="A3252" s="51" t="str">
        <f t="shared" si="50"/>
        <v>A</v>
      </c>
      <c r="B3252" s="59" t="s">
        <v>258</v>
      </c>
      <c r="C3252" s="60" t="s">
        <v>11</v>
      </c>
      <c r="D3252" s="61">
        <v>19.619340000000001</v>
      </c>
      <c r="E3252" s="61">
        <v>19.619340000000001</v>
      </c>
      <c r="F3252" s="61">
        <v>0</v>
      </c>
    </row>
    <row r="3253" spans="1:6" s="55" customFormat="1" x14ac:dyDescent="0.25">
      <c r="A3253" s="51" t="str">
        <f t="shared" si="50"/>
        <v>A</v>
      </c>
      <c r="B3253" s="59" t="s">
        <v>258</v>
      </c>
      <c r="C3253" s="60" t="s">
        <v>12</v>
      </c>
      <c r="D3253" s="61">
        <v>10.054979999999999</v>
      </c>
      <c r="E3253" s="61">
        <v>10.054979999999999</v>
      </c>
      <c r="F3253" s="61">
        <v>0</v>
      </c>
    </row>
    <row r="3254" spans="1:6" s="55" customFormat="1" ht="18.75" thickBot="1" x14ac:dyDescent="0.3">
      <c r="A3254" s="51" t="str">
        <f t="shared" si="50"/>
        <v>A</v>
      </c>
      <c r="B3254" s="52" t="s">
        <v>1567</v>
      </c>
      <c r="C3254" s="53" t="s">
        <v>1568</v>
      </c>
      <c r="D3254" s="54">
        <v>35.109379999999994</v>
      </c>
      <c r="E3254" s="54">
        <v>35.109379999999994</v>
      </c>
      <c r="F3254" s="54">
        <v>0</v>
      </c>
    </row>
    <row r="3255" spans="1:6" s="55" customFormat="1" ht="15.75" thickTop="1" x14ac:dyDescent="0.25">
      <c r="A3255" s="51" t="str">
        <f t="shared" si="50"/>
        <v>A</v>
      </c>
      <c r="B3255" s="56" t="s">
        <v>258</v>
      </c>
      <c r="C3255" s="57" t="s">
        <v>10</v>
      </c>
      <c r="D3255" s="58">
        <v>35.109379999999994</v>
      </c>
      <c r="E3255" s="58">
        <v>35.109379999999994</v>
      </c>
      <c r="F3255" s="58">
        <v>0</v>
      </c>
    </row>
    <row r="3256" spans="1:6" s="55" customFormat="1" x14ac:dyDescent="0.25">
      <c r="A3256" s="51" t="str">
        <f t="shared" si="50"/>
        <v>A</v>
      </c>
      <c r="B3256" s="59" t="s">
        <v>258</v>
      </c>
      <c r="C3256" s="60" t="s">
        <v>11</v>
      </c>
      <c r="D3256" s="61">
        <v>23.52966</v>
      </c>
      <c r="E3256" s="61">
        <v>23.52966</v>
      </c>
      <c r="F3256" s="61">
        <v>0</v>
      </c>
    </row>
    <row r="3257" spans="1:6" s="55" customFormat="1" x14ac:dyDescent="0.25">
      <c r="A3257" s="51" t="str">
        <f t="shared" si="50"/>
        <v>A</v>
      </c>
      <c r="B3257" s="59" t="s">
        <v>258</v>
      </c>
      <c r="C3257" s="60" t="s">
        <v>12</v>
      </c>
      <c r="D3257" s="61">
        <v>11.510719999999999</v>
      </c>
      <c r="E3257" s="61">
        <v>11.510719999999999</v>
      </c>
      <c r="F3257" s="61">
        <v>0</v>
      </c>
    </row>
    <row r="3258" spans="1:6" s="55" customFormat="1" x14ac:dyDescent="0.25">
      <c r="A3258" s="51" t="str">
        <f t="shared" si="50"/>
        <v>A</v>
      </c>
      <c r="B3258" s="59" t="s">
        <v>258</v>
      </c>
      <c r="C3258" s="60" t="s">
        <v>16</v>
      </c>
      <c r="D3258" s="61">
        <v>6.9000000000000006E-2</v>
      </c>
      <c r="E3258" s="61">
        <v>6.9000000000000006E-2</v>
      </c>
      <c r="F3258" s="61">
        <v>0</v>
      </c>
    </row>
    <row r="3259" spans="1:6" s="55" customFormat="1" ht="18.75" thickBot="1" x14ac:dyDescent="0.3">
      <c r="A3259" s="51" t="str">
        <f t="shared" si="50"/>
        <v>A</v>
      </c>
      <c r="B3259" s="52" t="s">
        <v>1569</v>
      </c>
      <c r="C3259" s="53" t="s">
        <v>1570</v>
      </c>
      <c r="D3259" s="54">
        <v>24.584589999999999</v>
      </c>
      <c r="E3259" s="54">
        <v>24.584589999999999</v>
      </c>
      <c r="F3259" s="54">
        <v>0</v>
      </c>
    </row>
    <row r="3260" spans="1:6" s="55" customFormat="1" ht="15.75" thickTop="1" x14ac:dyDescent="0.25">
      <c r="A3260" s="51" t="str">
        <f t="shared" si="50"/>
        <v>A</v>
      </c>
      <c r="B3260" s="56" t="s">
        <v>258</v>
      </c>
      <c r="C3260" s="57" t="s">
        <v>10</v>
      </c>
      <c r="D3260" s="58">
        <v>24.584589999999999</v>
      </c>
      <c r="E3260" s="58">
        <v>24.584589999999999</v>
      </c>
      <c r="F3260" s="58">
        <v>0</v>
      </c>
    </row>
    <row r="3261" spans="1:6" s="55" customFormat="1" x14ac:dyDescent="0.25">
      <c r="A3261" s="51" t="str">
        <f t="shared" si="50"/>
        <v>A</v>
      </c>
      <c r="B3261" s="59" t="s">
        <v>258</v>
      </c>
      <c r="C3261" s="60" t="s">
        <v>11</v>
      </c>
      <c r="D3261" s="61">
        <v>16.00104</v>
      </c>
      <c r="E3261" s="61">
        <v>16.00104</v>
      </c>
      <c r="F3261" s="61">
        <v>0</v>
      </c>
    </row>
    <row r="3262" spans="1:6" s="55" customFormat="1" x14ac:dyDescent="0.25">
      <c r="A3262" s="51" t="str">
        <f t="shared" si="50"/>
        <v>A</v>
      </c>
      <c r="B3262" s="59" t="s">
        <v>258</v>
      </c>
      <c r="C3262" s="60" t="s">
        <v>12</v>
      </c>
      <c r="D3262" s="61">
        <v>8.5835499999999989</v>
      </c>
      <c r="E3262" s="61">
        <v>8.5835499999999989</v>
      </c>
      <c r="F3262" s="61">
        <v>0</v>
      </c>
    </row>
    <row r="3263" spans="1:6" s="55" customFormat="1" ht="18.75" thickBot="1" x14ac:dyDescent="0.3">
      <c r="A3263" s="51" t="str">
        <f t="shared" si="50"/>
        <v>A</v>
      </c>
      <c r="B3263" s="52" t="s">
        <v>1571</v>
      </c>
      <c r="C3263" s="53" t="s">
        <v>1572</v>
      </c>
      <c r="D3263" s="54">
        <v>2550.0708600000003</v>
      </c>
      <c r="E3263" s="54">
        <v>1280.8540300000002</v>
      </c>
      <c r="F3263" s="54">
        <v>1269.2168300000001</v>
      </c>
    </row>
    <row r="3264" spans="1:6" s="55" customFormat="1" ht="15.75" thickTop="1" x14ac:dyDescent="0.25">
      <c r="A3264" s="51" t="str">
        <f t="shared" si="50"/>
        <v>A</v>
      </c>
      <c r="B3264" s="56" t="s">
        <v>258</v>
      </c>
      <c r="C3264" s="57" t="s">
        <v>10</v>
      </c>
      <c r="D3264" s="58">
        <v>2526.0708600000003</v>
      </c>
      <c r="E3264" s="58">
        <v>1256.8540300000002</v>
      </c>
      <c r="F3264" s="58">
        <v>1269.2168300000001</v>
      </c>
    </row>
    <row r="3265" spans="1:6" s="55" customFormat="1" x14ac:dyDescent="0.25">
      <c r="A3265" s="51" t="str">
        <f t="shared" si="50"/>
        <v>A</v>
      </c>
      <c r="B3265" s="59" t="s">
        <v>258</v>
      </c>
      <c r="C3265" s="60" t="s">
        <v>11</v>
      </c>
      <c r="D3265" s="61">
        <v>452.38621999999998</v>
      </c>
      <c r="E3265" s="61">
        <v>206.67487</v>
      </c>
      <c r="F3265" s="61">
        <v>245.71135000000001</v>
      </c>
    </row>
    <row r="3266" spans="1:6" s="55" customFormat="1" x14ac:dyDescent="0.25">
      <c r="A3266" s="51" t="str">
        <f t="shared" si="50"/>
        <v>A</v>
      </c>
      <c r="B3266" s="59" t="s">
        <v>258</v>
      </c>
      <c r="C3266" s="60" t="s">
        <v>12</v>
      </c>
      <c r="D3266" s="61">
        <v>1818.9765600000001</v>
      </c>
      <c r="E3266" s="61">
        <v>1008.8716800000001</v>
      </c>
      <c r="F3266" s="61">
        <v>810.10487999999998</v>
      </c>
    </row>
    <row r="3267" spans="1:6" s="55" customFormat="1" x14ac:dyDescent="0.25">
      <c r="A3267" s="51" t="str">
        <f t="shared" si="50"/>
        <v>A</v>
      </c>
      <c r="B3267" s="59" t="s">
        <v>258</v>
      </c>
      <c r="C3267" s="60" t="s">
        <v>2</v>
      </c>
      <c r="D3267" s="61">
        <v>177.06258</v>
      </c>
      <c r="E3267" s="61">
        <v>20.062580000000001</v>
      </c>
      <c r="F3267" s="61">
        <v>157</v>
      </c>
    </row>
    <row r="3268" spans="1:6" s="55" customFormat="1" x14ac:dyDescent="0.25">
      <c r="A3268" s="51" t="str">
        <f t="shared" ref="A3268:A3331" si="51">IF(OR(D3268&lt;&gt;0,),"A","B")</f>
        <v>A</v>
      </c>
      <c r="B3268" s="59" t="s">
        <v>258</v>
      </c>
      <c r="C3268" s="60" t="s">
        <v>15</v>
      </c>
      <c r="D3268" s="61">
        <v>36.957840000000004</v>
      </c>
      <c r="E3268" s="61">
        <v>19.992529999999999</v>
      </c>
      <c r="F3268" s="61">
        <v>16.965310000000002</v>
      </c>
    </row>
    <row r="3269" spans="1:6" s="55" customFormat="1" x14ac:dyDescent="0.25">
      <c r="A3269" s="51" t="str">
        <f t="shared" si="51"/>
        <v>A</v>
      </c>
      <c r="B3269" s="59" t="s">
        <v>258</v>
      </c>
      <c r="C3269" s="60" t="s">
        <v>16</v>
      </c>
      <c r="D3269" s="61">
        <v>40.687660000000001</v>
      </c>
      <c r="E3269" s="61">
        <v>1.25237</v>
      </c>
      <c r="F3269" s="61">
        <v>39.435290000000002</v>
      </c>
    </row>
    <row r="3270" spans="1:6" s="55" customFormat="1" x14ac:dyDescent="0.25">
      <c r="A3270" s="51" t="str">
        <f t="shared" si="51"/>
        <v>A</v>
      </c>
      <c r="B3270" s="56" t="s">
        <v>258</v>
      </c>
      <c r="C3270" s="57" t="s">
        <v>17</v>
      </c>
      <c r="D3270" s="58">
        <v>24</v>
      </c>
      <c r="E3270" s="58">
        <v>24</v>
      </c>
      <c r="F3270" s="58">
        <v>0</v>
      </c>
    </row>
    <row r="3271" spans="1:6" s="55" customFormat="1" ht="18.75" thickBot="1" x14ac:dyDescent="0.3">
      <c r="A3271" s="51" t="str">
        <f t="shared" si="51"/>
        <v>A</v>
      </c>
      <c r="B3271" s="52" t="s">
        <v>1573</v>
      </c>
      <c r="C3271" s="53" t="s">
        <v>1574</v>
      </c>
      <c r="D3271" s="54">
        <v>3911.8888300000003</v>
      </c>
      <c r="E3271" s="54">
        <v>3664.0662300000004</v>
      </c>
      <c r="F3271" s="54">
        <v>247.82259999999997</v>
      </c>
    </row>
    <row r="3272" spans="1:6" s="55" customFormat="1" ht="15.75" thickTop="1" x14ac:dyDescent="0.25">
      <c r="A3272" s="51" t="str">
        <f t="shared" si="51"/>
        <v>A</v>
      </c>
      <c r="B3272" s="56" t="s">
        <v>258</v>
      </c>
      <c r="C3272" s="57" t="s">
        <v>10</v>
      </c>
      <c r="D3272" s="58">
        <v>2759.0933300000006</v>
      </c>
      <c r="E3272" s="58">
        <v>2512.8257300000005</v>
      </c>
      <c r="F3272" s="58">
        <v>246.26759999999999</v>
      </c>
    </row>
    <row r="3273" spans="1:6" s="55" customFormat="1" x14ac:dyDescent="0.25">
      <c r="A3273" s="51" t="str">
        <f t="shared" si="51"/>
        <v>A</v>
      </c>
      <c r="B3273" s="59" t="s">
        <v>258</v>
      </c>
      <c r="C3273" s="60" t="s">
        <v>11</v>
      </c>
      <c r="D3273" s="61">
        <v>289.26979</v>
      </c>
      <c r="E3273" s="61">
        <v>237.98989</v>
      </c>
      <c r="F3273" s="61">
        <v>51.279900000000005</v>
      </c>
    </row>
    <row r="3274" spans="1:6" s="55" customFormat="1" x14ac:dyDescent="0.25">
      <c r="A3274" s="51" t="str">
        <f t="shared" si="51"/>
        <v>A</v>
      </c>
      <c r="B3274" s="59" t="s">
        <v>258</v>
      </c>
      <c r="C3274" s="60" t="s">
        <v>12</v>
      </c>
      <c r="D3274" s="61">
        <v>2401.6923500000003</v>
      </c>
      <c r="E3274" s="61">
        <v>2264.5579900000002</v>
      </c>
      <c r="F3274" s="61">
        <v>137.13435999999999</v>
      </c>
    </row>
    <row r="3275" spans="1:6" s="55" customFormat="1" x14ac:dyDescent="0.25">
      <c r="A3275" s="51" t="str">
        <f t="shared" si="51"/>
        <v>A</v>
      </c>
      <c r="B3275" s="59" t="s">
        <v>258</v>
      </c>
      <c r="C3275" s="60" t="s">
        <v>2</v>
      </c>
      <c r="D3275" s="61">
        <v>23.2425</v>
      </c>
      <c r="E3275" s="61">
        <v>0</v>
      </c>
      <c r="F3275" s="61">
        <v>23.2425</v>
      </c>
    </row>
    <row r="3276" spans="1:6" s="55" customFormat="1" x14ac:dyDescent="0.25">
      <c r="A3276" s="51" t="str">
        <f t="shared" si="51"/>
        <v>A</v>
      </c>
      <c r="B3276" s="59" t="s">
        <v>258</v>
      </c>
      <c r="C3276" s="60" t="s">
        <v>15</v>
      </c>
      <c r="D3276" s="61">
        <v>10.242960000000002</v>
      </c>
      <c r="E3276" s="61">
        <v>9.9202900000000014</v>
      </c>
      <c r="F3276" s="61">
        <v>0.32267000000000001</v>
      </c>
    </row>
    <row r="3277" spans="1:6" s="55" customFormat="1" x14ac:dyDescent="0.25">
      <c r="A3277" s="51" t="str">
        <f t="shared" si="51"/>
        <v>A</v>
      </c>
      <c r="B3277" s="59" t="s">
        <v>258</v>
      </c>
      <c r="C3277" s="60" t="s">
        <v>16</v>
      </c>
      <c r="D3277" s="61">
        <v>34.64573</v>
      </c>
      <c r="E3277" s="61">
        <v>0.35755999999999999</v>
      </c>
      <c r="F3277" s="61">
        <v>34.288170000000001</v>
      </c>
    </row>
    <row r="3278" spans="1:6" s="55" customFormat="1" x14ac:dyDescent="0.25">
      <c r="A3278" s="51" t="str">
        <f t="shared" si="51"/>
        <v>A</v>
      </c>
      <c r="B3278" s="56" t="s">
        <v>258</v>
      </c>
      <c r="C3278" s="57" t="s">
        <v>17</v>
      </c>
      <c r="D3278" s="58">
        <v>1152.7955000000002</v>
      </c>
      <c r="E3278" s="58">
        <v>1151.2405000000001</v>
      </c>
      <c r="F3278" s="58">
        <v>1.5549999999999999</v>
      </c>
    </row>
    <row r="3279" spans="1:6" s="55" customFormat="1" ht="36.75" thickBot="1" x14ac:dyDescent="0.3">
      <c r="A3279" s="51" t="str">
        <f t="shared" si="51"/>
        <v>A</v>
      </c>
      <c r="B3279" s="52" t="s">
        <v>1575</v>
      </c>
      <c r="C3279" s="53" t="s">
        <v>1576</v>
      </c>
      <c r="D3279" s="54">
        <v>439.38297999999998</v>
      </c>
      <c r="E3279" s="54">
        <v>439.38297999999998</v>
      </c>
      <c r="F3279" s="54">
        <v>0</v>
      </c>
    </row>
    <row r="3280" spans="1:6" s="55" customFormat="1" ht="15.75" thickTop="1" x14ac:dyDescent="0.25">
      <c r="A3280" s="51" t="str">
        <f t="shared" si="51"/>
        <v>A</v>
      </c>
      <c r="B3280" s="56" t="s">
        <v>258</v>
      </c>
      <c r="C3280" s="57" t="s">
        <v>10</v>
      </c>
      <c r="D3280" s="58">
        <v>435.45947999999999</v>
      </c>
      <c r="E3280" s="58">
        <v>435.45947999999999</v>
      </c>
      <c r="F3280" s="58">
        <v>0</v>
      </c>
    </row>
    <row r="3281" spans="1:6" s="55" customFormat="1" x14ac:dyDescent="0.25">
      <c r="A3281" s="51" t="str">
        <f t="shared" si="51"/>
        <v>A</v>
      </c>
      <c r="B3281" s="59" t="s">
        <v>258</v>
      </c>
      <c r="C3281" s="60" t="s">
        <v>11</v>
      </c>
      <c r="D3281" s="61">
        <v>276.24299999999999</v>
      </c>
      <c r="E3281" s="61">
        <v>276.24299999999999</v>
      </c>
      <c r="F3281" s="61">
        <v>0</v>
      </c>
    </row>
    <row r="3282" spans="1:6" s="55" customFormat="1" x14ac:dyDescent="0.25">
      <c r="A3282" s="51" t="str">
        <f t="shared" si="51"/>
        <v>A</v>
      </c>
      <c r="B3282" s="59" t="s">
        <v>258</v>
      </c>
      <c r="C3282" s="60" t="s">
        <v>12</v>
      </c>
      <c r="D3282" s="61">
        <v>156.28932</v>
      </c>
      <c r="E3282" s="61">
        <v>156.28932</v>
      </c>
      <c r="F3282" s="61">
        <v>0</v>
      </c>
    </row>
    <row r="3283" spans="1:6" s="55" customFormat="1" x14ac:dyDescent="0.25">
      <c r="A3283" s="51" t="str">
        <f t="shared" si="51"/>
        <v>A</v>
      </c>
      <c r="B3283" s="59" t="s">
        <v>258</v>
      </c>
      <c r="C3283" s="60" t="s">
        <v>16</v>
      </c>
      <c r="D3283" s="61">
        <v>2.9271599999999998</v>
      </c>
      <c r="E3283" s="61">
        <v>2.9271599999999998</v>
      </c>
      <c r="F3283" s="61">
        <v>0</v>
      </c>
    </row>
    <row r="3284" spans="1:6" s="55" customFormat="1" x14ac:dyDescent="0.25">
      <c r="A3284" s="51" t="str">
        <f t="shared" si="51"/>
        <v>A</v>
      </c>
      <c r="B3284" s="56" t="s">
        <v>258</v>
      </c>
      <c r="C3284" s="57" t="s">
        <v>17</v>
      </c>
      <c r="D3284" s="58">
        <v>3.9235000000000002</v>
      </c>
      <c r="E3284" s="58">
        <v>3.9235000000000002</v>
      </c>
      <c r="F3284" s="58">
        <v>0</v>
      </c>
    </row>
    <row r="3285" spans="1:6" s="55" customFormat="1" ht="18.75" thickBot="1" x14ac:dyDescent="0.3">
      <c r="A3285" s="51" t="str">
        <f t="shared" si="51"/>
        <v>A</v>
      </c>
      <c r="B3285" s="52" t="s">
        <v>1577</v>
      </c>
      <c r="C3285" s="53" t="s">
        <v>1578</v>
      </c>
      <c r="D3285" s="54">
        <v>71.402090000000001</v>
      </c>
      <c r="E3285" s="54">
        <v>71.402090000000001</v>
      </c>
      <c r="F3285" s="54">
        <v>0</v>
      </c>
    </row>
    <row r="3286" spans="1:6" s="55" customFormat="1" ht="15.75" thickTop="1" x14ac:dyDescent="0.25">
      <c r="A3286" s="51" t="str">
        <f t="shared" si="51"/>
        <v>A</v>
      </c>
      <c r="B3286" s="56" t="s">
        <v>258</v>
      </c>
      <c r="C3286" s="57" t="s">
        <v>10</v>
      </c>
      <c r="D3286" s="58">
        <v>71.402090000000001</v>
      </c>
      <c r="E3286" s="58">
        <v>71.402090000000001</v>
      </c>
      <c r="F3286" s="58">
        <v>0</v>
      </c>
    </row>
    <row r="3287" spans="1:6" s="55" customFormat="1" x14ac:dyDescent="0.25">
      <c r="A3287" s="51" t="str">
        <f t="shared" si="51"/>
        <v>A</v>
      </c>
      <c r="B3287" s="59" t="s">
        <v>258</v>
      </c>
      <c r="C3287" s="60" t="s">
        <v>12</v>
      </c>
      <c r="D3287" s="61">
        <v>13.2</v>
      </c>
      <c r="E3287" s="61">
        <v>13.2</v>
      </c>
      <c r="F3287" s="61">
        <v>0</v>
      </c>
    </row>
    <row r="3288" spans="1:6" s="55" customFormat="1" x14ac:dyDescent="0.25">
      <c r="A3288" s="51" t="str">
        <f t="shared" si="51"/>
        <v>A</v>
      </c>
      <c r="B3288" s="59" t="s">
        <v>258</v>
      </c>
      <c r="C3288" s="60" t="s">
        <v>2</v>
      </c>
      <c r="D3288" s="61">
        <v>58.202089999999998</v>
      </c>
      <c r="E3288" s="61">
        <v>58.202089999999998</v>
      </c>
      <c r="F3288" s="61">
        <v>0</v>
      </c>
    </row>
    <row r="3289" spans="1:6" s="55" customFormat="1" ht="18.75" thickBot="1" x14ac:dyDescent="0.3">
      <c r="A3289" s="51" t="str">
        <f t="shared" si="51"/>
        <v>A</v>
      </c>
      <c r="B3289" s="52" t="s">
        <v>1579</v>
      </c>
      <c r="C3289" s="53" t="s">
        <v>156</v>
      </c>
      <c r="D3289" s="54">
        <v>114.59547999999999</v>
      </c>
      <c r="E3289" s="54">
        <v>114.59547999999999</v>
      </c>
      <c r="F3289" s="54">
        <v>0</v>
      </c>
    </row>
    <row r="3290" spans="1:6" s="55" customFormat="1" ht="15.75" thickTop="1" x14ac:dyDescent="0.25">
      <c r="A3290" s="51" t="str">
        <f t="shared" si="51"/>
        <v>A</v>
      </c>
      <c r="B3290" s="56" t="s">
        <v>258</v>
      </c>
      <c r="C3290" s="57" t="s">
        <v>10</v>
      </c>
      <c r="D3290" s="58">
        <v>114.59547999999999</v>
      </c>
      <c r="E3290" s="58">
        <v>114.59547999999999</v>
      </c>
      <c r="F3290" s="58">
        <v>0</v>
      </c>
    </row>
    <row r="3291" spans="1:6" s="55" customFormat="1" x14ac:dyDescent="0.25">
      <c r="A3291" s="51" t="str">
        <f t="shared" si="51"/>
        <v>A</v>
      </c>
      <c r="B3291" s="59" t="s">
        <v>258</v>
      </c>
      <c r="C3291" s="60" t="s">
        <v>11</v>
      </c>
      <c r="D3291" s="61">
        <v>6.16</v>
      </c>
      <c r="E3291" s="61">
        <v>6.16</v>
      </c>
      <c r="F3291" s="61">
        <v>0</v>
      </c>
    </row>
    <row r="3292" spans="1:6" s="55" customFormat="1" x14ac:dyDescent="0.25">
      <c r="A3292" s="51" t="str">
        <f t="shared" si="51"/>
        <v>A</v>
      </c>
      <c r="B3292" s="59" t="s">
        <v>258</v>
      </c>
      <c r="C3292" s="60" t="s">
        <v>12</v>
      </c>
      <c r="D3292" s="61">
        <v>108.43548</v>
      </c>
      <c r="E3292" s="61">
        <v>108.43548</v>
      </c>
      <c r="F3292" s="61">
        <v>0</v>
      </c>
    </row>
    <row r="3293" spans="1:6" s="55" customFormat="1" ht="18.75" thickBot="1" x14ac:dyDescent="0.3">
      <c r="A3293" s="51" t="str">
        <f t="shared" si="51"/>
        <v>A</v>
      </c>
      <c r="B3293" s="52" t="s">
        <v>1580</v>
      </c>
      <c r="C3293" s="53" t="s">
        <v>1581</v>
      </c>
      <c r="D3293" s="54">
        <v>28.42557</v>
      </c>
      <c r="E3293" s="54">
        <v>28.42557</v>
      </c>
      <c r="F3293" s="54">
        <v>0</v>
      </c>
    </row>
    <row r="3294" spans="1:6" s="55" customFormat="1" ht="15.75" thickTop="1" x14ac:dyDescent="0.25">
      <c r="A3294" s="51" t="str">
        <f t="shared" si="51"/>
        <v>A</v>
      </c>
      <c r="B3294" s="56" t="s">
        <v>258</v>
      </c>
      <c r="C3294" s="57" t="s">
        <v>10</v>
      </c>
      <c r="D3294" s="58">
        <v>28.42557</v>
      </c>
      <c r="E3294" s="58">
        <v>28.42557</v>
      </c>
      <c r="F3294" s="58">
        <v>0</v>
      </c>
    </row>
    <row r="3295" spans="1:6" s="55" customFormat="1" x14ac:dyDescent="0.25">
      <c r="A3295" s="51" t="str">
        <f t="shared" si="51"/>
        <v>A</v>
      </c>
      <c r="B3295" s="59" t="s">
        <v>258</v>
      </c>
      <c r="C3295" s="60" t="s">
        <v>11</v>
      </c>
      <c r="D3295" s="61">
        <v>12.705</v>
      </c>
      <c r="E3295" s="61">
        <v>12.705</v>
      </c>
      <c r="F3295" s="61">
        <v>0</v>
      </c>
    </row>
    <row r="3296" spans="1:6" s="55" customFormat="1" x14ac:dyDescent="0.25">
      <c r="A3296" s="51" t="str">
        <f t="shared" si="51"/>
        <v>A</v>
      </c>
      <c r="B3296" s="59" t="s">
        <v>258</v>
      </c>
      <c r="C3296" s="60" t="s">
        <v>12</v>
      </c>
      <c r="D3296" s="61">
        <v>15.72057</v>
      </c>
      <c r="E3296" s="61">
        <v>15.72057</v>
      </c>
      <c r="F3296" s="61">
        <v>0</v>
      </c>
    </row>
    <row r="3297" spans="1:6" ht="18.75" thickBot="1" x14ac:dyDescent="0.3">
      <c r="A3297" s="31" t="str">
        <f t="shared" si="51"/>
        <v>A</v>
      </c>
      <c r="B3297" s="42" t="s">
        <v>1582</v>
      </c>
      <c r="C3297" s="43" t="s">
        <v>1583</v>
      </c>
      <c r="D3297" s="44">
        <v>337990.82232000004</v>
      </c>
      <c r="E3297" s="44">
        <v>337943.68501000002</v>
      </c>
      <c r="F3297" s="44">
        <v>47.137310000000006</v>
      </c>
    </row>
    <row r="3298" spans="1:6" ht="15.75" thickTop="1" x14ac:dyDescent="0.25">
      <c r="A3298" s="31" t="str">
        <f t="shared" si="51"/>
        <v>A</v>
      </c>
      <c r="B3298" s="45" t="s">
        <v>258</v>
      </c>
      <c r="C3298" s="46" t="s">
        <v>10</v>
      </c>
      <c r="D3298" s="47">
        <v>337704.47780999995</v>
      </c>
      <c r="E3298" s="47">
        <v>337662.33000999998</v>
      </c>
      <c r="F3298" s="47">
        <v>42.147800000000004</v>
      </c>
    </row>
    <row r="3299" spans="1:6" x14ac:dyDescent="0.25">
      <c r="A3299" s="31" t="str">
        <f t="shared" si="51"/>
        <v>A</v>
      </c>
      <c r="B3299" s="48" t="s">
        <v>258</v>
      </c>
      <c r="C3299" s="49" t="s">
        <v>11</v>
      </c>
      <c r="D3299" s="50">
        <v>577.87873000000002</v>
      </c>
      <c r="E3299" s="50">
        <v>577.87873000000002</v>
      </c>
      <c r="F3299" s="50">
        <v>0</v>
      </c>
    </row>
    <row r="3300" spans="1:6" x14ac:dyDescent="0.25">
      <c r="A3300" s="31" t="str">
        <f t="shared" si="51"/>
        <v>A</v>
      </c>
      <c r="B3300" s="48" t="s">
        <v>258</v>
      </c>
      <c r="C3300" s="49" t="s">
        <v>12</v>
      </c>
      <c r="D3300" s="50">
        <v>18214.172400000003</v>
      </c>
      <c r="E3300" s="50">
        <v>18182.031270000003</v>
      </c>
      <c r="F3300" s="50">
        <v>32.141130000000004</v>
      </c>
    </row>
    <row r="3301" spans="1:6" x14ac:dyDescent="0.25">
      <c r="A3301" s="31" t="str">
        <f t="shared" si="51"/>
        <v>A</v>
      </c>
      <c r="B3301" s="48" t="s">
        <v>258</v>
      </c>
      <c r="C3301" s="49" t="s">
        <v>14</v>
      </c>
      <c r="D3301" s="50">
        <v>5121.5023499999998</v>
      </c>
      <c r="E3301" s="50">
        <v>5121.5023499999998</v>
      </c>
      <c r="F3301" s="50">
        <v>0</v>
      </c>
    </row>
    <row r="3302" spans="1:6" x14ac:dyDescent="0.25">
      <c r="A3302" s="31" t="str">
        <f t="shared" si="51"/>
        <v>A</v>
      </c>
      <c r="B3302" s="48" t="s">
        <v>258</v>
      </c>
      <c r="C3302" s="49" t="s">
        <v>2</v>
      </c>
      <c r="D3302" s="50">
        <v>10004.978270000001</v>
      </c>
      <c r="E3302" s="50">
        <v>10004.978270000001</v>
      </c>
      <c r="F3302" s="50">
        <v>0</v>
      </c>
    </row>
    <row r="3303" spans="1:6" x14ac:dyDescent="0.25">
      <c r="A3303" s="31" t="str">
        <f t="shared" si="51"/>
        <v>A</v>
      </c>
      <c r="B3303" s="48" t="s">
        <v>258</v>
      </c>
      <c r="C3303" s="49" t="s">
        <v>15</v>
      </c>
      <c r="D3303" s="50">
        <v>1407.21056</v>
      </c>
      <c r="E3303" s="50">
        <v>1407.21056</v>
      </c>
      <c r="F3303" s="50">
        <v>0</v>
      </c>
    </row>
    <row r="3304" spans="1:6" x14ac:dyDescent="0.25">
      <c r="A3304" s="31" t="str">
        <f t="shared" si="51"/>
        <v>A</v>
      </c>
      <c r="B3304" s="48" t="s">
        <v>258</v>
      </c>
      <c r="C3304" s="49" t="s">
        <v>16</v>
      </c>
      <c r="D3304" s="50">
        <v>302378.73550000001</v>
      </c>
      <c r="E3304" s="50">
        <v>302368.72883000004</v>
      </c>
      <c r="F3304" s="50">
        <v>10.00667</v>
      </c>
    </row>
    <row r="3305" spans="1:6" x14ac:dyDescent="0.25">
      <c r="A3305" s="31" t="str">
        <f t="shared" si="51"/>
        <v>A</v>
      </c>
      <c r="B3305" s="45" t="s">
        <v>258</v>
      </c>
      <c r="C3305" s="46" t="s">
        <v>17</v>
      </c>
      <c r="D3305" s="47">
        <v>286.34451000000001</v>
      </c>
      <c r="E3305" s="47">
        <v>281.35500000000002</v>
      </c>
      <c r="F3305" s="47">
        <v>4.9895100000000001</v>
      </c>
    </row>
    <row r="3306" spans="1:6" ht="18.75" thickBot="1" x14ac:dyDescent="0.3">
      <c r="A3306" s="31" t="str">
        <f t="shared" si="51"/>
        <v>A</v>
      </c>
      <c r="B3306" s="42" t="s">
        <v>1584</v>
      </c>
      <c r="C3306" s="43" t="s">
        <v>1585</v>
      </c>
      <c r="D3306" s="44">
        <v>278104.16918000003</v>
      </c>
      <c r="E3306" s="44">
        <v>278104.16918000003</v>
      </c>
      <c r="F3306" s="44">
        <v>0</v>
      </c>
    </row>
    <row r="3307" spans="1:6" ht="15.75" thickTop="1" x14ac:dyDescent="0.25">
      <c r="A3307" s="31" t="str">
        <f t="shared" si="51"/>
        <v>A</v>
      </c>
      <c r="B3307" s="45" t="s">
        <v>258</v>
      </c>
      <c r="C3307" s="46" t="s">
        <v>10</v>
      </c>
      <c r="D3307" s="47">
        <v>278104.16918000003</v>
      </c>
      <c r="E3307" s="47">
        <v>278104.16918000003</v>
      </c>
      <c r="F3307" s="47">
        <v>0</v>
      </c>
    </row>
    <row r="3308" spans="1:6" x14ac:dyDescent="0.25">
      <c r="A3308" s="31" t="str">
        <f t="shared" si="51"/>
        <v>A</v>
      </c>
      <c r="B3308" s="48" t="s">
        <v>258</v>
      </c>
      <c r="C3308" s="49" t="s">
        <v>14</v>
      </c>
      <c r="D3308" s="50">
        <v>3754.5</v>
      </c>
      <c r="E3308" s="50">
        <v>3754.5</v>
      </c>
      <c r="F3308" s="50">
        <v>0</v>
      </c>
    </row>
    <row r="3309" spans="1:6" x14ac:dyDescent="0.25">
      <c r="A3309" s="31" t="str">
        <f t="shared" si="51"/>
        <v>A</v>
      </c>
      <c r="B3309" s="48" t="s">
        <v>258</v>
      </c>
      <c r="C3309" s="49" t="s">
        <v>16</v>
      </c>
      <c r="D3309" s="50">
        <v>274349.66918000003</v>
      </c>
      <c r="E3309" s="50">
        <v>274349.66918000003</v>
      </c>
      <c r="F3309" s="50">
        <v>0</v>
      </c>
    </row>
    <row r="3310" spans="1:6" ht="36.75" thickBot="1" x14ac:dyDescent="0.3">
      <c r="A3310" s="31" t="str">
        <f t="shared" si="51"/>
        <v>A</v>
      </c>
      <c r="B3310" s="42" t="s">
        <v>1586</v>
      </c>
      <c r="C3310" s="43" t="s">
        <v>1587</v>
      </c>
      <c r="D3310" s="44">
        <v>3070.4015699999995</v>
      </c>
      <c r="E3310" s="44">
        <v>3042.1834099999996</v>
      </c>
      <c r="F3310" s="44">
        <v>28.218160000000005</v>
      </c>
    </row>
    <row r="3311" spans="1:6" ht="15.75" thickTop="1" x14ac:dyDescent="0.25">
      <c r="A3311" s="31" t="str">
        <f t="shared" si="51"/>
        <v>A</v>
      </c>
      <c r="B3311" s="45" t="s">
        <v>258</v>
      </c>
      <c r="C3311" s="46" t="s">
        <v>10</v>
      </c>
      <c r="D3311" s="47">
        <v>3058.0695699999997</v>
      </c>
      <c r="E3311" s="47">
        <v>3029.8514099999998</v>
      </c>
      <c r="F3311" s="47">
        <v>28.218160000000005</v>
      </c>
    </row>
    <row r="3312" spans="1:6" x14ac:dyDescent="0.25">
      <c r="A3312" s="31" t="str">
        <f t="shared" si="51"/>
        <v>A</v>
      </c>
      <c r="B3312" s="48" t="s">
        <v>258</v>
      </c>
      <c r="C3312" s="49" t="s">
        <v>11</v>
      </c>
      <c r="D3312" s="50">
        <v>148.77801000000002</v>
      </c>
      <c r="E3312" s="50">
        <v>148.77801000000002</v>
      </c>
      <c r="F3312" s="50">
        <v>0</v>
      </c>
    </row>
    <row r="3313" spans="1:6" x14ac:dyDescent="0.25">
      <c r="A3313" s="31" t="str">
        <f t="shared" si="51"/>
        <v>A</v>
      </c>
      <c r="B3313" s="48" t="s">
        <v>258</v>
      </c>
      <c r="C3313" s="49" t="s">
        <v>12</v>
      </c>
      <c r="D3313" s="50">
        <v>2744.4788900000003</v>
      </c>
      <c r="E3313" s="50">
        <v>2725.9358500000003</v>
      </c>
      <c r="F3313" s="50">
        <v>18.543040000000001</v>
      </c>
    </row>
    <row r="3314" spans="1:6" x14ac:dyDescent="0.25">
      <c r="A3314" s="31" t="str">
        <f t="shared" si="51"/>
        <v>A</v>
      </c>
      <c r="B3314" s="48" t="s">
        <v>258</v>
      </c>
      <c r="C3314" s="49" t="s">
        <v>2</v>
      </c>
      <c r="D3314" s="50">
        <v>135.43239000000003</v>
      </c>
      <c r="E3314" s="50">
        <v>135.43239000000003</v>
      </c>
      <c r="F3314" s="50">
        <v>0</v>
      </c>
    </row>
    <row r="3315" spans="1:6" x14ac:dyDescent="0.25">
      <c r="A3315" s="31" t="str">
        <f t="shared" si="51"/>
        <v>A</v>
      </c>
      <c r="B3315" s="48" t="s">
        <v>258</v>
      </c>
      <c r="C3315" s="49" t="s">
        <v>15</v>
      </c>
      <c r="D3315" s="50">
        <v>17.447500000000002</v>
      </c>
      <c r="E3315" s="50">
        <v>17.447500000000002</v>
      </c>
      <c r="F3315" s="50">
        <v>0</v>
      </c>
    </row>
    <row r="3316" spans="1:6" x14ac:dyDescent="0.25">
      <c r="A3316" s="31" t="str">
        <f t="shared" si="51"/>
        <v>A</v>
      </c>
      <c r="B3316" s="48" t="s">
        <v>258</v>
      </c>
      <c r="C3316" s="49" t="s">
        <v>16</v>
      </c>
      <c r="D3316" s="50">
        <v>11.932780000000001</v>
      </c>
      <c r="E3316" s="50">
        <v>2.25766</v>
      </c>
      <c r="F3316" s="50">
        <v>9.6751200000000015</v>
      </c>
    </row>
    <row r="3317" spans="1:6" x14ac:dyDescent="0.25">
      <c r="A3317" s="31" t="str">
        <f t="shared" si="51"/>
        <v>A</v>
      </c>
      <c r="B3317" s="45" t="s">
        <v>258</v>
      </c>
      <c r="C3317" s="46" t="s">
        <v>17</v>
      </c>
      <c r="D3317" s="47">
        <v>12.332000000000001</v>
      </c>
      <c r="E3317" s="47">
        <v>12.332000000000001</v>
      </c>
      <c r="F3317" s="47">
        <v>0</v>
      </c>
    </row>
    <row r="3318" spans="1:6" s="55" customFormat="1" ht="36.75" thickBot="1" x14ac:dyDescent="0.3">
      <c r="A3318" s="51" t="str">
        <f t="shared" si="51"/>
        <v>A</v>
      </c>
      <c r="B3318" s="52" t="s">
        <v>1588</v>
      </c>
      <c r="C3318" s="53" t="s">
        <v>1589</v>
      </c>
      <c r="D3318" s="54">
        <v>308.40376000000003</v>
      </c>
      <c r="E3318" s="54">
        <v>280.18560000000002</v>
      </c>
      <c r="F3318" s="54">
        <v>28.218160000000005</v>
      </c>
    </row>
    <row r="3319" spans="1:6" s="55" customFormat="1" ht="15.75" thickTop="1" x14ac:dyDescent="0.25">
      <c r="A3319" s="51" t="str">
        <f t="shared" si="51"/>
        <v>A</v>
      </c>
      <c r="B3319" s="56" t="s">
        <v>258</v>
      </c>
      <c r="C3319" s="57" t="s">
        <v>10</v>
      </c>
      <c r="D3319" s="58">
        <v>308.40376000000003</v>
      </c>
      <c r="E3319" s="58">
        <v>280.18560000000002</v>
      </c>
      <c r="F3319" s="58">
        <v>28.218160000000005</v>
      </c>
    </row>
    <row r="3320" spans="1:6" s="55" customFormat="1" x14ac:dyDescent="0.25">
      <c r="A3320" s="51" t="str">
        <f t="shared" si="51"/>
        <v>A</v>
      </c>
      <c r="B3320" s="59" t="s">
        <v>258</v>
      </c>
      <c r="C3320" s="60" t="s">
        <v>11</v>
      </c>
      <c r="D3320" s="61">
        <v>148.77801000000002</v>
      </c>
      <c r="E3320" s="61">
        <v>148.77801000000002</v>
      </c>
      <c r="F3320" s="61">
        <v>0</v>
      </c>
    </row>
    <row r="3321" spans="1:6" s="55" customFormat="1" x14ac:dyDescent="0.25">
      <c r="A3321" s="51" t="str">
        <f t="shared" si="51"/>
        <v>A</v>
      </c>
      <c r="B3321" s="59" t="s">
        <v>258</v>
      </c>
      <c r="C3321" s="60" t="s">
        <v>12</v>
      </c>
      <c r="D3321" s="61">
        <v>148.54303999999999</v>
      </c>
      <c r="E3321" s="61">
        <v>130</v>
      </c>
      <c r="F3321" s="61">
        <v>18.543040000000001</v>
      </c>
    </row>
    <row r="3322" spans="1:6" s="55" customFormat="1" x14ac:dyDescent="0.25">
      <c r="A3322" s="51" t="str">
        <f t="shared" si="51"/>
        <v>A</v>
      </c>
      <c r="B3322" s="59" t="s">
        <v>258</v>
      </c>
      <c r="C3322" s="60" t="s">
        <v>16</v>
      </c>
      <c r="D3322" s="61">
        <v>11.082710000000002</v>
      </c>
      <c r="E3322" s="61">
        <v>1.4075899999999999</v>
      </c>
      <c r="F3322" s="61">
        <v>9.6751200000000015</v>
      </c>
    </row>
    <row r="3323" spans="1:6" s="55" customFormat="1" ht="36.75" thickBot="1" x14ac:dyDescent="0.3">
      <c r="A3323" s="51" t="str">
        <f t="shared" si="51"/>
        <v>A</v>
      </c>
      <c r="B3323" s="52" t="s">
        <v>1590</v>
      </c>
      <c r="C3323" s="53" t="s">
        <v>1591</v>
      </c>
      <c r="D3323" s="54">
        <v>2761.9978099999994</v>
      </c>
      <c r="E3323" s="54">
        <v>2761.9978099999994</v>
      </c>
      <c r="F3323" s="54">
        <v>0</v>
      </c>
    </row>
    <row r="3324" spans="1:6" s="55" customFormat="1" ht="15.75" thickTop="1" x14ac:dyDescent="0.25">
      <c r="A3324" s="51" t="str">
        <f t="shared" si="51"/>
        <v>A</v>
      </c>
      <c r="B3324" s="56" t="s">
        <v>258</v>
      </c>
      <c r="C3324" s="57" t="s">
        <v>10</v>
      </c>
      <c r="D3324" s="58">
        <v>2749.6658099999995</v>
      </c>
      <c r="E3324" s="58">
        <v>2749.6658099999995</v>
      </c>
      <c r="F3324" s="58">
        <v>0</v>
      </c>
    </row>
    <row r="3325" spans="1:6" s="55" customFormat="1" x14ac:dyDescent="0.25">
      <c r="A3325" s="51" t="str">
        <f t="shared" si="51"/>
        <v>A</v>
      </c>
      <c r="B3325" s="59" t="s">
        <v>258</v>
      </c>
      <c r="C3325" s="60" t="s">
        <v>12</v>
      </c>
      <c r="D3325" s="61">
        <v>2595.9358500000003</v>
      </c>
      <c r="E3325" s="61">
        <v>2595.9358500000003</v>
      </c>
      <c r="F3325" s="61">
        <v>0</v>
      </c>
    </row>
    <row r="3326" spans="1:6" s="55" customFormat="1" x14ac:dyDescent="0.25">
      <c r="A3326" s="51" t="str">
        <f t="shared" si="51"/>
        <v>A</v>
      </c>
      <c r="B3326" s="59" t="s">
        <v>258</v>
      </c>
      <c r="C3326" s="60" t="s">
        <v>2</v>
      </c>
      <c r="D3326" s="61">
        <v>135.43239000000003</v>
      </c>
      <c r="E3326" s="61">
        <v>135.43239000000003</v>
      </c>
      <c r="F3326" s="61">
        <v>0</v>
      </c>
    </row>
    <row r="3327" spans="1:6" s="55" customFormat="1" x14ac:dyDescent="0.25">
      <c r="A3327" s="51" t="str">
        <f t="shared" si="51"/>
        <v>A</v>
      </c>
      <c r="B3327" s="59" t="s">
        <v>258</v>
      </c>
      <c r="C3327" s="60" t="s">
        <v>15</v>
      </c>
      <c r="D3327" s="61">
        <v>17.447500000000002</v>
      </c>
      <c r="E3327" s="61">
        <v>17.447500000000002</v>
      </c>
      <c r="F3327" s="61">
        <v>0</v>
      </c>
    </row>
    <row r="3328" spans="1:6" s="55" customFormat="1" x14ac:dyDescent="0.25">
      <c r="A3328" s="51" t="str">
        <f t="shared" si="51"/>
        <v>A</v>
      </c>
      <c r="B3328" s="59" t="s">
        <v>258</v>
      </c>
      <c r="C3328" s="60" t="s">
        <v>16</v>
      </c>
      <c r="D3328" s="61">
        <v>0.8500700000000001</v>
      </c>
      <c r="E3328" s="61">
        <v>0.8500700000000001</v>
      </c>
      <c r="F3328" s="61">
        <v>0</v>
      </c>
    </row>
    <row r="3329" spans="1:6" s="55" customFormat="1" x14ac:dyDescent="0.25">
      <c r="A3329" s="51" t="str">
        <f t="shared" si="51"/>
        <v>A</v>
      </c>
      <c r="B3329" s="56" t="s">
        <v>258</v>
      </c>
      <c r="C3329" s="57" t="s">
        <v>17</v>
      </c>
      <c r="D3329" s="58">
        <v>12.332000000000001</v>
      </c>
      <c r="E3329" s="58">
        <v>12.332000000000001</v>
      </c>
      <c r="F3329" s="58">
        <v>0</v>
      </c>
    </row>
    <row r="3330" spans="1:6" ht="18.75" thickBot="1" x14ac:dyDescent="0.3">
      <c r="A3330" s="31" t="str">
        <f t="shared" si="51"/>
        <v>A</v>
      </c>
      <c r="B3330" s="42" t="s">
        <v>1592</v>
      </c>
      <c r="C3330" s="43" t="s">
        <v>1593</v>
      </c>
      <c r="D3330" s="44">
        <v>6709.675839999999</v>
      </c>
      <c r="E3330" s="44">
        <v>6690.7566899999993</v>
      </c>
      <c r="F3330" s="44">
        <v>18.919150000000002</v>
      </c>
    </row>
    <row r="3331" spans="1:6" ht="15.75" thickTop="1" x14ac:dyDescent="0.25">
      <c r="A3331" s="31" t="str">
        <f t="shared" si="51"/>
        <v>A</v>
      </c>
      <c r="B3331" s="45" t="s">
        <v>258</v>
      </c>
      <c r="C3331" s="46" t="s">
        <v>10</v>
      </c>
      <c r="D3331" s="47">
        <v>6634.6633299999994</v>
      </c>
      <c r="E3331" s="47">
        <v>6620.7336899999991</v>
      </c>
      <c r="F3331" s="47">
        <v>13.929639999999999</v>
      </c>
    </row>
    <row r="3332" spans="1:6" x14ac:dyDescent="0.25">
      <c r="A3332" s="31" t="str">
        <f t="shared" ref="A3332:A3395" si="52">IF(OR(D3332&lt;&gt;0,),"A","B")</f>
        <v>A</v>
      </c>
      <c r="B3332" s="48" t="s">
        <v>258</v>
      </c>
      <c r="C3332" s="49" t="s">
        <v>11</v>
      </c>
      <c r="D3332" s="50">
        <v>429.10071999999997</v>
      </c>
      <c r="E3332" s="50">
        <v>429.10071999999997</v>
      </c>
      <c r="F3332" s="50">
        <v>0</v>
      </c>
    </row>
    <row r="3333" spans="1:6" x14ac:dyDescent="0.25">
      <c r="A3333" s="31" t="str">
        <f t="shared" si="52"/>
        <v>A</v>
      </c>
      <c r="B3333" s="48" t="s">
        <v>258</v>
      </c>
      <c r="C3333" s="49" t="s">
        <v>12</v>
      </c>
      <c r="D3333" s="50">
        <v>5785.7871000000005</v>
      </c>
      <c r="E3333" s="50">
        <v>5772.1890100000001</v>
      </c>
      <c r="F3333" s="50">
        <v>13.598090000000001</v>
      </c>
    </row>
    <row r="3334" spans="1:6" x14ac:dyDescent="0.25">
      <c r="A3334" s="31" t="str">
        <f t="shared" si="52"/>
        <v>A</v>
      </c>
      <c r="B3334" s="48" t="s">
        <v>258</v>
      </c>
      <c r="C3334" s="49" t="s">
        <v>15</v>
      </c>
      <c r="D3334" s="50">
        <v>280.36696999999998</v>
      </c>
      <c r="E3334" s="50">
        <v>280.36696999999998</v>
      </c>
      <c r="F3334" s="50">
        <v>0</v>
      </c>
    </row>
    <row r="3335" spans="1:6" x14ac:dyDescent="0.25">
      <c r="A3335" s="31" t="str">
        <f t="shared" si="52"/>
        <v>A</v>
      </c>
      <c r="B3335" s="48" t="s">
        <v>258</v>
      </c>
      <c r="C3335" s="49" t="s">
        <v>16</v>
      </c>
      <c r="D3335" s="50">
        <v>139.40854000000002</v>
      </c>
      <c r="E3335" s="50">
        <v>139.07699000000002</v>
      </c>
      <c r="F3335" s="50">
        <v>0.33155000000000001</v>
      </c>
    </row>
    <row r="3336" spans="1:6" x14ac:dyDescent="0.25">
      <c r="A3336" s="31" t="str">
        <f t="shared" si="52"/>
        <v>A</v>
      </c>
      <c r="B3336" s="45" t="s">
        <v>258</v>
      </c>
      <c r="C3336" s="46" t="s">
        <v>17</v>
      </c>
      <c r="D3336" s="47">
        <v>75.012509999999992</v>
      </c>
      <c r="E3336" s="47">
        <v>70.022999999999996</v>
      </c>
      <c r="F3336" s="47">
        <v>4.9895100000000001</v>
      </c>
    </row>
    <row r="3337" spans="1:6" ht="36.75" thickBot="1" x14ac:dyDescent="0.3">
      <c r="A3337" s="31" t="str">
        <f t="shared" si="52"/>
        <v>A</v>
      </c>
      <c r="B3337" s="42" t="s">
        <v>1594</v>
      </c>
      <c r="C3337" s="43" t="s">
        <v>1595</v>
      </c>
      <c r="D3337" s="44">
        <v>773.19768999999997</v>
      </c>
      <c r="E3337" s="44">
        <v>754.27854000000002</v>
      </c>
      <c r="F3337" s="44">
        <v>18.919150000000002</v>
      </c>
    </row>
    <row r="3338" spans="1:6" ht="15.75" thickTop="1" x14ac:dyDescent="0.25">
      <c r="A3338" s="31" t="str">
        <f t="shared" si="52"/>
        <v>A</v>
      </c>
      <c r="B3338" s="45" t="s">
        <v>258</v>
      </c>
      <c r="C3338" s="46" t="s">
        <v>10</v>
      </c>
      <c r="D3338" s="47">
        <v>698.18517999999995</v>
      </c>
      <c r="E3338" s="47">
        <v>684.25554</v>
      </c>
      <c r="F3338" s="47">
        <v>13.929639999999999</v>
      </c>
    </row>
    <row r="3339" spans="1:6" x14ac:dyDescent="0.25">
      <c r="A3339" s="31" t="str">
        <f t="shared" si="52"/>
        <v>A</v>
      </c>
      <c r="B3339" s="48" t="s">
        <v>258</v>
      </c>
      <c r="C3339" s="49" t="s">
        <v>11</v>
      </c>
      <c r="D3339" s="50">
        <v>429.10071999999997</v>
      </c>
      <c r="E3339" s="50">
        <v>429.10071999999997</v>
      </c>
      <c r="F3339" s="50">
        <v>0</v>
      </c>
    </row>
    <row r="3340" spans="1:6" x14ac:dyDescent="0.25">
      <c r="A3340" s="31" t="str">
        <f t="shared" si="52"/>
        <v>A</v>
      </c>
      <c r="B3340" s="48" t="s">
        <v>258</v>
      </c>
      <c r="C3340" s="49" t="s">
        <v>12</v>
      </c>
      <c r="D3340" s="50">
        <v>265.84313000000003</v>
      </c>
      <c r="E3340" s="50">
        <v>252.24504000000002</v>
      </c>
      <c r="F3340" s="50">
        <v>13.598090000000001</v>
      </c>
    </row>
    <row r="3341" spans="1:6" x14ac:dyDescent="0.25">
      <c r="A3341" s="31" t="str">
        <f t="shared" si="52"/>
        <v>A</v>
      </c>
      <c r="B3341" s="48" t="s">
        <v>258</v>
      </c>
      <c r="C3341" s="49" t="s">
        <v>15</v>
      </c>
      <c r="D3341" s="50">
        <v>2.4466799999999997</v>
      </c>
      <c r="E3341" s="50">
        <v>2.4466799999999997</v>
      </c>
      <c r="F3341" s="50">
        <v>0</v>
      </c>
    </row>
    <row r="3342" spans="1:6" x14ac:dyDescent="0.25">
      <c r="A3342" s="31" t="str">
        <f t="shared" si="52"/>
        <v>A</v>
      </c>
      <c r="B3342" s="48" t="s">
        <v>258</v>
      </c>
      <c r="C3342" s="49" t="s">
        <v>16</v>
      </c>
      <c r="D3342" s="50">
        <v>0.79465000000000008</v>
      </c>
      <c r="E3342" s="50">
        <v>0.46310000000000001</v>
      </c>
      <c r="F3342" s="50">
        <v>0.33155000000000001</v>
      </c>
    </row>
    <row r="3343" spans="1:6" x14ac:dyDescent="0.25">
      <c r="A3343" s="31" t="str">
        <f t="shared" si="52"/>
        <v>A</v>
      </c>
      <c r="B3343" s="45" t="s">
        <v>258</v>
      </c>
      <c r="C3343" s="46" t="s">
        <v>17</v>
      </c>
      <c r="D3343" s="47">
        <v>75.012509999999992</v>
      </c>
      <c r="E3343" s="47">
        <v>70.022999999999996</v>
      </c>
      <c r="F3343" s="47">
        <v>4.9895100000000001</v>
      </c>
    </row>
    <row r="3344" spans="1:6" ht="18.75" thickBot="1" x14ac:dyDescent="0.3">
      <c r="A3344" s="31" t="str">
        <f t="shared" si="52"/>
        <v>A</v>
      </c>
      <c r="B3344" s="42" t="s">
        <v>1596</v>
      </c>
      <c r="C3344" s="43" t="s">
        <v>1593</v>
      </c>
      <c r="D3344" s="44">
        <v>5936.478149999999</v>
      </c>
      <c r="E3344" s="44">
        <v>5936.478149999999</v>
      </c>
      <c r="F3344" s="44">
        <v>0</v>
      </c>
    </row>
    <row r="3345" spans="1:6" ht="15.75" thickTop="1" x14ac:dyDescent="0.25">
      <c r="A3345" s="31" t="str">
        <f t="shared" si="52"/>
        <v>A</v>
      </c>
      <c r="B3345" s="45" t="s">
        <v>258</v>
      </c>
      <c r="C3345" s="46" t="s">
        <v>10</v>
      </c>
      <c r="D3345" s="47">
        <v>5936.478149999999</v>
      </c>
      <c r="E3345" s="47">
        <v>5936.478149999999</v>
      </c>
      <c r="F3345" s="47">
        <v>0</v>
      </c>
    </row>
    <row r="3346" spans="1:6" x14ac:dyDescent="0.25">
      <c r="A3346" s="31" t="str">
        <f t="shared" si="52"/>
        <v>A</v>
      </c>
      <c r="B3346" s="48" t="s">
        <v>258</v>
      </c>
      <c r="C3346" s="49" t="s">
        <v>12</v>
      </c>
      <c r="D3346" s="50">
        <v>5519.9439699999994</v>
      </c>
      <c r="E3346" s="50">
        <v>5519.9439699999994</v>
      </c>
      <c r="F3346" s="50">
        <v>0</v>
      </c>
    </row>
    <row r="3347" spans="1:6" x14ac:dyDescent="0.25">
      <c r="A3347" s="31" t="str">
        <f t="shared" si="52"/>
        <v>A</v>
      </c>
      <c r="B3347" s="48" t="s">
        <v>258</v>
      </c>
      <c r="C3347" s="49" t="s">
        <v>15</v>
      </c>
      <c r="D3347" s="50">
        <v>277.92028999999997</v>
      </c>
      <c r="E3347" s="50">
        <v>277.92028999999997</v>
      </c>
      <c r="F3347" s="50">
        <v>0</v>
      </c>
    </row>
    <row r="3348" spans="1:6" x14ac:dyDescent="0.25">
      <c r="A3348" s="31" t="str">
        <f t="shared" si="52"/>
        <v>A</v>
      </c>
      <c r="B3348" s="48" t="s">
        <v>258</v>
      </c>
      <c r="C3348" s="49" t="s">
        <v>16</v>
      </c>
      <c r="D3348" s="50">
        <v>138.61389000000003</v>
      </c>
      <c r="E3348" s="50">
        <v>138.61389000000003</v>
      </c>
      <c r="F3348" s="50">
        <v>0</v>
      </c>
    </row>
    <row r="3349" spans="1:6" ht="18.75" thickBot="1" x14ac:dyDescent="0.3">
      <c r="A3349" s="31" t="str">
        <f t="shared" si="52"/>
        <v>A</v>
      </c>
      <c r="B3349" s="42" t="s">
        <v>1597</v>
      </c>
      <c r="C3349" s="43" t="s">
        <v>1598</v>
      </c>
      <c r="D3349" s="44">
        <v>368.41674999999998</v>
      </c>
      <c r="E3349" s="44">
        <v>368.41674999999998</v>
      </c>
      <c r="F3349" s="44">
        <v>0</v>
      </c>
    </row>
    <row r="3350" spans="1:6" ht="15.75" thickTop="1" x14ac:dyDescent="0.25">
      <c r="A3350" s="31" t="str">
        <f t="shared" si="52"/>
        <v>A</v>
      </c>
      <c r="B3350" s="45" t="s">
        <v>258</v>
      </c>
      <c r="C3350" s="46" t="s">
        <v>10</v>
      </c>
      <c r="D3350" s="47">
        <v>368.41674999999998</v>
      </c>
      <c r="E3350" s="47">
        <v>368.41674999999998</v>
      </c>
      <c r="F3350" s="47">
        <v>0</v>
      </c>
    </row>
    <row r="3351" spans="1:6" x14ac:dyDescent="0.25">
      <c r="A3351" s="31" t="str">
        <f t="shared" si="52"/>
        <v>A</v>
      </c>
      <c r="B3351" s="48" t="s">
        <v>258</v>
      </c>
      <c r="C3351" s="49" t="s">
        <v>12</v>
      </c>
      <c r="D3351" s="50">
        <v>332.29904999999997</v>
      </c>
      <c r="E3351" s="50">
        <v>332.29904999999997</v>
      </c>
      <c r="F3351" s="50">
        <v>0</v>
      </c>
    </row>
    <row r="3352" spans="1:6" x14ac:dyDescent="0.25">
      <c r="A3352" s="31" t="str">
        <f t="shared" si="52"/>
        <v>A</v>
      </c>
      <c r="B3352" s="48" t="s">
        <v>258</v>
      </c>
      <c r="C3352" s="49" t="s">
        <v>14</v>
      </c>
      <c r="D3352" s="50">
        <v>36.117699999999999</v>
      </c>
      <c r="E3352" s="50">
        <v>36.117699999999999</v>
      </c>
      <c r="F3352" s="50">
        <v>0</v>
      </c>
    </row>
    <row r="3353" spans="1:6" s="55" customFormat="1" ht="36.75" thickBot="1" x14ac:dyDescent="0.3">
      <c r="A3353" s="51" t="str">
        <f t="shared" si="52"/>
        <v>A</v>
      </c>
      <c r="B3353" s="52" t="s">
        <v>1599</v>
      </c>
      <c r="C3353" s="53" t="s">
        <v>1600</v>
      </c>
      <c r="D3353" s="54">
        <v>36.117699999999999</v>
      </c>
      <c r="E3353" s="54">
        <v>36.117699999999999</v>
      </c>
      <c r="F3353" s="54">
        <v>0</v>
      </c>
    </row>
    <row r="3354" spans="1:6" s="55" customFormat="1" ht="15.75" thickTop="1" x14ac:dyDescent="0.25">
      <c r="A3354" s="51" t="str">
        <f t="shared" si="52"/>
        <v>A</v>
      </c>
      <c r="B3354" s="56" t="s">
        <v>258</v>
      </c>
      <c r="C3354" s="57" t="s">
        <v>10</v>
      </c>
      <c r="D3354" s="58">
        <v>36.117699999999999</v>
      </c>
      <c r="E3354" s="58">
        <v>36.117699999999999</v>
      </c>
      <c r="F3354" s="58">
        <v>0</v>
      </c>
    </row>
    <row r="3355" spans="1:6" s="55" customFormat="1" x14ac:dyDescent="0.25">
      <c r="A3355" s="51" t="str">
        <f t="shared" si="52"/>
        <v>A</v>
      </c>
      <c r="B3355" s="59" t="s">
        <v>258</v>
      </c>
      <c r="C3355" s="60" t="s">
        <v>14</v>
      </c>
      <c r="D3355" s="61">
        <v>36.117699999999999</v>
      </c>
      <c r="E3355" s="61">
        <v>36.117699999999999</v>
      </c>
      <c r="F3355" s="61">
        <v>0</v>
      </c>
    </row>
    <row r="3356" spans="1:6" s="55" customFormat="1" ht="36.75" thickBot="1" x14ac:dyDescent="0.3">
      <c r="A3356" s="51" t="str">
        <f t="shared" si="52"/>
        <v>A</v>
      </c>
      <c r="B3356" s="52" t="s">
        <v>1601</v>
      </c>
      <c r="C3356" s="53" t="s">
        <v>1602</v>
      </c>
      <c r="D3356" s="54">
        <v>205.04204999999999</v>
      </c>
      <c r="E3356" s="54">
        <v>205.04204999999999</v>
      </c>
      <c r="F3356" s="54">
        <v>0</v>
      </c>
    </row>
    <row r="3357" spans="1:6" s="55" customFormat="1" ht="15.75" thickTop="1" x14ac:dyDescent="0.25">
      <c r="A3357" s="51" t="str">
        <f t="shared" si="52"/>
        <v>A</v>
      </c>
      <c r="B3357" s="56" t="s">
        <v>258</v>
      </c>
      <c r="C3357" s="57" t="s">
        <v>10</v>
      </c>
      <c r="D3357" s="58">
        <v>205.04204999999999</v>
      </c>
      <c r="E3357" s="58">
        <v>205.04204999999999</v>
      </c>
      <c r="F3357" s="58">
        <v>0</v>
      </c>
    </row>
    <row r="3358" spans="1:6" s="55" customFormat="1" x14ac:dyDescent="0.25">
      <c r="A3358" s="51" t="str">
        <f t="shared" si="52"/>
        <v>A</v>
      </c>
      <c r="B3358" s="59" t="s">
        <v>258</v>
      </c>
      <c r="C3358" s="60" t="s">
        <v>12</v>
      </c>
      <c r="D3358" s="61">
        <v>205.04204999999999</v>
      </c>
      <c r="E3358" s="61">
        <v>205.04204999999999</v>
      </c>
      <c r="F3358" s="61">
        <v>0</v>
      </c>
    </row>
    <row r="3359" spans="1:6" s="55" customFormat="1" ht="54.75" thickBot="1" x14ac:dyDescent="0.3">
      <c r="A3359" s="51" t="str">
        <f t="shared" si="52"/>
        <v>A</v>
      </c>
      <c r="B3359" s="52" t="s">
        <v>1603</v>
      </c>
      <c r="C3359" s="53" t="s">
        <v>1604</v>
      </c>
      <c r="D3359" s="54">
        <v>127.25700000000001</v>
      </c>
      <c r="E3359" s="54">
        <v>127.25700000000001</v>
      </c>
      <c r="F3359" s="54">
        <v>0</v>
      </c>
    </row>
    <row r="3360" spans="1:6" s="55" customFormat="1" ht="15.75" thickTop="1" x14ac:dyDescent="0.25">
      <c r="A3360" s="51" t="str">
        <f t="shared" si="52"/>
        <v>A</v>
      </c>
      <c r="B3360" s="56" t="s">
        <v>258</v>
      </c>
      <c r="C3360" s="57" t="s">
        <v>10</v>
      </c>
      <c r="D3360" s="58">
        <v>127.25700000000001</v>
      </c>
      <c r="E3360" s="58">
        <v>127.25700000000001</v>
      </c>
      <c r="F3360" s="58">
        <v>0</v>
      </c>
    </row>
    <row r="3361" spans="1:6" s="55" customFormat="1" x14ac:dyDescent="0.25">
      <c r="A3361" s="51" t="str">
        <f t="shared" si="52"/>
        <v>A</v>
      </c>
      <c r="B3361" s="59" t="s">
        <v>258</v>
      </c>
      <c r="C3361" s="60" t="s">
        <v>12</v>
      </c>
      <c r="D3361" s="61">
        <v>127.25700000000001</v>
      </c>
      <c r="E3361" s="61">
        <v>127.25700000000001</v>
      </c>
      <c r="F3361" s="61">
        <v>0</v>
      </c>
    </row>
    <row r="3362" spans="1:6" ht="36.75" thickBot="1" x14ac:dyDescent="0.3">
      <c r="A3362" s="31" t="str">
        <f t="shared" si="52"/>
        <v>A</v>
      </c>
      <c r="B3362" s="42" t="s">
        <v>1605</v>
      </c>
      <c r="C3362" s="43" t="s">
        <v>1606</v>
      </c>
      <c r="D3362" s="44">
        <v>64.809579999999997</v>
      </c>
      <c r="E3362" s="44">
        <v>64.809579999999997</v>
      </c>
      <c r="F3362" s="44">
        <v>0</v>
      </c>
    </row>
    <row r="3363" spans="1:6" ht="15.75" thickTop="1" x14ac:dyDescent="0.25">
      <c r="A3363" s="31" t="str">
        <f t="shared" si="52"/>
        <v>A</v>
      </c>
      <c r="B3363" s="45" t="s">
        <v>258</v>
      </c>
      <c r="C3363" s="46" t="s">
        <v>10</v>
      </c>
      <c r="D3363" s="47">
        <v>64.809579999999997</v>
      </c>
      <c r="E3363" s="47">
        <v>64.809579999999997</v>
      </c>
      <c r="F3363" s="47">
        <v>0</v>
      </c>
    </row>
    <row r="3364" spans="1:6" x14ac:dyDescent="0.25">
      <c r="A3364" s="31" t="str">
        <f t="shared" si="52"/>
        <v>A</v>
      </c>
      <c r="B3364" s="48" t="s">
        <v>258</v>
      </c>
      <c r="C3364" s="49" t="s">
        <v>14</v>
      </c>
      <c r="D3364" s="50">
        <v>64.809579999999997</v>
      </c>
      <c r="E3364" s="50">
        <v>64.809579999999997</v>
      </c>
      <c r="F3364" s="50">
        <v>0</v>
      </c>
    </row>
    <row r="3365" spans="1:6" s="55" customFormat="1" ht="36.75" thickBot="1" x14ac:dyDescent="0.3">
      <c r="A3365" s="51" t="str">
        <f t="shared" si="52"/>
        <v>A</v>
      </c>
      <c r="B3365" s="52" t="s">
        <v>1607</v>
      </c>
      <c r="C3365" s="53" t="s">
        <v>1608</v>
      </c>
      <c r="D3365" s="54">
        <v>64.809579999999997</v>
      </c>
      <c r="E3365" s="54">
        <v>64.809579999999997</v>
      </c>
      <c r="F3365" s="54">
        <v>0</v>
      </c>
    </row>
    <row r="3366" spans="1:6" s="55" customFormat="1" ht="15.75" thickTop="1" x14ac:dyDescent="0.25">
      <c r="A3366" s="51" t="str">
        <f t="shared" si="52"/>
        <v>A</v>
      </c>
      <c r="B3366" s="56" t="s">
        <v>258</v>
      </c>
      <c r="C3366" s="57" t="s">
        <v>10</v>
      </c>
      <c r="D3366" s="58">
        <v>64.809579999999997</v>
      </c>
      <c r="E3366" s="58">
        <v>64.809579999999997</v>
      </c>
      <c r="F3366" s="58">
        <v>0</v>
      </c>
    </row>
    <row r="3367" spans="1:6" s="55" customFormat="1" x14ac:dyDescent="0.25">
      <c r="A3367" s="51" t="str">
        <f t="shared" si="52"/>
        <v>A</v>
      </c>
      <c r="B3367" s="59" t="s">
        <v>258</v>
      </c>
      <c r="C3367" s="60" t="s">
        <v>14</v>
      </c>
      <c r="D3367" s="61">
        <v>64.809579999999997</v>
      </c>
      <c r="E3367" s="61">
        <v>64.809579999999997</v>
      </c>
      <c r="F3367" s="61">
        <v>0</v>
      </c>
    </row>
    <row r="3368" spans="1:6" ht="18.75" thickBot="1" x14ac:dyDescent="0.3">
      <c r="A3368" s="31" t="str">
        <f t="shared" si="52"/>
        <v>A</v>
      </c>
      <c r="B3368" s="42" t="s">
        <v>1609</v>
      </c>
      <c r="C3368" s="43" t="s">
        <v>1610</v>
      </c>
      <c r="D3368" s="44">
        <v>1990.9392399999999</v>
      </c>
      <c r="E3368" s="44">
        <v>1990.9392399999999</v>
      </c>
      <c r="F3368" s="44">
        <v>0</v>
      </c>
    </row>
    <row r="3369" spans="1:6" ht="15.75" thickTop="1" x14ac:dyDescent="0.25">
      <c r="A3369" s="31" t="str">
        <f t="shared" si="52"/>
        <v>A</v>
      </c>
      <c r="B3369" s="45" t="s">
        <v>258</v>
      </c>
      <c r="C3369" s="46" t="s">
        <v>10</v>
      </c>
      <c r="D3369" s="47">
        <v>1990.9392399999999</v>
      </c>
      <c r="E3369" s="47">
        <v>1990.9392399999999</v>
      </c>
      <c r="F3369" s="47">
        <v>0</v>
      </c>
    </row>
    <row r="3370" spans="1:6" x14ac:dyDescent="0.25">
      <c r="A3370" s="31" t="str">
        <f t="shared" si="52"/>
        <v>A</v>
      </c>
      <c r="B3370" s="48" t="s">
        <v>258</v>
      </c>
      <c r="C3370" s="49" t="s">
        <v>12</v>
      </c>
      <c r="D3370" s="50">
        <v>1990.9392399999999</v>
      </c>
      <c r="E3370" s="50">
        <v>1990.9392399999999</v>
      </c>
      <c r="F3370" s="50">
        <v>0</v>
      </c>
    </row>
    <row r="3371" spans="1:6" s="55" customFormat="1" ht="54.75" thickBot="1" x14ac:dyDescent="0.3">
      <c r="A3371" s="51" t="str">
        <f t="shared" si="52"/>
        <v>A</v>
      </c>
      <c r="B3371" s="52" t="s">
        <v>1611</v>
      </c>
      <c r="C3371" s="53" t="s">
        <v>1612</v>
      </c>
      <c r="D3371" s="54">
        <v>1899.6169499999999</v>
      </c>
      <c r="E3371" s="54">
        <v>1899.6169499999999</v>
      </c>
      <c r="F3371" s="54">
        <v>0</v>
      </c>
    </row>
    <row r="3372" spans="1:6" s="55" customFormat="1" ht="15.75" thickTop="1" x14ac:dyDescent="0.25">
      <c r="A3372" s="51" t="str">
        <f t="shared" si="52"/>
        <v>A</v>
      </c>
      <c r="B3372" s="56" t="s">
        <v>258</v>
      </c>
      <c r="C3372" s="57" t="s">
        <v>10</v>
      </c>
      <c r="D3372" s="58">
        <v>1899.6169499999999</v>
      </c>
      <c r="E3372" s="58">
        <v>1899.6169499999999</v>
      </c>
      <c r="F3372" s="58">
        <v>0</v>
      </c>
    </row>
    <row r="3373" spans="1:6" s="55" customFormat="1" x14ac:dyDescent="0.25">
      <c r="A3373" s="51" t="str">
        <f t="shared" si="52"/>
        <v>A</v>
      </c>
      <c r="B3373" s="59" t="s">
        <v>258</v>
      </c>
      <c r="C3373" s="60" t="s">
        <v>12</v>
      </c>
      <c r="D3373" s="61">
        <v>1899.6169499999999</v>
      </c>
      <c r="E3373" s="61">
        <v>1899.6169499999999</v>
      </c>
      <c r="F3373" s="61">
        <v>0</v>
      </c>
    </row>
    <row r="3374" spans="1:6" s="55" customFormat="1" ht="36.75" thickBot="1" x14ac:dyDescent="0.3">
      <c r="A3374" s="51" t="str">
        <f t="shared" si="52"/>
        <v>A</v>
      </c>
      <c r="B3374" s="52" t="s">
        <v>1613</v>
      </c>
      <c r="C3374" s="53" t="s">
        <v>1614</v>
      </c>
      <c r="D3374" s="54">
        <v>91.322289999999995</v>
      </c>
      <c r="E3374" s="54">
        <v>91.322289999999995</v>
      </c>
      <c r="F3374" s="54">
        <v>0</v>
      </c>
    </row>
    <row r="3375" spans="1:6" s="55" customFormat="1" ht="15.75" thickTop="1" x14ac:dyDescent="0.25">
      <c r="A3375" s="51" t="str">
        <f t="shared" si="52"/>
        <v>A</v>
      </c>
      <c r="B3375" s="56" t="s">
        <v>258</v>
      </c>
      <c r="C3375" s="57" t="s">
        <v>10</v>
      </c>
      <c r="D3375" s="58">
        <v>91.322289999999995</v>
      </c>
      <c r="E3375" s="58">
        <v>91.322289999999995</v>
      </c>
      <c r="F3375" s="58">
        <v>0</v>
      </c>
    </row>
    <row r="3376" spans="1:6" s="55" customFormat="1" x14ac:dyDescent="0.25">
      <c r="A3376" s="51" t="str">
        <f t="shared" si="52"/>
        <v>A</v>
      </c>
      <c r="B3376" s="59" t="s">
        <v>258</v>
      </c>
      <c r="C3376" s="60" t="s">
        <v>12</v>
      </c>
      <c r="D3376" s="61">
        <v>91.322289999999995</v>
      </c>
      <c r="E3376" s="61">
        <v>91.322289999999995</v>
      </c>
      <c r="F3376" s="61">
        <v>0</v>
      </c>
    </row>
    <row r="3377" spans="1:6" ht="54.75" thickBot="1" x14ac:dyDescent="0.3">
      <c r="A3377" s="31" t="str">
        <f t="shared" si="52"/>
        <v>A</v>
      </c>
      <c r="B3377" s="42" t="s">
        <v>1615</v>
      </c>
      <c r="C3377" s="43" t="s">
        <v>1616</v>
      </c>
      <c r="D3377" s="44">
        <v>1100.7370000000001</v>
      </c>
      <c r="E3377" s="44">
        <v>1100.7370000000001</v>
      </c>
      <c r="F3377" s="44">
        <v>0</v>
      </c>
    </row>
    <row r="3378" spans="1:6" ht="15.75" thickTop="1" x14ac:dyDescent="0.25">
      <c r="A3378" s="31" t="str">
        <f t="shared" si="52"/>
        <v>A</v>
      </c>
      <c r="B3378" s="45" t="s">
        <v>258</v>
      </c>
      <c r="C3378" s="46" t="s">
        <v>10</v>
      </c>
      <c r="D3378" s="47">
        <v>1100.7370000000001</v>
      </c>
      <c r="E3378" s="47">
        <v>1100.7370000000001</v>
      </c>
      <c r="F3378" s="47">
        <v>0</v>
      </c>
    </row>
    <row r="3379" spans="1:6" x14ac:dyDescent="0.25">
      <c r="A3379" s="31" t="str">
        <f t="shared" si="52"/>
        <v>A</v>
      </c>
      <c r="B3379" s="48" t="s">
        <v>258</v>
      </c>
      <c r="C3379" s="49" t="s">
        <v>15</v>
      </c>
      <c r="D3379" s="50">
        <v>1100.7370000000001</v>
      </c>
      <c r="E3379" s="50">
        <v>1100.7370000000001</v>
      </c>
      <c r="F3379" s="50">
        <v>0</v>
      </c>
    </row>
    <row r="3380" spans="1:6" ht="36.75" thickBot="1" x14ac:dyDescent="0.3">
      <c r="A3380" s="31" t="str">
        <f t="shared" si="52"/>
        <v>A</v>
      </c>
      <c r="B3380" s="42" t="s">
        <v>1617</v>
      </c>
      <c r="C3380" s="43" t="s">
        <v>1618</v>
      </c>
      <c r="D3380" s="44">
        <v>68.943070000000006</v>
      </c>
      <c r="E3380" s="44">
        <v>68.943070000000006</v>
      </c>
      <c r="F3380" s="44">
        <v>0</v>
      </c>
    </row>
    <row r="3381" spans="1:6" ht="15.75" thickTop="1" x14ac:dyDescent="0.25">
      <c r="A3381" s="31" t="str">
        <f t="shared" si="52"/>
        <v>A</v>
      </c>
      <c r="B3381" s="45" t="s">
        <v>258</v>
      </c>
      <c r="C3381" s="46" t="s">
        <v>10</v>
      </c>
      <c r="D3381" s="47">
        <v>68.943070000000006</v>
      </c>
      <c r="E3381" s="47">
        <v>68.943070000000006</v>
      </c>
      <c r="F3381" s="47">
        <v>0</v>
      </c>
    </row>
    <row r="3382" spans="1:6" x14ac:dyDescent="0.25">
      <c r="A3382" s="31" t="str">
        <f t="shared" si="52"/>
        <v>A</v>
      </c>
      <c r="B3382" s="48" t="s">
        <v>258</v>
      </c>
      <c r="C3382" s="49" t="s">
        <v>12</v>
      </c>
      <c r="D3382" s="50">
        <v>30</v>
      </c>
      <c r="E3382" s="50">
        <v>30</v>
      </c>
      <c r="F3382" s="50">
        <v>0</v>
      </c>
    </row>
    <row r="3383" spans="1:6" x14ac:dyDescent="0.25">
      <c r="A3383" s="31" t="str">
        <f t="shared" si="52"/>
        <v>A</v>
      </c>
      <c r="B3383" s="48" t="s">
        <v>258</v>
      </c>
      <c r="C3383" s="49" t="s">
        <v>14</v>
      </c>
      <c r="D3383" s="50">
        <v>38.943069999999999</v>
      </c>
      <c r="E3383" s="50">
        <v>38.943069999999999</v>
      </c>
      <c r="F3383" s="50">
        <v>0</v>
      </c>
    </row>
    <row r="3384" spans="1:6" ht="36.75" thickBot="1" x14ac:dyDescent="0.3">
      <c r="A3384" s="31" t="str">
        <f t="shared" si="52"/>
        <v>A</v>
      </c>
      <c r="B3384" s="42" t="s">
        <v>1619</v>
      </c>
      <c r="C3384" s="43" t="s">
        <v>1620</v>
      </c>
      <c r="D3384" s="44">
        <v>61.739050000000006</v>
      </c>
      <c r="E3384" s="44">
        <v>61.739050000000006</v>
      </c>
      <c r="F3384" s="44">
        <v>0</v>
      </c>
    </row>
    <row r="3385" spans="1:6" ht="15.75" thickTop="1" x14ac:dyDescent="0.25">
      <c r="A3385" s="31" t="str">
        <f t="shared" si="52"/>
        <v>A</v>
      </c>
      <c r="B3385" s="45" t="s">
        <v>258</v>
      </c>
      <c r="C3385" s="46" t="s">
        <v>10</v>
      </c>
      <c r="D3385" s="47">
        <v>61.739050000000006</v>
      </c>
      <c r="E3385" s="47">
        <v>61.739050000000006</v>
      </c>
      <c r="F3385" s="47">
        <v>0</v>
      </c>
    </row>
    <row r="3386" spans="1:6" x14ac:dyDescent="0.25">
      <c r="A3386" s="31" t="str">
        <f t="shared" si="52"/>
        <v>A</v>
      </c>
      <c r="B3386" s="48" t="s">
        <v>258</v>
      </c>
      <c r="C3386" s="49" t="s">
        <v>12</v>
      </c>
      <c r="D3386" s="50">
        <v>61.739050000000006</v>
      </c>
      <c r="E3386" s="50">
        <v>61.739050000000006</v>
      </c>
      <c r="F3386" s="50">
        <v>0</v>
      </c>
    </row>
    <row r="3387" spans="1:6" ht="36.75" thickBot="1" x14ac:dyDescent="0.3">
      <c r="A3387" s="31" t="str">
        <f t="shared" si="52"/>
        <v>A</v>
      </c>
      <c r="B3387" s="42" t="s">
        <v>1621</v>
      </c>
      <c r="C3387" s="43" t="s">
        <v>1622</v>
      </c>
      <c r="D3387" s="44">
        <v>13112.394080000002</v>
      </c>
      <c r="E3387" s="44">
        <v>13112.394080000002</v>
      </c>
      <c r="F3387" s="44">
        <v>0</v>
      </c>
    </row>
    <row r="3388" spans="1:6" ht="15.75" thickTop="1" x14ac:dyDescent="0.25">
      <c r="A3388" s="31" t="str">
        <f t="shared" si="52"/>
        <v>A</v>
      </c>
      <c r="B3388" s="45" t="s">
        <v>258</v>
      </c>
      <c r="C3388" s="46" t="s">
        <v>10</v>
      </c>
      <c r="D3388" s="47">
        <v>13112.394080000002</v>
      </c>
      <c r="E3388" s="47">
        <v>13112.394080000002</v>
      </c>
      <c r="F3388" s="47">
        <v>0</v>
      </c>
    </row>
    <row r="3389" spans="1:6" x14ac:dyDescent="0.25">
      <c r="A3389" s="31" t="str">
        <f t="shared" si="52"/>
        <v>A</v>
      </c>
      <c r="B3389" s="48" t="s">
        <v>258</v>
      </c>
      <c r="C3389" s="49" t="s">
        <v>12</v>
      </c>
      <c r="D3389" s="50">
        <v>3242.8482000000004</v>
      </c>
      <c r="E3389" s="50">
        <v>3242.8482000000004</v>
      </c>
      <c r="F3389" s="50">
        <v>0</v>
      </c>
    </row>
    <row r="3390" spans="1:6" x14ac:dyDescent="0.25">
      <c r="A3390" s="31" t="str">
        <f t="shared" si="52"/>
        <v>A</v>
      </c>
      <c r="B3390" s="48" t="s">
        <v>258</v>
      </c>
      <c r="C3390" s="49" t="s">
        <v>2</v>
      </c>
      <c r="D3390" s="50">
        <v>9869.5458800000015</v>
      </c>
      <c r="E3390" s="50">
        <v>9869.5458800000015</v>
      </c>
      <c r="F3390" s="50">
        <v>0</v>
      </c>
    </row>
    <row r="3391" spans="1:6" s="55" customFormat="1" ht="54.75" thickBot="1" x14ac:dyDescent="0.3">
      <c r="A3391" s="51" t="str">
        <f t="shared" si="52"/>
        <v>A</v>
      </c>
      <c r="B3391" s="52" t="s">
        <v>1623</v>
      </c>
      <c r="C3391" s="53" t="s">
        <v>1624</v>
      </c>
      <c r="D3391" s="54">
        <v>13112.394080000002</v>
      </c>
      <c r="E3391" s="54">
        <v>13112.394080000002</v>
      </c>
      <c r="F3391" s="54">
        <v>0</v>
      </c>
    </row>
    <row r="3392" spans="1:6" s="55" customFormat="1" ht="15.75" thickTop="1" x14ac:dyDescent="0.25">
      <c r="A3392" s="51" t="str">
        <f t="shared" si="52"/>
        <v>A</v>
      </c>
      <c r="B3392" s="56" t="s">
        <v>258</v>
      </c>
      <c r="C3392" s="57" t="s">
        <v>10</v>
      </c>
      <c r="D3392" s="58">
        <v>13112.394080000002</v>
      </c>
      <c r="E3392" s="58">
        <v>13112.394080000002</v>
      </c>
      <c r="F3392" s="58">
        <v>0</v>
      </c>
    </row>
    <row r="3393" spans="1:6" s="55" customFormat="1" x14ac:dyDescent="0.25">
      <c r="A3393" s="51" t="str">
        <f t="shared" si="52"/>
        <v>A</v>
      </c>
      <c r="B3393" s="59" t="s">
        <v>258</v>
      </c>
      <c r="C3393" s="60" t="s">
        <v>12</v>
      </c>
      <c r="D3393" s="61">
        <v>3242.8482000000004</v>
      </c>
      <c r="E3393" s="61">
        <v>3242.8482000000004</v>
      </c>
      <c r="F3393" s="61">
        <v>0</v>
      </c>
    </row>
    <row r="3394" spans="1:6" s="55" customFormat="1" x14ac:dyDescent="0.25">
      <c r="A3394" s="51" t="str">
        <f t="shared" si="52"/>
        <v>A</v>
      </c>
      <c r="B3394" s="59" t="s">
        <v>258</v>
      </c>
      <c r="C3394" s="60" t="s">
        <v>2</v>
      </c>
      <c r="D3394" s="61">
        <v>9869.5458800000015</v>
      </c>
      <c r="E3394" s="61">
        <v>9869.5458800000015</v>
      </c>
      <c r="F3394" s="61">
        <v>0</v>
      </c>
    </row>
    <row r="3395" spans="1:6" ht="18.75" thickBot="1" x14ac:dyDescent="0.3">
      <c r="A3395" s="31" t="str">
        <f t="shared" si="52"/>
        <v>A</v>
      </c>
      <c r="B3395" s="42" t="s">
        <v>1625</v>
      </c>
      <c r="C3395" s="43" t="s">
        <v>1626</v>
      </c>
      <c r="D3395" s="44">
        <v>27504</v>
      </c>
      <c r="E3395" s="44">
        <v>27504</v>
      </c>
      <c r="F3395" s="44">
        <v>0</v>
      </c>
    </row>
    <row r="3396" spans="1:6" ht="15.75" thickTop="1" x14ac:dyDescent="0.25">
      <c r="A3396" s="31" t="str">
        <f t="shared" ref="A3396:A3459" si="53">IF(OR(D3396&lt;&gt;0,),"A","B")</f>
        <v>A</v>
      </c>
      <c r="B3396" s="45" t="s">
        <v>258</v>
      </c>
      <c r="C3396" s="46" t="s">
        <v>10</v>
      </c>
      <c r="D3396" s="47">
        <v>27504</v>
      </c>
      <c r="E3396" s="47">
        <v>27504</v>
      </c>
      <c r="F3396" s="47">
        <v>0</v>
      </c>
    </row>
    <row r="3397" spans="1:6" x14ac:dyDescent="0.25">
      <c r="A3397" s="31" t="str">
        <f t="shared" si="53"/>
        <v>A</v>
      </c>
      <c r="B3397" s="48" t="s">
        <v>258</v>
      </c>
      <c r="C3397" s="49" t="s">
        <v>16</v>
      </c>
      <c r="D3397" s="50">
        <v>27504</v>
      </c>
      <c r="E3397" s="50">
        <v>27504</v>
      </c>
      <c r="F3397" s="50">
        <v>0</v>
      </c>
    </row>
    <row r="3398" spans="1:6" ht="18.75" thickBot="1" x14ac:dyDescent="0.3">
      <c r="A3398" s="31" t="str">
        <f t="shared" si="53"/>
        <v>A</v>
      </c>
      <c r="B3398" s="42" t="s">
        <v>1627</v>
      </c>
      <c r="C3398" s="43" t="s">
        <v>1628</v>
      </c>
      <c r="D3398" s="44">
        <v>1693.5319999999999</v>
      </c>
      <c r="E3398" s="44">
        <v>1693.5319999999999</v>
      </c>
      <c r="F3398" s="44">
        <v>0</v>
      </c>
    </row>
    <row r="3399" spans="1:6" ht="15.75" thickTop="1" x14ac:dyDescent="0.25">
      <c r="A3399" s="31" t="str">
        <f t="shared" si="53"/>
        <v>A</v>
      </c>
      <c r="B3399" s="45" t="s">
        <v>258</v>
      </c>
      <c r="C3399" s="46" t="s">
        <v>10</v>
      </c>
      <c r="D3399" s="47">
        <v>1693.5319999999999</v>
      </c>
      <c r="E3399" s="47">
        <v>1693.5319999999999</v>
      </c>
      <c r="F3399" s="47">
        <v>0</v>
      </c>
    </row>
    <row r="3400" spans="1:6" x14ac:dyDescent="0.25">
      <c r="A3400" s="31" t="str">
        <f t="shared" si="53"/>
        <v>A</v>
      </c>
      <c r="B3400" s="48" t="s">
        <v>258</v>
      </c>
      <c r="C3400" s="49" t="s">
        <v>12</v>
      </c>
      <c r="D3400" s="50">
        <v>92.674999999999997</v>
      </c>
      <c r="E3400" s="50">
        <v>92.674999999999997</v>
      </c>
      <c r="F3400" s="50">
        <v>0</v>
      </c>
    </row>
    <row r="3401" spans="1:6" x14ac:dyDescent="0.25">
      <c r="A3401" s="31" t="str">
        <f t="shared" si="53"/>
        <v>A</v>
      </c>
      <c r="B3401" s="48" t="s">
        <v>258</v>
      </c>
      <c r="C3401" s="49" t="s">
        <v>14</v>
      </c>
      <c r="D3401" s="50">
        <v>1227.1320000000001</v>
      </c>
      <c r="E3401" s="50">
        <v>1227.1320000000001</v>
      </c>
      <c r="F3401" s="50">
        <v>0</v>
      </c>
    </row>
    <row r="3402" spans="1:6" x14ac:dyDescent="0.25">
      <c r="A3402" s="31" t="str">
        <f t="shared" si="53"/>
        <v>A</v>
      </c>
      <c r="B3402" s="48" t="s">
        <v>258</v>
      </c>
      <c r="C3402" s="49" t="s">
        <v>16</v>
      </c>
      <c r="D3402" s="50">
        <v>373.72500000000002</v>
      </c>
      <c r="E3402" s="50">
        <v>373.72500000000002</v>
      </c>
      <c r="F3402" s="50">
        <v>0</v>
      </c>
    </row>
    <row r="3403" spans="1:6" s="55" customFormat="1" ht="36.75" thickBot="1" x14ac:dyDescent="0.3">
      <c r="A3403" s="51" t="str">
        <f t="shared" si="53"/>
        <v>A</v>
      </c>
      <c r="B3403" s="52" t="s">
        <v>1629</v>
      </c>
      <c r="C3403" s="53" t="s">
        <v>1630</v>
      </c>
      <c r="D3403" s="54">
        <v>1646.607</v>
      </c>
      <c r="E3403" s="54">
        <v>1646.607</v>
      </c>
      <c r="F3403" s="54">
        <v>0</v>
      </c>
    </row>
    <row r="3404" spans="1:6" s="55" customFormat="1" ht="15.75" thickTop="1" x14ac:dyDescent="0.25">
      <c r="A3404" s="51" t="str">
        <f t="shared" si="53"/>
        <v>A</v>
      </c>
      <c r="B3404" s="56" t="s">
        <v>258</v>
      </c>
      <c r="C3404" s="57" t="s">
        <v>10</v>
      </c>
      <c r="D3404" s="58">
        <v>1646.607</v>
      </c>
      <c r="E3404" s="58">
        <v>1646.607</v>
      </c>
      <c r="F3404" s="58">
        <v>0</v>
      </c>
    </row>
    <row r="3405" spans="1:6" s="55" customFormat="1" x14ac:dyDescent="0.25">
      <c r="A3405" s="51" t="str">
        <f t="shared" si="53"/>
        <v>A</v>
      </c>
      <c r="B3405" s="59" t="s">
        <v>258</v>
      </c>
      <c r="C3405" s="60" t="s">
        <v>12</v>
      </c>
      <c r="D3405" s="61">
        <v>45.75</v>
      </c>
      <c r="E3405" s="61">
        <v>45.75</v>
      </c>
      <c r="F3405" s="61">
        <v>0</v>
      </c>
    </row>
    <row r="3406" spans="1:6" s="55" customFormat="1" x14ac:dyDescent="0.25">
      <c r="A3406" s="51" t="str">
        <f t="shared" si="53"/>
        <v>A</v>
      </c>
      <c r="B3406" s="59" t="s">
        <v>258</v>
      </c>
      <c r="C3406" s="60" t="s">
        <v>14</v>
      </c>
      <c r="D3406" s="61">
        <v>1227.1320000000001</v>
      </c>
      <c r="E3406" s="61">
        <v>1227.1320000000001</v>
      </c>
      <c r="F3406" s="61">
        <v>0</v>
      </c>
    </row>
    <row r="3407" spans="1:6" s="55" customFormat="1" x14ac:dyDescent="0.25">
      <c r="A3407" s="51" t="str">
        <f t="shared" si="53"/>
        <v>A</v>
      </c>
      <c r="B3407" s="59" t="s">
        <v>258</v>
      </c>
      <c r="C3407" s="60" t="s">
        <v>16</v>
      </c>
      <c r="D3407" s="61">
        <v>373.72500000000002</v>
      </c>
      <c r="E3407" s="61">
        <v>373.72500000000002</v>
      </c>
      <c r="F3407" s="61">
        <v>0</v>
      </c>
    </row>
    <row r="3408" spans="1:6" s="55" customFormat="1" ht="54.75" thickBot="1" x14ac:dyDescent="0.3">
      <c r="A3408" s="51" t="str">
        <f t="shared" si="53"/>
        <v>A</v>
      </c>
      <c r="B3408" s="52" t="s">
        <v>1631</v>
      </c>
      <c r="C3408" s="53" t="s">
        <v>1632</v>
      </c>
      <c r="D3408" s="54">
        <v>46.924999999999997</v>
      </c>
      <c r="E3408" s="54">
        <v>46.924999999999997</v>
      </c>
      <c r="F3408" s="54">
        <v>0</v>
      </c>
    </row>
    <row r="3409" spans="1:6" s="55" customFormat="1" ht="15.75" thickTop="1" x14ac:dyDescent="0.25">
      <c r="A3409" s="51" t="str">
        <f t="shared" si="53"/>
        <v>A</v>
      </c>
      <c r="B3409" s="56" t="s">
        <v>258</v>
      </c>
      <c r="C3409" s="57" t="s">
        <v>10</v>
      </c>
      <c r="D3409" s="58">
        <v>46.924999999999997</v>
      </c>
      <c r="E3409" s="58">
        <v>46.924999999999997</v>
      </c>
      <c r="F3409" s="58">
        <v>0</v>
      </c>
    </row>
    <row r="3410" spans="1:6" s="55" customFormat="1" x14ac:dyDescent="0.25">
      <c r="A3410" s="51" t="str">
        <f t="shared" si="53"/>
        <v>A</v>
      </c>
      <c r="B3410" s="59" t="s">
        <v>258</v>
      </c>
      <c r="C3410" s="60" t="s">
        <v>12</v>
      </c>
      <c r="D3410" s="61">
        <v>46.924999999999997</v>
      </c>
      <c r="E3410" s="61">
        <v>46.924999999999997</v>
      </c>
      <c r="F3410" s="61">
        <v>0</v>
      </c>
    </row>
    <row r="3411" spans="1:6" ht="18.75" thickBot="1" x14ac:dyDescent="0.3">
      <c r="A3411" s="31" t="str">
        <f t="shared" si="53"/>
        <v>A</v>
      </c>
      <c r="B3411" s="42" t="s">
        <v>1633</v>
      </c>
      <c r="C3411" s="43" t="s">
        <v>1634</v>
      </c>
      <c r="D3411" s="44">
        <v>4141.0649599999997</v>
      </c>
      <c r="E3411" s="44">
        <v>4141.0649599999997</v>
      </c>
      <c r="F3411" s="44">
        <v>0</v>
      </c>
    </row>
    <row r="3412" spans="1:6" ht="15.75" thickTop="1" x14ac:dyDescent="0.25">
      <c r="A3412" s="31" t="str">
        <f t="shared" si="53"/>
        <v>A</v>
      </c>
      <c r="B3412" s="45" t="s">
        <v>258</v>
      </c>
      <c r="C3412" s="46" t="s">
        <v>10</v>
      </c>
      <c r="D3412" s="47">
        <v>3942.0649599999997</v>
      </c>
      <c r="E3412" s="47">
        <v>3942.0649599999997</v>
      </c>
      <c r="F3412" s="47">
        <v>0</v>
      </c>
    </row>
    <row r="3413" spans="1:6" x14ac:dyDescent="0.25">
      <c r="A3413" s="31" t="str">
        <f t="shared" si="53"/>
        <v>A</v>
      </c>
      <c r="B3413" s="48" t="s">
        <v>258</v>
      </c>
      <c r="C3413" s="49" t="s">
        <v>12</v>
      </c>
      <c r="D3413" s="50">
        <v>3933.4058699999996</v>
      </c>
      <c r="E3413" s="50">
        <v>3933.4058699999996</v>
      </c>
      <c r="F3413" s="50">
        <v>0</v>
      </c>
    </row>
    <row r="3414" spans="1:6" x14ac:dyDescent="0.25">
      <c r="A3414" s="31" t="str">
        <f t="shared" si="53"/>
        <v>A</v>
      </c>
      <c r="B3414" s="48" t="s">
        <v>258</v>
      </c>
      <c r="C3414" s="49" t="s">
        <v>15</v>
      </c>
      <c r="D3414" s="50">
        <v>8.6590900000000008</v>
      </c>
      <c r="E3414" s="50">
        <v>8.6590900000000008</v>
      </c>
      <c r="F3414" s="50">
        <v>0</v>
      </c>
    </row>
    <row r="3415" spans="1:6" x14ac:dyDescent="0.25">
      <c r="A3415" s="31" t="str">
        <f t="shared" si="53"/>
        <v>A</v>
      </c>
      <c r="B3415" s="45" t="s">
        <v>258</v>
      </c>
      <c r="C3415" s="46" t="s">
        <v>17</v>
      </c>
      <c r="D3415" s="47">
        <v>199</v>
      </c>
      <c r="E3415" s="47">
        <v>199</v>
      </c>
      <c r="F3415" s="47">
        <v>0</v>
      </c>
    </row>
    <row r="3416" spans="1:6" s="55" customFormat="1" ht="54.75" thickBot="1" x14ac:dyDescent="0.3">
      <c r="A3416" s="51" t="str">
        <f t="shared" si="53"/>
        <v>A</v>
      </c>
      <c r="B3416" s="52" t="s">
        <v>1635</v>
      </c>
      <c r="C3416" s="53" t="s">
        <v>1636</v>
      </c>
      <c r="D3416" s="54">
        <v>273.00448000000006</v>
      </c>
      <c r="E3416" s="54">
        <v>273.00448000000006</v>
      </c>
      <c r="F3416" s="54">
        <v>0</v>
      </c>
    </row>
    <row r="3417" spans="1:6" s="55" customFormat="1" ht="15.75" thickTop="1" x14ac:dyDescent="0.25">
      <c r="A3417" s="51" t="str">
        <f t="shared" si="53"/>
        <v>A</v>
      </c>
      <c r="B3417" s="56" t="s">
        <v>258</v>
      </c>
      <c r="C3417" s="57" t="s">
        <v>10</v>
      </c>
      <c r="D3417" s="58">
        <v>273.00448000000006</v>
      </c>
      <c r="E3417" s="58">
        <v>273.00448000000006</v>
      </c>
      <c r="F3417" s="58">
        <v>0</v>
      </c>
    </row>
    <row r="3418" spans="1:6" s="55" customFormat="1" x14ac:dyDescent="0.25">
      <c r="A3418" s="51" t="str">
        <f t="shared" si="53"/>
        <v>A</v>
      </c>
      <c r="B3418" s="59" t="s">
        <v>258</v>
      </c>
      <c r="C3418" s="60" t="s">
        <v>12</v>
      </c>
      <c r="D3418" s="61">
        <v>264.34539000000001</v>
      </c>
      <c r="E3418" s="61">
        <v>264.34539000000001</v>
      </c>
      <c r="F3418" s="61">
        <v>0</v>
      </c>
    </row>
    <row r="3419" spans="1:6" s="55" customFormat="1" x14ac:dyDescent="0.25">
      <c r="A3419" s="51" t="str">
        <f t="shared" si="53"/>
        <v>A</v>
      </c>
      <c r="B3419" s="59" t="s">
        <v>258</v>
      </c>
      <c r="C3419" s="60" t="s">
        <v>15</v>
      </c>
      <c r="D3419" s="61">
        <v>8.6590900000000008</v>
      </c>
      <c r="E3419" s="61">
        <v>8.6590900000000008</v>
      </c>
      <c r="F3419" s="61">
        <v>0</v>
      </c>
    </row>
    <row r="3420" spans="1:6" s="55" customFormat="1" ht="54.75" thickBot="1" x14ac:dyDescent="0.3">
      <c r="A3420" s="51" t="str">
        <f t="shared" si="53"/>
        <v>A</v>
      </c>
      <c r="B3420" s="52" t="s">
        <v>1637</v>
      </c>
      <c r="C3420" s="53" t="s">
        <v>1638</v>
      </c>
      <c r="D3420" s="54">
        <v>1217.1339699999999</v>
      </c>
      <c r="E3420" s="54">
        <v>1217.1339699999999</v>
      </c>
      <c r="F3420" s="54">
        <v>0</v>
      </c>
    </row>
    <row r="3421" spans="1:6" s="55" customFormat="1" ht="15.75" thickTop="1" x14ac:dyDescent="0.25">
      <c r="A3421" s="51" t="str">
        <f t="shared" si="53"/>
        <v>A</v>
      </c>
      <c r="B3421" s="56" t="s">
        <v>258</v>
      </c>
      <c r="C3421" s="57" t="s">
        <v>10</v>
      </c>
      <c r="D3421" s="58">
        <v>1018.13397</v>
      </c>
      <c r="E3421" s="58">
        <v>1018.13397</v>
      </c>
      <c r="F3421" s="58">
        <v>0</v>
      </c>
    </row>
    <row r="3422" spans="1:6" s="55" customFormat="1" x14ac:dyDescent="0.25">
      <c r="A3422" s="51" t="str">
        <f t="shared" si="53"/>
        <v>A</v>
      </c>
      <c r="B3422" s="59" t="s">
        <v>258</v>
      </c>
      <c r="C3422" s="60" t="s">
        <v>12</v>
      </c>
      <c r="D3422" s="61">
        <v>1018.13397</v>
      </c>
      <c r="E3422" s="61">
        <v>1018.13397</v>
      </c>
      <c r="F3422" s="61">
        <v>0</v>
      </c>
    </row>
    <row r="3423" spans="1:6" s="55" customFormat="1" x14ac:dyDescent="0.25">
      <c r="A3423" s="51" t="str">
        <f t="shared" si="53"/>
        <v>A</v>
      </c>
      <c r="B3423" s="56" t="s">
        <v>258</v>
      </c>
      <c r="C3423" s="57" t="s">
        <v>17</v>
      </c>
      <c r="D3423" s="58">
        <v>199</v>
      </c>
      <c r="E3423" s="58">
        <v>199</v>
      </c>
      <c r="F3423" s="58">
        <v>0</v>
      </c>
    </row>
    <row r="3424" spans="1:6" s="55" customFormat="1" ht="18.75" thickBot="1" x14ac:dyDescent="0.3">
      <c r="A3424" s="51" t="str">
        <f t="shared" si="53"/>
        <v>A</v>
      </c>
      <c r="B3424" s="52" t="s">
        <v>1639</v>
      </c>
      <c r="C3424" s="53" t="s">
        <v>1640</v>
      </c>
      <c r="D3424" s="54">
        <v>77.648480000000006</v>
      </c>
      <c r="E3424" s="54">
        <v>77.648480000000006</v>
      </c>
      <c r="F3424" s="54">
        <v>0</v>
      </c>
    </row>
    <row r="3425" spans="1:6" s="55" customFormat="1" ht="15.75" thickTop="1" x14ac:dyDescent="0.25">
      <c r="A3425" s="51" t="str">
        <f t="shared" si="53"/>
        <v>A</v>
      </c>
      <c r="B3425" s="56" t="s">
        <v>258</v>
      </c>
      <c r="C3425" s="57" t="s">
        <v>10</v>
      </c>
      <c r="D3425" s="58">
        <v>77.648480000000006</v>
      </c>
      <c r="E3425" s="58">
        <v>77.648480000000006</v>
      </c>
      <c r="F3425" s="58">
        <v>0</v>
      </c>
    </row>
    <row r="3426" spans="1:6" s="55" customFormat="1" x14ac:dyDescent="0.25">
      <c r="A3426" s="51" t="str">
        <f t="shared" si="53"/>
        <v>A</v>
      </c>
      <c r="B3426" s="59" t="s">
        <v>258</v>
      </c>
      <c r="C3426" s="60" t="s">
        <v>12</v>
      </c>
      <c r="D3426" s="61">
        <v>77.648480000000006</v>
      </c>
      <c r="E3426" s="61">
        <v>77.648480000000006</v>
      </c>
      <c r="F3426" s="61">
        <v>0</v>
      </c>
    </row>
    <row r="3427" spans="1:6" s="55" customFormat="1" ht="54.75" thickBot="1" x14ac:dyDescent="0.3">
      <c r="A3427" s="51" t="str">
        <f t="shared" si="53"/>
        <v>A</v>
      </c>
      <c r="B3427" s="52" t="s">
        <v>1641</v>
      </c>
      <c r="C3427" s="53" t="s">
        <v>1642</v>
      </c>
      <c r="D3427" s="54">
        <v>2573.2780299999999</v>
      </c>
      <c r="E3427" s="54">
        <v>2573.2780299999999</v>
      </c>
      <c r="F3427" s="54">
        <v>0</v>
      </c>
    </row>
    <row r="3428" spans="1:6" s="55" customFormat="1" ht="15.75" thickTop="1" x14ac:dyDescent="0.25">
      <c r="A3428" s="51" t="str">
        <f t="shared" si="53"/>
        <v>A</v>
      </c>
      <c r="B3428" s="56" t="s">
        <v>258</v>
      </c>
      <c r="C3428" s="57" t="s">
        <v>10</v>
      </c>
      <c r="D3428" s="58">
        <v>2573.2780299999999</v>
      </c>
      <c r="E3428" s="58">
        <v>2573.2780299999999</v>
      </c>
      <c r="F3428" s="58">
        <v>0</v>
      </c>
    </row>
    <row r="3429" spans="1:6" s="55" customFormat="1" x14ac:dyDescent="0.25">
      <c r="A3429" s="51" t="str">
        <f t="shared" si="53"/>
        <v>A</v>
      </c>
      <c r="B3429" s="59" t="s">
        <v>258</v>
      </c>
      <c r="C3429" s="60" t="s">
        <v>12</v>
      </c>
      <c r="D3429" s="61">
        <v>2573.2780299999999</v>
      </c>
      <c r="E3429" s="61">
        <v>2573.2780299999999</v>
      </c>
      <c r="F3429" s="61">
        <v>0</v>
      </c>
    </row>
    <row r="3430" spans="1:6" ht="18.75" thickBot="1" x14ac:dyDescent="0.3">
      <c r="A3430" s="31" t="str">
        <f t="shared" si="53"/>
        <v>A</v>
      </c>
      <c r="B3430" s="42" t="s">
        <v>1643</v>
      </c>
      <c r="C3430" s="43" t="s">
        <v>1644</v>
      </c>
      <c r="D3430" s="44">
        <v>31785.678110000004</v>
      </c>
      <c r="E3430" s="44">
        <v>24769.994340000005</v>
      </c>
      <c r="F3430" s="44">
        <v>7015.6837699999987</v>
      </c>
    </row>
    <row r="3431" spans="1:6" ht="15.75" thickTop="1" x14ac:dyDescent="0.25">
      <c r="A3431" s="31" t="str">
        <f t="shared" si="53"/>
        <v>A</v>
      </c>
      <c r="B3431" s="45" t="s">
        <v>258</v>
      </c>
      <c r="C3431" s="46" t="s">
        <v>10</v>
      </c>
      <c r="D3431" s="47">
        <v>30545.481070000002</v>
      </c>
      <c r="E3431" s="47">
        <v>24737.498160000003</v>
      </c>
      <c r="F3431" s="47">
        <v>5807.9829099999988</v>
      </c>
    </row>
    <row r="3432" spans="1:6" x14ac:dyDescent="0.25">
      <c r="A3432" s="31" t="str">
        <f t="shared" si="53"/>
        <v>A</v>
      </c>
      <c r="B3432" s="48" t="s">
        <v>258</v>
      </c>
      <c r="C3432" s="49" t="s">
        <v>11</v>
      </c>
      <c r="D3432" s="50">
        <v>416.62558000000001</v>
      </c>
      <c r="E3432" s="50">
        <v>369.56781000000001</v>
      </c>
      <c r="F3432" s="50">
        <v>47.057769999999998</v>
      </c>
    </row>
    <row r="3433" spans="1:6" x14ac:dyDescent="0.25">
      <c r="A3433" s="31" t="str">
        <f t="shared" si="53"/>
        <v>A</v>
      </c>
      <c r="B3433" s="48" t="s">
        <v>258</v>
      </c>
      <c r="C3433" s="49" t="s">
        <v>12</v>
      </c>
      <c r="D3433" s="50">
        <v>6928.2474299999994</v>
      </c>
      <c r="E3433" s="50">
        <v>1209.1971899999999</v>
      </c>
      <c r="F3433" s="50">
        <v>5719.0502399999996</v>
      </c>
    </row>
    <row r="3434" spans="1:6" x14ac:dyDescent="0.25">
      <c r="A3434" s="31" t="str">
        <f t="shared" si="53"/>
        <v>A</v>
      </c>
      <c r="B3434" s="48" t="s">
        <v>258</v>
      </c>
      <c r="C3434" s="49" t="s">
        <v>14</v>
      </c>
      <c r="D3434" s="50">
        <v>5179.9303299999992</v>
      </c>
      <c r="E3434" s="50">
        <v>5179.9303299999992</v>
      </c>
      <c r="F3434" s="50">
        <v>0</v>
      </c>
    </row>
    <row r="3435" spans="1:6" x14ac:dyDescent="0.25">
      <c r="A3435" s="31" t="str">
        <f t="shared" si="53"/>
        <v>A</v>
      </c>
      <c r="B3435" s="48" t="s">
        <v>258</v>
      </c>
      <c r="C3435" s="49" t="s">
        <v>2</v>
      </c>
      <c r="D3435" s="50">
        <v>2309.2528200000002</v>
      </c>
      <c r="E3435" s="50">
        <v>2309.2528200000002</v>
      </c>
      <c r="F3435" s="50">
        <v>0</v>
      </c>
    </row>
    <row r="3436" spans="1:6" x14ac:dyDescent="0.25">
      <c r="A3436" s="31" t="str">
        <f t="shared" si="53"/>
        <v>A</v>
      </c>
      <c r="B3436" s="48" t="s">
        <v>258</v>
      </c>
      <c r="C3436" s="49" t="s">
        <v>15</v>
      </c>
      <c r="D3436" s="50">
        <v>60.444760000000002</v>
      </c>
      <c r="E3436" s="50">
        <v>60.132260000000002</v>
      </c>
      <c r="F3436" s="50">
        <v>0.3125</v>
      </c>
    </row>
    <row r="3437" spans="1:6" x14ac:dyDescent="0.25">
      <c r="A3437" s="31" t="str">
        <f t="shared" si="53"/>
        <v>A</v>
      </c>
      <c r="B3437" s="48" t="s">
        <v>258</v>
      </c>
      <c r="C3437" s="49" t="s">
        <v>16</v>
      </c>
      <c r="D3437" s="50">
        <v>15650.980150000003</v>
      </c>
      <c r="E3437" s="50">
        <v>15609.417750000002</v>
      </c>
      <c r="F3437" s="50">
        <v>41.562400000000004</v>
      </c>
    </row>
    <row r="3438" spans="1:6" x14ac:dyDescent="0.25">
      <c r="A3438" s="31" t="str">
        <f t="shared" si="53"/>
        <v>A</v>
      </c>
      <c r="B3438" s="45" t="s">
        <v>258</v>
      </c>
      <c r="C3438" s="46" t="s">
        <v>17</v>
      </c>
      <c r="D3438" s="47">
        <v>1240.19704</v>
      </c>
      <c r="E3438" s="47">
        <v>32.496180000000003</v>
      </c>
      <c r="F3438" s="47">
        <v>1207.7008599999999</v>
      </c>
    </row>
    <row r="3439" spans="1:6" ht="18.75" thickBot="1" x14ac:dyDescent="0.3">
      <c r="A3439" s="31" t="str">
        <f t="shared" si="53"/>
        <v>A</v>
      </c>
      <c r="B3439" s="42" t="s">
        <v>1645</v>
      </c>
      <c r="C3439" s="43" t="s">
        <v>1646</v>
      </c>
      <c r="D3439" s="44">
        <v>27741.999940000005</v>
      </c>
      <c r="E3439" s="44">
        <v>20765.717650000006</v>
      </c>
      <c r="F3439" s="44">
        <v>6976.2822899999983</v>
      </c>
    </row>
    <row r="3440" spans="1:6" ht="15.75" thickTop="1" x14ac:dyDescent="0.25">
      <c r="A3440" s="31" t="str">
        <f t="shared" si="53"/>
        <v>A</v>
      </c>
      <c r="B3440" s="45" t="s">
        <v>258</v>
      </c>
      <c r="C3440" s="46" t="s">
        <v>10</v>
      </c>
      <c r="D3440" s="47">
        <v>26513.618900000005</v>
      </c>
      <c r="E3440" s="47">
        <v>20745.037470000007</v>
      </c>
      <c r="F3440" s="47">
        <v>5768.5814299999984</v>
      </c>
    </row>
    <row r="3441" spans="1:6" x14ac:dyDescent="0.25">
      <c r="A3441" s="31" t="str">
        <f t="shared" si="53"/>
        <v>A</v>
      </c>
      <c r="B3441" s="48" t="s">
        <v>258</v>
      </c>
      <c r="C3441" s="49" t="s">
        <v>11</v>
      </c>
      <c r="D3441" s="50">
        <v>59.328329999999994</v>
      </c>
      <c r="E3441" s="50">
        <v>12.406330000000001</v>
      </c>
      <c r="F3441" s="50">
        <v>46.921999999999997</v>
      </c>
    </row>
    <row r="3442" spans="1:6" x14ac:dyDescent="0.25">
      <c r="A3442" s="31" t="str">
        <f t="shared" si="53"/>
        <v>A</v>
      </c>
      <c r="B3442" s="48" t="s">
        <v>258</v>
      </c>
      <c r="C3442" s="49" t="s">
        <v>12</v>
      </c>
      <c r="D3442" s="50">
        <v>5713.5328999999992</v>
      </c>
      <c r="E3442" s="50">
        <v>25.748370000000001</v>
      </c>
      <c r="F3442" s="50">
        <v>5687.784529999999</v>
      </c>
    </row>
    <row r="3443" spans="1:6" x14ac:dyDescent="0.25">
      <c r="A3443" s="31" t="str">
        <f t="shared" si="53"/>
        <v>A</v>
      </c>
      <c r="B3443" s="48" t="s">
        <v>258</v>
      </c>
      <c r="C3443" s="49" t="s">
        <v>14</v>
      </c>
      <c r="D3443" s="50">
        <v>5108.3071699999991</v>
      </c>
      <c r="E3443" s="50">
        <v>5108.3071699999991</v>
      </c>
      <c r="F3443" s="50">
        <v>0</v>
      </c>
    </row>
    <row r="3444" spans="1:6" x14ac:dyDescent="0.25">
      <c r="A3444" s="31" t="str">
        <f t="shared" si="53"/>
        <v>A</v>
      </c>
      <c r="B3444" s="48" t="s">
        <v>258</v>
      </c>
      <c r="C3444" s="49" t="s">
        <v>15</v>
      </c>
      <c r="D3444" s="50">
        <v>0.3125</v>
      </c>
      <c r="E3444" s="50">
        <v>0</v>
      </c>
      <c r="F3444" s="50">
        <v>0.3125</v>
      </c>
    </row>
    <row r="3445" spans="1:6" x14ac:dyDescent="0.25">
      <c r="A3445" s="31" t="str">
        <f t="shared" si="53"/>
        <v>A</v>
      </c>
      <c r="B3445" s="48" t="s">
        <v>258</v>
      </c>
      <c r="C3445" s="49" t="s">
        <v>16</v>
      </c>
      <c r="D3445" s="50">
        <v>15632.138000000003</v>
      </c>
      <c r="E3445" s="50">
        <v>15598.575600000002</v>
      </c>
      <c r="F3445" s="50">
        <v>33.562400000000004</v>
      </c>
    </row>
    <row r="3446" spans="1:6" x14ac:dyDescent="0.25">
      <c r="A3446" s="31" t="str">
        <f t="shared" si="53"/>
        <v>A</v>
      </c>
      <c r="B3446" s="45" t="s">
        <v>258</v>
      </c>
      <c r="C3446" s="46" t="s">
        <v>17</v>
      </c>
      <c r="D3446" s="47">
        <v>1228.38104</v>
      </c>
      <c r="E3446" s="47">
        <v>20.68018</v>
      </c>
      <c r="F3446" s="47">
        <v>1207.7008599999999</v>
      </c>
    </row>
    <row r="3447" spans="1:6" s="55" customFormat="1" ht="54.75" thickBot="1" x14ac:dyDescent="0.3">
      <c r="A3447" s="51" t="str">
        <f t="shared" si="53"/>
        <v>A</v>
      </c>
      <c r="B3447" s="52" t="s">
        <v>1647</v>
      </c>
      <c r="C3447" s="53" t="s">
        <v>1648</v>
      </c>
      <c r="D3447" s="54">
        <v>15987.539570000001</v>
      </c>
      <c r="E3447" s="54">
        <v>15987.539570000001</v>
      </c>
      <c r="F3447" s="54">
        <v>0</v>
      </c>
    </row>
    <row r="3448" spans="1:6" s="55" customFormat="1" ht="15.75" thickTop="1" x14ac:dyDescent="0.25">
      <c r="A3448" s="51" t="str">
        <f t="shared" si="53"/>
        <v>A</v>
      </c>
      <c r="B3448" s="56" t="s">
        <v>258</v>
      </c>
      <c r="C3448" s="57" t="s">
        <v>10</v>
      </c>
      <c r="D3448" s="58">
        <v>15987.539570000001</v>
      </c>
      <c r="E3448" s="58">
        <v>15987.539570000001</v>
      </c>
      <c r="F3448" s="58">
        <v>0</v>
      </c>
    </row>
    <row r="3449" spans="1:6" s="55" customFormat="1" x14ac:dyDescent="0.25">
      <c r="A3449" s="51" t="str">
        <f t="shared" si="53"/>
        <v>A</v>
      </c>
      <c r="B3449" s="59" t="s">
        <v>258</v>
      </c>
      <c r="C3449" s="60" t="s">
        <v>14</v>
      </c>
      <c r="D3449" s="61">
        <v>392.67450000000002</v>
      </c>
      <c r="E3449" s="61">
        <v>392.67450000000002</v>
      </c>
      <c r="F3449" s="61">
        <v>0</v>
      </c>
    </row>
    <row r="3450" spans="1:6" s="55" customFormat="1" x14ac:dyDescent="0.25">
      <c r="A3450" s="51" t="str">
        <f t="shared" si="53"/>
        <v>A</v>
      </c>
      <c r="B3450" s="59" t="s">
        <v>258</v>
      </c>
      <c r="C3450" s="60" t="s">
        <v>16</v>
      </c>
      <c r="D3450" s="61">
        <v>15594.86507</v>
      </c>
      <c r="E3450" s="61">
        <v>15594.86507</v>
      </c>
      <c r="F3450" s="61">
        <v>0</v>
      </c>
    </row>
    <row r="3451" spans="1:6" s="55" customFormat="1" ht="18.75" thickBot="1" x14ac:dyDescent="0.3">
      <c r="A3451" s="51" t="str">
        <f t="shared" si="53"/>
        <v>A</v>
      </c>
      <c r="B3451" s="52" t="s">
        <v>1649</v>
      </c>
      <c r="C3451" s="53" t="s">
        <v>1650</v>
      </c>
      <c r="D3451" s="54">
        <v>600.61515999999995</v>
      </c>
      <c r="E3451" s="54">
        <v>228.86069999999998</v>
      </c>
      <c r="F3451" s="54">
        <v>371.75445999999994</v>
      </c>
    </row>
    <row r="3452" spans="1:6" s="55" customFormat="1" ht="15.75" thickTop="1" x14ac:dyDescent="0.25">
      <c r="A3452" s="51" t="str">
        <f t="shared" si="53"/>
        <v>A</v>
      </c>
      <c r="B3452" s="56" t="s">
        <v>258</v>
      </c>
      <c r="C3452" s="57" t="s">
        <v>10</v>
      </c>
      <c r="D3452" s="58">
        <v>585.79566</v>
      </c>
      <c r="E3452" s="58">
        <v>227.05855</v>
      </c>
      <c r="F3452" s="58">
        <v>358.73710999999997</v>
      </c>
    </row>
    <row r="3453" spans="1:6" s="55" customFormat="1" x14ac:dyDescent="0.25">
      <c r="A3453" s="51" t="str">
        <f t="shared" si="53"/>
        <v>A</v>
      </c>
      <c r="B3453" s="59" t="s">
        <v>258</v>
      </c>
      <c r="C3453" s="60" t="s">
        <v>12</v>
      </c>
      <c r="D3453" s="61">
        <v>358.73710999999997</v>
      </c>
      <c r="E3453" s="61">
        <v>0</v>
      </c>
      <c r="F3453" s="61">
        <v>358.73710999999997</v>
      </c>
    </row>
    <row r="3454" spans="1:6" s="55" customFormat="1" x14ac:dyDescent="0.25">
      <c r="A3454" s="51" t="str">
        <f t="shared" si="53"/>
        <v>A</v>
      </c>
      <c r="B3454" s="59" t="s">
        <v>258</v>
      </c>
      <c r="C3454" s="60" t="s">
        <v>14</v>
      </c>
      <c r="D3454" s="61">
        <v>227.05855</v>
      </c>
      <c r="E3454" s="61">
        <v>227.05855</v>
      </c>
      <c r="F3454" s="61">
        <v>0</v>
      </c>
    </row>
    <row r="3455" spans="1:6" s="55" customFormat="1" x14ac:dyDescent="0.25">
      <c r="A3455" s="51" t="str">
        <f t="shared" si="53"/>
        <v>A</v>
      </c>
      <c r="B3455" s="56" t="s">
        <v>258</v>
      </c>
      <c r="C3455" s="57" t="s">
        <v>17</v>
      </c>
      <c r="D3455" s="58">
        <v>14.819500000000001</v>
      </c>
      <c r="E3455" s="58">
        <v>1.8021500000000001</v>
      </c>
      <c r="F3455" s="58">
        <v>13.01735</v>
      </c>
    </row>
    <row r="3456" spans="1:6" s="55" customFormat="1" ht="18.75" thickBot="1" x14ac:dyDescent="0.3">
      <c r="A3456" s="51" t="str">
        <f t="shared" si="53"/>
        <v>A</v>
      </c>
      <c r="B3456" s="52" t="s">
        <v>1651</v>
      </c>
      <c r="C3456" s="53" t="s">
        <v>1652</v>
      </c>
      <c r="D3456" s="54">
        <v>1175.6073099999999</v>
      </c>
      <c r="E3456" s="54">
        <v>313.09838999999999</v>
      </c>
      <c r="F3456" s="54">
        <v>862.50891999999999</v>
      </c>
    </row>
    <row r="3457" spans="1:6" s="55" customFormat="1" ht="15.75" thickTop="1" x14ac:dyDescent="0.25">
      <c r="A3457" s="51" t="str">
        <f t="shared" si="53"/>
        <v>A</v>
      </c>
      <c r="B3457" s="56" t="s">
        <v>258</v>
      </c>
      <c r="C3457" s="57" t="s">
        <v>10</v>
      </c>
      <c r="D3457" s="58">
        <v>1128.64831</v>
      </c>
      <c r="E3457" s="58">
        <v>313.09838999999999</v>
      </c>
      <c r="F3457" s="58">
        <v>815.54992000000004</v>
      </c>
    </row>
    <row r="3458" spans="1:6" s="55" customFormat="1" x14ac:dyDescent="0.25">
      <c r="A3458" s="51" t="str">
        <f t="shared" si="53"/>
        <v>A</v>
      </c>
      <c r="B3458" s="59" t="s">
        <v>258</v>
      </c>
      <c r="C3458" s="60" t="s">
        <v>12</v>
      </c>
      <c r="D3458" s="61">
        <v>815.54992000000004</v>
      </c>
      <c r="E3458" s="61">
        <v>0</v>
      </c>
      <c r="F3458" s="61">
        <v>815.54992000000004</v>
      </c>
    </row>
    <row r="3459" spans="1:6" s="55" customFormat="1" x14ac:dyDescent="0.25">
      <c r="A3459" s="51" t="str">
        <f t="shared" si="53"/>
        <v>A</v>
      </c>
      <c r="B3459" s="59" t="s">
        <v>258</v>
      </c>
      <c r="C3459" s="60" t="s">
        <v>14</v>
      </c>
      <c r="D3459" s="61">
        <v>312.61439000000001</v>
      </c>
      <c r="E3459" s="61">
        <v>312.61439000000001</v>
      </c>
      <c r="F3459" s="61">
        <v>0</v>
      </c>
    </row>
    <row r="3460" spans="1:6" s="55" customFormat="1" x14ac:dyDescent="0.25">
      <c r="A3460" s="51" t="str">
        <f t="shared" ref="A3460:A3523" si="54">IF(OR(D3460&lt;&gt;0,),"A","B")</f>
        <v>A</v>
      </c>
      <c r="B3460" s="59" t="s">
        <v>258</v>
      </c>
      <c r="C3460" s="60" t="s">
        <v>16</v>
      </c>
      <c r="D3460" s="61">
        <v>0.48399999999999999</v>
      </c>
      <c r="E3460" s="61">
        <v>0.48399999999999999</v>
      </c>
      <c r="F3460" s="61">
        <v>0</v>
      </c>
    </row>
    <row r="3461" spans="1:6" s="55" customFormat="1" x14ac:dyDescent="0.25">
      <c r="A3461" s="51" t="str">
        <f t="shared" si="54"/>
        <v>A</v>
      </c>
      <c r="B3461" s="56" t="s">
        <v>258</v>
      </c>
      <c r="C3461" s="57" t="s">
        <v>17</v>
      </c>
      <c r="D3461" s="58">
        <v>46.959000000000003</v>
      </c>
      <c r="E3461" s="58">
        <v>0</v>
      </c>
      <c r="F3461" s="58">
        <v>46.959000000000003</v>
      </c>
    </row>
    <row r="3462" spans="1:6" s="55" customFormat="1" ht="18.75" thickBot="1" x14ac:dyDescent="0.3">
      <c r="A3462" s="51" t="str">
        <f t="shared" si="54"/>
        <v>A</v>
      </c>
      <c r="B3462" s="52" t="s">
        <v>1653</v>
      </c>
      <c r="C3462" s="53" t="s">
        <v>1654</v>
      </c>
      <c r="D3462" s="54">
        <v>576.22792000000004</v>
      </c>
      <c r="E3462" s="54">
        <v>234.10569000000001</v>
      </c>
      <c r="F3462" s="54">
        <v>342.12223</v>
      </c>
    </row>
    <row r="3463" spans="1:6" s="55" customFormat="1" ht="15.75" thickTop="1" x14ac:dyDescent="0.25">
      <c r="A3463" s="51" t="str">
        <f t="shared" si="54"/>
        <v>A</v>
      </c>
      <c r="B3463" s="56" t="s">
        <v>258</v>
      </c>
      <c r="C3463" s="57" t="s">
        <v>10</v>
      </c>
      <c r="D3463" s="58">
        <v>531.62792000000002</v>
      </c>
      <c r="E3463" s="58">
        <v>234.10569000000001</v>
      </c>
      <c r="F3463" s="58">
        <v>297.52222999999998</v>
      </c>
    </row>
    <row r="3464" spans="1:6" s="55" customFormat="1" x14ac:dyDescent="0.25">
      <c r="A3464" s="51" t="str">
        <f t="shared" si="54"/>
        <v>A</v>
      </c>
      <c r="B3464" s="59" t="s">
        <v>258</v>
      </c>
      <c r="C3464" s="60" t="s">
        <v>12</v>
      </c>
      <c r="D3464" s="61">
        <v>297.52222999999998</v>
      </c>
      <c r="E3464" s="61">
        <v>0</v>
      </c>
      <c r="F3464" s="61">
        <v>297.52222999999998</v>
      </c>
    </row>
    <row r="3465" spans="1:6" s="55" customFormat="1" x14ac:dyDescent="0.25">
      <c r="A3465" s="51" t="str">
        <f t="shared" si="54"/>
        <v>A</v>
      </c>
      <c r="B3465" s="59" t="s">
        <v>258</v>
      </c>
      <c r="C3465" s="60" t="s">
        <v>14</v>
      </c>
      <c r="D3465" s="61">
        <v>234.10569000000001</v>
      </c>
      <c r="E3465" s="61">
        <v>234.10569000000001</v>
      </c>
      <c r="F3465" s="61">
        <v>0</v>
      </c>
    </row>
    <row r="3466" spans="1:6" s="55" customFormat="1" x14ac:dyDescent="0.25">
      <c r="A3466" s="51" t="str">
        <f t="shared" si="54"/>
        <v>A</v>
      </c>
      <c r="B3466" s="56" t="s">
        <v>258</v>
      </c>
      <c r="C3466" s="57" t="s">
        <v>17</v>
      </c>
      <c r="D3466" s="58">
        <v>44.6</v>
      </c>
      <c r="E3466" s="58">
        <v>0</v>
      </c>
      <c r="F3466" s="58">
        <v>44.6</v>
      </c>
    </row>
    <row r="3467" spans="1:6" s="55" customFormat="1" ht="18.75" thickBot="1" x14ac:dyDescent="0.3">
      <c r="A3467" s="51" t="str">
        <f t="shared" si="54"/>
        <v>A</v>
      </c>
      <c r="B3467" s="52" t="s">
        <v>1655</v>
      </c>
      <c r="C3467" s="53" t="s">
        <v>1656</v>
      </c>
      <c r="D3467" s="54">
        <v>291.89747999999997</v>
      </c>
      <c r="E3467" s="54">
        <v>76.924000000000007</v>
      </c>
      <c r="F3467" s="54">
        <v>214.97348</v>
      </c>
    </row>
    <row r="3468" spans="1:6" s="55" customFormat="1" ht="15.75" thickTop="1" x14ac:dyDescent="0.25">
      <c r="A3468" s="51" t="str">
        <f t="shared" si="54"/>
        <v>A</v>
      </c>
      <c r="B3468" s="56" t="s">
        <v>258</v>
      </c>
      <c r="C3468" s="57" t="s">
        <v>10</v>
      </c>
      <c r="D3468" s="58">
        <v>160.47748000000001</v>
      </c>
      <c r="E3468" s="58">
        <v>76.924000000000007</v>
      </c>
      <c r="F3468" s="58">
        <v>83.553479999999993</v>
      </c>
    </row>
    <row r="3469" spans="1:6" s="55" customFormat="1" x14ac:dyDescent="0.25">
      <c r="A3469" s="51" t="str">
        <f t="shared" si="54"/>
        <v>A</v>
      </c>
      <c r="B3469" s="59" t="s">
        <v>258</v>
      </c>
      <c r="C3469" s="60" t="s">
        <v>12</v>
      </c>
      <c r="D3469" s="61">
        <v>83.553479999999993</v>
      </c>
      <c r="E3469" s="61">
        <v>0</v>
      </c>
      <c r="F3469" s="61">
        <v>83.553479999999993</v>
      </c>
    </row>
    <row r="3470" spans="1:6" s="55" customFormat="1" x14ac:dyDescent="0.25">
      <c r="A3470" s="51" t="str">
        <f t="shared" si="54"/>
        <v>A</v>
      </c>
      <c r="B3470" s="59" t="s">
        <v>258</v>
      </c>
      <c r="C3470" s="60" t="s">
        <v>14</v>
      </c>
      <c r="D3470" s="61">
        <v>76.924000000000007</v>
      </c>
      <c r="E3470" s="61">
        <v>76.924000000000007</v>
      </c>
      <c r="F3470" s="61">
        <v>0</v>
      </c>
    </row>
    <row r="3471" spans="1:6" s="55" customFormat="1" x14ac:dyDescent="0.25">
      <c r="A3471" s="51" t="str">
        <f t="shared" si="54"/>
        <v>A</v>
      </c>
      <c r="B3471" s="56" t="s">
        <v>258</v>
      </c>
      <c r="C3471" s="57" t="s">
        <v>17</v>
      </c>
      <c r="D3471" s="58">
        <v>131.41999999999999</v>
      </c>
      <c r="E3471" s="58">
        <v>0</v>
      </c>
      <c r="F3471" s="58">
        <v>131.41999999999999</v>
      </c>
    </row>
    <row r="3472" spans="1:6" s="55" customFormat="1" ht="18.75" thickBot="1" x14ac:dyDescent="0.3">
      <c r="A3472" s="51" t="str">
        <f t="shared" si="54"/>
        <v>A</v>
      </c>
      <c r="B3472" s="52" t="s">
        <v>1657</v>
      </c>
      <c r="C3472" s="53" t="s">
        <v>1658</v>
      </c>
      <c r="D3472" s="54">
        <v>282.63654999999994</v>
      </c>
      <c r="E3472" s="54">
        <v>132.65764999999999</v>
      </c>
      <c r="F3472" s="54">
        <v>149.97889999999998</v>
      </c>
    </row>
    <row r="3473" spans="1:6" s="55" customFormat="1" ht="15.75" thickTop="1" x14ac:dyDescent="0.25">
      <c r="A3473" s="51" t="str">
        <f t="shared" si="54"/>
        <v>A</v>
      </c>
      <c r="B3473" s="56" t="s">
        <v>258</v>
      </c>
      <c r="C3473" s="57" t="s">
        <v>10</v>
      </c>
      <c r="D3473" s="58">
        <v>282.63654999999994</v>
      </c>
      <c r="E3473" s="58">
        <v>132.65764999999999</v>
      </c>
      <c r="F3473" s="58">
        <v>149.97889999999998</v>
      </c>
    </row>
    <row r="3474" spans="1:6" s="55" customFormat="1" x14ac:dyDescent="0.25">
      <c r="A3474" s="51" t="str">
        <f t="shared" si="54"/>
        <v>A</v>
      </c>
      <c r="B3474" s="59" t="s">
        <v>258</v>
      </c>
      <c r="C3474" s="60" t="s">
        <v>12</v>
      </c>
      <c r="D3474" s="61">
        <v>149.97889999999998</v>
      </c>
      <c r="E3474" s="61">
        <v>0</v>
      </c>
      <c r="F3474" s="61">
        <v>149.97889999999998</v>
      </c>
    </row>
    <row r="3475" spans="1:6" s="55" customFormat="1" x14ac:dyDescent="0.25">
      <c r="A3475" s="51" t="str">
        <f t="shared" si="54"/>
        <v>A</v>
      </c>
      <c r="B3475" s="59" t="s">
        <v>258</v>
      </c>
      <c r="C3475" s="60" t="s">
        <v>14</v>
      </c>
      <c r="D3475" s="61">
        <v>132.65764999999999</v>
      </c>
      <c r="E3475" s="61">
        <v>132.65764999999999</v>
      </c>
      <c r="F3475" s="61">
        <v>0</v>
      </c>
    </row>
    <row r="3476" spans="1:6" s="55" customFormat="1" ht="18.75" thickBot="1" x14ac:dyDescent="0.3">
      <c r="A3476" s="51" t="str">
        <f t="shared" si="54"/>
        <v>A</v>
      </c>
      <c r="B3476" s="52" t="s">
        <v>1659</v>
      </c>
      <c r="C3476" s="53" t="s">
        <v>1660</v>
      </c>
      <c r="D3476" s="54">
        <v>862.59500999999989</v>
      </c>
      <c r="E3476" s="54">
        <v>324.82539999999995</v>
      </c>
      <c r="F3476" s="54">
        <v>537.76960999999994</v>
      </c>
    </row>
    <row r="3477" spans="1:6" s="55" customFormat="1" ht="15.75" thickTop="1" x14ac:dyDescent="0.25">
      <c r="A3477" s="51" t="str">
        <f t="shared" si="54"/>
        <v>A</v>
      </c>
      <c r="B3477" s="56" t="s">
        <v>258</v>
      </c>
      <c r="C3477" s="57" t="s">
        <v>10</v>
      </c>
      <c r="D3477" s="58">
        <v>731.33862999999997</v>
      </c>
      <c r="E3477" s="58">
        <v>324.82539999999995</v>
      </c>
      <c r="F3477" s="58">
        <v>406.51322999999996</v>
      </c>
    </row>
    <row r="3478" spans="1:6" s="55" customFormat="1" x14ac:dyDescent="0.25">
      <c r="A3478" s="51" t="str">
        <f t="shared" si="54"/>
        <v>A</v>
      </c>
      <c r="B3478" s="59" t="s">
        <v>258</v>
      </c>
      <c r="C3478" s="60" t="s">
        <v>12</v>
      </c>
      <c r="D3478" s="61">
        <v>406.51322999999996</v>
      </c>
      <c r="E3478" s="61">
        <v>0</v>
      </c>
      <c r="F3478" s="61">
        <v>406.51322999999996</v>
      </c>
    </row>
    <row r="3479" spans="1:6" s="55" customFormat="1" x14ac:dyDescent="0.25">
      <c r="A3479" s="51" t="str">
        <f t="shared" si="54"/>
        <v>A</v>
      </c>
      <c r="B3479" s="59" t="s">
        <v>258</v>
      </c>
      <c r="C3479" s="60" t="s">
        <v>14</v>
      </c>
      <c r="D3479" s="61">
        <v>324.64724000000001</v>
      </c>
      <c r="E3479" s="61">
        <v>324.64724000000001</v>
      </c>
      <c r="F3479" s="61">
        <v>0</v>
      </c>
    </row>
    <row r="3480" spans="1:6" s="55" customFormat="1" x14ac:dyDescent="0.25">
      <c r="A3480" s="51" t="str">
        <f t="shared" si="54"/>
        <v>A</v>
      </c>
      <c r="B3480" s="59" t="s">
        <v>258</v>
      </c>
      <c r="C3480" s="60" t="s">
        <v>16</v>
      </c>
      <c r="D3480" s="61">
        <v>0.17815999999999999</v>
      </c>
      <c r="E3480" s="61">
        <v>0.17815999999999999</v>
      </c>
      <c r="F3480" s="61">
        <v>0</v>
      </c>
    </row>
    <row r="3481" spans="1:6" s="55" customFormat="1" x14ac:dyDescent="0.25">
      <c r="A3481" s="51" t="str">
        <f t="shared" si="54"/>
        <v>A</v>
      </c>
      <c r="B3481" s="56" t="s">
        <v>258</v>
      </c>
      <c r="C3481" s="57" t="s">
        <v>17</v>
      </c>
      <c r="D3481" s="58">
        <v>131.25638000000001</v>
      </c>
      <c r="E3481" s="58">
        <v>0</v>
      </c>
      <c r="F3481" s="58">
        <v>131.25638000000001</v>
      </c>
    </row>
    <row r="3482" spans="1:6" s="55" customFormat="1" ht="18.75" thickBot="1" x14ac:dyDescent="0.3">
      <c r="A3482" s="51" t="str">
        <f t="shared" si="54"/>
        <v>A</v>
      </c>
      <c r="B3482" s="52" t="s">
        <v>1661</v>
      </c>
      <c r="C3482" s="53" t="s">
        <v>1662</v>
      </c>
      <c r="D3482" s="54">
        <v>900.02873999999997</v>
      </c>
      <c r="E3482" s="54">
        <v>307.87416999999999</v>
      </c>
      <c r="F3482" s="54">
        <v>592.15456999999992</v>
      </c>
    </row>
    <row r="3483" spans="1:6" s="55" customFormat="1" ht="15.75" thickTop="1" x14ac:dyDescent="0.25">
      <c r="A3483" s="51" t="str">
        <f t="shared" si="54"/>
        <v>A</v>
      </c>
      <c r="B3483" s="56" t="s">
        <v>258</v>
      </c>
      <c r="C3483" s="57" t="s">
        <v>10</v>
      </c>
      <c r="D3483" s="58">
        <v>566.84875999999997</v>
      </c>
      <c r="E3483" s="58">
        <v>307.87416999999999</v>
      </c>
      <c r="F3483" s="58">
        <v>258.97458999999998</v>
      </c>
    </row>
    <row r="3484" spans="1:6" s="55" customFormat="1" x14ac:dyDescent="0.25">
      <c r="A3484" s="51" t="str">
        <f t="shared" si="54"/>
        <v>A</v>
      </c>
      <c r="B3484" s="59" t="s">
        <v>258</v>
      </c>
      <c r="C3484" s="60" t="s">
        <v>12</v>
      </c>
      <c r="D3484" s="61">
        <v>258.97458999999998</v>
      </c>
      <c r="E3484" s="61">
        <v>0</v>
      </c>
      <c r="F3484" s="61">
        <v>258.97458999999998</v>
      </c>
    </row>
    <row r="3485" spans="1:6" s="55" customFormat="1" x14ac:dyDescent="0.25">
      <c r="A3485" s="51" t="str">
        <f t="shared" si="54"/>
        <v>A</v>
      </c>
      <c r="B3485" s="59" t="s">
        <v>258</v>
      </c>
      <c r="C3485" s="60" t="s">
        <v>14</v>
      </c>
      <c r="D3485" s="61">
        <v>307.80973999999998</v>
      </c>
      <c r="E3485" s="61">
        <v>307.80973999999998</v>
      </c>
      <c r="F3485" s="61">
        <v>0</v>
      </c>
    </row>
    <row r="3486" spans="1:6" s="55" customFormat="1" x14ac:dyDescent="0.25">
      <c r="A3486" s="51" t="str">
        <f t="shared" si="54"/>
        <v>A</v>
      </c>
      <c r="B3486" s="59" t="s">
        <v>258</v>
      </c>
      <c r="C3486" s="60" t="s">
        <v>16</v>
      </c>
      <c r="D3486" s="61">
        <v>6.4430000000000001E-2</v>
      </c>
      <c r="E3486" s="61">
        <v>6.4430000000000001E-2</v>
      </c>
      <c r="F3486" s="61">
        <v>0</v>
      </c>
    </row>
    <row r="3487" spans="1:6" s="55" customFormat="1" x14ac:dyDescent="0.25">
      <c r="A3487" s="51" t="str">
        <f t="shared" si="54"/>
        <v>A</v>
      </c>
      <c r="B3487" s="56" t="s">
        <v>258</v>
      </c>
      <c r="C3487" s="57" t="s">
        <v>17</v>
      </c>
      <c r="D3487" s="58">
        <v>333.17998</v>
      </c>
      <c r="E3487" s="58">
        <v>0</v>
      </c>
      <c r="F3487" s="58">
        <v>333.17998</v>
      </c>
    </row>
    <row r="3488" spans="1:6" s="55" customFormat="1" ht="36.75" thickBot="1" x14ac:dyDescent="0.3">
      <c r="A3488" s="51" t="str">
        <f t="shared" si="54"/>
        <v>A</v>
      </c>
      <c r="B3488" s="52" t="s">
        <v>1663</v>
      </c>
      <c r="C3488" s="53" t="s">
        <v>1664</v>
      </c>
      <c r="D3488" s="54">
        <v>304.33082000000002</v>
      </c>
      <c r="E3488" s="54">
        <v>187.69835</v>
      </c>
      <c r="F3488" s="54">
        <v>116.63247</v>
      </c>
    </row>
    <row r="3489" spans="1:6" s="55" customFormat="1" ht="15.75" thickTop="1" x14ac:dyDescent="0.25">
      <c r="A3489" s="51" t="str">
        <f t="shared" si="54"/>
        <v>A</v>
      </c>
      <c r="B3489" s="56" t="s">
        <v>258</v>
      </c>
      <c r="C3489" s="57" t="s">
        <v>10</v>
      </c>
      <c r="D3489" s="58">
        <v>304.33082000000002</v>
      </c>
      <c r="E3489" s="58">
        <v>187.69835</v>
      </c>
      <c r="F3489" s="58">
        <v>116.63247</v>
      </c>
    </row>
    <row r="3490" spans="1:6" s="55" customFormat="1" x14ac:dyDescent="0.25">
      <c r="A3490" s="51" t="str">
        <f t="shared" si="54"/>
        <v>A</v>
      </c>
      <c r="B3490" s="59" t="s">
        <v>258</v>
      </c>
      <c r="C3490" s="60" t="s">
        <v>12</v>
      </c>
      <c r="D3490" s="61">
        <v>116.63247</v>
      </c>
      <c r="E3490" s="61">
        <v>0</v>
      </c>
      <c r="F3490" s="61">
        <v>116.63247</v>
      </c>
    </row>
    <row r="3491" spans="1:6" s="55" customFormat="1" x14ac:dyDescent="0.25">
      <c r="A3491" s="51" t="str">
        <f t="shared" si="54"/>
        <v>A</v>
      </c>
      <c r="B3491" s="59" t="s">
        <v>258</v>
      </c>
      <c r="C3491" s="60" t="s">
        <v>14</v>
      </c>
      <c r="D3491" s="61">
        <v>187.64567000000002</v>
      </c>
      <c r="E3491" s="61">
        <v>187.64567000000002</v>
      </c>
      <c r="F3491" s="61">
        <v>0</v>
      </c>
    </row>
    <row r="3492" spans="1:6" s="55" customFormat="1" x14ac:dyDescent="0.25">
      <c r="A3492" s="51" t="str">
        <f t="shared" si="54"/>
        <v>A</v>
      </c>
      <c r="B3492" s="59" t="s">
        <v>258</v>
      </c>
      <c r="C3492" s="60" t="s">
        <v>16</v>
      </c>
      <c r="D3492" s="61">
        <v>5.2679999999999998E-2</v>
      </c>
      <c r="E3492" s="61">
        <v>5.2679999999999998E-2</v>
      </c>
      <c r="F3492" s="61">
        <v>0</v>
      </c>
    </row>
    <row r="3493" spans="1:6" s="55" customFormat="1" ht="18.75" thickBot="1" x14ac:dyDescent="0.3">
      <c r="A3493" s="51" t="str">
        <f t="shared" si="54"/>
        <v>A</v>
      </c>
      <c r="B3493" s="52" t="s">
        <v>1665</v>
      </c>
      <c r="C3493" s="53" t="s">
        <v>1666</v>
      </c>
      <c r="D3493" s="54">
        <v>448.96587</v>
      </c>
      <c r="E3493" s="54">
        <v>204.01627999999999</v>
      </c>
      <c r="F3493" s="54">
        <v>244.94959</v>
      </c>
    </row>
    <row r="3494" spans="1:6" s="55" customFormat="1" ht="15.75" thickTop="1" x14ac:dyDescent="0.25">
      <c r="A3494" s="51" t="str">
        <f t="shared" si="54"/>
        <v>A</v>
      </c>
      <c r="B3494" s="56" t="s">
        <v>258</v>
      </c>
      <c r="C3494" s="57" t="s">
        <v>10</v>
      </c>
      <c r="D3494" s="58">
        <v>448.96587</v>
      </c>
      <c r="E3494" s="58">
        <v>204.01627999999999</v>
      </c>
      <c r="F3494" s="58">
        <v>244.94959</v>
      </c>
    </row>
    <row r="3495" spans="1:6" s="55" customFormat="1" x14ac:dyDescent="0.25">
      <c r="A3495" s="51" t="str">
        <f t="shared" si="54"/>
        <v>A</v>
      </c>
      <c r="B3495" s="59" t="s">
        <v>258</v>
      </c>
      <c r="C3495" s="60" t="s">
        <v>12</v>
      </c>
      <c r="D3495" s="61">
        <v>244.94959</v>
      </c>
      <c r="E3495" s="61">
        <v>0</v>
      </c>
      <c r="F3495" s="61">
        <v>244.94959</v>
      </c>
    </row>
    <row r="3496" spans="1:6" s="55" customFormat="1" x14ac:dyDescent="0.25">
      <c r="A3496" s="51" t="str">
        <f t="shared" si="54"/>
        <v>A</v>
      </c>
      <c r="B3496" s="59" t="s">
        <v>258</v>
      </c>
      <c r="C3496" s="60" t="s">
        <v>14</v>
      </c>
      <c r="D3496" s="61">
        <v>203.75348000000002</v>
      </c>
      <c r="E3496" s="61">
        <v>203.75348000000002</v>
      </c>
      <c r="F3496" s="61">
        <v>0</v>
      </c>
    </row>
    <row r="3497" spans="1:6" s="55" customFormat="1" x14ac:dyDescent="0.25">
      <c r="A3497" s="51" t="str">
        <f t="shared" si="54"/>
        <v>A</v>
      </c>
      <c r="B3497" s="59" t="s">
        <v>258</v>
      </c>
      <c r="C3497" s="60" t="s">
        <v>16</v>
      </c>
      <c r="D3497" s="61">
        <v>0.26280000000000003</v>
      </c>
      <c r="E3497" s="61">
        <v>0.26280000000000003</v>
      </c>
      <c r="F3497" s="61">
        <v>0</v>
      </c>
    </row>
    <row r="3498" spans="1:6" s="55" customFormat="1" ht="18.75" thickBot="1" x14ac:dyDescent="0.3">
      <c r="A3498" s="51" t="str">
        <f t="shared" si="54"/>
        <v>A</v>
      </c>
      <c r="B3498" s="52" t="s">
        <v>1667</v>
      </c>
      <c r="C3498" s="53" t="s">
        <v>1668</v>
      </c>
      <c r="D3498" s="54">
        <v>446.10082</v>
      </c>
      <c r="E3498" s="54">
        <v>233.01267000000001</v>
      </c>
      <c r="F3498" s="54">
        <v>213.08814999999998</v>
      </c>
    </row>
    <row r="3499" spans="1:6" s="55" customFormat="1" ht="15.75" thickTop="1" x14ac:dyDescent="0.25">
      <c r="A3499" s="51" t="str">
        <f t="shared" si="54"/>
        <v>A</v>
      </c>
      <c r="B3499" s="56" t="s">
        <v>258</v>
      </c>
      <c r="C3499" s="57" t="s">
        <v>10</v>
      </c>
      <c r="D3499" s="58">
        <v>445.82607000000002</v>
      </c>
      <c r="E3499" s="58">
        <v>233.01267000000001</v>
      </c>
      <c r="F3499" s="58">
        <v>212.8134</v>
      </c>
    </row>
    <row r="3500" spans="1:6" s="55" customFormat="1" x14ac:dyDescent="0.25">
      <c r="A3500" s="51" t="str">
        <f t="shared" si="54"/>
        <v>A</v>
      </c>
      <c r="B3500" s="59" t="s">
        <v>258</v>
      </c>
      <c r="C3500" s="60" t="s">
        <v>12</v>
      </c>
      <c r="D3500" s="61">
        <v>212.8134</v>
      </c>
      <c r="E3500" s="61">
        <v>0</v>
      </c>
      <c r="F3500" s="61">
        <v>212.8134</v>
      </c>
    </row>
    <row r="3501" spans="1:6" s="55" customFormat="1" x14ac:dyDescent="0.25">
      <c r="A3501" s="51" t="str">
        <f t="shared" si="54"/>
        <v>A</v>
      </c>
      <c r="B3501" s="59" t="s">
        <v>258</v>
      </c>
      <c r="C3501" s="60" t="s">
        <v>14</v>
      </c>
      <c r="D3501" s="61">
        <v>232.13372000000001</v>
      </c>
      <c r="E3501" s="61">
        <v>232.13372000000001</v>
      </c>
      <c r="F3501" s="61">
        <v>0</v>
      </c>
    </row>
    <row r="3502" spans="1:6" s="55" customFormat="1" x14ac:dyDescent="0.25">
      <c r="A3502" s="51" t="str">
        <f t="shared" si="54"/>
        <v>A</v>
      </c>
      <c r="B3502" s="59" t="s">
        <v>258</v>
      </c>
      <c r="C3502" s="60" t="s">
        <v>16</v>
      </c>
      <c r="D3502" s="61">
        <v>0.87895000000000001</v>
      </c>
      <c r="E3502" s="61">
        <v>0.87895000000000001</v>
      </c>
      <c r="F3502" s="61">
        <v>0</v>
      </c>
    </row>
    <row r="3503" spans="1:6" s="55" customFormat="1" x14ac:dyDescent="0.25">
      <c r="A3503" s="51" t="str">
        <f t="shared" si="54"/>
        <v>A</v>
      </c>
      <c r="B3503" s="56" t="s">
        <v>258</v>
      </c>
      <c r="C3503" s="57" t="s">
        <v>17</v>
      </c>
      <c r="D3503" s="58">
        <v>0.27474999999999999</v>
      </c>
      <c r="E3503" s="58">
        <v>0</v>
      </c>
      <c r="F3503" s="58">
        <v>0.27474999999999999</v>
      </c>
    </row>
    <row r="3504" spans="1:6" s="55" customFormat="1" ht="18.75" thickBot="1" x14ac:dyDescent="0.3">
      <c r="A3504" s="51" t="str">
        <f t="shared" si="54"/>
        <v>A</v>
      </c>
      <c r="B3504" s="52" t="s">
        <v>1669</v>
      </c>
      <c r="C3504" s="53" t="s">
        <v>1670</v>
      </c>
      <c r="D3504" s="54">
        <v>516.81675999999993</v>
      </c>
      <c r="E3504" s="54">
        <v>225.59316999999999</v>
      </c>
      <c r="F3504" s="54">
        <v>291.22359</v>
      </c>
    </row>
    <row r="3505" spans="1:6" s="55" customFormat="1" ht="15.75" thickTop="1" x14ac:dyDescent="0.25">
      <c r="A3505" s="51" t="str">
        <f t="shared" si="54"/>
        <v>A</v>
      </c>
      <c r="B3505" s="56" t="s">
        <v>258</v>
      </c>
      <c r="C3505" s="57" t="s">
        <v>10</v>
      </c>
      <c r="D3505" s="58">
        <v>516.64175999999998</v>
      </c>
      <c r="E3505" s="58">
        <v>225.59316999999999</v>
      </c>
      <c r="F3505" s="58">
        <v>291.04859000000005</v>
      </c>
    </row>
    <row r="3506" spans="1:6" s="55" customFormat="1" x14ac:dyDescent="0.25">
      <c r="A3506" s="51" t="str">
        <f t="shared" si="54"/>
        <v>A</v>
      </c>
      <c r="B3506" s="59" t="s">
        <v>258</v>
      </c>
      <c r="C3506" s="60" t="s">
        <v>12</v>
      </c>
      <c r="D3506" s="61">
        <v>291.04859000000005</v>
      </c>
      <c r="E3506" s="61">
        <v>0</v>
      </c>
      <c r="F3506" s="61">
        <v>291.04859000000005</v>
      </c>
    </row>
    <row r="3507" spans="1:6" s="55" customFormat="1" x14ac:dyDescent="0.25">
      <c r="A3507" s="51" t="str">
        <f t="shared" si="54"/>
        <v>A</v>
      </c>
      <c r="B3507" s="59" t="s">
        <v>258</v>
      </c>
      <c r="C3507" s="60" t="s">
        <v>14</v>
      </c>
      <c r="D3507" s="61">
        <v>225.38067999999998</v>
      </c>
      <c r="E3507" s="61">
        <v>225.38067999999998</v>
      </c>
      <c r="F3507" s="61">
        <v>0</v>
      </c>
    </row>
    <row r="3508" spans="1:6" s="55" customFormat="1" x14ac:dyDescent="0.25">
      <c r="A3508" s="51" t="str">
        <f t="shared" si="54"/>
        <v>A</v>
      </c>
      <c r="B3508" s="59" t="s">
        <v>258</v>
      </c>
      <c r="C3508" s="60" t="s">
        <v>16</v>
      </c>
      <c r="D3508" s="61">
        <v>0.21249000000000001</v>
      </c>
      <c r="E3508" s="61">
        <v>0.21249000000000001</v>
      </c>
      <c r="F3508" s="61">
        <v>0</v>
      </c>
    </row>
    <row r="3509" spans="1:6" s="55" customFormat="1" x14ac:dyDescent="0.25">
      <c r="A3509" s="51" t="str">
        <f t="shared" si="54"/>
        <v>A</v>
      </c>
      <c r="B3509" s="56" t="s">
        <v>258</v>
      </c>
      <c r="C3509" s="57" t="s">
        <v>17</v>
      </c>
      <c r="D3509" s="58">
        <v>0.17499999999999999</v>
      </c>
      <c r="E3509" s="58">
        <v>0</v>
      </c>
      <c r="F3509" s="58">
        <v>0.17499999999999999</v>
      </c>
    </row>
    <row r="3510" spans="1:6" s="55" customFormat="1" ht="18.75" thickBot="1" x14ac:dyDescent="0.3">
      <c r="A3510" s="51" t="str">
        <f t="shared" si="54"/>
        <v>A</v>
      </c>
      <c r="B3510" s="52" t="s">
        <v>1671</v>
      </c>
      <c r="C3510" s="53" t="s">
        <v>1672</v>
      </c>
      <c r="D3510" s="54">
        <v>403.35744999999997</v>
      </c>
      <c r="E3510" s="54">
        <v>150.34400999999997</v>
      </c>
      <c r="F3510" s="54">
        <v>253.01344</v>
      </c>
    </row>
    <row r="3511" spans="1:6" s="55" customFormat="1" ht="15.75" thickTop="1" x14ac:dyDescent="0.25">
      <c r="A3511" s="51" t="str">
        <f t="shared" si="54"/>
        <v>A</v>
      </c>
      <c r="B3511" s="56" t="s">
        <v>258</v>
      </c>
      <c r="C3511" s="57" t="s">
        <v>10</v>
      </c>
      <c r="D3511" s="58">
        <v>347.11744999999996</v>
      </c>
      <c r="E3511" s="58">
        <v>149.84400999999997</v>
      </c>
      <c r="F3511" s="58">
        <v>197.27343999999999</v>
      </c>
    </row>
    <row r="3512" spans="1:6" s="55" customFormat="1" x14ac:dyDescent="0.25">
      <c r="A3512" s="51" t="str">
        <f t="shared" si="54"/>
        <v>A</v>
      </c>
      <c r="B3512" s="59" t="s">
        <v>258</v>
      </c>
      <c r="C3512" s="60" t="s">
        <v>12</v>
      </c>
      <c r="D3512" s="61">
        <v>197.27343999999999</v>
      </c>
      <c r="E3512" s="61">
        <v>0</v>
      </c>
      <c r="F3512" s="61">
        <v>197.27343999999999</v>
      </c>
    </row>
    <row r="3513" spans="1:6" s="55" customFormat="1" x14ac:dyDescent="0.25">
      <c r="A3513" s="51" t="str">
        <f t="shared" si="54"/>
        <v>A</v>
      </c>
      <c r="B3513" s="59" t="s">
        <v>258</v>
      </c>
      <c r="C3513" s="60" t="s">
        <v>14</v>
      </c>
      <c r="D3513" s="61">
        <v>149.83320999999998</v>
      </c>
      <c r="E3513" s="61">
        <v>149.83320999999998</v>
      </c>
      <c r="F3513" s="61">
        <v>0</v>
      </c>
    </row>
    <row r="3514" spans="1:6" s="55" customFormat="1" x14ac:dyDescent="0.25">
      <c r="A3514" s="51" t="str">
        <f t="shared" si="54"/>
        <v>A</v>
      </c>
      <c r="B3514" s="59" t="s">
        <v>258</v>
      </c>
      <c r="C3514" s="60" t="s">
        <v>16</v>
      </c>
      <c r="D3514" s="61">
        <v>1.0800000000000001E-2</v>
      </c>
      <c r="E3514" s="61">
        <v>1.0800000000000001E-2</v>
      </c>
      <c r="F3514" s="61">
        <v>0</v>
      </c>
    </row>
    <row r="3515" spans="1:6" s="55" customFormat="1" x14ac:dyDescent="0.25">
      <c r="A3515" s="51" t="str">
        <f t="shared" si="54"/>
        <v>A</v>
      </c>
      <c r="B3515" s="56" t="s">
        <v>258</v>
      </c>
      <c r="C3515" s="57" t="s">
        <v>17</v>
      </c>
      <c r="D3515" s="58">
        <v>56.24</v>
      </c>
      <c r="E3515" s="58">
        <v>0.5</v>
      </c>
      <c r="F3515" s="58">
        <v>55.74</v>
      </c>
    </row>
    <row r="3516" spans="1:6" s="55" customFormat="1" ht="18.75" thickBot="1" x14ac:dyDescent="0.3">
      <c r="A3516" s="51" t="str">
        <f t="shared" si="54"/>
        <v>A</v>
      </c>
      <c r="B3516" s="52" t="s">
        <v>1673</v>
      </c>
      <c r="C3516" s="53" t="s">
        <v>1674</v>
      </c>
      <c r="D3516" s="54">
        <v>266.83472</v>
      </c>
      <c r="E3516" s="54">
        <v>109.36230999999999</v>
      </c>
      <c r="F3516" s="54">
        <v>157.47241</v>
      </c>
    </row>
    <row r="3517" spans="1:6" s="55" customFormat="1" ht="15.75" thickTop="1" x14ac:dyDescent="0.25">
      <c r="A3517" s="51" t="str">
        <f t="shared" si="54"/>
        <v>A</v>
      </c>
      <c r="B3517" s="56" t="s">
        <v>258</v>
      </c>
      <c r="C3517" s="57" t="s">
        <v>10</v>
      </c>
      <c r="D3517" s="58">
        <v>266.30971999999997</v>
      </c>
      <c r="E3517" s="58">
        <v>108.83731</v>
      </c>
      <c r="F3517" s="58">
        <v>157.47241</v>
      </c>
    </row>
    <row r="3518" spans="1:6" s="55" customFormat="1" x14ac:dyDescent="0.25">
      <c r="A3518" s="51" t="str">
        <f t="shared" si="54"/>
        <v>A</v>
      </c>
      <c r="B3518" s="59" t="s">
        <v>258</v>
      </c>
      <c r="C3518" s="60" t="s">
        <v>12</v>
      </c>
      <c r="D3518" s="61">
        <v>157.47241</v>
      </c>
      <c r="E3518" s="61">
        <v>0</v>
      </c>
      <c r="F3518" s="61">
        <v>157.47241</v>
      </c>
    </row>
    <row r="3519" spans="1:6" s="55" customFormat="1" x14ac:dyDescent="0.25">
      <c r="A3519" s="51" t="str">
        <f t="shared" si="54"/>
        <v>A</v>
      </c>
      <c r="B3519" s="59" t="s">
        <v>258</v>
      </c>
      <c r="C3519" s="60" t="s">
        <v>14</v>
      </c>
      <c r="D3519" s="61">
        <v>108.83731</v>
      </c>
      <c r="E3519" s="61">
        <v>108.83731</v>
      </c>
      <c r="F3519" s="61">
        <v>0</v>
      </c>
    </row>
    <row r="3520" spans="1:6" s="55" customFormat="1" x14ac:dyDescent="0.25">
      <c r="A3520" s="51" t="str">
        <f t="shared" si="54"/>
        <v>A</v>
      </c>
      <c r="B3520" s="56" t="s">
        <v>258</v>
      </c>
      <c r="C3520" s="57" t="s">
        <v>17</v>
      </c>
      <c r="D3520" s="58">
        <v>0.52500000000000002</v>
      </c>
      <c r="E3520" s="58">
        <v>0.52500000000000002</v>
      </c>
      <c r="F3520" s="58">
        <v>0</v>
      </c>
    </row>
    <row r="3521" spans="1:6" s="55" customFormat="1" ht="18.75" thickBot="1" x14ac:dyDescent="0.3">
      <c r="A3521" s="51" t="str">
        <f t="shared" si="54"/>
        <v>A</v>
      </c>
      <c r="B3521" s="52" t="s">
        <v>1675</v>
      </c>
      <c r="C3521" s="53" t="s">
        <v>1676</v>
      </c>
      <c r="D3521" s="54">
        <v>831.65602000000001</v>
      </c>
      <c r="E3521" s="54">
        <v>201.59342000000001</v>
      </c>
      <c r="F3521" s="54">
        <v>630.06259999999997</v>
      </c>
    </row>
    <row r="3522" spans="1:6" s="55" customFormat="1" ht="15.75" thickTop="1" x14ac:dyDescent="0.25">
      <c r="A3522" s="51" t="str">
        <f t="shared" si="54"/>
        <v>A</v>
      </c>
      <c r="B3522" s="56" t="s">
        <v>258</v>
      </c>
      <c r="C3522" s="57" t="s">
        <v>10</v>
      </c>
      <c r="D3522" s="58">
        <v>481.77593000000002</v>
      </c>
      <c r="E3522" s="58">
        <v>199.79239000000001</v>
      </c>
      <c r="F3522" s="58">
        <v>281.98354</v>
      </c>
    </row>
    <row r="3523" spans="1:6" s="55" customFormat="1" x14ac:dyDescent="0.25">
      <c r="A3523" s="51" t="str">
        <f t="shared" si="54"/>
        <v>A</v>
      </c>
      <c r="B3523" s="59" t="s">
        <v>258</v>
      </c>
      <c r="C3523" s="60" t="s">
        <v>12</v>
      </c>
      <c r="D3523" s="61">
        <v>281.98354</v>
      </c>
      <c r="E3523" s="61">
        <v>0</v>
      </c>
      <c r="F3523" s="61">
        <v>281.98354</v>
      </c>
    </row>
    <row r="3524" spans="1:6" s="55" customFormat="1" x14ac:dyDescent="0.25">
      <c r="A3524" s="51" t="str">
        <f t="shared" ref="A3524:A3587" si="55">IF(OR(D3524&lt;&gt;0,),"A","B")</f>
        <v>A</v>
      </c>
      <c r="B3524" s="59" t="s">
        <v>258</v>
      </c>
      <c r="C3524" s="60" t="s">
        <v>14</v>
      </c>
      <c r="D3524" s="61">
        <v>199.79239000000001</v>
      </c>
      <c r="E3524" s="61">
        <v>199.79239000000001</v>
      </c>
      <c r="F3524" s="61">
        <v>0</v>
      </c>
    </row>
    <row r="3525" spans="1:6" s="55" customFormat="1" x14ac:dyDescent="0.25">
      <c r="A3525" s="51" t="str">
        <f t="shared" si="55"/>
        <v>A</v>
      </c>
      <c r="B3525" s="56" t="s">
        <v>258</v>
      </c>
      <c r="C3525" s="57" t="s">
        <v>17</v>
      </c>
      <c r="D3525" s="58">
        <v>349.88009</v>
      </c>
      <c r="E3525" s="58">
        <v>1.8010299999999999</v>
      </c>
      <c r="F3525" s="58">
        <v>348.07905999999997</v>
      </c>
    </row>
    <row r="3526" spans="1:6" s="55" customFormat="1" ht="36.75" thickBot="1" x14ac:dyDescent="0.3">
      <c r="A3526" s="51" t="str">
        <f t="shared" si="55"/>
        <v>A</v>
      </c>
      <c r="B3526" s="52" t="s">
        <v>1677</v>
      </c>
      <c r="C3526" s="53" t="s">
        <v>1678</v>
      </c>
      <c r="D3526" s="54">
        <v>293.54752999999999</v>
      </c>
      <c r="E3526" s="54">
        <v>170.54802000000001</v>
      </c>
      <c r="F3526" s="54">
        <v>122.99951</v>
      </c>
    </row>
    <row r="3527" spans="1:6" s="55" customFormat="1" ht="15.75" thickTop="1" x14ac:dyDescent="0.25">
      <c r="A3527" s="51" t="str">
        <f t="shared" si="55"/>
        <v>A</v>
      </c>
      <c r="B3527" s="56" t="s">
        <v>258</v>
      </c>
      <c r="C3527" s="57" t="s">
        <v>10</v>
      </c>
      <c r="D3527" s="58">
        <v>291.07253000000003</v>
      </c>
      <c r="E3527" s="58">
        <v>170.37302000000003</v>
      </c>
      <c r="F3527" s="58">
        <v>120.69950999999999</v>
      </c>
    </row>
    <row r="3528" spans="1:6" s="55" customFormat="1" x14ac:dyDescent="0.25">
      <c r="A3528" s="51" t="str">
        <f t="shared" si="55"/>
        <v>A</v>
      </c>
      <c r="B3528" s="59" t="s">
        <v>258</v>
      </c>
      <c r="C3528" s="60" t="s">
        <v>12</v>
      </c>
      <c r="D3528" s="61">
        <v>120.69950999999999</v>
      </c>
      <c r="E3528" s="61">
        <v>0</v>
      </c>
      <c r="F3528" s="61">
        <v>120.69950999999999</v>
      </c>
    </row>
    <row r="3529" spans="1:6" s="55" customFormat="1" x14ac:dyDescent="0.25">
      <c r="A3529" s="51" t="str">
        <f t="shared" si="55"/>
        <v>A</v>
      </c>
      <c r="B3529" s="59" t="s">
        <v>258</v>
      </c>
      <c r="C3529" s="60" t="s">
        <v>14</v>
      </c>
      <c r="D3529" s="61">
        <v>170.08835000000002</v>
      </c>
      <c r="E3529" s="61">
        <v>170.08835000000002</v>
      </c>
      <c r="F3529" s="61">
        <v>0</v>
      </c>
    </row>
    <row r="3530" spans="1:6" s="55" customFormat="1" x14ac:dyDescent="0.25">
      <c r="A3530" s="51" t="str">
        <f t="shared" si="55"/>
        <v>A</v>
      </c>
      <c r="B3530" s="59" t="s">
        <v>258</v>
      </c>
      <c r="C3530" s="60" t="s">
        <v>16</v>
      </c>
      <c r="D3530" s="61">
        <v>0.28467000000000003</v>
      </c>
      <c r="E3530" s="61">
        <v>0.28467000000000003</v>
      </c>
      <c r="F3530" s="61">
        <v>0</v>
      </c>
    </row>
    <row r="3531" spans="1:6" s="55" customFormat="1" x14ac:dyDescent="0.25">
      <c r="A3531" s="51" t="str">
        <f t="shared" si="55"/>
        <v>A</v>
      </c>
      <c r="B3531" s="56" t="s">
        <v>258</v>
      </c>
      <c r="C3531" s="57" t="s">
        <v>17</v>
      </c>
      <c r="D3531" s="58">
        <v>2.4749999999999996</v>
      </c>
      <c r="E3531" s="58">
        <v>0.17499999999999999</v>
      </c>
      <c r="F3531" s="58">
        <v>2.2999999999999998</v>
      </c>
    </row>
    <row r="3532" spans="1:6" s="55" customFormat="1" ht="18.75" thickBot="1" x14ac:dyDescent="0.3">
      <c r="A3532" s="51" t="str">
        <f t="shared" si="55"/>
        <v>A</v>
      </c>
      <c r="B3532" s="52" t="s">
        <v>1679</v>
      </c>
      <c r="C3532" s="53" t="s">
        <v>1680</v>
      </c>
      <c r="D3532" s="54">
        <v>37.23169</v>
      </c>
      <c r="E3532" s="54">
        <v>37.23169</v>
      </c>
      <c r="F3532" s="54">
        <v>0</v>
      </c>
    </row>
    <row r="3533" spans="1:6" s="55" customFormat="1" ht="15.75" thickTop="1" x14ac:dyDescent="0.25">
      <c r="A3533" s="51" t="str">
        <f t="shared" si="55"/>
        <v>A</v>
      </c>
      <c r="B3533" s="56" t="s">
        <v>258</v>
      </c>
      <c r="C3533" s="57" t="s">
        <v>10</v>
      </c>
      <c r="D3533" s="58">
        <v>37.23169</v>
      </c>
      <c r="E3533" s="58">
        <v>37.23169</v>
      </c>
      <c r="F3533" s="58">
        <v>0</v>
      </c>
    </row>
    <row r="3534" spans="1:6" s="55" customFormat="1" x14ac:dyDescent="0.25">
      <c r="A3534" s="51" t="str">
        <f t="shared" si="55"/>
        <v>A</v>
      </c>
      <c r="B3534" s="59" t="s">
        <v>258</v>
      </c>
      <c r="C3534" s="60" t="s">
        <v>14</v>
      </c>
      <c r="D3534" s="61">
        <v>37.23169</v>
      </c>
      <c r="E3534" s="61">
        <v>37.23169</v>
      </c>
      <c r="F3534" s="61">
        <v>0</v>
      </c>
    </row>
    <row r="3535" spans="1:6" s="55" customFormat="1" ht="18.75" thickBot="1" x14ac:dyDescent="0.3">
      <c r="A3535" s="51" t="str">
        <f t="shared" si="55"/>
        <v>A</v>
      </c>
      <c r="B3535" s="52" t="s">
        <v>1681</v>
      </c>
      <c r="C3535" s="53" t="s">
        <v>1682</v>
      </c>
      <c r="D3535" s="54">
        <v>238.39454000000001</v>
      </c>
      <c r="E3535" s="54">
        <v>131.14805000000001</v>
      </c>
      <c r="F3535" s="54">
        <v>107.24649000000001</v>
      </c>
    </row>
    <row r="3536" spans="1:6" s="55" customFormat="1" ht="15.75" thickTop="1" x14ac:dyDescent="0.25">
      <c r="A3536" s="51" t="str">
        <f t="shared" si="55"/>
        <v>A</v>
      </c>
      <c r="B3536" s="56" t="s">
        <v>258</v>
      </c>
      <c r="C3536" s="57" t="s">
        <v>10</v>
      </c>
      <c r="D3536" s="58">
        <v>235.39454000000001</v>
      </c>
      <c r="E3536" s="58">
        <v>131.14805000000001</v>
      </c>
      <c r="F3536" s="58">
        <v>104.24649000000001</v>
      </c>
    </row>
    <row r="3537" spans="1:6" s="55" customFormat="1" x14ac:dyDescent="0.25">
      <c r="A3537" s="51" t="str">
        <f t="shared" si="55"/>
        <v>A</v>
      </c>
      <c r="B3537" s="59" t="s">
        <v>258</v>
      </c>
      <c r="C3537" s="60" t="s">
        <v>12</v>
      </c>
      <c r="D3537" s="61">
        <v>104.24649000000001</v>
      </c>
      <c r="E3537" s="61">
        <v>0</v>
      </c>
      <c r="F3537" s="61">
        <v>104.24649000000001</v>
      </c>
    </row>
    <row r="3538" spans="1:6" s="55" customFormat="1" x14ac:dyDescent="0.25">
      <c r="A3538" s="51" t="str">
        <f t="shared" si="55"/>
        <v>A</v>
      </c>
      <c r="B3538" s="59" t="s">
        <v>258</v>
      </c>
      <c r="C3538" s="60" t="s">
        <v>14</v>
      </c>
      <c r="D3538" s="61">
        <v>130.87288000000001</v>
      </c>
      <c r="E3538" s="61">
        <v>130.87288000000001</v>
      </c>
      <c r="F3538" s="61">
        <v>0</v>
      </c>
    </row>
    <row r="3539" spans="1:6" s="55" customFormat="1" x14ac:dyDescent="0.25">
      <c r="A3539" s="51" t="str">
        <f t="shared" si="55"/>
        <v>A</v>
      </c>
      <c r="B3539" s="59" t="s">
        <v>258</v>
      </c>
      <c r="C3539" s="60" t="s">
        <v>16</v>
      </c>
      <c r="D3539" s="61">
        <v>0.27517000000000003</v>
      </c>
      <c r="E3539" s="61">
        <v>0.27517000000000003</v>
      </c>
      <c r="F3539" s="61">
        <v>0</v>
      </c>
    </row>
    <row r="3540" spans="1:6" s="55" customFormat="1" x14ac:dyDescent="0.25">
      <c r="A3540" s="51" t="str">
        <f t="shared" si="55"/>
        <v>A</v>
      </c>
      <c r="B3540" s="56" t="s">
        <v>258</v>
      </c>
      <c r="C3540" s="57" t="s">
        <v>17</v>
      </c>
      <c r="D3540" s="58">
        <v>3</v>
      </c>
      <c r="E3540" s="58">
        <v>0</v>
      </c>
      <c r="F3540" s="58">
        <v>3</v>
      </c>
    </row>
    <row r="3541" spans="1:6" s="55" customFormat="1" ht="54.75" thickBot="1" x14ac:dyDescent="0.3">
      <c r="A3541" s="51" t="str">
        <f t="shared" si="55"/>
        <v>A</v>
      </c>
      <c r="B3541" s="52" t="s">
        <v>1683</v>
      </c>
      <c r="C3541" s="53" t="s">
        <v>1684</v>
      </c>
      <c r="D3541" s="54">
        <v>250.71382</v>
      </c>
      <c r="E3541" s="54">
        <v>204.98982000000001</v>
      </c>
      <c r="F3541" s="54">
        <v>45.723999999999997</v>
      </c>
    </row>
    <row r="3542" spans="1:6" s="55" customFormat="1" ht="15.75" thickTop="1" x14ac:dyDescent="0.25">
      <c r="A3542" s="51" t="str">
        <f t="shared" si="55"/>
        <v>A</v>
      </c>
      <c r="B3542" s="56" t="s">
        <v>258</v>
      </c>
      <c r="C3542" s="57" t="s">
        <v>10</v>
      </c>
      <c r="D3542" s="58">
        <v>234.89382000000001</v>
      </c>
      <c r="E3542" s="58">
        <v>197.84981999999999</v>
      </c>
      <c r="F3542" s="58">
        <v>37.043999999999997</v>
      </c>
    </row>
    <row r="3543" spans="1:6" s="55" customFormat="1" x14ac:dyDescent="0.25">
      <c r="A3543" s="51" t="str">
        <f t="shared" si="55"/>
        <v>A</v>
      </c>
      <c r="B3543" s="59" t="s">
        <v>258</v>
      </c>
      <c r="C3543" s="60" t="s">
        <v>12</v>
      </c>
      <c r="D3543" s="61">
        <v>36.731499999999997</v>
      </c>
      <c r="E3543" s="61">
        <v>0</v>
      </c>
      <c r="F3543" s="61">
        <v>36.731499999999997</v>
      </c>
    </row>
    <row r="3544" spans="1:6" s="55" customFormat="1" x14ac:dyDescent="0.25">
      <c r="A3544" s="51" t="str">
        <f t="shared" si="55"/>
        <v>A</v>
      </c>
      <c r="B3544" s="59" t="s">
        <v>258</v>
      </c>
      <c r="C3544" s="60" t="s">
        <v>14</v>
      </c>
      <c r="D3544" s="61">
        <v>197.84981999999999</v>
      </c>
      <c r="E3544" s="61">
        <v>197.84981999999999</v>
      </c>
      <c r="F3544" s="61">
        <v>0</v>
      </c>
    </row>
    <row r="3545" spans="1:6" s="55" customFormat="1" x14ac:dyDescent="0.25">
      <c r="A3545" s="51" t="str">
        <f t="shared" si="55"/>
        <v>A</v>
      </c>
      <c r="B3545" s="59" t="s">
        <v>258</v>
      </c>
      <c r="C3545" s="60" t="s">
        <v>15</v>
      </c>
      <c r="D3545" s="61">
        <v>0.3125</v>
      </c>
      <c r="E3545" s="61">
        <v>0</v>
      </c>
      <c r="F3545" s="61">
        <v>0.3125</v>
      </c>
    </row>
    <row r="3546" spans="1:6" s="55" customFormat="1" x14ac:dyDescent="0.25">
      <c r="A3546" s="51" t="str">
        <f t="shared" si="55"/>
        <v>A</v>
      </c>
      <c r="B3546" s="56" t="s">
        <v>258</v>
      </c>
      <c r="C3546" s="57" t="s">
        <v>17</v>
      </c>
      <c r="D3546" s="58">
        <v>15.82</v>
      </c>
      <c r="E3546" s="58">
        <v>7.14</v>
      </c>
      <c r="F3546" s="58">
        <v>8.68</v>
      </c>
    </row>
    <row r="3547" spans="1:6" s="55" customFormat="1" ht="36.75" thickBot="1" x14ac:dyDescent="0.3">
      <c r="A3547" s="51" t="str">
        <f t="shared" si="55"/>
        <v>A</v>
      </c>
      <c r="B3547" s="52" t="s">
        <v>1685</v>
      </c>
      <c r="C3547" s="53" t="s">
        <v>104</v>
      </c>
      <c r="D3547" s="54">
        <v>78.373109999999997</v>
      </c>
      <c r="E3547" s="54">
        <v>48.84111</v>
      </c>
      <c r="F3547" s="54">
        <v>29.532</v>
      </c>
    </row>
    <row r="3548" spans="1:6" s="55" customFormat="1" ht="15.75" thickTop="1" x14ac:dyDescent="0.25">
      <c r="A3548" s="51" t="str">
        <f t="shared" si="55"/>
        <v>A</v>
      </c>
      <c r="B3548" s="56" t="s">
        <v>258</v>
      </c>
      <c r="C3548" s="57" t="s">
        <v>10</v>
      </c>
      <c r="D3548" s="58">
        <v>70.811109999999999</v>
      </c>
      <c r="E3548" s="58">
        <v>45.229109999999999</v>
      </c>
      <c r="F3548" s="58">
        <v>25.582000000000001</v>
      </c>
    </row>
    <row r="3549" spans="1:6" s="55" customFormat="1" x14ac:dyDescent="0.25">
      <c r="A3549" s="51" t="str">
        <f t="shared" si="55"/>
        <v>A</v>
      </c>
      <c r="B3549" s="59" t="s">
        <v>258</v>
      </c>
      <c r="C3549" s="60" t="s">
        <v>12</v>
      </c>
      <c r="D3549" s="61">
        <v>25.582000000000001</v>
      </c>
      <c r="E3549" s="61">
        <v>0</v>
      </c>
      <c r="F3549" s="61">
        <v>25.582000000000001</v>
      </c>
    </row>
    <row r="3550" spans="1:6" s="55" customFormat="1" x14ac:dyDescent="0.25">
      <c r="A3550" s="51" t="str">
        <f t="shared" si="55"/>
        <v>A</v>
      </c>
      <c r="B3550" s="59" t="s">
        <v>258</v>
      </c>
      <c r="C3550" s="60" t="s">
        <v>14</v>
      </c>
      <c r="D3550" s="61">
        <v>45.229109999999999</v>
      </c>
      <c r="E3550" s="61">
        <v>45.229109999999999</v>
      </c>
      <c r="F3550" s="61">
        <v>0</v>
      </c>
    </row>
    <row r="3551" spans="1:6" s="55" customFormat="1" x14ac:dyDescent="0.25">
      <c r="A3551" s="51" t="str">
        <f t="shared" si="55"/>
        <v>A</v>
      </c>
      <c r="B3551" s="56" t="s">
        <v>258</v>
      </c>
      <c r="C3551" s="57" t="s">
        <v>17</v>
      </c>
      <c r="D3551" s="58">
        <v>7.5620000000000003</v>
      </c>
      <c r="E3551" s="58">
        <v>3.6120000000000001</v>
      </c>
      <c r="F3551" s="58">
        <v>3.95</v>
      </c>
    </row>
    <row r="3552" spans="1:6" s="55" customFormat="1" ht="18.75" thickBot="1" x14ac:dyDescent="0.3">
      <c r="A3552" s="51" t="str">
        <f t="shared" si="55"/>
        <v>A</v>
      </c>
      <c r="B3552" s="52" t="s">
        <v>1686</v>
      </c>
      <c r="C3552" s="53" t="s">
        <v>1687</v>
      </c>
      <c r="D3552" s="54">
        <v>358.10657000000003</v>
      </c>
      <c r="E3552" s="54">
        <v>179.04834</v>
      </c>
      <c r="F3552" s="54">
        <v>179.05823000000001</v>
      </c>
    </row>
    <row r="3553" spans="1:6" s="55" customFormat="1" ht="15.75" thickTop="1" x14ac:dyDescent="0.25">
      <c r="A3553" s="51" t="str">
        <f t="shared" si="55"/>
        <v>A</v>
      </c>
      <c r="B3553" s="56" t="s">
        <v>258</v>
      </c>
      <c r="C3553" s="57" t="s">
        <v>10</v>
      </c>
      <c r="D3553" s="58">
        <v>354.45157</v>
      </c>
      <c r="E3553" s="58">
        <v>178.87333999999998</v>
      </c>
      <c r="F3553" s="58">
        <v>175.57823000000002</v>
      </c>
    </row>
    <row r="3554" spans="1:6" s="55" customFormat="1" x14ac:dyDescent="0.25">
      <c r="A3554" s="51" t="str">
        <f t="shared" si="55"/>
        <v>A</v>
      </c>
      <c r="B3554" s="59" t="s">
        <v>258</v>
      </c>
      <c r="C3554" s="60" t="s">
        <v>12</v>
      </c>
      <c r="D3554" s="61">
        <v>175.57823000000002</v>
      </c>
      <c r="E3554" s="61">
        <v>0</v>
      </c>
      <c r="F3554" s="61">
        <v>175.57823000000002</v>
      </c>
    </row>
    <row r="3555" spans="1:6" s="55" customFormat="1" x14ac:dyDescent="0.25">
      <c r="A3555" s="51" t="str">
        <f t="shared" si="55"/>
        <v>A</v>
      </c>
      <c r="B3555" s="59" t="s">
        <v>258</v>
      </c>
      <c r="C3555" s="60" t="s">
        <v>14</v>
      </c>
      <c r="D3555" s="61">
        <v>178.84193999999999</v>
      </c>
      <c r="E3555" s="61">
        <v>178.84193999999999</v>
      </c>
      <c r="F3555" s="61">
        <v>0</v>
      </c>
    </row>
    <row r="3556" spans="1:6" s="55" customFormat="1" x14ac:dyDescent="0.25">
      <c r="A3556" s="51" t="str">
        <f t="shared" si="55"/>
        <v>A</v>
      </c>
      <c r="B3556" s="59" t="s">
        <v>258</v>
      </c>
      <c r="C3556" s="60" t="s">
        <v>16</v>
      </c>
      <c r="D3556" s="61">
        <v>3.1399999999999997E-2</v>
      </c>
      <c r="E3556" s="61">
        <v>3.1399999999999997E-2</v>
      </c>
      <c r="F3556" s="61">
        <v>0</v>
      </c>
    </row>
    <row r="3557" spans="1:6" s="55" customFormat="1" x14ac:dyDescent="0.25">
      <c r="A3557" s="51" t="str">
        <f t="shared" si="55"/>
        <v>A</v>
      </c>
      <c r="B3557" s="56" t="s">
        <v>258</v>
      </c>
      <c r="C3557" s="57" t="s">
        <v>17</v>
      </c>
      <c r="D3557" s="58">
        <v>3.6549999999999998</v>
      </c>
      <c r="E3557" s="58">
        <v>0.17499999999999999</v>
      </c>
      <c r="F3557" s="58">
        <v>3.48</v>
      </c>
    </row>
    <row r="3558" spans="1:6" s="55" customFormat="1" ht="18.75" thickBot="1" x14ac:dyDescent="0.3">
      <c r="A3558" s="51" t="str">
        <f t="shared" si="55"/>
        <v>A</v>
      </c>
      <c r="B3558" s="52" t="s">
        <v>1688</v>
      </c>
      <c r="C3558" s="53" t="s">
        <v>1689</v>
      </c>
      <c r="D3558" s="54">
        <v>504.72086999999999</v>
      </c>
      <c r="E3558" s="54">
        <v>196.60345000000001</v>
      </c>
      <c r="F3558" s="54">
        <v>308.11741999999998</v>
      </c>
    </row>
    <row r="3559" spans="1:6" s="55" customFormat="1" ht="15.75" thickTop="1" x14ac:dyDescent="0.25">
      <c r="A3559" s="51" t="str">
        <f t="shared" si="55"/>
        <v>A</v>
      </c>
      <c r="B3559" s="56" t="s">
        <v>258</v>
      </c>
      <c r="C3559" s="57" t="s">
        <v>10</v>
      </c>
      <c r="D3559" s="58">
        <v>472.84616999999997</v>
      </c>
      <c r="E3559" s="58">
        <v>196.60345000000001</v>
      </c>
      <c r="F3559" s="58">
        <v>276.24271999999996</v>
      </c>
    </row>
    <row r="3560" spans="1:6" s="55" customFormat="1" x14ac:dyDescent="0.25">
      <c r="A3560" s="51" t="str">
        <f t="shared" si="55"/>
        <v>A</v>
      </c>
      <c r="B3560" s="59" t="s">
        <v>258</v>
      </c>
      <c r="C3560" s="60" t="s">
        <v>12</v>
      </c>
      <c r="D3560" s="61">
        <v>274.14272</v>
      </c>
      <c r="E3560" s="61">
        <v>0</v>
      </c>
      <c r="F3560" s="61">
        <v>274.14272</v>
      </c>
    </row>
    <row r="3561" spans="1:6" s="55" customFormat="1" x14ac:dyDescent="0.25">
      <c r="A3561" s="51" t="str">
        <f t="shared" si="55"/>
        <v>A</v>
      </c>
      <c r="B3561" s="59" t="s">
        <v>258</v>
      </c>
      <c r="C3561" s="60" t="s">
        <v>14</v>
      </c>
      <c r="D3561" s="61">
        <v>196.56345000000002</v>
      </c>
      <c r="E3561" s="61">
        <v>196.56345000000002</v>
      </c>
      <c r="F3561" s="61">
        <v>0</v>
      </c>
    </row>
    <row r="3562" spans="1:6" s="55" customFormat="1" x14ac:dyDescent="0.25">
      <c r="A3562" s="51" t="str">
        <f t="shared" si="55"/>
        <v>A</v>
      </c>
      <c r="B3562" s="59" t="s">
        <v>258</v>
      </c>
      <c r="C3562" s="60" t="s">
        <v>16</v>
      </c>
      <c r="D3562" s="61">
        <v>2.14</v>
      </c>
      <c r="E3562" s="61">
        <v>0.04</v>
      </c>
      <c r="F3562" s="61">
        <v>2.1</v>
      </c>
    </row>
    <row r="3563" spans="1:6" s="55" customFormat="1" x14ac:dyDescent="0.25">
      <c r="A3563" s="51" t="str">
        <f t="shared" si="55"/>
        <v>A</v>
      </c>
      <c r="B3563" s="56" t="s">
        <v>258</v>
      </c>
      <c r="C3563" s="57" t="s">
        <v>17</v>
      </c>
      <c r="D3563" s="58">
        <v>31.874700000000001</v>
      </c>
      <c r="E3563" s="58">
        <v>0</v>
      </c>
      <c r="F3563" s="58">
        <v>31.874700000000001</v>
      </c>
    </row>
    <row r="3564" spans="1:6" s="55" customFormat="1" ht="18.75" thickBot="1" x14ac:dyDescent="0.3">
      <c r="A3564" s="51" t="str">
        <f t="shared" si="55"/>
        <v>A</v>
      </c>
      <c r="B3564" s="52" t="s">
        <v>1690</v>
      </c>
      <c r="C3564" s="53" t="s">
        <v>1691</v>
      </c>
      <c r="D3564" s="54">
        <v>301.76371999999998</v>
      </c>
      <c r="E3564" s="54">
        <v>126.82467</v>
      </c>
      <c r="F3564" s="54">
        <v>174.93904999999998</v>
      </c>
    </row>
    <row r="3565" spans="1:6" s="55" customFormat="1" ht="15.75" thickTop="1" x14ac:dyDescent="0.25">
      <c r="A3565" s="51" t="str">
        <f t="shared" si="55"/>
        <v>A</v>
      </c>
      <c r="B3565" s="56" t="s">
        <v>258</v>
      </c>
      <c r="C3565" s="57" t="s">
        <v>10</v>
      </c>
      <c r="D3565" s="58">
        <v>263.84472</v>
      </c>
      <c r="E3565" s="58">
        <v>126.82467</v>
      </c>
      <c r="F3565" s="58">
        <v>137.02005</v>
      </c>
    </row>
    <row r="3566" spans="1:6" s="55" customFormat="1" x14ac:dyDescent="0.25">
      <c r="A3566" s="51" t="str">
        <f t="shared" si="55"/>
        <v>A</v>
      </c>
      <c r="B3566" s="59" t="s">
        <v>258</v>
      </c>
      <c r="C3566" s="60" t="s">
        <v>12</v>
      </c>
      <c r="D3566" s="61">
        <v>137.20005</v>
      </c>
      <c r="E3566" s="61">
        <v>0.18</v>
      </c>
      <c r="F3566" s="61">
        <v>137.02005</v>
      </c>
    </row>
    <row r="3567" spans="1:6" s="55" customFormat="1" x14ac:dyDescent="0.25">
      <c r="A3567" s="51" t="str">
        <f t="shared" si="55"/>
        <v>A</v>
      </c>
      <c r="B3567" s="59" t="s">
        <v>258</v>
      </c>
      <c r="C3567" s="60" t="s">
        <v>14</v>
      </c>
      <c r="D3567" s="61">
        <v>126.64467</v>
      </c>
      <c r="E3567" s="61">
        <v>126.64467</v>
      </c>
      <c r="F3567" s="61">
        <v>0</v>
      </c>
    </row>
    <row r="3568" spans="1:6" s="55" customFormat="1" x14ac:dyDescent="0.25">
      <c r="A3568" s="51" t="str">
        <f t="shared" si="55"/>
        <v>A</v>
      </c>
      <c r="B3568" s="56" t="s">
        <v>258</v>
      </c>
      <c r="C3568" s="57" t="s">
        <v>17</v>
      </c>
      <c r="D3568" s="58">
        <v>37.918999999999997</v>
      </c>
      <c r="E3568" s="58">
        <v>0</v>
      </c>
      <c r="F3568" s="58">
        <v>37.918999999999997</v>
      </c>
    </row>
    <row r="3569" spans="1:6" s="55" customFormat="1" ht="18.75" thickBot="1" x14ac:dyDescent="0.3">
      <c r="A3569" s="51" t="str">
        <f t="shared" si="55"/>
        <v>A</v>
      </c>
      <c r="B3569" s="52" t="s">
        <v>1692</v>
      </c>
      <c r="C3569" s="53" t="s">
        <v>1693</v>
      </c>
      <c r="D3569" s="54">
        <v>775.46312999999998</v>
      </c>
      <c r="E3569" s="54">
        <v>183.58641</v>
      </c>
      <c r="F3569" s="54">
        <v>591.87671999999998</v>
      </c>
    </row>
    <row r="3570" spans="1:6" s="55" customFormat="1" ht="15.75" thickTop="1" x14ac:dyDescent="0.25">
      <c r="A3570" s="51" t="str">
        <f t="shared" si="55"/>
        <v>A</v>
      </c>
      <c r="B3570" s="56" t="s">
        <v>258</v>
      </c>
      <c r="C3570" s="57" t="s">
        <v>10</v>
      </c>
      <c r="D3570" s="58">
        <v>775.46312999999998</v>
      </c>
      <c r="E3570" s="58">
        <v>183.58641</v>
      </c>
      <c r="F3570" s="58">
        <v>591.87671999999998</v>
      </c>
    </row>
    <row r="3571" spans="1:6" s="55" customFormat="1" x14ac:dyDescent="0.25">
      <c r="A3571" s="51" t="str">
        <f t="shared" si="55"/>
        <v>A</v>
      </c>
      <c r="B3571" s="59" t="s">
        <v>258</v>
      </c>
      <c r="C3571" s="60" t="s">
        <v>12</v>
      </c>
      <c r="D3571" s="61">
        <v>590.58985999999993</v>
      </c>
      <c r="E3571" s="61">
        <v>0</v>
      </c>
      <c r="F3571" s="61">
        <v>590.58985999999993</v>
      </c>
    </row>
    <row r="3572" spans="1:6" s="55" customFormat="1" x14ac:dyDescent="0.25">
      <c r="A3572" s="51" t="str">
        <f t="shared" si="55"/>
        <v>A</v>
      </c>
      <c r="B3572" s="59" t="s">
        <v>258</v>
      </c>
      <c r="C3572" s="60" t="s">
        <v>14</v>
      </c>
      <c r="D3572" s="61">
        <v>183.00140999999999</v>
      </c>
      <c r="E3572" s="61">
        <v>183.00140999999999</v>
      </c>
      <c r="F3572" s="61">
        <v>0</v>
      </c>
    </row>
    <row r="3573" spans="1:6" s="55" customFormat="1" x14ac:dyDescent="0.25">
      <c r="A3573" s="51" t="str">
        <f t="shared" si="55"/>
        <v>A</v>
      </c>
      <c r="B3573" s="59" t="s">
        <v>258</v>
      </c>
      <c r="C3573" s="60" t="s">
        <v>16</v>
      </c>
      <c r="D3573" s="61">
        <v>1.8718599999999999</v>
      </c>
      <c r="E3573" s="61">
        <v>0.58499999999999996</v>
      </c>
      <c r="F3573" s="61">
        <v>1.2868599999999999</v>
      </c>
    </row>
    <row r="3574" spans="1:6" s="55" customFormat="1" ht="18.75" thickBot="1" x14ac:dyDescent="0.3">
      <c r="A3574" s="51" t="str">
        <f t="shared" si="55"/>
        <v>A</v>
      </c>
      <c r="B3574" s="52" t="s">
        <v>1694</v>
      </c>
      <c r="C3574" s="53" t="s">
        <v>1695</v>
      </c>
      <c r="D3574" s="54">
        <v>378.94353000000001</v>
      </c>
      <c r="E3574" s="54">
        <v>108.47570000000002</v>
      </c>
      <c r="F3574" s="54">
        <v>270.46782999999999</v>
      </c>
    </row>
    <row r="3575" spans="1:6" s="55" customFormat="1" ht="15.75" thickTop="1" x14ac:dyDescent="0.25">
      <c r="A3575" s="51" t="str">
        <f t="shared" si="55"/>
        <v>A</v>
      </c>
      <c r="B3575" s="56" t="s">
        <v>258</v>
      </c>
      <c r="C3575" s="57" t="s">
        <v>10</v>
      </c>
      <c r="D3575" s="58">
        <v>378.76853000000006</v>
      </c>
      <c r="E3575" s="58">
        <v>108.47570000000002</v>
      </c>
      <c r="F3575" s="58">
        <v>270.29283000000004</v>
      </c>
    </row>
    <row r="3576" spans="1:6" s="55" customFormat="1" x14ac:dyDescent="0.25">
      <c r="A3576" s="51" t="str">
        <f t="shared" si="55"/>
        <v>A</v>
      </c>
      <c r="B3576" s="59" t="s">
        <v>258</v>
      </c>
      <c r="C3576" s="60" t="s">
        <v>11</v>
      </c>
      <c r="D3576" s="61">
        <v>40.622</v>
      </c>
      <c r="E3576" s="61">
        <v>0</v>
      </c>
      <c r="F3576" s="61">
        <v>40.622</v>
      </c>
    </row>
    <row r="3577" spans="1:6" s="55" customFormat="1" x14ac:dyDescent="0.25">
      <c r="A3577" s="51" t="str">
        <f t="shared" si="55"/>
        <v>A</v>
      </c>
      <c r="B3577" s="59" t="s">
        <v>258</v>
      </c>
      <c r="C3577" s="60" t="s">
        <v>12</v>
      </c>
      <c r="D3577" s="61">
        <v>229.55377999999999</v>
      </c>
      <c r="E3577" s="61">
        <v>0</v>
      </c>
      <c r="F3577" s="61">
        <v>229.55377999999999</v>
      </c>
    </row>
    <row r="3578" spans="1:6" s="55" customFormat="1" x14ac:dyDescent="0.25">
      <c r="A3578" s="51" t="str">
        <f t="shared" si="55"/>
        <v>A</v>
      </c>
      <c r="B3578" s="59" t="s">
        <v>258</v>
      </c>
      <c r="C3578" s="60" t="s">
        <v>14</v>
      </c>
      <c r="D3578" s="61">
        <v>108.24160000000001</v>
      </c>
      <c r="E3578" s="61">
        <v>108.24160000000001</v>
      </c>
      <c r="F3578" s="61">
        <v>0</v>
      </c>
    </row>
    <row r="3579" spans="1:6" s="55" customFormat="1" x14ac:dyDescent="0.25">
      <c r="A3579" s="51" t="str">
        <f t="shared" si="55"/>
        <v>A</v>
      </c>
      <c r="B3579" s="59" t="s">
        <v>258</v>
      </c>
      <c r="C3579" s="60" t="s">
        <v>16</v>
      </c>
      <c r="D3579" s="61">
        <v>0.35115000000000002</v>
      </c>
      <c r="E3579" s="61">
        <v>0.2341</v>
      </c>
      <c r="F3579" s="61">
        <v>0.11705</v>
      </c>
    </row>
    <row r="3580" spans="1:6" s="55" customFormat="1" x14ac:dyDescent="0.25">
      <c r="A3580" s="51" t="str">
        <f t="shared" si="55"/>
        <v>A</v>
      </c>
      <c r="B3580" s="56" t="s">
        <v>258</v>
      </c>
      <c r="C3580" s="57" t="s">
        <v>17</v>
      </c>
      <c r="D3580" s="58">
        <v>0.17499999999999999</v>
      </c>
      <c r="E3580" s="58">
        <v>0</v>
      </c>
      <c r="F3580" s="58">
        <v>0.17499999999999999</v>
      </c>
    </row>
    <row r="3581" spans="1:6" s="55" customFormat="1" ht="18.75" thickBot="1" x14ac:dyDescent="0.3">
      <c r="A3581" s="51" t="str">
        <f t="shared" si="55"/>
        <v>A</v>
      </c>
      <c r="B3581" s="52" t="s">
        <v>1696</v>
      </c>
      <c r="C3581" s="53" t="s">
        <v>1697</v>
      </c>
      <c r="D3581" s="54">
        <v>154.42022</v>
      </c>
      <c r="E3581" s="54">
        <v>141.37882999999999</v>
      </c>
      <c r="F3581" s="54">
        <v>13.04139</v>
      </c>
    </row>
    <row r="3582" spans="1:6" s="55" customFormat="1" ht="15.75" thickTop="1" x14ac:dyDescent="0.25">
      <c r="A3582" s="51" t="str">
        <f t="shared" si="55"/>
        <v>A</v>
      </c>
      <c r="B3582" s="56" t="s">
        <v>258</v>
      </c>
      <c r="C3582" s="57" t="s">
        <v>10</v>
      </c>
      <c r="D3582" s="58">
        <v>149.47021999999998</v>
      </c>
      <c r="E3582" s="58">
        <v>136.42882999999998</v>
      </c>
      <c r="F3582" s="58">
        <v>13.04139</v>
      </c>
    </row>
    <row r="3583" spans="1:6" s="55" customFormat="1" x14ac:dyDescent="0.25">
      <c r="A3583" s="51" t="str">
        <f t="shared" si="55"/>
        <v>A</v>
      </c>
      <c r="B3583" s="59" t="s">
        <v>258</v>
      </c>
      <c r="C3583" s="60" t="s">
        <v>12</v>
      </c>
      <c r="D3583" s="61">
        <v>23.355219999999999</v>
      </c>
      <c r="E3583" s="61">
        <v>10.313829999999999</v>
      </c>
      <c r="F3583" s="61">
        <v>13.04139</v>
      </c>
    </row>
    <row r="3584" spans="1:6" s="55" customFormat="1" x14ac:dyDescent="0.25">
      <c r="A3584" s="51" t="str">
        <f t="shared" si="55"/>
        <v>A</v>
      </c>
      <c r="B3584" s="59" t="s">
        <v>258</v>
      </c>
      <c r="C3584" s="60" t="s">
        <v>14</v>
      </c>
      <c r="D3584" s="61">
        <v>126.11499999999999</v>
      </c>
      <c r="E3584" s="61">
        <v>126.11499999999999</v>
      </c>
      <c r="F3584" s="61">
        <v>0</v>
      </c>
    </row>
    <row r="3585" spans="1:6" s="55" customFormat="1" x14ac:dyDescent="0.25">
      <c r="A3585" s="51" t="str">
        <f t="shared" si="55"/>
        <v>A</v>
      </c>
      <c r="B3585" s="56" t="s">
        <v>258</v>
      </c>
      <c r="C3585" s="57" t="s">
        <v>17</v>
      </c>
      <c r="D3585" s="58">
        <v>4.95</v>
      </c>
      <c r="E3585" s="58">
        <v>4.95</v>
      </c>
      <c r="F3585" s="58">
        <v>0</v>
      </c>
    </row>
    <row r="3586" spans="1:6" s="55" customFormat="1" ht="18.75" thickBot="1" x14ac:dyDescent="0.3">
      <c r="A3586" s="51" t="str">
        <f t="shared" si="55"/>
        <v>A</v>
      </c>
      <c r="B3586" s="52" t="s">
        <v>1698</v>
      </c>
      <c r="C3586" s="53" t="s">
        <v>1699</v>
      </c>
      <c r="D3586" s="54">
        <v>305.04955999999999</v>
      </c>
      <c r="E3586" s="54">
        <v>195.78892999999999</v>
      </c>
      <c r="F3586" s="54">
        <v>109.26063000000001</v>
      </c>
    </row>
    <row r="3587" spans="1:6" s="55" customFormat="1" ht="15.75" thickTop="1" x14ac:dyDescent="0.25">
      <c r="A3587" s="51" t="str">
        <f t="shared" si="55"/>
        <v>A</v>
      </c>
      <c r="B3587" s="56" t="s">
        <v>258</v>
      </c>
      <c r="C3587" s="57" t="s">
        <v>10</v>
      </c>
      <c r="D3587" s="58">
        <v>302.34392000000003</v>
      </c>
      <c r="E3587" s="58">
        <v>195.78892999999999</v>
      </c>
      <c r="F3587" s="58">
        <v>106.55499</v>
      </c>
    </row>
    <row r="3588" spans="1:6" s="55" customFormat="1" x14ac:dyDescent="0.25">
      <c r="A3588" s="51" t="str">
        <f t="shared" ref="A3588:A3651" si="56">IF(OR(D3588&lt;&gt;0,),"A","B")</f>
        <v>A</v>
      </c>
      <c r="B3588" s="59" t="s">
        <v>258</v>
      </c>
      <c r="C3588" s="60" t="s">
        <v>11</v>
      </c>
      <c r="D3588" s="61">
        <v>18.706330000000001</v>
      </c>
      <c r="E3588" s="61">
        <v>12.406330000000001</v>
      </c>
      <c r="F3588" s="61">
        <v>6.3</v>
      </c>
    </row>
    <row r="3589" spans="1:6" s="55" customFormat="1" x14ac:dyDescent="0.25">
      <c r="A3589" s="51" t="str">
        <f t="shared" si="56"/>
        <v>A</v>
      </c>
      <c r="B3589" s="59" t="s">
        <v>258</v>
      </c>
      <c r="C3589" s="60" t="s">
        <v>12</v>
      </c>
      <c r="D3589" s="61">
        <v>85.451040000000006</v>
      </c>
      <c r="E3589" s="61">
        <v>15.25454</v>
      </c>
      <c r="F3589" s="61">
        <v>70.1965</v>
      </c>
    </row>
    <row r="3590" spans="1:6" s="55" customFormat="1" x14ac:dyDescent="0.25">
      <c r="A3590" s="51" t="str">
        <f t="shared" si="56"/>
        <v>A</v>
      </c>
      <c r="B3590" s="59" t="s">
        <v>258</v>
      </c>
      <c r="C3590" s="60" t="s">
        <v>14</v>
      </c>
      <c r="D3590" s="61">
        <v>168.01218</v>
      </c>
      <c r="E3590" s="61">
        <v>168.01218</v>
      </c>
      <c r="F3590" s="61">
        <v>0</v>
      </c>
    </row>
    <row r="3591" spans="1:6" s="55" customFormat="1" x14ac:dyDescent="0.25">
      <c r="A3591" s="51" t="str">
        <f t="shared" si="56"/>
        <v>A</v>
      </c>
      <c r="B3591" s="59" t="s">
        <v>258</v>
      </c>
      <c r="C3591" s="60" t="s">
        <v>16</v>
      </c>
      <c r="D3591" s="61">
        <v>30.174370000000003</v>
      </c>
      <c r="E3591" s="61">
        <v>0.11588</v>
      </c>
      <c r="F3591" s="61">
        <v>30.058490000000003</v>
      </c>
    </row>
    <row r="3592" spans="1:6" s="55" customFormat="1" x14ac:dyDescent="0.25">
      <c r="A3592" s="51" t="str">
        <f t="shared" si="56"/>
        <v>A</v>
      </c>
      <c r="B3592" s="56" t="s">
        <v>258</v>
      </c>
      <c r="C3592" s="57" t="s">
        <v>17</v>
      </c>
      <c r="D3592" s="58">
        <v>2.7056399999999998</v>
      </c>
      <c r="E3592" s="58">
        <v>0</v>
      </c>
      <c r="F3592" s="58">
        <v>2.7056399999999998</v>
      </c>
    </row>
    <row r="3593" spans="1:6" s="55" customFormat="1" ht="18.75" thickBot="1" x14ac:dyDescent="0.3">
      <c r="A3593" s="51" t="str">
        <f t="shared" si="56"/>
        <v>A</v>
      </c>
      <c r="B3593" s="52" t="s">
        <v>1700</v>
      </c>
      <c r="C3593" s="53" t="s">
        <v>129</v>
      </c>
      <c r="D3593" s="54">
        <v>98.421639999999996</v>
      </c>
      <c r="E3593" s="54">
        <v>52.107039999999998</v>
      </c>
      <c r="F3593" s="54">
        <v>46.314599999999999</v>
      </c>
    </row>
    <row r="3594" spans="1:6" s="55" customFormat="1" ht="15.75" thickTop="1" x14ac:dyDescent="0.25">
      <c r="A3594" s="51" t="str">
        <f t="shared" si="56"/>
        <v>A</v>
      </c>
      <c r="B3594" s="56" t="s">
        <v>258</v>
      </c>
      <c r="C3594" s="57" t="s">
        <v>10</v>
      </c>
      <c r="D3594" s="58">
        <v>89.506640000000004</v>
      </c>
      <c r="E3594" s="58">
        <v>52.107039999999998</v>
      </c>
      <c r="F3594" s="58">
        <v>37.3996</v>
      </c>
    </row>
    <row r="3595" spans="1:6" s="55" customFormat="1" x14ac:dyDescent="0.25">
      <c r="A3595" s="51" t="str">
        <f t="shared" si="56"/>
        <v>A</v>
      </c>
      <c r="B3595" s="59" t="s">
        <v>258</v>
      </c>
      <c r="C3595" s="60" t="s">
        <v>12</v>
      </c>
      <c r="D3595" s="61">
        <v>37.3996</v>
      </c>
      <c r="E3595" s="61">
        <v>0</v>
      </c>
      <c r="F3595" s="61">
        <v>37.3996</v>
      </c>
    </row>
    <row r="3596" spans="1:6" s="55" customFormat="1" x14ac:dyDescent="0.25">
      <c r="A3596" s="51" t="str">
        <f t="shared" si="56"/>
        <v>A</v>
      </c>
      <c r="B3596" s="59" t="s">
        <v>258</v>
      </c>
      <c r="C3596" s="60" t="s">
        <v>14</v>
      </c>
      <c r="D3596" s="61">
        <v>52.107039999999998</v>
      </c>
      <c r="E3596" s="61">
        <v>52.107039999999998</v>
      </c>
      <c r="F3596" s="61">
        <v>0</v>
      </c>
    </row>
    <row r="3597" spans="1:6" s="55" customFormat="1" x14ac:dyDescent="0.25">
      <c r="A3597" s="51" t="str">
        <f t="shared" si="56"/>
        <v>A</v>
      </c>
      <c r="B3597" s="56" t="s">
        <v>258</v>
      </c>
      <c r="C3597" s="57" t="s">
        <v>17</v>
      </c>
      <c r="D3597" s="58">
        <v>8.9149999999999991</v>
      </c>
      <c r="E3597" s="58">
        <v>0</v>
      </c>
      <c r="F3597" s="58">
        <v>8.9149999999999991</v>
      </c>
    </row>
    <row r="3598" spans="1:6" s="55" customFormat="1" ht="18.75" thickBot="1" x14ac:dyDescent="0.3">
      <c r="A3598" s="51" t="str">
        <f t="shared" si="56"/>
        <v>A</v>
      </c>
      <c r="B3598" s="52" t="s">
        <v>1701</v>
      </c>
      <c r="C3598" s="53" t="s">
        <v>1702</v>
      </c>
      <c r="D3598" s="54">
        <v>71.639809999999997</v>
      </c>
      <c r="E3598" s="54">
        <v>71.639809999999997</v>
      </c>
      <c r="F3598" s="54">
        <v>0</v>
      </c>
    </row>
    <row r="3599" spans="1:6" s="55" customFormat="1" ht="15.75" thickTop="1" x14ac:dyDescent="0.25">
      <c r="A3599" s="51" t="str">
        <f t="shared" si="56"/>
        <v>A</v>
      </c>
      <c r="B3599" s="56" t="s">
        <v>258</v>
      </c>
      <c r="C3599" s="57" t="s">
        <v>10</v>
      </c>
      <c r="D3599" s="58">
        <v>71.639809999999997</v>
      </c>
      <c r="E3599" s="58">
        <v>71.639809999999997</v>
      </c>
      <c r="F3599" s="58">
        <v>0</v>
      </c>
    </row>
    <row r="3600" spans="1:6" s="55" customFormat="1" x14ac:dyDescent="0.25">
      <c r="A3600" s="51" t="str">
        <f t="shared" si="56"/>
        <v>A</v>
      </c>
      <c r="B3600" s="59" t="s">
        <v>258</v>
      </c>
      <c r="C3600" s="60" t="s">
        <v>14</v>
      </c>
      <c r="D3600" s="61">
        <v>71.639809999999997</v>
      </c>
      <c r="E3600" s="61">
        <v>71.639809999999997</v>
      </c>
      <c r="F3600" s="61">
        <v>0</v>
      </c>
    </row>
    <row r="3601" spans="1:6" ht="18.75" thickBot="1" x14ac:dyDescent="0.3">
      <c r="A3601" s="31" t="str">
        <f t="shared" si="56"/>
        <v>A</v>
      </c>
      <c r="B3601" s="42" t="s">
        <v>1703</v>
      </c>
      <c r="C3601" s="43" t="s">
        <v>1704</v>
      </c>
      <c r="D3601" s="44">
        <v>3127.6473599999999</v>
      </c>
      <c r="E3601" s="44">
        <v>3127.6473599999999</v>
      </c>
      <c r="F3601" s="44">
        <v>0</v>
      </c>
    </row>
    <row r="3602" spans="1:6" ht="15.75" thickTop="1" x14ac:dyDescent="0.25">
      <c r="A3602" s="31" t="str">
        <f t="shared" si="56"/>
        <v>A</v>
      </c>
      <c r="B3602" s="45" t="s">
        <v>258</v>
      </c>
      <c r="C3602" s="46" t="s">
        <v>10</v>
      </c>
      <c r="D3602" s="47">
        <v>3120.0313599999999</v>
      </c>
      <c r="E3602" s="47">
        <v>3120.0313599999999</v>
      </c>
      <c r="F3602" s="47">
        <v>0</v>
      </c>
    </row>
    <row r="3603" spans="1:6" x14ac:dyDescent="0.25">
      <c r="A3603" s="31" t="str">
        <f t="shared" si="56"/>
        <v>A</v>
      </c>
      <c r="B3603" s="48" t="s">
        <v>258</v>
      </c>
      <c r="C3603" s="49" t="s">
        <v>11</v>
      </c>
      <c r="D3603" s="50">
        <v>290.68738000000002</v>
      </c>
      <c r="E3603" s="50">
        <v>290.68738000000002</v>
      </c>
      <c r="F3603" s="50">
        <v>0</v>
      </c>
    </row>
    <row r="3604" spans="1:6" x14ac:dyDescent="0.25">
      <c r="A3604" s="31" t="str">
        <f t="shared" si="56"/>
        <v>A</v>
      </c>
      <c r="B3604" s="48" t="s">
        <v>258</v>
      </c>
      <c r="C3604" s="49" t="s">
        <v>12</v>
      </c>
      <c r="D3604" s="50">
        <v>436.05381999999997</v>
      </c>
      <c r="E3604" s="50">
        <v>436.05381999999997</v>
      </c>
      <c r="F3604" s="50">
        <v>0</v>
      </c>
    </row>
    <row r="3605" spans="1:6" x14ac:dyDescent="0.25">
      <c r="A3605" s="31" t="str">
        <f t="shared" si="56"/>
        <v>A</v>
      </c>
      <c r="B3605" s="48" t="s">
        <v>258</v>
      </c>
      <c r="C3605" s="49" t="s">
        <v>14</v>
      </c>
      <c r="D3605" s="50">
        <v>71.623159999999999</v>
      </c>
      <c r="E3605" s="50">
        <v>71.623159999999999</v>
      </c>
      <c r="F3605" s="50">
        <v>0</v>
      </c>
    </row>
    <row r="3606" spans="1:6" x14ac:dyDescent="0.25">
      <c r="A3606" s="31" t="str">
        <f t="shared" si="56"/>
        <v>A</v>
      </c>
      <c r="B3606" s="48" t="s">
        <v>258</v>
      </c>
      <c r="C3606" s="49" t="s">
        <v>2</v>
      </c>
      <c r="D3606" s="50">
        <v>2309.2528200000002</v>
      </c>
      <c r="E3606" s="50">
        <v>2309.2528200000002</v>
      </c>
      <c r="F3606" s="50">
        <v>0</v>
      </c>
    </row>
    <row r="3607" spans="1:6" x14ac:dyDescent="0.25">
      <c r="A3607" s="31" t="str">
        <f t="shared" si="56"/>
        <v>A</v>
      </c>
      <c r="B3607" s="48" t="s">
        <v>258</v>
      </c>
      <c r="C3607" s="49" t="s">
        <v>15</v>
      </c>
      <c r="D3607" s="50">
        <v>2.024</v>
      </c>
      <c r="E3607" s="50">
        <v>2.024</v>
      </c>
      <c r="F3607" s="50">
        <v>0</v>
      </c>
    </row>
    <row r="3608" spans="1:6" x14ac:dyDescent="0.25">
      <c r="A3608" s="31" t="str">
        <f t="shared" si="56"/>
        <v>A</v>
      </c>
      <c r="B3608" s="48" t="s">
        <v>258</v>
      </c>
      <c r="C3608" s="49" t="s">
        <v>16</v>
      </c>
      <c r="D3608" s="50">
        <v>10.390180000000001</v>
      </c>
      <c r="E3608" s="50">
        <v>10.390180000000001</v>
      </c>
      <c r="F3608" s="50">
        <v>0</v>
      </c>
    </row>
    <row r="3609" spans="1:6" x14ac:dyDescent="0.25">
      <c r="A3609" s="31" t="str">
        <f t="shared" si="56"/>
        <v>A</v>
      </c>
      <c r="B3609" s="45" t="s">
        <v>258</v>
      </c>
      <c r="C3609" s="46" t="s">
        <v>17</v>
      </c>
      <c r="D3609" s="47">
        <v>7.6159999999999997</v>
      </c>
      <c r="E3609" s="47">
        <v>7.6159999999999997</v>
      </c>
      <c r="F3609" s="47">
        <v>0</v>
      </c>
    </row>
    <row r="3610" spans="1:6" s="55" customFormat="1" ht="18.75" thickBot="1" x14ac:dyDescent="0.3">
      <c r="A3610" s="51" t="str">
        <f t="shared" si="56"/>
        <v>A</v>
      </c>
      <c r="B3610" s="52" t="s">
        <v>1705</v>
      </c>
      <c r="C3610" s="53" t="s">
        <v>148</v>
      </c>
      <c r="D3610" s="54">
        <v>458.14393000000007</v>
      </c>
      <c r="E3610" s="54">
        <v>458.14393000000007</v>
      </c>
      <c r="F3610" s="54">
        <v>0</v>
      </c>
    </row>
    <row r="3611" spans="1:6" s="55" customFormat="1" ht="15.75" thickTop="1" x14ac:dyDescent="0.25">
      <c r="A3611" s="51" t="str">
        <f t="shared" si="56"/>
        <v>A</v>
      </c>
      <c r="B3611" s="56" t="s">
        <v>258</v>
      </c>
      <c r="C3611" s="57" t="s">
        <v>10</v>
      </c>
      <c r="D3611" s="58">
        <v>450.52793000000003</v>
      </c>
      <c r="E3611" s="58">
        <v>450.52793000000003</v>
      </c>
      <c r="F3611" s="58">
        <v>0</v>
      </c>
    </row>
    <row r="3612" spans="1:6" s="55" customFormat="1" x14ac:dyDescent="0.25">
      <c r="A3612" s="51" t="str">
        <f t="shared" si="56"/>
        <v>A</v>
      </c>
      <c r="B3612" s="59" t="s">
        <v>258</v>
      </c>
      <c r="C3612" s="60" t="s">
        <v>11</v>
      </c>
      <c r="D3612" s="61">
        <v>290.68738000000002</v>
      </c>
      <c r="E3612" s="61">
        <v>290.68738000000002</v>
      </c>
      <c r="F3612" s="61">
        <v>0</v>
      </c>
    </row>
    <row r="3613" spans="1:6" s="55" customFormat="1" x14ac:dyDescent="0.25">
      <c r="A3613" s="51" t="str">
        <f t="shared" si="56"/>
        <v>A</v>
      </c>
      <c r="B3613" s="59" t="s">
        <v>258</v>
      </c>
      <c r="C3613" s="60" t="s">
        <v>12</v>
      </c>
      <c r="D3613" s="61">
        <v>157.52837</v>
      </c>
      <c r="E3613" s="61">
        <v>157.52837</v>
      </c>
      <c r="F3613" s="61">
        <v>0</v>
      </c>
    </row>
    <row r="3614" spans="1:6" s="55" customFormat="1" x14ac:dyDescent="0.25">
      <c r="A3614" s="51" t="str">
        <f t="shared" si="56"/>
        <v>A</v>
      </c>
      <c r="B3614" s="59" t="s">
        <v>258</v>
      </c>
      <c r="C3614" s="60" t="s">
        <v>15</v>
      </c>
      <c r="D3614" s="61">
        <v>2.024</v>
      </c>
      <c r="E3614" s="61">
        <v>2.024</v>
      </c>
      <c r="F3614" s="61">
        <v>0</v>
      </c>
    </row>
    <row r="3615" spans="1:6" s="55" customFormat="1" x14ac:dyDescent="0.25">
      <c r="A3615" s="51" t="str">
        <f t="shared" si="56"/>
        <v>A</v>
      </c>
      <c r="B3615" s="59" t="s">
        <v>258</v>
      </c>
      <c r="C3615" s="60" t="s">
        <v>16</v>
      </c>
      <c r="D3615" s="61">
        <v>0.28817999999999999</v>
      </c>
      <c r="E3615" s="61">
        <v>0.28817999999999999</v>
      </c>
      <c r="F3615" s="61">
        <v>0</v>
      </c>
    </row>
    <row r="3616" spans="1:6" s="55" customFormat="1" x14ac:dyDescent="0.25">
      <c r="A3616" s="51" t="str">
        <f t="shared" si="56"/>
        <v>A</v>
      </c>
      <c r="B3616" s="56" t="s">
        <v>258</v>
      </c>
      <c r="C3616" s="57" t="s">
        <v>17</v>
      </c>
      <c r="D3616" s="58">
        <v>7.6159999999999997</v>
      </c>
      <c r="E3616" s="58">
        <v>7.6159999999999997</v>
      </c>
      <c r="F3616" s="58">
        <v>0</v>
      </c>
    </row>
    <row r="3617" spans="1:6" s="55" customFormat="1" ht="18.75" thickBot="1" x14ac:dyDescent="0.3">
      <c r="A3617" s="51" t="str">
        <f t="shared" si="56"/>
        <v>A</v>
      </c>
      <c r="B3617" s="52" t="s">
        <v>1706</v>
      </c>
      <c r="C3617" s="53" t="s">
        <v>1707</v>
      </c>
      <c r="D3617" s="54">
        <v>2669.5034300000002</v>
      </c>
      <c r="E3617" s="54">
        <v>2669.5034300000002</v>
      </c>
      <c r="F3617" s="54">
        <v>0</v>
      </c>
    </row>
    <row r="3618" spans="1:6" s="55" customFormat="1" ht="15.75" thickTop="1" x14ac:dyDescent="0.25">
      <c r="A3618" s="51" t="str">
        <f t="shared" si="56"/>
        <v>A</v>
      </c>
      <c r="B3618" s="56" t="s">
        <v>258</v>
      </c>
      <c r="C3618" s="57" t="s">
        <v>10</v>
      </c>
      <c r="D3618" s="58">
        <v>2669.5034300000002</v>
      </c>
      <c r="E3618" s="58">
        <v>2669.5034300000002</v>
      </c>
      <c r="F3618" s="58">
        <v>0</v>
      </c>
    </row>
    <row r="3619" spans="1:6" s="55" customFormat="1" x14ac:dyDescent="0.25">
      <c r="A3619" s="51" t="str">
        <f t="shared" si="56"/>
        <v>A</v>
      </c>
      <c r="B3619" s="59" t="s">
        <v>258</v>
      </c>
      <c r="C3619" s="60" t="s">
        <v>12</v>
      </c>
      <c r="D3619" s="61">
        <v>278.52545000000003</v>
      </c>
      <c r="E3619" s="61">
        <v>278.52545000000003</v>
      </c>
      <c r="F3619" s="61">
        <v>0</v>
      </c>
    </row>
    <row r="3620" spans="1:6" s="55" customFormat="1" x14ac:dyDescent="0.25">
      <c r="A3620" s="51" t="str">
        <f t="shared" si="56"/>
        <v>A</v>
      </c>
      <c r="B3620" s="59" t="s">
        <v>258</v>
      </c>
      <c r="C3620" s="60" t="s">
        <v>14</v>
      </c>
      <c r="D3620" s="61">
        <v>71.623159999999999</v>
      </c>
      <c r="E3620" s="61">
        <v>71.623159999999999</v>
      </c>
      <c r="F3620" s="61">
        <v>0</v>
      </c>
    </row>
    <row r="3621" spans="1:6" s="55" customFormat="1" x14ac:dyDescent="0.25">
      <c r="A3621" s="51" t="str">
        <f t="shared" si="56"/>
        <v>A</v>
      </c>
      <c r="B3621" s="59" t="s">
        <v>258</v>
      </c>
      <c r="C3621" s="60" t="s">
        <v>2</v>
      </c>
      <c r="D3621" s="61">
        <v>2309.2528200000002</v>
      </c>
      <c r="E3621" s="61">
        <v>2309.2528200000002</v>
      </c>
      <c r="F3621" s="61">
        <v>0</v>
      </c>
    </row>
    <row r="3622" spans="1:6" s="55" customFormat="1" x14ac:dyDescent="0.25">
      <c r="A3622" s="51" t="str">
        <f t="shared" si="56"/>
        <v>A</v>
      </c>
      <c r="B3622" s="59" t="s">
        <v>258</v>
      </c>
      <c r="C3622" s="60" t="s">
        <v>16</v>
      </c>
      <c r="D3622" s="61">
        <v>10.102</v>
      </c>
      <c r="E3622" s="61">
        <v>10.102</v>
      </c>
      <c r="F3622" s="61">
        <v>0</v>
      </c>
    </row>
    <row r="3623" spans="1:6" ht="18.75" thickBot="1" x14ac:dyDescent="0.3">
      <c r="A3623" s="31" t="str">
        <f t="shared" si="56"/>
        <v>A</v>
      </c>
      <c r="B3623" s="42" t="s">
        <v>1708</v>
      </c>
      <c r="C3623" s="43" t="s">
        <v>1709</v>
      </c>
      <c r="D3623" s="44">
        <v>916.03080999999997</v>
      </c>
      <c r="E3623" s="44">
        <v>876.62932999999998</v>
      </c>
      <c r="F3623" s="44">
        <v>39.401479999999999</v>
      </c>
    </row>
    <row r="3624" spans="1:6" ht="15.75" thickTop="1" x14ac:dyDescent="0.25">
      <c r="A3624" s="31" t="str">
        <f t="shared" si="56"/>
        <v>A</v>
      </c>
      <c r="B3624" s="45" t="s">
        <v>258</v>
      </c>
      <c r="C3624" s="46" t="s">
        <v>10</v>
      </c>
      <c r="D3624" s="47">
        <v>911.83080999999993</v>
      </c>
      <c r="E3624" s="47">
        <v>872.42932999999994</v>
      </c>
      <c r="F3624" s="47">
        <v>39.401479999999999</v>
      </c>
    </row>
    <row r="3625" spans="1:6" x14ac:dyDescent="0.25">
      <c r="A3625" s="31" t="str">
        <f t="shared" si="56"/>
        <v>A</v>
      </c>
      <c r="B3625" s="48" t="s">
        <v>258</v>
      </c>
      <c r="C3625" s="49" t="s">
        <v>11</v>
      </c>
      <c r="D3625" s="50">
        <v>66.609870000000001</v>
      </c>
      <c r="E3625" s="50">
        <v>66.474100000000007</v>
      </c>
      <c r="F3625" s="50">
        <v>0.13577</v>
      </c>
    </row>
    <row r="3626" spans="1:6" x14ac:dyDescent="0.25">
      <c r="A3626" s="31" t="str">
        <f t="shared" si="56"/>
        <v>A</v>
      </c>
      <c r="B3626" s="48" t="s">
        <v>258</v>
      </c>
      <c r="C3626" s="49" t="s">
        <v>12</v>
      </c>
      <c r="D3626" s="50">
        <v>778.66070999999999</v>
      </c>
      <c r="E3626" s="50">
        <v>747.39499999999998</v>
      </c>
      <c r="F3626" s="50">
        <v>31.265709999999999</v>
      </c>
    </row>
    <row r="3627" spans="1:6" x14ac:dyDescent="0.25">
      <c r="A3627" s="31" t="str">
        <f t="shared" si="56"/>
        <v>A</v>
      </c>
      <c r="B3627" s="48" t="s">
        <v>258</v>
      </c>
      <c r="C3627" s="49" t="s">
        <v>15</v>
      </c>
      <c r="D3627" s="50">
        <v>58.108260000000001</v>
      </c>
      <c r="E3627" s="50">
        <v>58.108260000000001</v>
      </c>
      <c r="F3627" s="50">
        <v>0</v>
      </c>
    </row>
    <row r="3628" spans="1:6" x14ac:dyDescent="0.25">
      <c r="A3628" s="31" t="str">
        <f t="shared" si="56"/>
        <v>A</v>
      </c>
      <c r="B3628" s="48" t="s">
        <v>258</v>
      </c>
      <c r="C3628" s="49" t="s">
        <v>16</v>
      </c>
      <c r="D3628" s="50">
        <v>8.4519699999999993</v>
      </c>
      <c r="E3628" s="50">
        <v>0.45197000000000004</v>
      </c>
      <c r="F3628" s="50">
        <v>8</v>
      </c>
    </row>
    <row r="3629" spans="1:6" x14ac:dyDescent="0.25">
      <c r="A3629" s="31" t="str">
        <f t="shared" si="56"/>
        <v>A</v>
      </c>
      <c r="B3629" s="45" t="s">
        <v>258</v>
      </c>
      <c r="C3629" s="46" t="s">
        <v>17</v>
      </c>
      <c r="D3629" s="47">
        <v>4.2</v>
      </c>
      <c r="E3629" s="47">
        <v>4.2</v>
      </c>
      <c r="F3629" s="47">
        <v>0</v>
      </c>
    </row>
    <row r="3630" spans="1:6" ht="18.75" thickBot="1" x14ac:dyDescent="0.3">
      <c r="A3630" s="31" t="str">
        <f t="shared" si="56"/>
        <v>A</v>
      </c>
      <c r="B3630" s="42" t="s">
        <v>1710</v>
      </c>
      <c r="C3630" s="43" t="s">
        <v>1711</v>
      </c>
      <c r="D3630" s="44">
        <v>115608.85169</v>
      </c>
      <c r="E3630" s="44">
        <v>30819.570919999998</v>
      </c>
      <c r="F3630" s="44">
        <v>84789.280769999998</v>
      </c>
    </row>
    <row r="3631" spans="1:6" ht="15.75" thickTop="1" x14ac:dyDescent="0.25">
      <c r="A3631" s="31" t="str">
        <f t="shared" si="56"/>
        <v>A</v>
      </c>
      <c r="B3631" s="45" t="s">
        <v>258</v>
      </c>
      <c r="C3631" s="46" t="s">
        <v>10</v>
      </c>
      <c r="D3631" s="47">
        <v>106632.2227</v>
      </c>
      <c r="E3631" s="47">
        <v>30803.304919999999</v>
      </c>
      <c r="F3631" s="47">
        <v>75828.917780000003</v>
      </c>
    </row>
    <row r="3632" spans="1:6" x14ac:dyDescent="0.25">
      <c r="A3632" s="31" t="str">
        <f t="shared" si="56"/>
        <v>A</v>
      </c>
      <c r="B3632" s="48" t="s">
        <v>258</v>
      </c>
      <c r="C3632" s="49" t="s">
        <v>11</v>
      </c>
      <c r="D3632" s="50">
        <v>40173.141149999996</v>
      </c>
      <c r="E3632" s="50">
        <v>1515.67293</v>
      </c>
      <c r="F3632" s="50">
        <v>38657.468219999995</v>
      </c>
    </row>
    <row r="3633" spans="1:6" x14ac:dyDescent="0.25">
      <c r="A3633" s="31" t="str">
        <f t="shared" si="56"/>
        <v>A</v>
      </c>
      <c r="B3633" s="48" t="s">
        <v>258</v>
      </c>
      <c r="C3633" s="49" t="s">
        <v>12</v>
      </c>
      <c r="D3633" s="50">
        <v>32840.757389999999</v>
      </c>
      <c r="E3633" s="50">
        <v>1057.7305899999999</v>
      </c>
      <c r="F3633" s="50">
        <v>31783.0268</v>
      </c>
    </row>
    <row r="3634" spans="1:6" x14ac:dyDescent="0.25">
      <c r="A3634" s="31" t="str">
        <f t="shared" si="56"/>
        <v>A</v>
      </c>
      <c r="B3634" s="48" t="s">
        <v>258</v>
      </c>
      <c r="C3634" s="49" t="s">
        <v>14</v>
      </c>
      <c r="D3634" s="50">
        <v>1971.05585</v>
      </c>
      <c r="E3634" s="50">
        <v>1859.63895</v>
      </c>
      <c r="F3634" s="50">
        <v>111.4169</v>
      </c>
    </row>
    <row r="3635" spans="1:6" x14ac:dyDescent="0.25">
      <c r="A3635" s="31" t="str">
        <f t="shared" si="56"/>
        <v>A</v>
      </c>
      <c r="B3635" s="48" t="s">
        <v>258</v>
      </c>
      <c r="C3635" s="49" t="s">
        <v>2</v>
      </c>
      <c r="D3635" s="50">
        <v>2444.1144300000001</v>
      </c>
      <c r="E3635" s="50">
        <v>1957.9766400000001</v>
      </c>
      <c r="F3635" s="50">
        <v>486.13779000000005</v>
      </c>
    </row>
    <row r="3636" spans="1:6" x14ac:dyDescent="0.25">
      <c r="A3636" s="31" t="str">
        <f t="shared" si="56"/>
        <v>A</v>
      </c>
      <c r="B3636" s="48" t="s">
        <v>258</v>
      </c>
      <c r="C3636" s="49" t="s">
        <v>15</v>
      </c>
      <c r="D3636" s="50">
        <v>232.68358000000001</v>
      </c>
      <c r="E3636" s="50">
        <v>8.1428599999999989</v>
      </c>
      <c r="F3636" s="50">
        <v>224.54071999999999</v>
      </c>
    </row>
    <row r="3637" spans="1:6" x14ac:dyDescent="0.25">
      <c r="A3637" s="31" t="str">
        <f t="shared" si="56"/>
        <v>A</v>
      </c>
      <c r="B3637" s="48" t="s">
        <v>258</v>
      </c>
      <c r="C3637" s="49" t="s">
        <v>16</v>
      </c>
      <c r="D3637" s="50">
        <v>28970.470299999994</v>
      </c>
      <c r="E3637" s="50">
        <v>24404.142949999994</v>
      </c>
      <c r="F3637" s="50">
        <v>4566.3273499999996</v>
      </c>
    </row>
    <row r="3638" spans="1:6" x14ac:dyDescent="0.25">
      <c r="A3638" s="31" t="str">
        <f t="shared" si="56"/>
        <v>A</v>
      </c>
      <c r="B3638" s="45" t="s">
        <v>258</v>
      </c>
      <c r="C3638" s="46" t="s">
        <v>17</v>
      </c>
      <c r="D3638" s="47">
        <v>8976.6289899999974</v>
      </c>
      <c r="E3638" s="47">
        <v>16.265999999999998</v>
      </c>
      <c r="F3638" s="47">
        <v>8960.3629899999978</v>
      </c>
    </row>
    <row r="3639" spans="1:6" ht="18.75" thickBot="1" x14ac:dyDescent="0.3">
      <c r="A3639" s="31" t="str">
        <f t="shared" si="56"/>
        <v>A</v>
      </c>
      <c r="B3639" s="42" t="s">
        <v>1712</v>
      </c>
      <c r="C3639" s="43" t="s">
        <v>1713</v>
      </c>
      <c r="D3639" s="44">
        <v>2669.8934600000002</v>
      </c>
      <c r="E3639" s="44">
        <v>2396.3339900000001</v>
      </c>
      <c r="F3639" s="44">
        <v>273.55946999999998</v>
      </c>
    </row>
    <row r="3640" spans="1:6" ht="15.75" thickTop="1" x14ac:dyDescent="0.25">
      <c r="A3640" s="31" t="str">
        <f t="shared" si="56"/>
        <v>A</v>
      </c>
      <c r="B3640" s="45" t="s">
        <v>258</v>
      </c>
      <c r="C3640" s="46" t="s">
        <v>10</v>
      </c>
      <c r="D3640" s="47">
        <v>2669.8934600000002</v>
      </c>
      <c r="E3640" s="47">
        <v>2396.3339900000001</v>
      </c>
      <c r="F3640" s="47">
        <v>273.55946999999998</v>
      </c>
    </row>
    <row r="3641" spans="1:6" x14ac:dyDescent="0.25">
      <c r="A3641" s="31" t="str">
        <f t="shared" si="56"/>
        <v>A</v>
      </c>
      <c r="B3641" s="48" t="s">
        <v>258</v>
      </c>
      <c r="C3641" s="49" t="s">
        <v>11</v>
      </c>
      <c r="D3641" s="50">
        <v>1400.0703999999998</v>
      </c>
      <c r="E3641" s="50">
        <v>1400.0703999999998</v>
      </c>
      <c r="F3641" s="50">
        <v>0</v>
      </c>
    </row>
    <row r="3642" spans="1:6" x14ac:dyDescent="0.25">
      <c r="A3642" s="31" t="str">
        <f t="shared" si="56"/>
        <v>A</v>
      </c>
      <c r="B3642" s="48" t="s">
        <v>258</v>
      </c>
      <c r="C3642" s="49" t="s">
        <v>12</v>
      </c>
      <c r="D3642" s="50">
        <v>768.64929999999993</v>
      </c>
      <c r="E3642" s="50">
        <v>749.16982999999993</v>
      </c>
      <c r="F3642" s="50">
        <v>19.479470000000003</v>
      </c>
    </row>
    <row r="3643" spans="1:6" x14ac:dyDescent="0.25">
      <c r="A3643" s="31" t="str">
        <f t="shared" si="56"/>
        <v>A</v>
      </c>
      <c r="B3643" s="48" t="s">
        <v>258</v>
      </c>
      <c r="C3643" s="49" t="s">
        <v>2</v>
      </c>
      <c r="D3643" s="50">
        <v>492.82740000000001</v>
      </c>
      <c r="E3643" s="50">
        <v>242.82739999999998</v>
      </c>
      <c r="F3643" s="50">
        <v>250</v>
      </c>
    </row>
    <row r="3644" spans="1:6" x14ac:dyDescent="0.25">
      <c r="A3644" s="31" t="str">
        <f t="shared" si="56"/>
        <v>A</v>
      </c>
      <c r="B3644" s="48" t="s">
        <v>258</v>
      </c>
      <c r="C3644" s="49" t="s">
        <v>16</v>
      </c>
      <c r="D3644" s="50">
        <v>8.3463600000000007</v>
      </c>
      <c r="E3644" s="50">
        <v>4.2663599999999997</v>
      </c>
      <c r="F3644" s="50">
        <v>4.08</v>
      </c>
    </row>
    <row r="3645" spans="1:6" s="55" customFormat="1" ht="36.75" thickBot="1" x14ac:dyDescent="0.3">
      <c r="A3645" s="51" t="str">
        <f t="shared" si="56"/>
        <v>A</v>
      </c>
      <c r="B3645" s="52" t="s">
        <v>1714</v>
      </c>
      <c r="C3645" s="53" t="s">
        <v>1715</v>
      </c>
      <c r="D3645" s="54">
        <v>1820.8733099999999</v>
      </c>
      <c r="E3645" s="54">
        <v>1547.31384</v>
      </c>
      <c r="F3645" s="54">
        <v>273.55946999999998</v>
      </c>
    </row>
    <row r="3646" spans="1:6" s="55" customFormat="1" ht="15.75" thickTop="1" x14ac:dyDescent="0.25">
      <c r="A3646" s="51" t="str">
        <f t="shared" si="56"/>
        <v>A</v>
      </c>
      <c r="B3646" s="56" t="s">
        <v>258</v>
      </c>
      <c r="C3646" s="57" t="s">
        <v>10</v>
      </c>
      <c r="D3646" s="58">
        <v>1820.8733099999999</v>
      </c>
      <c r="E3646" s="58">
        <v>1547.31384</v>
      </c>
      <c r="F3646" s="58">
        <v>273.55946999999998</v>
      </c>
    </row>
    <row r="3647" spans="1:6" s="55" customFormat="1" x14ac:dyDescent="0.25">
      <c r="A3647" s="51" t="str">
        <f t="shared" si="56"/>
        <v>A</v>
      </c>
      <c r="B3647" s="59" t="s">
        <v>258</v>
      </c>
      <c r="C3647" s="60" t="s">
        <v>11</v>
      </c>
      <c r="D3647" s="61">
        <v>1400.0703999999998</v>
      </c>
      <c r="E3647" s="61">
        <v>1400.0703999999998</v>
      </c>
      <c r="F3647" s="61">
        <v>0</v>
      </c>
    </row>
    <row r="3648" spans="1:6" s="55" customFormat="1" x14ac:dyDescent="0.25">
      <c r="A3648" s="51" t="str">
        <f t="shared" si="56"/>
        <v>A</v>
      </c>
      <c r="B3648" s="59" t="s">
        <v>258</v>
      </c>
      <c r="C3648" s="60" t="s">
        <v>12</v>
      </c>
      <c r="D3648" s="61">
        <v>162.45654999999999</v>
      </c>
      <c r="E3648" s="61">
        <v>142.97708</v>
      </c>
      <c r="F3648" s="61">
        <v>19.479470000000003</v>
      </c>
    </row>
    <row r="3649" spans="1:6" s="55" customFormat="1" x14ac:dyDescent="0.25">
      <c r="A3649" s="51" t="str">
        <f t="shared" si="56"/>
        <v>A</v>
      </c>
      <c r="B3649" s="59" t="s">
        <v>258</v>
      </c>
      <c r="C3649" s="60" t="s">
        <v>2</v>
      </c>
      <c r="D3649" s="61">
        <v>250</v>
      </c>
      <c r="E3649" s="61">
        <v>0</v>
      </c>
      <c r="F3649" s="61">
        <v>250</v>
      </c>
    </row>
    <row r="3650" spans="1:6" s="55" customFormat="1" x14ac:dyDescent="0.25">
      <c r="A3650" s="51" t="str">
        <f t="shared" si="56"/>
        <v>A</v>
      </c>
      <c r="B3650" s="59" t="s">
        <v>258</v>
      </c>
      <c r="C3650" s="60" t="s">
        <v>16</v>
      </c>
      <c r="D3650" s="61">
        <v>8.3463600000000007</v>
      </c>
      <c r="E3650" s="61">
        <v>4.2663599999999997</v>
      </c>
      <c r="F3650" s="61">
        <v>4.08</v>
      </c>
    </row>
    <row r="3651" spans="1:6" s="55" customFormat="1" ht="36.75" thickBot="1" x14ac:dyDescent="0.3">
      <c r="A3651" s="51" t="str">
        <f t="shared" si="56"/>
        <v>A</v>
      </c>
      <c r="B3651" s="52" t="s">
        <v>1716</v>
      </c>
      <c r="C3651" s="53" t="s">
        <v>1717</v>
      </c>
      <c r="D3651" s="54">
        <v>849.02015000000006</v>
      </c>
      <c r="E3651" s="54">
        <v>849.02015000000006</v>
      </c>
      <c r="F3651" s="54">
        <v>0</v>
      </c>
    </row>
    <row r="3652" spans="1:6" s="55" customFormat="1" ht="15.75" thickTop="1" x14ac:dyDescent="0.25">
      <c r="A3652" s="51" t="str">
        <f t="shared" ref="A3652:A3715" si="57">IF(OR(D3652&lt;&gt;0,),"A","B")</f>
        <v>A</v>
      </c>
      <c r="B3652" s="56" t="s">
        <v>258</v>
      </c>
      <c r="C3652" s="57" t="s">
        <v>10</v>
      </c>
      <c r="D3652" s="58">
        <v>849.02015000000006</v>
      </c>
      <c r="E3652" s="58">
        <v>849.02015000000006</v>
      </c>
      <c r="F3652" s="58">
        <v>0</v>
      </c>
    </row>
    <row r="3653" spans="1:6" s="55" customFormat="1" x14ac:dyDescent="0.25">
      <c r="A3653" s="51" t="str">
        <f t="shared" si="57"/>
        <v>A</v>
      </c>
      <c r="B3653" s="59" t="s">
        <v>258</v>
      </c>
      <c r="C3653" s="60" t="s">
        <v>12</v>
      </c>
      <c r="D3653" s="61">
        <v>606.19275000000005</v>
      </c>
      <c r="E3653" s="61">
        <v>606.19275000000005</v>
      </c>
      <c r="F3653" s="61">
        <v>0</v>
      </c>
    </row>
    <row r="3654" spans="1:6" s="55" customFormat="1" x14ac:dyDescent="0.25">
      <c r="A3654" s="51" t="str">
        <f t="shared" si="57"/>
        <v>A</v>
      </c>
      <c r="B3654" s="59" t="s">
        <v>258</v>
      </c>
      <c r="C3654" s="60" t="s">
        <v>2</v>
      </c>
      <c r="D3654" s="61">
        <v>242.82739999999998</v>
      </c>
      <c r="E3654" s="61">
        <v>242.82739999999998</v>
      </c>
      <c r="F3654" s="61">
        <v>0</v>
      </c>
    </row>
    <row r="3655" spans="1:6" ht="36.75" thickBot="1" x14ac:dyDescent="0.3">
      <c r="A3655" s="31" t="str">
        <f t="shared" si="57"/>
        <v>A</v>
      </c>
      <c r="B3655" s="42" t="s">
        <v>1718</v>
      </c>
      <c r="C3655" s="43" t="s">
        <v>1719</v>
      </c>
      <c r="D3655" s="44">
        <v>24417.70624</v>
      </c>
      <c r="E3655" s="44">
        <v>24417.70624</v>
      </c>
      <c r="F3655" s="44">
        <v>0</v>
      </c>
    </row>
    <row r="3656" spans="1:6" ht="15.75" thickTop="1" x14ac:dyDescent="0.25">
      <c r="A3656" s="31" t="str">
        <f t="shared" si="57"/>
        <v>A</v>
      </c>
      <c r="B3656" s="45" t="s">
        <v>258</v>
      </c>
      <c r="C3656" s="46" t="s">
        <v>10</v>
      </c>
      <c r="D3656" s="47">
        <v>24417.70624</v>
      </c>
      <c r="E3656" s="47">
        <v>24417.70624</v>
      </c>
      <c r="F3656" s="47">
        <v>0</v>
      </c>
    </row>
    <row r="3657" spans="1:6" x14ac:dyDescent="0.25">
      <c r="A3657" s="31" t="str">
        <f t="shared" si="57"/>
        <v>A</v>
      </c>
      <c r="B3657" s="48" t="s">
        <v>258</v>
      </c>
      <c r="C3657" s="49" t="s">
        <v>12</v>
      </c>
      <c r="D3657" s="50">
        <v>5.335</v>
      </c>
      <c r="E3657" s="50">
        <v>5.335</v>
      </c>
      <c r="F3657" s="50">
        <v>0</v>
      </c>
    </row>
    <row r="3658" spans="1:6" x14ac:dyDescent="0.25">
      <c r="A3658" s="31" t="str">
        <f t="shared" si="57"/>
        <v>A</v>
      </c>
      <c r="B3658" s="48" t="s">
        <v>258</v>
      </c>
      <c r="C3658" s="49" t="s">
        <v>2</v>
      </c>
      <c r="D3658" s="50">
        <v>784.36</v>
      </c>
      <c r="E3658" s="50">
        <v>784.36</v>
      </c>
      <c r="F3658" s="50">
        <v>0</v>
      </c>
    </row>
    <row r="3659" spans="1:6" x14ac:dyDescent="0.25">
      <c r="A3659" s="31" t="str">
        <f t="shared" si="57"/>
        <v>A</v>
      </c>
      <c r="B3659" s="48" t="s">
        <v>258</v>
      </c>
      <c r="C3659" s="49" t="s">
        <v>15</v>
      </c>
      <c r="D3659" s="50">
        <v>0.48499999999999999</v>
      </c>
      <c r="E3659" s="50">
        <v>0.48499999999999999</v>
      </c>
      <c r="F3659" s="50">
        <v>0</v>
      </c>
    </row>
    <row r="3660" spans="1:6" x14ac:dyDescent="0.25">
      <c r="A3660" s="31" t="str">
        <f t="shared" si="57"/>
        <v>A</v>
      </c>
      <c r="B3660" s="48" t="s">
        <v>258</v>
      </c>
      <c r="C3660" s="49" t="s">
        <v>16</v>
      </c>
      <c r="D3660" s="50">
        <v>23627.526239999999</v>
      </c>
      <c r="E3660" s="50">
        <v>23627.526239999999</v>
      </c>
      <c r="F3660" s="50">
        <v>0</v>
      </c>
    </row>
    <row r="3661" spans="1:6" s="55" customFormat="1" ht="18.75" thickBot="1" x14ac:dyDescent="0.3">
      <c r="A3661" s="51" t="str">
        <f t="shared" si="57"/>
        <v>A</v>
      </c>
      <c r="B3661" s="52" t="s">
        <v>1720</v>
      </c>
      <c r="C3661" s="53" t="s">
        <v>1721</v>
      </c>
      <c r="D3661" s="54">
        <v>21614.648000000001</v>
      </c>
      <c r="E3661" s="54">
        <v>21614.648000000001</v>
      </c>
      <c r="F3661" s="54">
        <v>0</v>
      </c>
    </row>
    <row r="3662" spans="1:6" s="55" customFormat="1" ht="15.75" thickTop="1" x14ac:dyDescent="0.25">
      <c r="A3662" s="51" t="str">
        <f t="shared" si="57"/>
        <v>A</v>
      </c>
      <c r="B3662" s="56" t="s">
        <v>258</v>
      </c>
      <c r="C3662" s="57" t="s">
        <v>10</v>
      </c>
      <c r="D3662" s="58">
        <v>21614.648000000001</v>
      </c>
      <c r="E3662" s="58">
        <v>21614.648000000001</v>
      </c>
      <c r="F3662" s="58">
        <v>0</v>
      </c>
    </row>
    <row r="3663" spans="1:6" s="55" customFormat="1" x14ac:dyDescent="0.25">
      <c r="A3663" s="51" t="str">
        <f t="shared" si="57"/>
        <v>A</v>
      </c>
      <c r="B3663" s="59" t="s">
        <v>258</v>
      </c>
      <c r="C3663" s="60" t="s">
        <v>16</v>
      </c>
      <c r="D3663" s="61">
        <v>21614.648000000001</v>
      </c>
      <c r="E3663" s="61">
        <v>21614.648000000001</v>
      </c>
      <c r="F3663" s="61">
        <v>0</v>
      </c>
    </row>
    <row r="3664" spans="1:6" s="55" customFormat="1" ht="18.75" thickBot="1" x14ac:dyDescent="0.3">
      <c r="A3664" s="51" t="str">
        <f t="shared" si="57"/>
        <v>A</v>
      </c>
      <c r="B3664" s="52" t="s">
        <v>1722</v>
      </c>
      <c r="C3664" s="53" t="s">
        <v>1723</v>
      </c>
      <c r="D3664" s="54">
        <v>943.90624000000003</v>
      </c>
      <c r="E3664" s="54">
        <v>943.90624000000003</v>
      </c>
      <c r="F3664" s="54">
        <v>0</v>
      </c>
    </row>
    <row r="3665" spans="1:6" s="55" customFormat="1" ht="15.75" thickTop="1" x14ac:dyDescent="0.25">
      <c r="A3665" s="51" t="str">
        <f t="shared" si="57"/>
        <v>A</v>
      </c>
      <c r="B3665" s="56" t="s">
        <v>258</v>
      </c>
      <c r="C3665" s="57" t="s">
        <v>10</v>
      </c>
      <c r="D3665" s="58">
        <v>943.90624000000003</v>
      </c>
      <c r="E3665" s="58">
        <v>943.90624000000003</v>
      </c>
      <c r="F3665" s="58">
        <v>0</v>
      </c>
    </row>
    <row r="3666" spans="1:6" s="55" customFormat="1" x14ac:dyDescent="0.25">
      <c r="A3666" s="51" t="str">
        <f t="shared" si="57"/>
        <v>A</v>
      </c>
      <c r="B3666" s="59" t="s">
        <v>258</v>
      </c>
      <c r="C3666" s="60" t="s">
        <v>16</v>
      </c>
      <c r="D3666" s="61">
        <v>943.90624000000003</v>
      </c>
      <c r="E3666" s="61">
        <v>943.90624000000003</v>
      </c>
      <c r="F3666" s="61">
        <v>0</v>
      </c>
    </row>
    <row r="3667" spans="1:6" s="55" customFormat="1" ht="36.75" thickBot="1" x14ac:dyDescent="0.3">
      <c r="A3667" s="51" t="str">
        <f t="shared" si="57"/>
        <v>A</v>
      </c>
      <c r="B3667" s="52" t="s">
        <v>1724</v>
      </c>
      <c r="C3667" s="53" t="s">
        <v>1725</v>
      </c>
      <c r="D3667" s="54">
        <v>113.797</v>
      </c>
      <c r="E3667" s="54">
        <v>113.797</v>
      </c>
      <c r="F3667" s="54">
        <v>0</v>
      </c>
    </row>
    <row r="3668" spans="1:6" s="55" customFormat="1" ht="15.75" thickTop="1" x14ac:dyDescent="0.25">
      <c r="A3668" s="51" t="str">
        <f t="shared" si="57"/>
        <v>A</v>
      </c>
      <c r="B3668" s="56" t="s">
        <v>258</v>
      </c>
      <c r="C3668" s="57" t="s">
        <v>10</v>
      </c>
      <c r="D3668" s="58">
        <v>113.797</v>
      </c>
      <c r="E3668" s="58">
        <v>113.797</v>
      </c>
      <c r="F3668" s="58">
        <v>0</v>
      </c>
    </row>
    <row r="3669" spans="1:6" s="55" customFormat="1" x14ac:dyDescent="0.25">
      <c r="A3669" s="51" t="str">
        <f t="shared" si="57"/>
        <v>A</v>
      </c>
      <c r="B3669" s="59" t="s">
        <v>258</v>
      </c>
      <c r="C3669" s="60" t="s">
        <v>16</v>
      </c>
      <c r="D3669" s="61">
        <v>113.797</v>
      </c>
      <c r="E3669" s="61">
        <v>113.797</v>
      </c>
      <c r="F3669" s="61">
        <v>0</v>
      </c>
    </row>
    <row r="3670" spans="1:6" s="55" customFormat="1" ht="36.75" thickBot="1" x14ac:dyDescent="0.3">
      <c r="A3670" s="51" t="str">
        <f t="shared" si="57"/>
        <v>A</v>
      </c>
      <c r="B3670" s="52" t="s">
        <v>1726</v>
      </c>
      <c r="C3670" s="53" t="s">
        <v>1727</v>
      </c>
      <c r="D3670" s="54">
        <v>70.875</v>
      </c>
      <c r="E3670" s="54">
        <v>70.875</v>
      </c>
      <c r="F3670" s="54">
        <v>0</v>
      </c>
    </row>
    <row r="3671" spans="1:6" s="55" customFormat="1" ht="15.75" thickTop="1" x14ac:dyDescent="0.25">
      <c r="A3671" s="51" t="str">
        <f t="shared" si="57"/>
        <v>A</v>
      </c>
      <c r="B3671" s="56" t="s">
        <v>258</v>
      </c>
      <c r="C3671" s="57" t="s">
        <v>10</v>
      </c>
      <c r="D3671" s="58">
        <v>70.875</v>
      </c>
      <c r="E3671" s="58">
        <v>70.875</v>
      </c>
      <c r="F3671" s="58">
        <v>0</v>
      </c>
    </row>
    <row r="3672" spans="1:6" s="55" customFormat="1" x14ac:dyDescent="0.25">
      <c r="A3672" s="51" t="str">
        <f t="shared" si="57"/>
        <v>A</v>
      </c>
      <c r="B3672" s="59" t="s">
        <v>258</v>
      </c>
      <c r="C3672" s="60" t="s">
        <v>16</v>
      </c>
      <c r="D3672" s="61">
        <v>70.875</v>
      </c>
      <c r="E3672" s="61">
        <v>70.875</v>
      </c>
      <c r="F3672" s="61">
        <v>0</v>
      </c>
    </row>
    <row r="3673" spans="1:6" s="55" customFormat="1" ht="18.75" thickBot="1" x14ac:dyDescent="0.3">
      <c r="A3673" s="51" t="str">
        <f t="shared" si="57"/>
        <v>A</v>
      </c>
      <c r="B3673" s="52" t="s">
        <v>1728</v>
      </c>
      <c r="C3673" s="53" t="s">
        <v>1729</v>
      </c>
      <c r="D3673" s="54">
        <v>883.2</v>
      </c>
      <c r="E3673" s="54">
        <v>883.2</v>
      </c>
      <c r="F3673" s="54">
        <v>0</v>
      </c>
    </row>
    <row r="3674" spans="1:6" s="55" customFormat="1" ht="15.75" thickTop="1" x14ac:dyDescent="0.25">
      <c r="A3674" s="51" t="str">
        <f t="shared" si="57"/>
        <v>A</v>
      </c>
      <c r="B3674" s="56" t="s">
        <v>258</v>
      </c>
      <c r="C3674" s="57" t="s">
        <v>10</v>
      </c>
      <c r="D3674" s="58">
        <v>883.2</v>
      </c>
      <c r="E3674" s="58">
        <v>883.2</v>
      </c>
      <c r="F3674" s="58">
        <v>0</v>
      </c>
    </row>
    <row r="3675" spans="1:6" s="55" customFormat="1" x14ac:dyDescent="0.25">
      <c r="A3675" s="51" t="str">
        <f t="shared" si="57"/>
        <v>A</v>
      </c>
      <c r="B3675" s="59" t="s">
        <v>258</v>
      </c>
      <c r="C3675" s="60" t="s">
        <v>16</v>
      </c>
      <c r="D3675" s="61">
        <v>883.2</v>
      </c>
      <c r="E3675" s="61">
        <v>883.2</v>
      </c>
      <c r="F3675" s="61">
        <v>0</v>
      </c>
    </row>
    <row r="3676" spans="1:6" s="55" customFormat="1" ht="36.75" thickBot="1" x14ac:dyDescent="0.3">
      <c r="A3676" s="51" t="str">
        <f t="shared" si="57"/>
        <v>A</v>
      </c>
      <c r="B3676" s="52" t="s">
        <v>1730</v>
      </c>
      <c r="C3676" s="53" t="s">
        <v>1731</v>
      </c>
      <c r="D3676" s="54">
        <v>4.2</v>
      </c>
      <c r="E3676" s="54">
        <v>4.2</v>
      </c>
      <c r="F3676" s="54">
        <v>0</v>
      </c>
    </row>
    <row r="3677" spans="1:6" s="55" customFormat="1" ht="15.75" thickTop="1" x14ac:dyDescent="0.25">
      <c r="A3677" s="51" t="str">
        <f t="shared" si="57"/>
        <v>A</v>
      </c>
      <c r="B3677" s="56" t="s">
        <v>258</v>
      </c>
      <c r="C3677" s="57" t="s">
        <v>10</v>
      </c>
      <c r="D3677" s="58">
        <v>4.2</v>
      </c>
      <c r="E3677" s="58">
        <v>4.2</v>
      </c>
      <c r="F3677" s="58">
        <v>0</v>
      </c>
    </row>
    <row r="3678" spans="1:6" s="55" customFormat="1" x14ac:dyDescent="0.25">
      <c r="A3678" s="51" t="str">
        <f t="shared" si="57"/>
        <v>A</v>
      </c>
      <c r="B3678" s="59" t="s">
        <v>258</v>
      </c>
      <c r="C3678" s="60" t="s">
        <v>16</v>
      </c>
      <c r="D3678" s="61">
        <v>4.2</v>
      </c>
      <c r="E3678" s="61">
        <v>4.2</v>
      </c>
      <c r="F3678" s="61">
        <v>0</v>
      </c>
    </row>
    <row r="3679" spans="1:6" s="55" customFormat="1" ht="36.75" thickBot="1" x14ac:dyDescent="0.3">
      <c r="A3679" s="51" t="str">
        <f t="shared" si="57"/>
        <v>A</v>
      </c>
      <c r="B3679" s="52" t="s">
        <v>1732</v>
      </c>
      <c r="C3679" s="53" t="s">
        <v>1733</v>
      </c>
      <c r="D3679" s="54">
        <v>233.4</v>
      </c>
      <c r="E3679" s="54">
        <v>233.4</v>
      </c>
      <c r="F3679" s="54">
        <v>0</v>
      </c>
    </row>
    <row r="3680" spans="1:6" s="55" customFormat="1" ht="15.75" thickTop="1" x14ac:dyDescent="0.25">
      <c r="A3680" s="51" t="str">
        <f t="shared" si="57"/>
        <v>A</v>
      </c>
      <c r="B3680" s="56" t="s">
        <v>258</v>
      </c>
      <c r="C3680" s="57" t="s">
        <v>10</v>
      </c>
      <c r="D3680" s="58">
        <v>233.4</v>
      </c>
      <c r="E3680" s="58">
        <v>233.4</v>
      </c>
      <c r="F3680" s="58">
        <v>0</v>
      </c>
    </row>
    <row r="3681" spans="1:6" s="55" customFormat="1" x14ac:dyDescent="0.25">
      <c r="A3681" s="51" t="str">
        <f t="shared" si="57"/>
        <v>A</v>
      </c>
      <c r="B3681" s="59" t="s">
        <v>258</v>
      </c>
      <c r="C3681" s="60" t="s">
        <v>16</v>
      </c>
      <c r="D3681" s="61">
        <v>233.4</v>
      </c>
      <c r="E3681" s="61">
        <v>233.4</v>
      </c>
      <c r="F3681" s="61">
        <v>0</v>
      </c>
    </row>
    <row r="3682" spans="1:6" s="55" customFormat="1" ht="36.75" thickBot="1" x14ac:dyDescent="0.3">
      <c r="A3682" s="51" t="str">
        <f t="shared" si="57"/>
        <v>A</v>
      </c>
      <c r="B3682" s="52" t="s">
        <v>1734</v>
      </c>
      <c r="C3682" s="53" t="s">
        <v>1735</v>
      </c>
      <c r="D3682" s="54">
        <v>182.4</v>
      </c>
      <c r="E3682" s="54">
        <v>182.4</v>
      </c>
      <c r="F3682" s="54">
        <v>0</v>
      </c>
    </row>
    <row r="3683" spans="1:6" s="55" customFormat="1" ht="15.75" thickTop="1" x14ac:dyDescent="0.25">
      <c r="A3683" s="51" t="str">
        <f t="shared" si="57"/>
        <v>A</v>
      </c>
      <c r="B3683" s="56" t="s">
        <v>258</v>
      </c>
      <c r="C3683" s="57" t="s">
        <v>10</v>
      </c>
      <c r="D3683" s="58">
        <v>182.4</v>
      </c>
      <c r="E3683" s="58">
        <v>182.4</v>
      </c>
      <c r="F3683" s="58">
        <v>0</v>
      </c>
    </row>
    <row r="3684" spans="1:6" s="55" customFormat="1" x14ac:dyDescent="0.25">
      <c r="A3684" s="51" t="str">
        <f t="shared" si="57"/>
        <v>A</v>
      </c>
      <c r="B3684" s="59" t="s">
        <v>258</v>
      </c>
      <c r="C3684" s="60" t="s">
        <v>16</v>
      </c>
      <c r="D3684" s="61">
        <v>182.4</v>
      </c>
      <c r="E3684" s="61">
        <v>182.4</v>
      </c>
      <c r="F3684" s="61">
        <v>0</v>
      </c>
    </row>
    <row r="3685" spans="1:6" s="55" customFormat="1" ht="36.75" thickBot="1" x14ac:dyDescent="0.3">
      <c r="A3685" s="51" t="str">
        <f t="shared" si="57"/>
        <v>A</v>
      </c>
      <c r="B3685" s="52" t="s">
        <v>1736</v>
      </c>
      <c r="C3685" s="53" t="s">
        <v>1737</v>
      </c>
      <c r="D3685" s="54">
        <v>65.400000000000006</v>
      </c>
      <c r="E3685" s="54">
        <v>65.400000000000006</v>
      </c>
      <c r="F3685" s="54">
        <v>0</v>
      </c>
    </row>
    <row r="3686" spans="1:6" s="55" customFormat="1" ht="15.75" thickTop="1" x14ac:dyDescent="0.25">
      <c r="A3686" s="51" t="str">
        <f t="shared" si="57"/>
        <v>A</v>
      </c>
      <c r="B3686" s="56" t="s">
        <v>258</v>
      </c>
      <c r="C3686" s="57" t="s">
        <v>10</v>
      </c>
      <c r="D3686" s="58">
        <v>65.400000000000006</v>
      </c>
      <c r="E3686" s="58">
        <v>65.400000000000006</v>
      </c>
      <c r="F3686" s="58">
        <v>0</v>
      </c>
    </row>
    <row r="3687" spans="1:6" s="55" customFormat="1" x14ac:dyDescent="0.25">
      <c r="A3687" s="51" t="str">
        <f t="shared" si="57"/>
        <v>A</v>
      </c>
      <c r="B3687" s="59" t="s">
        <v>258</v>
      </c>
      <c r="C3687" s="60" t="s">
        <v>16</v>
      </c>
      <c r="D3687" s="61">
        <v>65.400000000000006</v>
      </c>
      <c r="E3687" s="61">
        <v>65.400000000000006</v>
      </c>
      <c r="F3687" s="61">
        <v>0</v>
      </c>
    </row>
    <row r="3688" spans="1:6" s="55" customFormat="1" ht="36.75" thickBot="1" x14ac:dyDescent="0.3">
      <c r="A3688" s="51" t="str">
        <f t="shared" si="57"/>
        <v>A</v>
      </c>
      <c r="B3688" s="52" t="s">
        <v>1738</v>
      </c>
      <c r="C3688" s="53" t="s">
        <v>1739</v>
      </c>
      <c r="D3688" s="54">
        <v>18</v>
      </c>
      <c r="E3688" s="54">
        <v>18</v>
      </c>
      <c r="F3688" s="54">
        <v>0</v>
      </c>
    </row>
    <row r="3689" spans="1:6" s="55" customFormat="1" ht="15.75" thickTop="1" x14ac:dyDescent="0.25">
      <c r="A3689" s="51" t="str">
        <f t="shared" si="57"/>
        <v>A</v>
      </c>
      <c r="B3689" s="56" t="s">
        <v>258</v>
      </c>
      <c r="C3689" s="57" t="s">
        <v>10</v>
      </c>
      <c r="D3689" s="58">
        <v>18</v>
      </c>
      <c r="E3689" s="58">
        <v>18</v>
      </c>
      <c r="F3689" s="58">
        <v>0</v>
      </c>
    </row>
    <row r="3690" spans="1:6" s="55" customFormat="1" x14ac:dyDescent="0.25">
      <c r="A3690" s="51" t="str">
        <f t="shared" si="57"/>
        <v>A</v>
      </c>
      <c r="B3690" s="59" t="s">
        <v>258</v>
      </c>
      <c r="C3690" s="60" t="s">
        <v>16</v>
      </c>
      <c r="D3690" s="61">
        <v>18</v>
      </c>
      <c r="E3690" s="61">
        <v>18</v>
      </c>
      <c r="F3690" s="61">
        <v>0</v>
      </c>
    </row>
    <row r="3691" spans="1:6" s="55" customFormat="1" ht="36.75" thickBot="1" x14ac:dyDescent="0.3">
      <c r="A3691" s="51" t="str">
        <f t="shared" si="57"/>
        <v>A</v>
      </c>
      <c r="B3691" s="52" t="s">
        <v>1740</v>
      </c>
      <c r="C3691" s="53" t="s">
        <v>1741</v>
      </c>
      <c r="D3691" s="54">
        <v>17.399999999999999</v>
      </c>
      <c r="E3691" s="54">
        <v>17.399999999999999</v>
      </c>
      <c r="F3691" s="54">
        <v>0</v>
      </c>
    </row>
    <row r="3692" spans="1:6" s="55" customFormat="1" ht="15.75" thickTop="1" x14ac:dyDescent="0.25">
      <c r="A3692" s="51" t="str">
        <f t="shared" si="57"/>
        <v>A</v>
      </c>
      <c r="B3692" s="56" t="s">
        <v>258</v>
      </c>
      <c r="C3692" s="57" t="s">
        <v>10</v>
      </c>
      <c r="D3692" s="58">
        <v>17.399999999999999</v>
      </c>
      <c r="E3692" s="58">
        <v>17.399999999999999</v>
      </c>
      <c r="F3692" s="58">
        <v>0</v>
      </c>
    </row>
    <row r="3693" spans="1:6" s="55" customFormat="1" x14ac:dyDescent="0.25">
      <c r="A3693" s="51" t="str">
        <f t="shared" si="57"/>
        <v>A</v>
      </c>
      <c r="B3693" s="59" t="s">
        <v>258</v>
      </c>
      <c r="C3693" s="60" t="s">
        <v>16</v>
      </c>
      <c r="D3693" s="61">
        <v>17.399999999999999</v>
      </c>
      <c r="E3693" s="61">
        <v>17.399999999999999</v>
      </c>
      <c r="F3693" s="61">
        <v>0</v>
      </c>
    </row>
    <row r="3694" spans="1:6" s="55" customFormat="1" ht="36.75" thickBot="1" x14ac:dyDescent="0.3">
      <c r="A3694" s="51" t="str">
        <f t="shared" si="57"/>
        <v>A</v>
      </c>
      <c r="B3694" s="52" t="s">
        <v>1742</v>
      </c>
      <c r="C3694" s="53" t="s">
        <v>1743</v>
      </c>
      <c r="D3694" s="54">
        <v>153.30000000000001</v>
      </c>
      <c r="E3694" s="54">
        <v>153.30000000000001</v>
      </c>
      <c r="F3694" s="54">
        <v>0</v>
      </c>
    </row>
    <row r="3695" spans="1:6" s="55" customFormat="1" ht="15.75" thickTop="1" x14ac:dyDescent="0.25">
      <c r="A3695" s="51" t="str">
        <f t="shared" si="57"/>
        <v>A</v>
      </c>
      <c r="B3695" s="56" t="s">
        <v>258</v>
      </c>
      <c r="C3695" s="57" t="s">
        <v>10</v>
      </c>
      <c r="D3695" s="58">
        <v>153.30000000000001</v>
      </c>
      <c r="E3695" s="58">
        <v>153.30000000000001</v>
      </c>
      <c r="F3695" s="58">
        <v>0</v>
      </c>
    </row>
    <row r="3696" spans="1:6" s="55" customFormat="1" x14ac:dyDescent="0.25">
      <c r="A3696" s="51" t="str">
        <f t="shared" si="57"/>
        <v>A</v>
      </c>
      <c r="B3696" s="59" t="s">
        <v>258</v>
      </c>
      <c r="C3696" s="60" t="s">
        <v>16</v>
      </c>
      <c r="D3696" s="61">
        <v>153.30000000000001</v>
      </c>
      <c r="E3696" s="61">
        <v>153.30000000000001</v>
      </c>
      <c r="F3696" s="61">
        <v>0</v>
      </c>
    </row>
    <row r="3697" spans="1:6" s="55" customFormat="1" ht="36.75" thickBot="1" x14ac:dyDescent="0.3">
      <c r="A3697" s="51" t="str">
        <f t="shared" si="57"/>
        <v>A</v>
      </c>
      <c r="B3697" s="52" t="s">
        <v>1744</v>
      </c>
      <c r="C3697" s="53" t="s">
        <v>1745</v>
      </c>
      <c r="D3697" s="54">
        <v>85.2</v>
      </c>
      <c r="E3697" s="54">
        <v>85.2</v>
      </c>
      <c r="F3697" s="54">
        <v>0</v>
      </c>
    </row>
    <row r="3698" spans="1:6" s="55" customFormat="1" ht="15.75" thickTop="1" x14ac:dyDescent="0.25">
      <c r="A3698" s="51" t="str">
        <f t="shared" si="57"/>
        <v>A</v>
      </c>
      <c r="B3698" s="56" t="s">
        <v>258</v>
      </c>
      <c r="C3698" s="57" t="s">
        <v>10</v>
      </c>
      <c r="D3698" s="58">
        <v>85.2</v>
      </c>
      <c r="E3698" s="58">
        <v>85.2</v>
      </c>
      <c r="F3698" s="58">
        <v>0</v>
      </c>
    </row>
    <row r="3699" spans="1:6" s="55" customFormat="1" x14ac:dyDescent="0.25">
      <c r="A3699" s="51" t="str">
        <f t="shared" si="57"/>
        <v>A</v>
      </c>
      <c r="B3699" s="59" t="s">
        <v>258</v>
      </c>
      <c r="C3699" s="60" t="s">
        <v>16</v>
      </c>
      <c r="D3699" s="61">
        <v>85.2</v>
      </c>
      <c r="E3699" s="61">
        <v>85.2</v>
      </c>
      <c r="F3699" s="61">
        <v>0</v>
      </c>
    </row>
    <row r="3700" spans="1:6" s="55" customFormat="1" ht="36.75" thickBot="1" x14ac:dyDescent="0.3">
      <c r="A3700" s="51" t="str">
        <f t="shared" si="57"/>
        <v>A</v>
      </c>
      <c r="B3700" s="52" t="s">
        <v>1746</v>
      </c>
      <c r="C3700" s="53" t="s">
        <v>1747</v>
      </c>
      <c r="D3700" s="54">
        <v>30</v>
      </c>
      <c r="E3700" s="54">
        <v>30</v>
      </c>
      <c r="F3700" s="54">
        <v>0</v>
      </c>
    </row>
    <row r="3701" spans="1:6" s="55" customFormat="1" ht="15.75" thickTop="1" x14ac:dyDescent="0.25">
      <c r="A3701" s="51" t="str">
        <f t="shared" si="57"/>
        <v>A</v>
      </c>
      <c r="B3701" s="56" t="s">
        <v>258</v>
      </c>
      <c r="C3701" s="57" t="s">
        <v>10</v>
      </c>
      <c r="D3701" s="58">
        <v>30</v>
      </c>
      <c r="E3701" s="58">
        <v>30</v>
      </c>
      <c r="F3701" s="58">
        <v>0</v>
      </c>
    </row>
    <row r="3702" spans="1:6" s="55" customFormat="1" x14ac:dyDescent="0.25">
      <c r="A3702" s="51" t="str">
        <f t="shared" si="57"/>
        <v>A</v>
      </c>
      <c r="B3702" s="59" t="s">
        <v>258</v>
      </c>
      <c r="C3702" s="60" t="s">
        <v>16</v>
      </c>
      <c r="D3702" s="61">
        <v>30</v>
      </c>
      <c r="E3702" s="61">
        <v>30</v>
      </c>
      <c r="F3702" s="61">
        <v>0</v>
      </c>
    </row>
    <row r="3703" spans="1:6" s="55" customFormat="1" ht="36.75" thickBot="1" x14ac:dyDescent="0.3">
      <c r="A3703" s="51" t="str">
        <f t="shared" si="57"/>
        <v>A</v>
      </c>
      <c r="B3703" s="52" t="s">
        <v>1748</v>
      </c>
      <c r="C3703" s="53" t="s">
        <v>1749</v>
      </c>
      <c r="D3703" s="54">
        <v>18.899999999999999</v>
      </c>
      <c r="E3703" s="54">
        <v>18.899999999999999</v>
      </c>
      <c r="F3703" s="54">
        <v>0</v>
      </c>
    </row>
    <row r="3704" spans="1:6" s="55" customFormat="1" ht="15.75" thickTop="1" x14ac:dyDescent="0.25">
      <c r="A3704" s="51" t="str">
        <f t="shared" si="57"/>
        <v>A</v>
      </c>
      <c r="B3704" s="56" t="s">
        <v>258</v>
      </c>
      <c r="C3704" s="57" t="s">
        <v>10</v>
      </c>
      <c r="D3704" s="58">
        <v>18.899999999999999</v>
      </c>
      <c r="E3704" s="58">
        <v>18.899999999999999</v>
      </c>
      <c r="F3704" s="58">
        <v>0</v>
      </c>
    </row>
    <row r="3705" spans="1:6" s="55" customFormat="1" x14ac:dyDescent="0.25">
      <c r="A3705" s="51" t="str">
        <f t="shared" si="57"/>
        <v>A</v>
      </c>
      <c r="B3705" s="59" t="s">
        <v>258</v>
      </c>
      <c r="C3705" s="60" t="s">
        <v>16</v>
      </c>
      <c r="D3705" s="61">
        <v>18.899999999999999</v>
      </c>
      <c r="E3705" s="61">
        <v>18.899999999999999</v>
      </c>
      <c r="F3705" s="61">
        <v>0</v>
      </c>
    </row>
    <row r="3706" spans="1:6" s="55" customFormat="1" ht="36.75" thickBot="1" x14ac:dyDescent="0.3">
      <c r="A3706" s="51" t="str">
        <f t="shared" si="57"/>
        <v>A</v>
      </c>
      <c r="B3706" s="52" t="s">
        <v>1750</v>
      </c>
      <c r="C3706" s="53" t="s">
        <v>1751</v>
      </c>
      <c r="D3706" s="54">
        <v>7.8</v>
      </c>
      <c r="E3706" s="54">
        <v>7.8</v>
      </c>
      <c r="F3706" s="54">
        <v>0</v>
      </c>
    </row>
    <row r="3707" spans="1:6" s="55" customFormat="1" ht="15.75" thickTop="1" x14ac:dyDescent="0.25">
      <c r="A3707" s="51" t="str">
        <f t="shared" si="57"/>
        <v>A</v>
      </c>
      <c r="B3707" s="56" t="s">
        <v>258</v>
      </c>
      <c r="C3707" s="57" t="s">
        <v>10</v>
      </c>
      <c r="D3707" s="58">
        <v>7.8</v>
      </c>
      <c r="E3707" s="58">
        <v>7.8</v>
      </c>
      <c r="F3707" s="58">
        <v>0</v>
      </c>
    </row>
    <row r="3708" spans="1:6" s="55" customFormat="1" x14ac:dyDescent="0.25">
      <c r="A3708" s="51" t="str">
        <f t="shared" si="57"/>
        <v>A</v>
      </c>
      <c r="B3708" s="59" t="s">
        <v>258</v>
      </c>
      <c r="C3708" s="60" t="s">
        <v>16</v>
      </c>
      <c r="D3708" s="61">
        <v>7.8</v>
      </c>
      <c r="E3708" s="61">
        <v>7.8</v>
      </c>
      <c r="F3708" s="61">
        <v>0</v>
      </c>
    </row>
    <row r="3709" spans="1:6" s="55" customFormat="1" ht="36.75" thickBot="1" x14ac:dyDescent="0.3">
      <c r="A3709" s="51" t="str">
        <f t="shared" si="57"/>
        <v>A</v>
      </c>
      <c r="B3709" s="52" t="s">
        <v>1752</v>
      </c>
      <c r="C3709" s="53" t="s">
        <v>1753</v>
      </c>
      <c r="D3709" s="54">
        <v>67.2</v>
      </c>
      <c r="E3709" s="54">
        <v>67.2</v>
      </c>
      <c r="F3709" s="54">
        <v>0</v>
      </c>
    </row>
    <row r="3710" spans="1:6" s="55" customFormat="1" ht="15.75" thickTop="1" x14ac:dyDescent="0.25">
      <c r="A3710" s="51" t="str">
        <f t="shared" si="57"/>
        <v>A</v>
      </c>
      <c r="B3710" s="56" t="s">
        <v>258</v>
      </c>
      <c r="C3710" s="57" t="s">
        <v>10</v>
      </c>
      <c r="D3710" s="58">
        <v>67.2</v>
      </c>
      <c r="E3710" s="58">
        <v>67.2</v>
      </c>
      <c r="F3710" s="58">
        <v>0</v>
      </c>
    </row>
    <row r="3711" spans="1:6" s="55" customFormat="1" x14ac:dyDescent="0.25">
      <c r="A3711" s="51" t="str">
        <f t="shared" si="57"/>
        <v>A</v>
      </c>
      <c r="B3711" s="59" t="s">
        <v>258</v>
      </c>
      <c r="C3711" s="60" t="s">
        <v>16</v>
      </c>
      <c r="D3711" s="61">
        <v>67.2</v>
      </c>
      <c r="E3711" s="61">
        <v>67.2</v>
      </c>
      <c r="F3711" s="61">
        <v>0</v>
      </c>
    </row>
    <row r="3712" spans="1:6" s="55" customFormat="1" ht="18.75" thickBot="1" x14ac:dyDescent="0.3">
      <c r="A3712" s="51" t="str">
        <f t="shared" si="57"/>
        <v>A</v>
      </c>
      <c r="B3712" s="52" t="s">
        <v>1754</v>
      </c>
      <c r="C3712" s="53" t="s">
        <v>1755</v>
      </c>
      <c r="D3712" s="54">
        <v>1.1000000000000001</v>
      </c>
      <c r="E3712" s="54">
        <v>1.1000000000000001</v>
      </c>
      <c r="F3712" s="54">
        <v>0</v>
      </c>
    </row>
    <row r="3713" spans="1:6" s="55" customFormat="1" ht="15.75" thickTop="1" x14ac:dyDescent="0.25">
      <c r="A3713" s="51" t="str">
        <f t="shared" si="57"/>
        <v>A</v>
      </c>
      <c r="B3713" s="56" t="s">
        <v>258</v>
      </c>
      <c r="C3713" s="57" t="s">
        <v>10</v>
      </c>
      <c r="D3713" s="58">
        <v>1.1000000000000001</v>
      </c>
      <c r="E3713" s="58">
        <v>1.1000000000000001</v>
      </c>
      <c r="F3713" s="58">
        <v>0</v>
      </c>
    </row>
    <row r="3714" spans="1:6" s="55" customFormat="1" x14ac:dyDescent="0.25">
      <c r="A3714" s="51" t="str">
        <f t="shared" si="57"/>
        <v>A</v>
      </c>
      <c r="B3714" s="59" t="s">
        <v>258</v>
      </c>
      <c r="C3714" s="60" t="s">
        <v>16</v>
      </c>
      <c r="D3714" s="61">
        <v>1.1000000000000001</v>
      </c>
      <c r="E3714" s="61">
        <v>1.1000000000000001</v>
      </c>
      <c r="F3714" s="61">
        <v>0</v>
      </c>
    </row>
    <row r="3715" spans="1:6" s="55" customFormat="1" ht="18.75" thickBot="1" x14ac:dyDescent="0.3">
      <c r="A3715" s="51" t="str">
        <f t="shared" si="57"/>
        <v>A</v>
      </c>
      <c r="B3715" s="52" t="s">
        <v>1756</v>
      </c>
      <c r="C3715" s="53" t="s">
        <v>1757</v>
      </c>
      <c r="D3715" s="54">
        <v>790.18</v>
      </c>
      <c r="E3715" s="54">
        <v>790.18</v>
      </c>
      <c r="F3715" s="54">
        <v>0</v>
      </c>
    </row>
    <row r="3716" spans="1:6" s="55" customFormat="1" ht="15.75" thickTop="1" x14ac:dyDescent="0.25">
      <c r="A3716" s="51" t="str">
        <f t="shared" ref="A3716:A3779" si="58">IF(OR(D3716&lt;&gt;0,),"A","B")</f>
        <v>A</v>
      </c>
      <c r="B3716" s="56" t="s">
        <v>258</v>
      </c>
      <c r="C3716" s="57" t="s">
        <v>10</v>
      </c>
      <c r="D3716" s="58">
        <v>790.18</v>
      </c>
      <c r="E3716" s="58">
        <v>790.18</v>
      </c>
      <c r="F3716" s="58">
        <v>0</v>
      </c>
    </row>
    <row r="3717" spans="1:6" s="55" customFormat="1" x14ac:dyDescent="0.25">
      <c r="A3717" s="51" t="str">
        <f t="shared" si="58"/>
        <v>A</v>
      </c>
      <c r="B3717" s="59" t="s">
        <v>258</v>
      </c>
      <c r="C3717" s="60" t="s">
        <v>12</v>
      </c>
      <c r="D3717" s="61">
        <v>5.335</v>
      </c>
      <c r="E3717" s="61">
        <v>5.335</v>
      </c>
      <c r="F3717" s="61">
        <v>0</v>
      </c>
    </row>
    <row r="3718" spans="1:6" s="55" customFormat="1" x14ac:dyDescent="0.25">
      <c r="A3718" s="51" t="str">
        <f t="shared" si="58"/>
        <v>A</v>
      </c>
      <c r="B3718" s="59" t="s">
        <v>258</v>
      </c>
      <c r="C3718" s="60" t="s">
        <v>2</v>
      </c>
      <c r="D3718" s="61">
        <v>784.36</v>
      </c>
      <c r="E3718" s="61">
        <v>784.36</v>
      </c>
      <c r="F3718" s="61">
        <v>0</v>
      </c>
    </row>
    <row r="3719" spans="1:6" s="55" customFormat="1" x14ac:dyDescent="0.25">
      <c r="A3719" s="51" t="str">
        <f t="shared" si="58"/>
        <v>A</v>
      </c>
      <c r="B3719" s="59" t="s">
        <v>258</v>
      </c>
      <c r="C3719" s="60" t="s">
        <v>15</v>
      </c>
      <c r="D3719" s="61">
        <v>0.48499999999999999</v>
      </c>
      <c r="E3719" s="61">
        <v>0.48499999999999999</v>
      </c>
      <c r="F3719" s="61">
        <v>0</v>
      </c>
    </row>
    <row r="3720" spans="1:6" s="55" customFormat="1" ht="36.75" thickBot="1" x14ac:dyDescent="0.3">
      <c r="A3720" s="51" t="str">
        <f t="shared" si="58"/>
        <v>A</v>
      </c>
      <c r="B3720" s="52" t="s">
        <v>1758</v>
      </c>
      <c r="C3720" s="53" t="s">
        <v>1759</v>
      </c>
      <c r="D3720" s="54">
        <v>790.18</v>
      </c>
      <c r="E3720" s="54">
        <v>790.18</v>
      </c>
      <c r="F3720" s="54">
        <v>0</v>
      </c>
    </row>
    <row r="3721" spans="1:6" s="55" customFormat="1" ht="15.75" thickTop="1" x14ac:dyDescent="0.25">
      <c r="A3721" s="51" t="str">
        <f t="shared" si="58"/>
        <v>A</v>
      </c>
      <c r="B3721" s="56" t="s">
        <v>258</v>
      </c>
      <c r="C3721" s="57" t="s">
        <v>10</v>
      </c>
      <c r="D3721" s="58">
        <v>790.18</v>
      </c>
      <c r="E3721" s="58">
        <v>790.18</v>
      </c>
      <c r="F3721" s="58">
        <v>0</v>
      </c>
    </row>
    <row r="3722" spans="1:6" s="55" customFormat="1" x14ac:dyDescent="0.25">
      <c r="A3722" s="51" t="str">
        <f t="shared" si="58"/>
        <v>A</v>
      </c>
      <c r="B3722" s="59" t="s">
        <v>258</v>
      </c>
      <c r="C3722" s="60" t="s">
        <v>12</v>
      </c>
      <c r="D3722" s="61">
        <v>5.335</v>
      </c>
      <c r="E3722" s="61">
        <v>5.335</v>
      </c>
      <c r="F3722" s="61">
        <v>0</v>
      </c>
    </row>
    <row r="3723" spans="1:6" s="55" customFormat="1" x14ac:dyDescent="0.25">
      <c r="A3723" s="51" t="str">
        <f t="shared" si="58"/>
        <v>A</v>
      </c>
      <c r="B3723" s="59" t="s">
        <v>258</v>
      </c>
      <c r="C3723" s="60" t="s">
        <v>2</v>
      </c>
      <c r="D3723" s="61">
        <v>784.36</v>
      </c>
      <c r="E3723" s="61">
        <v>784.36</v>
      </c>
      <c r="F3723" s="61">
        <v>0</v>
      </c>
    </row>
    <row r="3724" spans="1:6" s="55" customFormat="1" x14ac:dyDescent="0.25">
      <c r="A3724" s="51" t="str">
        <f t="shared" si="58"/>
        <v>A</v>
      </c>
      <c r="B3724" s="59" t="s">
        <v>258</v>
      </c>
      <c r="C3724" s="60" t="s">
        <v>15</v>
      </c>
      <c r="D3724" s="61">
        <v>0.48499999999999999</v>
      </c>
      <c r="E3724" s="61">
        <v>0.48499999999999999</v>
      </c>
      <c r="F3724" s="61">
        <v>0</v>
      </c>
    </row>
    <row r="3725" spans="1:6" ht="18.75" thickBot="1" x14ac:dyDescent="0.3">
      <c r="A3725" s="31" t="str">
        <f t="shared" si="58"/>
        <v>A</v>
      </c>
      <c r="B3725" s="42" t="s">
        <v>1760</v>
      </c>
      <c r="C3725" s="43" t="s">
        <v>1761</v>
      </c>
      <c r="D3725" s="44">
        <v>83.238749999999996</v>
      </c>
      <c r="E3725" s="44">
        <v>83.238749999999996</v>
      </c>
      <c r="F3725" s="44">
        <v>0</v>
      </c>
    </row>
    <row r="3726" spans="1:6" ht="15.75" thickTop="1" x14ac:dyDescent="0.25">
      <c r="A3726" s="31" t="str">
        <f t="shared" si="58"/>
        <v>A</v>
      </c>
      <c r="B3726" s="45" t="s">
        <v>258</v>
      </c>
      <c r="C3726" s="46" t="s">
        <v>10</v>
      </c>
      <c r="D3726" s="47">
        <v>83.238749999999996</v>
      </c>
      <c r="E3726" s="47">
        <v>83.238749999999996</v>
      </c>
      <c r="F3726" s="47">
        <v>0</v>
      </c>
    </row>
    <row r="3727" spans="1:6" x14ac:dyDescent="0.25">
      <c r="A3727" s="31" t="str">
        <f t="shared" si="58"/>
        <v>A</v>
      </c>
      <c r="B3727" s="48" t="s">
        <v>258</v>
      </c>
      <c r="C3727" s="49" t="s">
        <v>12</v>
      </c>
      <c r="D3727" s="50">
        <v>82.753749999999997</v>
      </c>
      <c r="E3727" s="50">
        <v>82.753749999999997</v>
      </c>
      <c r="F3727" s="50">
        <v>0</v>
      </c>
    </row>
    <row r="3728" spans="1:6" x14ac:dyDescent="0.25">
      <c r="A3728" s="31" t="str">
        <f t="shared" si="58"/>
        <v>A</v>
      </c>
      <c r="B3728" s="48" t="s">
        <v>258</v>
      </c>
      <c r="C3728" s="49" t="s">
        <v>15</v>
      </c>
      <c r="D3728" s="50">
        <v>0.48499999999999999</v>
      </c>
      <c r="E3728" s="50">
        <v>0.48499999999999999</v>
      </c>
      <c r="F3728" s="50">
        <v>0</v>
      </c>
    </row>
    <row r="3729" spans="1:6" s="55" customFormat="1" ht="36.75" thickBot="1" x14ac:dyDescent="0.3">
      <c r="A3729" s="51" t="str">
        <f t="shared" si="58"/>
        <v>A</v>
      </c>
      <c r="B3729" s="52" t="s">
        <v>1762</v>
      </c>
      <c r="C3729" s="53" t="s">
        <v>1763</v>
      </c>
      <c r="D3729" s="54">
        <v>60.738750000000003</v>
      </c>
      <c r="E3729" s="54">
        <v>60.738750000000003</v>
      </c>
      <c r="F3729" s="54">
        <v>0</v>
      </c>
    </row>
    <row r="3730" spans="1:6" s="55" customFormat="1" ht="15.75" thickTop="1" x14ac:dyDescent="0.25">
      <c r="A3730" s="51" t="str">
        <f t="shared" si="58"/>
        <v>A</v>
      </c>
      <c r="B3730" s="56" t="s">
        <v>258</v>
      </c>
      <c r="C3730" s="57" t="s">
        <v>10</v>
      </c>
      <c r="D3730" s="58">
        <v>60.738750000000003</v>
      </c>
      <c r="E3730" s="58">
        <v>60.738750000000003</v>
      </c>
      <c r="F3730" s="58">
        <v>0</v>
      </c>
    </row>
    <row r="3731" spans="1:6" s="55" customFormat="1" x14ac:dyDescent="0.25">
      <c r="A3731" s="51" t="str">
        <f t="shared" si="58"/>
        <v>A</v>
      </c>
      <c r="B3731" s="59" t="s">
        <v>258</v>
      </c>
      <c r="C3731" s="60" t="s">
        <v>12</v>
      </c>
      <c r="D3731" s="61">
        <v>60.253749999999997</v>
      </c>
      <c r="E3731" s="61">
        <v>60.253749999999997</v>
      </c>
      <c r="F3731" s="61">
        <v>0</v>
      </c>
    </row>
    <row r="3732" spans="1:6" s="55" customFormat="1" x14ac:dyDescent="0.25">
      <c r="A3732" s="51" t="str">
        <f t="shared" si="58"/>
        <v>A</v>
      </c>
      <c r="B3732" s="59" t="s">
        <v>258</v>
      </c>
      <c r="C3732" s="60" t="s">
        <v>15</v>
      </c>
      <c r="D3732" s="61">
        <v>0.48499999999999999</v>
      </c>
      <c r="E3732" s="61">
        <v>0.48499999999999999</v>
      </c>
      <c r="F3732" s="61">
        <v>0</v>
      </c>
    </row>
    <row r="3733" spans="1:6" s="55" customFormat="1" ht="18.75" thickBot="1" x14ac:dyDescent="0.3">
      <c r="A3733" s="51" t="str">
        <f t="shared" si="58"/>
        <v>A</v>
      </c>
      <c r="B3733" s="52" t="s">
        <v>1764</v>
      </c>
      <c r="C3733" s="53" t="s">
        <v>1765</v>
      </c>
      <c r="D3733" s="54">
        <v>22.5</v>
      </c>
      <c r="E3733" s="54">
        <v>22.5</v>
      </c>
      <c r="F3733" s="54">
        <v>0</v>
      </c>
    </row>
    <row r="3734" spans="1:6" s="55" customFormat="1" ht="15.75" thickTop="1" x14ac:dyDescent="0.25">
      <c r="A3734" s="51" t="str">
        <f t="shared" si="58"/>
        <v>A</v>
      </c>
      <c r="B3734" s="56" t="s">
        <v>258</v>
      </c>
      <c r="C3734" s="57" t="s">
        <v>10</v>
      </c>
      <c r="D3734" s="58">
        <v>22.5</v>
      </c>
      <c r="E3734" s="58">
        <v>22.5</v>
      </c>
      <c r="F3734" s="58">
        <v>0</v>
      </c>
    </row>
    <row r="3735" spans="1:6" s="55" customFormat="1" x14ac:dyDescent="0.25">
      <c r="A3735" s="51" t="str">
        <f t="shared" si="58"/>
        <v>A</v>
      </c>
      <c r="B3735" s="59" t="s">
        <v>258</v>
      </c>
      <c r="C3735" s="60" t="s">
        <v>12</v>
      </c>
      <c r="D3735" s="61">
        <v>22.5</v>
      </c>
      <c r="E3735" s="61">
        <v>22.5</v>
      </c>
      <c r="F3735" s="61">
        <v>0</v>
      </c>
    </row>
    <row r="3736" spans="1:6" ht="18.75" thickBot="1" x14ac:dyDescent="0.3">
      <c r="A3736" s="31" t="str">
        <f t="shared" si="58"/>
        <v>A</v>
      </c>
      <c r="B3736" s="42" t="s">
        <v>1766</v>
      </c>
      <c r="C3736" s="43" t="s">
        <v>1767</v>
      </c>
      <c r="D3736" s="44">
        <v>307.40233999999998</v>
      </c>
      <c r="E3736" s="44">
        <v>307.40233999999998</v>
      </c>
      <c r="F3736" s="44">
        <v>0</v>
      </c>
    </row>
    <row r="3737" spans="1:6" ht="15.75" thickTop="1" x14ac:dyDescent="0.25">
      <c r="A3737" s="31" t="str">
        <f t="shared" si="58"/>
        <v>A</v>
      </c>
      <c r="B3737" s="45" t="s">
        <v>258</v>
      </c>
      <c r="C3737" s="46" t="s">
        <v>10</v>
      </c>
      <c r="D3737" s="47">
        <v>307.40233999999998</v>
      </c>
      <c r="E3737" s="47">
        <v>307.40233999999998</v>
      </c>
      <c r="F3737" s="47">
        <v>0</v>
      </c>
    </row>
    <row r="3738" spans="1:6" x14ac:dyDescent="0.25">
      <c r="A3738" s="31" t="str">
        <f t="shared" si="58"/>
        <v>A</v>
      </c>
      <c r="B3738" s="48" t="s">
        <v>258</v>
      </c>
      <c r="C3738" s="49" t="s">
        <v>11</v>
      </c>
      <c r="D3738" s="50">
        <v>95.362529999999992</v>
      </c>
      <c r="E3738" s="50">
        <v>95.362529999999992</v>
      </c>
      <c r="F3738" s="50">
        <v>0</v>
      </c>
    </row>
    <row r="3739" spans="1:6" x14ac:dyDescent="0.25">
      <c r="A3739" s="31" t="str">
        <f t="shared" si="58"/>
        <v>A</v>
      </c>
      <c r="B3739" s="48" t="s">
        <v>258</v>
      </c>
      <c r="C3739" s="49" t="s">
        <v>12</v>
      </c>
      <c r="D3739" s="50">
        <v>115.1403</v>
      </c>
      <c r="E3739" s="50">
        <v>115.1403</v>
      </c>
      <c r="F3739" s="50">
        <v>0</v>
      </c>
    </row>
    <row r="3740" spans="1:6" x14ac:dyDescent="0.25">
      <c r="A3740" s="31" t="str">
        <f t="shared" si="58"/>
        <v>A</v>
      </c>
      <c r="B3740" s="48" t="s">
        <v>258</v>
      </c>
      <c r="C3740" s="49" t="s">
        <v>15</v>
      </c>
      <c r="D3740" s="50">
        <v>7.17286</v>
      </c>
      <c r="E3740" s="50">
        <v>7.17286</v>
      </c>
      <c r="F3740" s="50">
        <v>0</v>
      </c>
    </row>
    <row r="3741" spans="1:6" x14ac:dyDescent="0.25">
      <c r="A3741" s="31" t="str">
        <f t="shared" si="58"/>
        <v>A</v>
      </c>
      <c r="B3741" s="48" t="s">
        <v>258</v>
      </c>
      <c r="C3741" s="49" t="s">
        <v>16</v>
      </c>
      <c r="D3741" s="50">
        <v>89.726649999999992</v>
      </c>
      <c r="E3741" s="50">
        <v>89.726649999999992</v>
      </c>
      <c r="F3741" s="50">
        <v>0</v>
      </c>
    </row>
    <row r="3742" spans="1:6" ht="36.75" thickBot="1" x14ac:dyDescent="0.3">
      <c r="A3742" s="31" t="str">
        <f t="shared" si="58"/>
        <v>A</v>
      </c>
      <c r="B3742" s="42" t="s">
        <v>1768</v>
      </c>
      <c r="C3742" s="43" t="s">
        <v>1769</v>
      </c>
      <c r="D3742" s="44">
        <v>88130.610899999985</v>
      </c>
      <c r="E3742" s="44">
        <v>3614.8896</v>
      </c>
      <c r="F3742" s="44">
        <v>84515.72129999999</v>
      </c>
    </row>
    <row r="3743" spans="1:6" ht="15.75" thickTop="1" x14ac:dyDescent="0.25">
      <c r="A3743" s="31" t="str">
        <f t="shared" si="58"/>
        <v>A</v>
      </c>
      <c r="B3743" s="45" t="s">
        <v>258</v>
      </c>
      <c r="C3743" s="46" t="s">
        <v>10</v>
      </c>
      <c r="D3743" s="47">
        <v>79153.981910000002</v>
      </c>
      <c r="E3743" s="47">
        <v>3598.6235999999999</v>
      </c>
      <c r="F3743" s="47">
        <v>75555.358309999996</v>
      </c>
    </row>
    <row r="3744" spans="1:6" x14ac:dyDescent="0.25">
      <c r="A3744" s="31" t="str">
        <f t="shared" si="58"/>
        <v>A</v>
      </c>
      <c r="B3744" s="48" t="s">
        <v>258</v>
      </c>
      <c r="C3744" s="49" t="s">
        <v>11</v>
      </c>
      <c r="D3744" s="50">
        <v>38677.708219999993</v>
      </c>
      <c r="E3744" s="50">
        <v>20.239999999999998</v>
      </c>
      <c r="F3744" s="50">
        <v>38657.468219999995</v>
      </c>
    </row>
    <row r="3745" spans="1:6" x14ac:dyDescent="0.25">
      <c r="A3745" s="31" t="str">
        <f t="shared" si="58"/>
        <v>A</v>
      </c>
      <c r="B3745" s="48" t="s">
        <v>258</v>
      </c>
      <c r="C3745" s="49" t="s">
        <v>12</v>
      </c>
      <c r="D3745" s="50">
        <v>31868.87904</v>
      </c>
      <c r="E3745" s="50">
        <v>105.33170999999999</v>
      </c>
      <c r="F3745" s="50">
        <v>31763.547330000001</v>
      </c>
    </row>
    <row r="3746" spans="1:6" x14ac:dyDescent="0.25">
      <c r="A3746" s="31" t="str">
        <f t="shared" si="58"/>
        <v>A</v>
      </c>
      <c r="B3746" s="48" t="s">
        <v>258</v>
      </c>
      <c r="C3746" s="49" t="s">
        <v>14</v>
      </c>
      <c r="D3746" s="50">
        <v>1971.05585</v>
      </c>
      <c r="E3746" s="50">
        <v>1859.63895</v>
      </c>
      <c r="F3746" s="50">
        <v>111.4169</v>
      </c>
    </row>
    <row r="3747" spans="1:6" x14ac:dyDescent="0.25">
      <c r="A3747" s="31" t="str">
        <f t="shared" si="58"/>
        <v>A</v>
      </c>
      <c r="B3747" s="48" t="s">
        <v>258</v>
      </c>
      <c r="C3747" s="49" t="s">
        <v>2</v>
      </c>
      <c r="D3747" s="50">
        <v>1166.9270299999998</v>
      </c>
      <c r="E3747" s="50">
        <v>930.78923999999995</v>
      </c>
      <c r="F3747" s="50">
        <v>236.13779</v>
      </c>
    </row>
    <row r="3748" spans="1:6" x14ac:dyDescent="0.25">
      <c r="A3748" s="31" t="str">
        <f t="shared" si="58"/>
        <v>A</v>
      </c>
      <c r="B3748" s="48" t="s">
        <v>258</v>
      </c>
      <c r="C3748" s="49" t="s">
        <v>15</v>
      </c>
      <c r="D3748" s="50">
        <v>224.54071999999999</v>
      </c>
      <c r="E3748" s="50">
        <v>0</v>
      </c>
      <c r="F3748" s="50">
        <v>224.54071999999999</v>
      </c>
    </row>
    <row r="3749" spans="1:6" x14ac:dyDescent="0.25">
      <c r="A3749" s="31" t="str">
        <f t="shared" si="58"/>
        <v>A</v>
      </c>
      <c r="B3749" s="48" t="s">
        <v>258</v>
      </c>
      <c r="C3749" s="49" t="s">
        <v>16</v>
      </c>
      <c r="D3749" s="50">
        <v>5244.8710499999997</v>
      </c>
      <c r="E3749" s="50">
        <v>682.62369999999999</v>
      </c>
      <c r="F3749" s="50">
        <v>4562.2473499999996</v>
      </c>
    </row>
    <row r="3750" spans="1:6" x14ac:dyDescent="0.25">
      <c r="A3750" s="31" t="str">
        <f t="shared" si="58"/>
        <v>A</v>
      </c>
      <c r="B3750" s="45" t="s">
        <v>258</v>
      </c>
      <c r="C3750" s="46" t="s">
        <v>17</v>
      </c>
      <c r="D3750" s="47">
        <v>8976.6289899999974</v>
      </c>
      <c r="E3750" s="47">
        <v>16.265999999999998</v>
      </c>
      <c r="F3750" s="47">
        <v>8960.3629899999978</v>
      </c>
    </row>
    <row r="3751" spans="1:6" s="55" customFormat="1" ht="54.75" thickBot="1" x14ac:dyDescent="0.3">
      <c r="A3751" s="51" t="str">
        <f t="shared" si="58"/>
        <v>A</v>
      </c>
      <c r="B3751" s="52" t="s">
        <v>1770</v>
      </c>
      <c r="C3751" s="53" t="s">
        <v>1771</v>
      </c>
      <c r="D3751" s="54">
        <v>302.23200000000003</v>
      </c>
      <c r="E3751" s="54">
        <v>302.23200000000003</v>
      </c>
      <c r="F3751" s="54">
        <v>0</v>
      </c>
    </row>
    <row r="3752" spans="1:6" s="55" customFormat="1" ht="15.75" thickTop="1" x14ac:dyDescent="0.25">
      <c r="A3752" s="51" t="str">
        <f t="shared" si="58"/>
        <v>A</v>
      </c>
      <c r="B3752" s="56" t="s">
        <v>258</v>
      </c>
      <c r="C3752" s="57" t="s">
        <v>10</v>
      </c>
      <c r="D3752" s="58">
        <v>302.23200000000003</v>
      </c>
      <c r="E3752" s="58">
        <v>302.23200000000003</v>
      </c>
      <c r="F3752" s="58">
        <v>0</v>
      </c>
    </row>
    <row r="3753" spans="1:6" s="55" customFormat="1" x14ac:dyDescent="0.25">
      <c r="A3753" s="51" t="str">
        <f t="shared" si="58"/>
        <v>A</v>
      </c>
      <c r="B3753" s="59" t="s">
        <v>258</v>
      </c>
      <c r="C3753" s="60" t="s">
        <v>12</v>
      </c>
      <c r="D3753" s="61">
        <v>2.2320000000000002</v>
      </c>
      <c r="E3753" s="61">
        <v>2.2320000000000002</v>
      </c>
      <c r="F3753" s="61">
        <v>0</v>
      </c>
    </row>
    <row r="3754" spans="1:6" s="55" customFormat="1" x14ac:dyDescent="0.25">
      <c r="A3754" s="51" t="str">
        <f t="shared" si="58"/>
        <v>A</v>
      </c>
      <c r="B3754" s="59" t="s">
        <v>258</v>
      </c>
      <c r="C3754" s="60" t="s">
        <v>14</v>
      </c>
      <c r="D3754" s="61">
        <v>300</v>
      </c>
      <c r="E3754" s="61">
        <v>300</v>
      </c>
      <c r="F3754" s="61">
        <v>0</v>
      </c>
    </row>
    <row r="3755" spans="1:6" s="55" customFormat="1" ht="36.75" thickBot="1" x14ac:dyDescent="0.3">
      <c r="A3755" s="51" t="str">
        <f t="shared" si="58"/>
        <v>A</v>
      </c>
      <c r="B3755" s="52" t="s">
        <v>1772</v>
      </c>
      <c r="C3755" s="53" t="s">
        <v>106</v>
      </c>
      <c r="D3755" s="54">
        <v>20066.030390000004</v>
      </c>
      <c r="E3755" s="54">
        <v>678.42843999999991</v>
      </c>
      <c r="F3755" s="54">
        <v>19387.601950000004</v>
      </c>
    </row>
    <row r="3756" spans="1:6" s="55" customFormat="1" ht="15.75" thickTop="1" x14ac:dyDescent="0.25">
      <c r="A3756" s="51" t="str">
        <f t="shared" si="58"/>
        <v>A</v>
      </c>
      <c r="B3756" s="56" t="s">
        <v>258</v>
      </c>
      <c r="C3756" s="57" t="s">
        <v>10</v>
      </c>
      <c r="D3756" s="58">
        <v>19001.820390000001</v>
      </c>
      <c r="E3756" s="58">
        <v>673.07543999999996</v>
      </c>
      <c r="F3756" s="58">
        <v>18328.74495</v>
      </c>
    </row>
    <row r="3757" spans="1:6" s="55" customFormat="1" x14ac:dyDescent="0.25">
      <c r="A3757" s="51" t="str">
        <f t="shared" si="58"/>
        <v>A</v>
      </c>
      <c r="B3757" s="59" t="s">
        <v>258</v>
      </c>
      <c r="C3757" s="60" t="s">
        <v>11</v>
      </c>
      <c r="D3757" s="61">
        <v>7740.0393199999999</v>
      </c>
      <c r="E3757" s="61">
        <v>0</v>
      </c>
      <c r="F3757" s="61">
        <v>7740.0393199999999</v>
      </c>
    </row>
    <row r="3758" spans="1:6" s="55" customFormat="1" x14ac:dyDescent="0.25">
      <c r="A3758" s="51" t="str">
        <f t="shared" si="58"/>
        <v>A</v>
      </c>
      <c r="B3758" s="59" t="s">
        <v>258</v>
      </c>
      <c r="C3758" s="60" t="s">
        <v>12</v>
      </c>
      <c r="D3758" s="61">
        <v>8573.0453500000003</v>
      </c>
      <c r="E3758" s="61">
        <v>0</v>
      </c>
      <c r="F3758" s="61">
        <v>8573.0453500000003</v>
      </c>
    </row>
    <row r="3759" spans="1:6" s="55" customFormat="1" x14ac:dyDescent="0.25">
      <c r="A3759" s="51" t="str">
        <f t="shared" si="58"/>
        <v>A</v>
      </c>
      <c r="B3759" s="59" t="s">
        <v>258</v>
      </c>
      <c r="C3759" s="60" t="s">
        <v>14</v>
      </c>
      <c r="D3759" s="61">
        <v>343.49538999999999</v>
      </c>
      <c r="E3759" s="61">
        <v>232.07848999999999</v>
      </c>
      <c r="F3759" s="61">
        <v>111.4169</v>
      </c>
    </row>
    <row r="3760" spans="1:6" s="55" customFormat="1" x14ac:dyDescent="0.25">
      <c r="A3760" s="51" t="str">
        <f t="shared" si="58"/>
        <v>A</v>
      </c>
      <c r="B3760" s="59" t="s">
        <v>258</v>
      </c>
      <c r="C3760" s="60" t="s">
        <v>2</v>
      </c>
      <c r="D3760" s="61">
        <v>520.60039999999992</v>
      </c>
      <c r="E3760" s="61">
        <v>346.53515999999996</v>
      </c>
      <c r="F3760" s="61">
        <v>174.06523999999999</v>
      </c>
    </row>
    <row r="3761" spans="1:6" s="55" customFormat="1" x14ac:dyDescent="0.25">
      <c r="A3761" s="51" t="str">
        <f t="shared" si="58"/>
        <v>A</v>
      </c>
      <c r="B3761" s="59" t="s">
        <v>258</v>
      </c>
      <c r="C3761" s="60" t="s">
        <v>15</v>
      </c>
      <c r="D3761" s="61">
        <v>46.910260000000001</v>
      </c>
      <c r="E3761" s="61">
        <v>0</v>
      </c>
      <c r="F3761" s="61">
        <v>46.910260000000001</v>
      </c>
    </row>
    <row r="3762" spans="1:6" s="55" customFormat="1" x14ac:dyDescent="0.25">
      <c r="A3762" s="51" t="str">
        <f t="shared" si="58"/>
        <v>A</v>
      </c>
      <c r="B3762" s="59" t="s">
        <v>258</v>
      </c>
      <c r="C3762" s="60" t="s">
        <v>16</v>
      </c>
      <c r="D3762" s="61">
        <v>1777.7296699999999</v>
      </c>
      <c r="E3762" s="61">
        <v>94.461789999999993</v>
      </c>
      <c r="F3762" s="61">
        <v>1683.2678799999999</v>
      </c>
    </row>
    <row r="3763" spans="1:6" s="55" customFormat="1" x14ac:dyDescent="0.25">
      <c r="A3763" s="51" t="str">
        <f t="shared" si="58"/>
        <v>A</v>
      </c>
      <c r="B3763" s="56" t="s">
        <v>258</v>
      </c>
      <c r="C3763" s="57" t="s">
        <v>17</v>
      </c>
      <c r="D3763" s="58">
        <v>1064.21</v>
      </c>
      <c r="E3763" s="58">
        <v>5.3529999999999998</v>
      </c>
      <c r="F3763" s="58">
        <v>1058.857</v>
      </c>
    </row>
    <row r="3764" spans="1:6" s="55" customFormat="1" ht="36.75" thickBot="1" x14ac:dyDescent="0.3">
      <c r="A3764" s="51" t="str">
        <f t="shared" si="58"/>
        <v>A</v>
      </c>
      <c r="B3764" s="52" t="s">
        <v>1773</v>
      </c>
      <c r="C3764" s="53" t="s">
        <v>1774</v>
      </c>
      <c r="D3764" s="54">
        <v>17485.287110000001</v>
      </c>
      <c r="E3764" s="54">
        <v>649.49843999999996</v>
      </c>
      <c r="F3764" s="54">
        <v>16835.788670000002</v>
      </c>
    </row>
    <row r="3765" spans="1:6" s="55" customFormat="1" ht="15.75" thickTop="1" x14ac:dyDescent="0.25">
      <c r="A3765" s="51" t="str">
        <f t="shared" si="58"/>
        <v>A</v>
      </c>
      <c r="B3765" s="56" t="s">
        <v>258</v>
      </c>
      <c r="C3765" s="57" t="s">
        <v>10</v>
      </c>
      <c r="D3765" s="58">
        <v>17115.607110000001</v>
      </c>
      <c r="E3765" s="58">
        <v>644.14543999999989</v>
      </c>
      <c r="F3765" s="58">
        <v>16471.461670000001</v>
      </c>
    </row>
    <row r="3766" spans="1:6" s="55" customFormat="1" x14ac:dyDescent="0.25">
      <c r="A3766" s="51" t="str">
        <f t="shared" si="58"/>
        <v>A</v>
      </c>
      <c r="B3766" s="59" t="s">
        <v>258</v>
      </c>
      <c r="C3766" s="60" t="s">
        <v>11</v>
      </c>
      <c r="D3766" s="61">
        <v>7740.0393199999999</v>
      </c>
      <c r="E3766" s="61">
        <v>0</v>
      </c>
      <c r="F3766" s="61">
        <v>7740.0393199999999</v>
      </c>
    </row>
    <row r="3767" spans="1:6" s="55" customFormat="1" x14ac:dyDescent="0.25">
      <c r="A3767" s="51" t="str">
        <f t="shared" si="58"/>
        <v>A</v>
      </c>
      <c r="B3767" s="59" t="s">
        <v>258</v>
      </c>
      <c r="C3767" s="60" t="s">
        <v>12</v>
      </c>
      <c r="D3767" s="61">
        <v>7841.1482500000002</v>
      </c>
      <c r="E3767" s="61">
        <v>0</v>
      </c>
      <c r="F3767" s="61">
        <v>7841.1482500000002</v>
      </c>
    </row>
    <row r="3768" spans="1:6" s="55" customFormat="1" x14ac:dyDescent="0.25">
      <c r="A3768" s="51" t="str">
        <f t="shared" si="58"/>
        <v>A</v>
      </c>
      <c r="B3768" s="59" t="s">
        <v>258</v>
      </c>
      <c r="C3768" s="60" t="s">
        <v>14</v>
      </c>
      <c r="D3768" s="61">
        <v>203.14848999999998</v>
      </c>
      <c r="E3768" s="61">
        <v>203.14848999999998</v>
      </c>
      <c r="F3768" s="61">
        <v>0</v>
      </c>
    </row>
    <row r="3769" spans="1:6" s="55" customFormat="1" x14ac:dyDescent="0.25">
      <c r="A3769" s="51" t="str">
        <f t="shared" si="58"/>
        <v>A</v>
      </c>
      <c r="B3769" s="59" t="s">
        <v>258</v>
      </c>
      <c r="C3769" s="60" t="s">
        <v>2</v>
      </c>
      <c r="D3769" s="61">
        <v>520.60039999999992</v>
      </c>
      <c r="E3769" s="61">
        <v>346.53515999999996</v>
      </c>
      <c r="F3769" s="61">
        <v>174.06523999999999</v>
      </c>
    </row>
    <row r="3770" spans="1:6" s="55" customFormat="1" x14ac:dyDescent="0.25">
      <c r="A3770" s="51" t="str">
        <f t="shared" si="58"/>
        <v>A</v>
      </c>
      <c r="B3770" s="59" t="s">
        <v>258</v>
      </c>
      <c r="C3770" s="60" t="s">
        <v>15</v>
      </c>
      <c r="D3770" s="61">
        <v>46.910260000000001</v>
      </c>
      <c r="E3770" s="61">
        <v>0</v>
      </c>
      <c r="F3770" s="61">
        <v>46.910260000000001</v>
      </c>
    </row>
    <row r="3771" spans="1:6" s="55" customFormat="1" x14ac:dyDescent="0.25">
      <c r="A3771" s="51" t="str">
        <f t="shared" si="58"/>
        <v>A</v>
      </c>
      <c r="B3771" s="59" t="s">
        <v>258</v>
      </c>
      <c r="C3771" s="60" t="s">
        <v>16</v>
      </c>
      <c r="D3771" s="61">
        <v>763.76038999999992</v>
      </c>
      <c r="E3771" s="61">
        <v>94.461789999999993</v>
      </c>
      <c r="F3771" s="61">
        <v>669.29859999999996</v>
      </c>
    </row>
    <row r="3772" spans="1:6" s="55" customFormat="1" x14ac:dyDescent="0.25">
      <c r="A3772" s="51" t="str">
        <f t="shared" si="58"/>
        <v>A</v>
      </c>
      <c r="B3772" s="56" t="s">
        <v>258</v>
      </c>
      <c r="C3772" s="57" t="s">
        <v>17</v>
      </c>
      <c r="D3772" s="58">
        <v>369.68</v>
      </c>
      <c r="E3772" s="58">
        <v>5.3529999999999998</v>
      </c>
      <c r="F3772" s="58">
        <v>364.327</v>
      </c>
    </row>
    <row r="3773" spans="1:6" s="55" customFormat="1" ht="54.75" thickBot="1" x14ac:dyDescent="0.3">
      <c r="A3773" s="51" t="str">
        <f t="shared" si="58"/>
        <v>A</v>
      </c>
      <c r="B3773" s="52" t="s">
        <v>1775</v>
      </c>
      <c r="C3773" s="53" t="s">
        <v>1776</v>
      </c>
      <c r="D3773" s="54">
        <v>672.58680000000004</v>
      </c>
      <c r="E3773" s="54">
        <v>28.93</v>
      </c>
      <c r="F3773" s="54">
        <v>643.65680000000009</v>
      </c>
    </row>
    <row r="3774" spans="1:6" s="55" customFormat="1" ht="15.75" thickTop="1" x14ac:dyDescent="0.25">
      <c r="A3774" s="51" t="str">
        <f t="shared" si="58"/>
        <v>A</v>
      </c>
      <c r="B3774" s="56" t="s">
        <v>258</v>
      </c>
      <c r="C3774" s="57" t="s">
        <v>10</v>
      </c>
      <c r="D3774" s="58">
        <v>105.34690000000001</v>
      </c>
      <c r="E3774" s="58">
        <v>28.93</v>
      </c>
      <c r="F3774" s="58">
        <v>76.416899999999998</v>
      </c>
    </row>
    <row r="3775" spans="1:6" s="55" customFormat="1" x14ac:dyDescent="0.25">
      <c r="A3775" s="51" t="str">
        <f t="shared" si="58"/>
        <v>A</v>
      </c>
      <c r="B3775" s="59" t="s">
        <v>258</v>
      </c>
      <c r="C3775" s="60" t="s">
        <v>14</v>
      </c>
      <c r="D3775" s="61">
        <v>105.34690000000001</v>
      </c>
      <c r="E3775" s="61">
        <v>28.93</v>
      </c>
      <c r="F3775" s="61">
        <v>76.416899999999998</v>
      </c>
    </row>
    <row r="3776" spans="1:6" s="55" customFormat="1" x14ac:dyDescent="0.25">
      <c r="A3776" s="51" t="str">
        <f t="shared" si="58"/>
        <v>A</v>
      </c>
      <c r="B3776" s="56" t="s">
        <v>258</v>
      </c>
      <c r="C3776" s="57" t="s">
        <v>17</v>
      </c>
      <c r="D3776" s="58">
        <v>567.23990000000003</v>
      </c>
      <c r="E3776" s="58">
        <v>0</v>
      </c>
      <c r="F3776" s="58">
        <v>567.23990000000003</v>
      </c>
    </row>
    <row r="3777" spans="1:6" s="55" customFormat="1" ht="36.75" thickBot="1" x14ac:dyDescent="0.3">
      <c r="A3777" s="51" t="str">
        <f t="shared" si="58"/>
        <v>A</v>
      </c>
      <c r="B3777" s="52" t="s">
        <v>1777</v>
      </c>
      <c r="C3777" s="53" t="s">
        <v>1778</v>
      </c>
      <c r="D3777" s="54">
        <v>5</v>
      </c>
      <c r="E3777" s="54">
        <v>0</v>
      </c>
      <c r="F3777" s="54">
        <v>5</v>
      </c>
    </row>
    <row r="3778" spans="1:6" s="55" customFormat="1" ht="15.75" thickTop="1" x14ac:dyDescent="0.25">
      <c r="A3778" s="51" t="str">
        <f t="shared" si="58"/>
        <v>A</v>
      </c>
      <c r="B3778" s="56" t="s">
        <v>258</v>
      </c>
      <c r="C3778" s="57" t="s">
        <v>10</v>
      </c>
      <c r="D3778" s="58">
        <v>5</v>
      </c>
      <c r="E3778" s="58">
        <v>0</v>
      </c>
      <c r="F3778" s="58">
        <v>5</v>
      </c>
    </row>
    <row r="3779" spans="1:6" s="55" customFormat="1" x14ac:dyDescent="0.25">
      <c r="A3779" s="51" t="str">
        <f t="shared" si="58"/>
        <v>A</v>
      </c>
      <c r="B3779" s="59" t="s">
        <v>258</v>
      </c>
      <c r="C3779" s="60" t="s">
        <v>12</v>
      </c>
      <c r="D3779" s="61">
        <v>5</v>
      </c>
      <c r="E3779" s="61">
        <v>0</v>
      </c>
      <c r="F3779" s="61">
        <v>5</v>
      </c>
    </row>
    <row r="3780" spans="1:6" s="55" customFormat="1" ht="54.75" thickBot="1" x14ac:dyDescent="0.3">
      <c r="A3780" s="51" t="str">
        <f t="shared" ref="A3780:A3843" si="59">IF(OR(D3780&lt;&gt;0,),"A","B")</f>
        <v>A</v>
      </c>
      <c r="B3780" s="52" t="s">
        <v>1779</v>
      </c>
      <c r="C3780" s="53" t="s">
        <v>1780</v>
      </c>
      <c r="D3780" s="54">
        <v>1577.8443400000001</v>
      </c>
      <c r="E3780" s="54">
        <v>0</v>
      </c>
      <c r="F3780" s="54">
        <v>1577.8443400000001</v>
      </c>
    </row>
    <row r="3781" spans="1:6" s="55" customFormat="1" ht="15.75" thickTop="1" x14ac:dyDescent="0.25">
      <c r="A3781" s="51" t="str">
        <f t="shared" si="59"/>
        <v>A</v>
      </c>
      <c r="B3781" s="56" t="s">
        <v>258</v>
      </c>
      <c r="C3781" s="57" t="s">
        <v>10</v>
      </c>
      <c r="D3781" s="58">
        <v>1450.5542399999999</v>
      </c>
      <c r="E3781" s="58">
        <v>0</v>
      </c>
      <c r="F3781" s="58">
        <v>1450.5542399999999</v>
      </c>
    </row>
    <row r="3782" spans="1:6" s="55" customFormat="1" x14ac:dyDescent="0.25">
      <c r="A3782" s="51" t="str">
        <f t="shared" si="59"/>
        <v>A</v>
      </c>
      <c r="B3782" s="59" t="s">
        <v>258</v>
      </c>
      <c r="C3782" s="60" t="s">
        <v>12</v>
      </c>
      <c r="D3782" s="61">
        <v>436.58496000000002</v>
      </c>
      <c r="E3782" s="61">
        <v>0</v>
      </c>
      <c r="F3782" s="61">
        <v>436.58496000000002</v>
      </c>
    </row>
    <row r="3783" spans="1:6" s="55" customFormat="1" x14ac:dyDescent="0.25">
      <c r="A3783" s="51" t="str">
        <f t="shared" si="59"/>
        <v>A</v>
      </c>
      <c r="B3783" s="59" t="s">
        <v>258</v>
      </c>
      <c r="C3783" s="60" t="s">
        <v>16</v>
      </c>
      <c r="D3783" s="61">
        <v>1013.96928</v>
      </c>
      <c r="E3783" s="61">
        <v>0</v>
      </c>
      <c r="F3783" s="61">
        <v>1013.96928</v>
      </c>
    </row>
    <row r="3784" spans="1:6" s="55" customFormat="1" x14ac:dyDescent="0.25">
      <c r="A3784" s="51" t="str">
        <f t="shared" si="59"/>
        <v>A</v>
      </c>
      <c r="B3784" s="56" t="s">
        <v>258</v>
      </c>
      <c r="C3784" s="57" t="s">
        <v>17</v>
      </c>
      <c r="D3784" s="58">
        <v>127.29010000000001</v>
      </c>
      <c r="E3784" s="58">
        <v>0</v>
      </c>
      <c r="F3784" s="58">
        <v>127.29010000000001</v>
      </c>
    </row>
    <row r="3785" spans="1:6" s="55" customFormat="1" ht="54.75" thickBot="1" x14ac:dyDescent="0.3">
      <c r="A3785" s="51" t="str">
        <f t="shared" si="59"/>
        <v>A</v>
      </c>
      <c r="B3785" s="52" t="s">
        <v>1781</v>
      </c>
      <c r="C3785" s="53" t="s">
        <v>1782</v>
      </c>
      <c r="D3785" s="54">
        <v>325.31214</v>
      </c>
      <c r="E3785" s="54">
        <v>0</v>
      </c>
      <c r="F3785" s="54">
        <v>325.31214</v>
      </c>
    </row>
    <row r="3786" spans="1:6" s="55" customFormat="1" ht="15.75" thickTop="1" x14ac:dyDescent="0.25">
      <c r="A3786" s="51" t="str">
        <f t="shared" si="59"/>
        <v>A</v>
      </c>
      <c r="B3786" s="56" t="s">
        <v>258</v>
      </c>
      <c r="C3786" s="57" t="s">
        <v>10</v>
      </c>
      <c r="D3786" s="58">
        <v>325.31214</v>
      </c>
      <c r="E3786" s="58">
        <v>0</v>
      </c>
      <c r="F3786" s="58">
        <v>325.31214</v>
      </c>
    </row>
    <row r="3787" spans="1:6" s="55" customFormat="1" x14ac:dyDescent="0.25">
      <c r="A3787" s="51" t="str">
        <f t="shared" si="59"/>
        <v>A</v>
      </c>
      <c r="B3787" s="59" t="s">
        <v>258</v>
      </c>
      <c r="C3787" s="60" t="s">
        <v>12</v>
      </c>
      <c r="D3787" s="61">
        <v>290.31214</v>
      </c>
      <c r="E3787" s="61">
        <v>0</v>
      </c>
      <c r="F3787" s="61">
        <v>290.31214</v>
      </c>
    </row>
    <row r="3788" spans="1:6" s="55" customFormat="1" x14ac:dyDescent="0.25">
      <c r="A3788" s="51" t="str">
        <f t="shared" si="59"/>
        <v>A</v>
      </c>
      <c r="B3788" s="59" t="s">
        <v>258</v>
      </c>
      <c r="C3788" s="60" t="s">
        <v>14</v>
      </c>
      <c r="D3788" s="61">
        <v>35</v>
      </c>
      <c r="E3788" s="61">
        <v>0</v>
      </c>
      <c r="F3788" s="61">
        <v>35</v>
      </c>
    </row>
    <row r="3789" spans="1:6" s="55" customFormat="1" ht="18.75" thickBot="1" x14ac:dyDescent="0.3">
      <c r="A3789" s="51" t="str">
        <f t="shared" si="59"/>
        <v>A</v>
      </c>
      <c r="B3789" s="52" t="s">
        <v>1783</v>
      </c>
      <c r="C3789" s="53" t="s">
        <v>1735</v>
      </c>
      <c r="D3789" s="54">
        <v>13960.69498</v>
      </c>
      <c r="E3789" s="54">
        <v>150.90169999999998</v>
      </c>
      <c r="F3789" s="54">
        <v>13809.79328</v>
      </c>
    </row>
    <row r="3790" spans="1:6" s="55" customFormat="1" ht="15.75" thickTop="1" x14ac:dyDescent="0.25">
      <c r="A3790" s="51" t="str">
        <f t="shared" si="59"/>
        <v>A</v>
      </c>
      <c r="B3790" s="56" t="s">
        <v>258</v>
      </c>
      <c r="C3790" s="57" t="s">
        <v>10</v>
      </c>
      <c r="D3790" s="58">
        <v>13146.99223</v>
      </c>
      <c r="E3790" s="58">
        <v>150.90169999999998</v>
      </c>
      <c r="F3790" s="58">
        <v>12996.090529999999</v>
      </c>
    </row>
    <row r="3791" spans="1:6" s="55" customFormat="1" x14ac:dyDescent="0.25">
      <c r="A3791" s="51" t="str">
        <f t="shared" si="59"/>
        <v>A</v>
      </c>
      <c r="B3791" s="59" t="s">
        <v>258</v>
      </c>
      <c r="C3791" s="60" t="s">
        <v>11</v>
      </c>
      <c r="D3791" s="61">
        <v>7330.0881799999997</v>
      </c>
      <c r="E3791" s="61">
        <v>0</v>
      </c>
      <c r="F3791" s="61">
        <v>7330.0881799999997</v>
      </c>
    </row>
    <row r="3792" spans="1:6" s="55" customFormat="1" x14ac:dyDescent="0.25">
      <c r="A3792" s="51" t="str">
        <f t="shared" si="59"/>
        <v>A</v>
      </c>
      <c r="B3792" s="59" t="s">
        <v>258</v>
      </c>
      <c r="C3792" s="60" t="s">
        <v>12</v>
      </c>
      <c r="D3792" s="61">
        <v>4913.1088899999995</v>
      </c>
      <c r="E3792" s="61">
        <v>0</v>
      </c>
      <c r="F3792" s="61">
        <v>4913.1088899999995</v>
      </c>
    </row>
    <row r="3793" spans="1:6" s="55" customFormat="1" x14ac:dyDescent="0.25">
      <c r="A3793" s="51" t="str">
        <f t="shared" si="59"/>
        <v>A</v>
      </c>
      <c r="B3793" s="59" t="s">
        <v>258</v>
      </c>
      <c r="C3793" s="60" t="s">
        <v>14</v>
      </c>
      <c r="D3793" s="61">
        <v>99.716530000000006</v>
      </c>
      <c r="E3793" s="61">
        <v>99.716530000000006</v>
      </c>
      <c r="F3793" s="61">
        <v>0</v>
      </c>
    </row>
    <row r="3794" spans="1:6" s="55" customFormat="1" x14ac:dyDescent="0.25">
      <c r="A3794" s="51" t="str">
        <f t="shared" si="59"/>
        <v>A</v>
      </c>
      <c r="B3794" s="59" t="s">
        <v>258</v>
      </c>
      <c r="C3794" s="60" t="s">
        <v>2</v>
      </c>
      <c r="D3794" s="61">
        <v>14.879339999999999</v>
      </c>
      <c r="E3794" s="61">
        <v>12.959149999999999</v>
      </c>
      <c r="F3794" s="61">
        <v>1.9201900000000001</v>
      </c>
    </row>
    <row r="3795" spans="1:6" s="55" customFormat="1" x14ac:dyDescent="0.25">
      <c r="A3795" s="51" t="str">
        <f t="shared" si="59"/>
        <v>A</v>
      </c>
      <c r="B3795" s="59" t="s">
        <v>258</v>
      </c>
      <c r="C3795" s="60" t="s">
        <v>15</v>
      </c>
      <c r="D3795" s="61">
        <v>8.1809999999999992</v>
      </c>
      <c r="E3795" s="61">
        <v>0</v>
      </c>
      <c r="F3795" s="61">
        <v>8.1809999999999992</v>
      </c>
    </row>
    <row r="3796" spans="1:6" s="55" customFormat="1" x14ac:dyDescent="0.25">
      <c r="A3796" s="51" t="str">
        <f t="shared" si="59"/>
        <v>A</v>
      </c>
      <c r="B3796" s="59" t="s">
        <v>258</v>
      </c>
      <c r="C3796" s="60" t="s">
        <v>16</v>
      </c>
      <c r="D3796" s="61">
        <v>781.01828999999998</v>
      </c>
      <c r="E3796" s="61">
        <v>38.226019999999998</v>
      </c>
      <c r="F3796" s="61">
        <v>742.79227000000003</v>
      </c>
    </row>
    <row r="3797" spans="1:6" s="55" customFormat="1" x14ac:dyDescent="0.25">
      <c r="A3797" s="51" t="str">
        <f t="shared" si="59"/>
        <v>A</v>
      </c>
      <c r="B3797" s="56" t="s">
        <v>258</v>
      </c>
      <c r="C3797" s="57" t="s">
        <v>17</v>
      </c>
      <c r="D3797" s="58">
        <v>813.70275000000004</v>
      </c>
      <c r="E3797" s="58">
        <v>0</v>
      </c>
      <c r="F3797" s="58">
        <v>813.70275000000004</v>
      </c>
    </row>
    <row r="3798" spans="1:6" s="55" customFormat="1" ht="18.75" thickBot="1" x14ac:dyDescent="0.3">
      <c r="A3798" s="51" t="str">
        <f t="shared" si="59"/>
        <v>A</v>
      </c>
      <c r="B3798" s="52" t="s">
        <v>1784</v>
      </c>
      <c r="C3798" s="53" t="s">
        <v>130</v>
      </c>
      <c r="D3798" s="54">
        <v>13127.129739999998</v>
      </c>
      <c r="E3798" s="54">
        <v>1186.85004</v>
      </c>
      <c r="F3798" s="54">
        <v>11940.279699999999</v>
      </c>
    </row>
    <row r="3799" spans="1:6" s="55" customFormat="1" ht="15.75" thickTop="1" x14ac:dyDescent="0.25">
      <c r="A3799" s="51" t="str">
        <f t="shared" si="59"/>
        <v>A</v>
      </c>
      <c r="B3799" s="56" t="s">
        <v>258</v>
      </c>
      <c r="C3799" s="57" t="s">
        <v>10</v>
      </c>
      <c r="D3799" s="58">
        <v>11838.269640000002</v>
      </c>
      <c r="E3799" s="58">
        <v>1175.93704</v>
      </c>
      <c r="F3799" s="58">
        <v>10662.332600000002</v>
      </c>
    </row>
    <row r="3800" spans="1:6" s="55" customFormat="1" x14ac:dyDescent="0.25">
      <c r="A3800" s="51" t="str">
        <f t="shared" si="59"/>
        <v>A</v>
      </c>
      <c r="B3800" s="59" t="s">
        <v>258</v>
      </c>
      <c r="C3800" s="60" t="s">
        <v>11</v>
      </c>
      <c r="D3800" s="61">
        <v>4993.6671900000001</v>
      </c>
      <c r="E3800" s="61">
        <v>0</v>
      </c>
      <c r="F3800" s="61">
        <v>4993.6671900000001</v>
      </c>
    </row>
    <row r="3801" spans="1:6" s="55" customFormat="1" x14ac:dyDescent="0.25">
      <c r="A3801" s="51" t="str">
        <f t="shared" si="59"/>
        <v>A</v>
      </c>
      <c r="B3801" s="59" t="s">
        <v>258</v>
      </c>
      <c r="C3801" s="60" t="s">
        <v>12</v>
      </c>
      <c r="D3801" s="61">
        <v>5038.3946499999993</v>
      </c>
      <c r="E3801" s="61">
        <v>0</v>
      </c>
      <c r="F3801" s="61">
        <v>5038.3946499999993</v>
      </c>
    </row>
    <row r="3802" spans="1:6" s="55" customFormat="1" x14ac:dyDescent="0.25">
      <c r="A3802" s="51" t="str">
        <f t="shared" si="59"/>
        <v>A</v>
      </c>
      <c r="B3802" s="59" t="s">
        <v>258</v>
      </c>
      <c r="C3802" s="60" t="s">
        <v>14</v>
      </c>
      <c r="D3802" s="61">
        <v>566.66744999999992</v>
      </c>
      <c r="E3802" s="61">
        <v>566.66744999999992</v>
      </c>
      <c r="F3802" s="61">
        <v>0</v>
      </c>
    </row>
    <row r="3803" spans="1:6" s="55" customFormat="1" x14ac:dyDescent="0.25">
      <c r="A3803" s="51" t="str">
        <f t="shared" si="59"/>
        <v>A</v>
      </c>
      <c r="B3803" s="59" t="s">
        <v>258</v>
      </c>
      <c r="C3803" s="60" t="s">
        <v>2</v>
      </c>
      <c r="D3803" s="61">
        <v>324.66005000000001</v>
      </c>
      <c r="E3803" s="61">
        <v>289.01265000000001</v>
      </c>
      <c r="F3803" s="61">
        <v>35.647400000000005</v>
      </c>
    </row>
    <row r="3804" spans="1:6" s="55" customFormat="1" x14ac:dyDescent="0.25">
      <c r="A3804" s="51" t="str">
        <f t="shared" si="59"/>
        <v>A</v>
      </c>
      <c r="B3804" s="59" t="s">
        <v>258</v>
      </c>
      <c r="C3804" s="60" t="s">
        <v>15</v>
      </c>
      <c r="D3804" s="61">
        <v>19.24033</v>
      </c>
      <c r="E3804" s="61">
        <v>0</v>
      </c>
      <c r="F3804" s="61">
        <v>19.24033</v>
      </c>
    </row>
    <row r="3805" spans="1:6" s="55" customFormat="1" x14ac:dyDescent="0.25">
      <c r="A3805" s="51" t="str">
        <f t="shared" si="59"/>
        <v>A</v>
      </c>
      <c r="B3805" s="59" t="s">
        <v>258</v>
      </c>
      <c r="C3805" s="60" t="s">
        <v>16</v>
      </c>
      <c r="D3805" s="61">
        <v>895.63997000000006</v>
      </c>
      <c r="E3805" s="61">
        <v>320.25693999999999</v>
      </c>
      <c r="F3805" s="61">
        <v>575.38303000000008</v>
      </c>
    </row>
    <row r="3806" spans="1:6" s="55" customFormat="1" x14ac:dyDescent="0.25">
      <c r="A3806" s="51" t="str">
        <f t="shared" si="59"/>
        <v>A</v>
      </c>
      <c r="B3806" s="56" t="s">
        <v>258</v>
      </c>
      <c r="C3806" s="57" t="s">
        <v>17</v>
      </c>
      <c r="D3806" s="58">
        <v>1288.8601000000001</v>
      </c>
      <c r="E3806" s="58">
        <v>10.913</v>
      </c>
      <c r="F3806" s="58">
        <v>1277.9471000000001</v>
      </c>
    </row>
    <row r="3807" spans="1:6" s="55" customFormat="1" ht="36.75" thickBot="1" x14ac:dyDescent="0.3">
      <c r="A3807" s="51" t="str">
        <f t="shared" si="59"/>
        <v>A</v>
      </c>
      <c r="B3807" s="52" t="s">
        <v>1785</v>
      </c>
      <c r="C3807" s="53" t="s">
        <v>1786</v>
      </c>
      <c r="D3807" s="54">
        <v>1208.6242999999999</v>
      </c>
      <c r="E3807" s="54">
        <v>1186.85004</v>
      </c>
      <c r="F3807" s="54">
        <v>21.774259999999998</v>
      </c>
    </row>
    <row r="3808" spans="1:6" s="55" customFormat="1" ht="15.75" thickTop="1" x14ac:dyDescent="0.25">
      <c r="A3808" s="51" t="str">
        <f t="shared" si="59"/>
        <v>A</v>
      </c>
      <c r="B3808" s="56" t="s">
        <v>258</v>
      </c>
      <c r="C3808" s="57" t="s">
        <v>10</v>
      </c>
      <c r="D3808" s="58">
        <v>1197.7112999999999</v>
      </c>
      <c r="E3808" s="58">
        <v>1175.93704</v>
      </c>
      <c r="F3808" s="58">
        <v>21.774259999999998</v>
      </c>
    </row>
    <row r="3809" spans="1:6" s="55" customFormat="1" x14ac:dyDescent="0.25">
      <c r="A3809" s="51" t="str">
        <f t="shared" si="59"/>
        <v>A</v>
      </c>
      <c r="B3809" s="59" t="s">
        <v>258</v>
      </c>
      <c r="C3809" s="60" t="s">
        <v>12</v>
      </c>
      <c r="D3809" s="61">
        <v>21.774259999999998</v>
      </c>
      <c r="E3809" s="61">
        <v>0</v>
      </c>
      <c r="F3809" s="61">
        <v>21.774259999999998</v>
      </c>
    </row>
    <row r="3810" spans="1:6" s="55" customFormat="1" x14ac:dyDescent="0.25">
      <c r="A3810" s="51" t="str">
        <f t="shared" si="59"/>
        <v>A</v>
      </c>
      <c r="B3810" s="59" t="s">
        <v>258</v>
      </c>
      <c r="C3810" s="60" t="s">
        <v>14</v>
      </c>
      <c r="D3810" s="61">
        <v>566.66744999999992</v>
      </c>
      <c r="E3810" s="61">
        <v>566.66744999999992</v>
      </c>
      <c r="F3810" s="61">
        <v>0</v>
      </c>
    </row>
    <row r="3811" spans="1:6" s="55" customFormat="1" x14ac:dyDescent="0.25">
      <c r="A3811" s="51" t="str">
        <f t="shared" si="59"/>
        <v>A</v>
      </c>
      <c r="B3811" s="59" t="s">
        <v>258</v>
      </c>
      <c r="C3811" s="60" t="s">
        <v>2</v>
      </c>
      <c r="D3811" s="61">
        <v>289.01265000000001</v>
      </c>
      <c r="E3811" s="61">
        <v>289.01265000000001</v>
      </c>
      <c r="F3811" s="61">
        <v>0</v>
      </c>
    </row>
    <row r="3812" spans="1:6" s="55" customFormat="1" x14ac:dyDescent="0.25">
      <c r="A3812" s="51" t="str">
        <f t="shared" si="59"/>
        <v>A</v>
      </c>
      <c r="B3812" s="59" t="s">
        <v>258</v>
      </c>
      <c r="C3812" s="60" t="s">
        <v>16</v>
      </c>
      <c r="D3812" s="61">
        <v>320.25693999999999</v>
      </c>
      <c r="E3812" s="61">
        <v>320.25693999999999</v>
      </c>
      <c r="F3812" s="61">
        <v>0</v>
      </c>
    </row>
    <row r="3813" spans="1:6" s="55" customFormat="1" x14ac:dyDescent="0.25">
      <c r="A3813" s="51" t="str">
        <f t="shared" si="59"/>
        <v>A</v>
      </c>
      <c r="B3813" s="56" t="s">
        <v>258</v>
      </c>
      <c r="C3813" s="57" t="s">
        <v>17</v>
      </c>
      <c r="D3813" s="58">
        <v>10.913</v>
      </c>
      <c r="E3813" s="58">
        <v>10.913</v>
      </c>
      <c r="F3813" s="58">
        <v>0</v>
      </c>
    </row>
    <row r="3814" spans="1:6" s="55" customFormat="1" ht="36.75" thickBot="1" x14ac:dyDescent="0.3">
      <c r="A3814" s="51" t="str">
        <f t="shared" si="59"/>
        <v>A</v>
      </c>
      <c r="B3814" s="52" t="s">
        <v>1787</v>
      </c>
      <c r="C3814" s="53" t="s">
        <v>1788</v>
      </c>
      <c r="D3814" s="54">
        <v>11231.718429999999</v>
      </c>
      <c r="E3814" s="54">
        <v>0</v>
      </c>
      <c r="F3814" s="54">
        <v>11231.718429999999</v>
      </c>
    </row>
    <row r="3815" spans="1:6" s="55" customFormat="1" ht="15.75" thickTop="1" x14ac:dyDescent="0.25">
      <c r="A3815" s="51" t="str">
        <f t="shared" si="59"/>
        <v>A</v>
      </c>
      <c r="B3815" s="56" t="s">
        <v>258</v>
      </c>
      <c r="C3815" s="57" t="s">
        <v>10</v>
      </c>
      <c r="D3815" s="58">
        <v>10126.785400000001</v>
      </c>
      <c r="E3815" s="58">
        <v>0</v>
      </c>
      <c r="F3815" s="58">
        <v>10126.785400000001</v>
      </c>
    </row>
    <row r="3816" spans="1:6" s="55" customFormat="1" x14ac:dyDescent="0.25">
      <c r="A3816" s="51" t="str">
        <f t="shared" si="59"/>
        <v>A</v>
      </c>
      <c r="B3816" s="59" t="s">
        <v>258</v>
      </c>
      <c r="C3816" s="60" t="s">
        <v>11</v>
      </c>
      <c r="D3816" s="61">
        <v>4993.6671900000001</v>
      </c>
      <c r="E3816" s="61">
        <v>0</v>
      </c>
      <c r="F3816" s="61">
        <v>4993.6671900000001</v>
      </c>
    </row>
    <row r="3817" spans="1:6" s="55" customFormat="1" x14ac:dyDescent="0.25">
      <c r="A3817" s="51" t="str">
        <f t="shared" si="59"/>
        <v>A</v>
      </c>
      <c r="B3817" s="59" t="s">
        <v>258</v>
      </c>
      <c r="C3817" s="60" t="s">
        <v>12</v>
      </c>
      <c r="D3817" s="61">
        <v>4806.8438599999999</v>
      </c>
      <c r="E3817" s="61">
        <v>0</v>
      </c>
      <c r="F3817" s="61">
        <v>4806.8438599999999</v>
      </c>
    </row>
    <row r="3818" spans="1:6" s="55" customFormat="1" x14ac:dyDescent="0.25">
      <c r="A3818" s="51" t="str">
        <f t="shared" si="59"/>
        <v>A</v>
      </c>
      <c r="B3818" s="59" t="s">
        <v>258</v>
      </c>
      <c r="C3818" s="60" t="s">
        <v>2</v>
      </c>
      <c r="D3818" s="61">
        <v>35.487230000000004</v>
      </c>
      <c r="E3818" s="61">
        <v>0</v>
      </c>
      <c r="F3818" s="61">
        <v>35.487230000000004</v>
      </c>
    </row>
    <row r="3819" spans="1:6" s="55" customFormat="1" x14ac:dyDescent="0.25">
      <c r="A3819" s="51" t="str">
        <f t="shared" si="59"/>
        <v>A</v>
      </c>
      <c r="B3819" s="59" t="s">
        <v>258</v>
      </c>
      <c r="C3819" s="60" t="s">
        <v>15</v>
      </c>
      <c r="D3819" s="61">
        <v>19.24033</v>
      </c>
      <c r="E3819" s="61">
        <v>0</v>
      </c>
      <c r="F3819" s="61">
        <v>19.24033</v>
      </c>
    </row>
    <row r="3820" spans="1:6" s="55" customFormat="1" x14ac:dyDescent="0.25">
      <c r="A3820" s="51" t="str">
        <f t="shared" si="59"/>
        <v>A</v>
      </c>
      <c r="B3820" s="59" t="s">
        <v>258</v>
      </c>
      <c r="C3820" s="60" t="s">
        <v>16</v>
      </c>
      <c r="D3820" s="61">
        <v>271.54678999999999</v>
      </c>
      <c r="E3820" s="61">
        <v>0</v>
      </c>
      <c r="F3820" s="61">
        <v>271.54678999999999</v>
      </c>
    </row>
    <row r="3821" spans="1:6" s="55" customFormat="1" x14ac:dyDescent="0.25">
      <c r="A3821" s="51" t="str">
        <f t="shared" si="59"/>
        <v>A</v>
      </c>
      <c r="B3821" s="56" t="s">
        <v>258</v>
      </c>
      <c r="C3821" s="57" t="s">
        <v>17</v>
      </c>
      <c r="D3821" s="58">
        <v>1104.9330299999999</v>
      </c>
      <c r="E3821" s="58">
        <v>0</v>
      </c>
      <c r="F3821" s="58">
        <v>1104.9330299999999</v>
      </c>
    </row>
    <row r="3822" spans="1:6" s="55" customFormat="1" ht="54.75" thickBot="1" x14ac:dyDescent="0.3">
      <c r="A3822" s="51" t="str">
        <f t="shared" si="59"/>
        <v>A</v>
      </c>
      <c r="B3822" s="52" t="s">
        <v>1789</v>
      </c>
      <c r="C3822" s="53" t="s">
        <v>1790</v>
      </c>
      <c r="D3822" s="54">
        <v>625.3146200000001</v>
      </c>
      <c r="E3822" s="54">
        <v>0</v>
      </c>
      <c r="F3822" s="54">
        <v>625.3146200000001</v>
      </c>
    </row>
    <row r="3823" spans="1:6" s="55" customFormat="1" ht="15.75" thickTop="1" x14ac:dyDescent="0.25">
      <c r="A3823" s="51" t="str">
        <f t="shared" si="59"/>
        <v>A</v>
      </c>
      <c r="B3823" s="56" t="s">
        <v>258</v>
      </c>
      <c r="C3823" s="57" t="s">
        <v>10</v>
      </c>
      <c r="D3823" s="58">
        <v>452.30055000000004</v>
      </c>
      <c r="E3823" s="58">
        <v>0</v>
      </c>
      <c r="F3823" s="58">
        <v>452.30055000000004</v>
      </c>
    </row>
    <row r="3824" spans="1:6" s="55" customFormat="1" x14ac:dyDescent="0.25">
      <c r="A3824" s="51" t="str">
        <f t="shared" si="59"/>
        <v>A</v>
      </c>
      <c r="B3824" s="59" t="s">
        <v>258</v>
      </c>
      <c r="C3824" s="60" t="s">
        <v>12</v>
      </c>
      <c r="D3824" s="61">
        <v>148.30414000000002</v>
      </c>
      <c r="E3824" s="61">
        <v>0</v>
      </c>
      <c r="F3824" s="61">
        <v>148.30414000000002</v>
      </c>
    </row>
    <row r="3825" spans="1:6" s="55" customFormat="1" x14ac:dyDescent="0.25">
      <c r="A3825" s="51" t="str">
        <f t="shared" si="59"/>
        <v>A</v>
      </c>
      <c r="B3825" s="59" t="s">
        <v>258</v>
      </c>
      <c r="C3825" s="60" t="s">
        <v>2</v>
      </c>
      <c r="D3825" s="61">
        <v>0.16016999999999998</v>
      </c>
      <c r="E3825" s="61">
        <v>0</v>
      </c>
      <c r="F3825" s="61">
        <v>0.16016999999999998</v>
      </c>
    </row>
    <row r="3826" spans="1:6" s="55" customFormat="1" x14ac:dyDescent="0.25">
      <c r="A3826" s="51" t="str">
        <f t="shared" si="59"/>
        <v>A</v>
      </c>
      <c r="B3826" s="59" t="s">
        <v>258</v>
      </c>
      <c r="C3826" s="60" t="s">
        <v>16</v>
      </c>
      <c r="D3826" s="61">
        <v>303.83623999999998</v>
      </c>
      <c r="E3826" s="61">
        <v>0</v>
      </c>
      <c r="F3826" s="61">
        <v>303.83623999999998</v>
      </c>
    </row>
    <row r="3827" spans="1:6" s="55" customFormat="1" x14ac:dyDescent="0.25">
      <c r="A3827" s="51" t="str">
        <f t="shared" si="59"/>
        <v>A</v>
      </c>
      <c r="B3827" s="56" t="s">
        <v>258</v>
      </c>
      <c r="C3827" s="57" t="s">
        <v>17</v>
      </c>
      <c r="D3827" s="58">
        <v>173.01407</v>
      </c>
      <c r="E3827" s="58">
        <v>0</v>
      </c>
      <c r="F3827" s="58">
        <v>173.01407</v>
      </c>
    </row>
    <row r="3828" spans="1:6" s="55" customFormat="1" ht="36.75" thickBot="1" x14ac:dyDescent="0.3">
      <c r="A3828" s="51" t="str">
        <f t="shared" si="59"/>
        <v>A</v>
      </c>
      <c r="B3828" s="52" t="s">
        <v>1791</v>
      </c>
      <c r="C3828" s="53" t="s">
        <v>1792</v>
      </c>
      <c r="D3828" s="54">
        <v>61.472389999999997</v>
      </c>
      <c r="E3828" s="54">
        <v>0</v>
      </c>
      <c r="F3828" s="54">
        <v>61.472389999999997</v>
      </c>
    </row>
    <row r="3829" spans="1:6" s="55" customFormat="1" ht="15.75" thickTop="1" x14ac:dyDescent="0.25">
      <c r="A3829" s="51" t="str">
        <f t="shared" si="59"/>
        <v>A</v>
      </c>
      <c r="B3829" s="56" t="s">
        <v>258</v>
      </c>
      <c r="C3829" s="57" t="s">
        <v>10</v>
      </c>
      <c r="D3829" s="58">
        <v>61.472389999999997</v>
      </c>
      <c r="E3829" s="58">
        <v>0</v>
      </c>
      <c r="F3829" s="58">
        <v>61.472389999999997</v>
      </c>
    </row>
    <row r="3830" spans="1:6" s="55" customFormat="1" x14ac:dyDescent="0.25">
      <c r="A3830" s="51" t="str">
        <f t="shared" si="59"/>
        <v>A</v>
      </c>
      <c r="B3830" s="59" t="s">
        <v>258</v>
      </c>
      <c r="C3830" s="60" t="s">
        <v>12</v>
      </c>
      <c r="D3830" s="61">
        <v>61.472389999999997</v>
      </c>
      <c r="E3830" s="61">
        <v>0</v>
      </c>
      <c r="F3830" s="61">
        <v>61.472389999999997</v>
      </c>
    </row>
    <row r="3831" spans="1:6" s="55" customFormat="1" ht="36.75" thickBot="1" x14ac:dyDescent="0.3">
      <c r="A3831" s="51" t="str">
        <f t="shared" si="59"/>
        <v>A</v>
      </c>
      <c r="B3831" s="52" t="s">
        <v>1793</v>
      </c>
      <c r="C3831" s="53" t="s">
        <v>132</v>
      </c>
      <c r="D3831" s="54">
        <v>23180.598259999999</v>
      </c>
      <c r="E3831" s="54">
        <v>78.586160000000007</v>
      </c>
      <c r="F3831" s="54">
        <v>23102.0121</v>
      </c>
    </row>
    <row r="3832" spans="1:6" s="55" customFormat="1" ht="15.75" thickTop="1" x14ac:dyDescent="0.25">
      <c r="A3832" s="51" t="str">
        <f t="shared" si="59"/>
        <v>A</v>
      </c>
      <c r="B3832" s="56" t="s">
        <v>258</v>
      </c>
      <c r="C3832" s="57" t="s">
        <v>10</v>
      </c>
      <c r="D3832" s="58">
        <v>17893.918019999997</v>
      </c>
      <c r="E3832" s="58">
        <v>78.586160000000007</v>
      </c>
      <c r="F3832" s="58">
        <v>17815.331859999998</v>
      </c>
    </row>
    <row r="3833" spans="1:6" s="55" customFormat="1" x14ac:dyDescent="0.25">
      <c r="A3833" s="51" t="str">
        <f t="shared" si="59"/>
        <v>A</v>
      </c>
      <c r="B3833" s="59" t="s">
        <v>258</v>
      </c>
      <c r="C3833" s="60" t="s">
        <v>11</v>
      </c>
      <c r="D3833" s="61">
        <v>9199.5497999999989</v>
      </c>
      <c r="E3833" s="61">
        <v>9.24</v>
      </c>
      <c r="F3833" s="61">
        <v>9190.3097999999991</v>
      </c>
    </row>
    <row r="3834" spans="1:6" s="55" customFormat="1" x14ac:dyDescent="0.25">
      <c r="A3834" s="51" t="str">
        <f t="shared" si="59"/>
        <v>A</v>
      </c>
      <c r="B3834" s="59" t="s">
        <v>258</v>
      </c>
      <c r="C3834" s="60" t="s">
        <v>12</v>
      </c>
      <c r="D3834" s="61">
        <v>7473.722600000001</v>
      </c>
      <c r="E3834" s="61">
        <v>14.10116</v>
      </c>
      <c r="F3834" s="61">
        <v>7459.6214400000008</v>
      </c>
    </row>
    <row r="3835" spans="1:6" s="55" customFormat="1" x14ac:dyDescent="0.25">
      <c r="A3835" s="51" t="str">
        <f t="shared" si="59"/>
        <v>A</v>
      </c>
      <c r="B3835" s="59" t="s">
        <v>258</v>
      </c>
      <c r="C3835" s="60" t="s">
        <v>14</v>
      </c>
      <c r="D3835" s="61">
        <v>55.2</v>
      </c>
      <c r="E3835" s="61">
        <v>55.2</v>
      </c>
      <c r="F3835" s="61">
        <v>0</v>
      </c>
    </row>
    <row r="3836" spans="1:6" s="55" customFormat="1" x14ac:dyDescent="0.25">
      <c r="A3836" s="51" t="str">
        <f t="shared" si="59"/>
        <v>A</v>
      </c>
      <c r="B3836" s="59" t="s">
        <v>258</v>
      </c>
      <c r="C3836" s="60" t="s">
        <v>2</v>
      </c>
      <c r="D3836" s="61">
        <v>16.467760000000002</v>
      </c>
      <c r="E3836" s="61">
        <v>0</v>
      </c>
      <c r="F3836" s="61">
        <v>16.467760000000002</v>
      </c>
    </row>
    <row r="3837" spans="1:6" s="55" customFormat="1" x14ac:dyDescent="0.25">
      <c r="A3837" s="51" t="str">
        <f t="shared" si="59"/>
        <v>A</v>
      </c>
      <c r="B3837" s="59" t="s">
        <v>258</v>
      </c>
      <c r="C3837" s="60" t="s">
        <v>15</v>
      </c>
      <c r="D3837" s="61">
        <v>118.41588</v>
      </c>
      <c r="E3837" s="61">
        <v>0</v>
      </c>
      <c r="F3837" s="61">
        <v>118.41588</v>
      </c>
    </row>
    <row r="3838" spans="1:6" s="55" customFormat="1" x14ac:dyDescent="0.25">
      <c r="A3838" s="51" t="str">
        <f t="shared" si="59"/>
        <v>A</v>
      </c>
      <c r="B3838" s="59" t="s">
        <v>258</v>
      </c>
      <c r="C3838" s="60" t="s">
        <v>16</v>
      </c>
      <c r="D3838" s="61">
        <v>1030.5619799999999</v>
      </c>
      <c r="E3838" s="61">
        <v>4.4999999999999998E-2</v>
      </c>
      <c r="F3838" s="61">
        <v>1030.5169799999999</v>
      </c>
    </row>
    <row r="3839" spans="1:6" s="55" customFormat="1" x14ac:dyDescent="0.25">
      <c r="A3839" s="51" t="str">
        <f t="shared" si="59"/>
        <v>A</v>
      </c>
      <c r="B3839" s="56" t="s">
        <v>258</v>
      </c>
      <c r="C3839" s="57" t="s">
        <v>17</v>
      </c>
      <c r="D3839" s="58">
        <v>5286.6802400000006</v>
      </c>
      <c r="E3839" s="58">
        <v>0</v>
      </c>
      <c r="F3839" s="58">
        <v>5286.6802400000006</v>
      </c>
    </row>
    <row r="3840" spans="1:6" s="55" customFormat="1" ht="54.75" thickBot="1" x14ac:dyDescent="0.3">
      <c r="A3840" s="51" t="str">
        <f t="shared" si="59"/>
        <v>A</v>
      </c>
      <c r="B3840" s="52" t="s">
        <v>1794</v>
      </c>
      <c r="C3840" s="53" t="s">
        <v>1795</v>
      </c>
      <c r="D3840" s="54">
        <v>26.38616</v>
      </c>
      <c r="E3840" s="54">
        <v>23.38616</v>
      </c>
      <c r="F3840" s="54">
        <v>3</v>
      </c>
    </row>
    <row r="3841" spans="1:6" s="55" customFormat="1" ht="15.75" thickTop="1" x14ac:dyDescent="0.25">
      <c r="A3841" s="51" t="str">
        <f t="shared" si="59"/>
        <v>A</v>
      </c>
      <c r="B3841" s="56" t="s">
        <v>258</v>
      </c>
      <c r="C3841" s="57" t="s">
        <v>10</v>
      </c>
      <c r="D3841" s="58">
        <v>26.38616</v>
      </c>
      <c r="E3841" s="58">
        <v>23.38616</v>
      </c>
      <c r="F3841" s="58">
        <v>3</v>
      </c>
    </row>
    <row r="3842" spans="1:6" s="55" customFormat="1" x14ac:dyDescent="0.25">
      <c r="A3842" s="51" t="str">
        <f t="shared" si="59"/>
        <v>A</v>
      </c>
      <c r="B3842" s="59" t="s">
        <v>258</v>
      </c>
      <c r="C3842" s="60" t="s">
        <v>11</v>
      </c>
      <c r="D3842" s="61">
        <v>9.24</v>
      </c>
      <c r="E3842" s="61">
        <v>9.24</v>
      </c>
      <c r="F3842" s="61">
        <v>0</v>
      </c>
    </row>
    <row r="3843" spans="1:6" s="55" customFormat="1" x14ac:dyDescent="0.25">
      <c r="A3843" s="51" t="str">
        <f t="shared" si="59"/>
        <v>A</v>
      </c>
      <c r="B3843" s="59" t="s">
        <v>258</v>
      </c>
      <c r="C3843" s="60" t="s">
        <v>12</v>
      </c>
      <c r="D3843" s="61">
        <v>17.10116</v>
      </c>
      <c r="E3843" s="61">
        <v>14.10116</v>
      </c>
      <c r="F3843" s="61">
        <v>3</v>
      </c>
    </row>
    <row r="3844" spans="1:6" s="55" customFormat="1" x14ac:dyDescent="0.25">
      <c r="A3844" s="51" t="str">
        <f t="shared" ref="A3844:A3907" si="60">IF(OR(D3844&lt;&gt;0,),"A","B")</f>
        <v>A</v>
      </c>
      <c r="B3844" s="59" t="s">
        <v>258</v>
      </c>
      <c r="C3844" s="60" t="s">
        <v>16</v>
      </c>
      <c r="D3844" s="61">
        <v>4.4999999999999998E-2</v>
      </c>
      <c r="E3844" s="61">
        <v>4.4999999999999998E-2</v>
      </c>
      <c r="F3844" s="61">
        <v>0</v>
      </c>
    </row>
    <row r="3845" spans="1:6" s="55" customFormat="1" ht="36.75" thickBot="1" x14ac:dyDescent="0.3">
      <c r="A3845" s="51" t="str">
        <f t="shared" si="60"/>
        <v>A</v>
      </c>
      <c r="B3845" s="52" t="s">
        <v>1796</v>
      </c>
      <c r="C3845" s="53" t="s">
        <v>1737</v>
      </c>
      <c r="D3845" s="54">
        <v>15516.83762</v>
      </c>
      <c r="E3845" s="54">
        <v>55.2</v>
      </c>
      <c r="F3845" s="54">
        <v>15461.63762</v>
      </c>
    </row>
    <row r="3846" spans="1:6" s="55" customFormat="1" ht="15.75" thickTop="1" x14ac:dyDescent="0.25">
      <c r="A3846" s="51" t="str">
        <f t="shared" si="60"/>
        <v>A</v>
      </c>
      <c r="B3846" s="56" t="s">
        <v>258</v>
      </c>
      <c r="C3846" s="57" t="s">
        <v>10</v>
      </c>
      <c r="D3846" s="58">
        <v>10541.19362</v>
      </c>
      <c r="E3846" s="58">
        <v>55.2</v>
      </c>
      <c r="F3846" s="58">
        <v>10485.993619999999</v>
      </c>
    </row>
    <row r="3847" spans="1:6" s="55" customFormat="1" x14ac:dyDescent="0.25">
      <c r="A3847" s="51" t="str">
        <f t="shared" si="60"/>
        <v>A</v>
      </c>
      <c r="B3847" s="59" t="s">
        <v>258</v>
      </c>
      <c r="C3847" s="60" t="s">
        <v>11</v>
      </c>
      <c r="D3847" s="61">
        <v>5218.3305999999993</v>
      </c>
      <c r="E3847" s="61">
        <v>0</v>
      </c>
      <c r="F3847" s="61">
        <v>5218.3305999999993</v>
      </c>
    </row>
    <row r="3848" spans="1:6" s="55" customFormat="1" x14ac:dyDescent="0.25">
      <c r="A3848" s="51" t="str">
        <f t="shared" si="60"/>
        <v>A</v>
      </c>
      <c r="B3848" s="59" t="s">
        <v>258</v>
      </c>
      <c r="C3848" s="60" t="s">
        <v>12</v>
      </c>
      <c r="D3848" s="61">
        <v>4152.1873700000006</v>
      </c>
      <c r="E3848" s="61">
        <v>0</v>
      </c>
      <c r="F3848" s="61">
        <v>4152.1873700000006</v>
      </c>
    </row>
    <row r="3849" spans="1:6" s="55" customFormat="1" x14ac:dyDescent="0.25">
      <c r="A3849" s="51" t="str">
        <f t="shared" si="60"/>
        <v>A</v>
      </c>
      <c r="B3849" s="59" t="s">
        <v>258</v>
      </c>
      <c r="C3849" s="60" t="s">
        <v>14</v>
      </c>
      <c r="D3849" s="61">
        <v>55.2</v>
      </c>
      <c r="E3849" s="61">
        <v>55.2</v>
      </c>
      <c r="F3849" s="61">
        <v>0</v>
      </c>
    </row>
    <row r="3850" spans="1:6" s="55" customFormat="1" x14ac:dyDescent="0.25">
      <c r="A3850" s="51" t="str">
        <f t="shared" si="60"/>
        <v>A</v>
      </c>
      <c r="B3850" s="59" t="s">
        <v>258</v>
      </c>
      <c r="C3850" s="60" t="s">
        <v>2</v>
      </c>
      <c r="D3850" s="61">
        <v>16.467760000000002</v>
      </c>
      <c r="E3850" s="61">
        <v>0</v>
      </c>
      <c r="F3850" s="61">
        <v>16.467760000000002</v>
      </c>
    </row>
    <row r="3851" spans="1:6" s="55" customFormat="1" x14ac:dyDescent="0.25">
      <c r="A3851" s="51" t="str">
        <f t="shared" si="60"/>
        <v>A</v>
      </c>
      <c r="B3851" s="59" t="s">
        <v>258</v>
      </c>
      <c r="C3851" s="60" t="s">
        <v>15</v>
      </c>
      <c r="D3851" s="61">
        <v>86.791629999999998</v>
      </c>
      <c r="E3851" s="61">
        <v>0</v>
      </c>
      <c r="F3851" s="61">
        <v>86.791629999999998</v>
      </c>
    </row>
    <row r="3852" spans="1:6" s="55" customFormat="1" x14ac:dyDescent="0.25">
      <c r="A3852" s="51" t="str">
        <f t="shared" si="60"/>
        <v>A</v>
      </c>
      <c r="B3852" s="59" t="s">
        <v>258</v>
      </c>
      <c r="C3852" s="60" t="s">
        <v>16</v>
      </c>
      <c r="D3852" s="61">
        <v>1012.21626</v>
      </c>
      <c r="E3852" s="61">
        <v>0</v>
      </c>
      <c r="F3852" s="61">
        <v>1012.21626</v>
      </c>
    </row>
    <row r="3853" spans="1:6" s="55" customFormat="1" x14ac:dyDescent="0.25">
      <c r="A3853" s="51" t="str">
        <f t="shared" si="60"/>
        <v>A</v>
      </c>
      <c r="B3853" s="56" t="s">
        <v>258</v>
      </c>
      <c r="C3853" s="57" t="s">
        <v>17</v>
      </c>
      <c r="D3853" s="58">
        <v>4975.6440000000002</v>
      </c>
      <c r="E3853" s="58">
        <v>0</v>
      </c>
      <c r="F3853" s="58">
        <v>4975.6440000000002</v>
      </c>
    </row>
    <row r="3854" spans="1:6" s="55" customFormat="1" ht="54.75" thickBot="1" x14ac:dyDescent="0.3">
      <c r="A3854" s="51" t="str">
        <f t="shared" si="60"/>
        <v>A</v>
      </c>
      <c r="B3854" s="52" t="s">
        <v>1797</v>
      </c>
      <c r="C3854" s="53" t="s">
        <v>1798</v>
      </c>
      <c r="D3854" s="54">
        <v>1542.53009</v>
      </c>
      <c r="E3854" s="54">
        <v>0</v>
      </c>
      <c r="F3854" s="54">
        <v>1542.53009</v>
      </c>
    </row>
    <row r="3855" spans="1:6" s="55" customFormat="1" ht="15.75" thickTop="1" x14ac:dyDescent="0.25">
      <c r="A3855" s="51" t="str">
        <f t="shared" si="60"/>
        <v>A</v>
      </c>
      <c r="B3855" s="56" t="s">
        <v>258</v>
      </c>
      <c r="C3855" s="57" t="s">
        <v>10</v>
      </c>
      <c r="D3855" s="58">
        <v>1539.53009</v>
      </c>
      <c r="E3855" s="58">
        <v>0</v>
      </c>
      <c r="F3855" s="58">
        <v>1539.53009</v>
      </c>
    </row>
    <row r="3856" spans="1:6" s="55" customFormat="1" x14ac:dyDescent="0.25">
      <c r="A3856" s="51" t="str">
        <f t="shared" si="60"/>
        <v>A</v>
      </c>
      <c r="B3856" s="59" t="s">
        <v>258</v>
      </c>
      <c r="C3856" s="60" t="s">
        <v>11</v>
      </c>
      <c r="D3856" s="61">
        <v>1041.90723</v>
      </c>
      <c r="E3856" s="61">
        <v>0</v>
      </c>
      <c r="F3856" s="61">
        <v>1041.90723</v>
      </c>
    </row>
    <row r="3857" spans="1:6" s="55" customFormat="1" x14ac:dyDescent="0.25">
      <c r="A3857" s="51" t="str">
        <f t="shared" si="60"/>
        <v>A</v>
      </c>
      <c r="B3857" s="59" t="s">
        <v>258</v>
      </c>
      <c r="C3857" s="60" t="s">
        <v>12</v>
      </c>
      <c r="D3857" s="61">
        <v>479.33620999999999</v>
      </c>
      <c r="E3857" s="61">
        <v>0</v>
      </c>
      <c r="F3857" s="61">
        <v>479.33620999999999</v>
      </c>
    </row>
    <row r="3858" spans="1:6" s="55" customFormat="1" x14ac:dyDescent="0.25">
      <c r="A3858" s="51" t="str">
        <f t="shared" si="60"/>
        <v>A</v>
      </c>
      <c r="B3858" s="59" t="s">
        <v>258</v>
      </c>
      <c r="C3858" s="60" t="s">
        <v>15</v>
      </c>
      <c r="D3858" s="61">
        <v>17.270289999999999</v>
      </c>
      <c r="E3858" s="61">
        <v>0</v>
      </c>
      <c r="F3858" s="61">
        <v>17.270289999999999</v>
      </c>
    </row>
    <row r="3859" spans="1:6" s="55" customFormat="1" x14ac:dyDescent="0.25">
      <c r="A3859" s="51" t="str">
        <f t="shared" si="60"/>
        <v>A</v>
      </c>
      <c r="B3859" s="59" t="s">
        <v>258</v>
      </c>
      <c r="C3859" s="60" t="s">
        <v>16</v>
      </c>
      <c r="D3859" s="61">
        <v>1.0163599999999999</v>
      </c>
      <c r="E3859" s="61">
        <v>0</v>
      </c>
      <c r="F3859" s="61">
        <v>1.0163599999999999</v>
      </c>
    </row>
    <row r="3860" spans="1:6" s="55" customFormat="1" x14ac:dyDescent="0.25">
      <c r="A3860" s="51" t="str">
        <f t="shared" si="60"/>
        <v>A</v>
      </c>
      <c r="B3860" s="56" t="s">
        <v>258</v>
      </c>
      <c r="C3860" s="57" t="s">
        <v>17</v>
      </c>
      <c r="D3860" s="58">
        <v>3</v>
      </c>
      <c r="E3860" s="58">
        <v>0</v>
      </c>
      <c r="F3860" s="58">
        <v>3</v>
      </c>
    </row>
    <row r="3861" spans="1:6" s="55" customFormat="1" ht="36.75" thickBot="1" x14ac:dyDescent="0.3">
      <c r="A3861" s="51" t="str">
        <f t="shared" si="60"/>
        <v>A</v>
      </c>
      <c r="B3861" s="52" t="s">
        <v>1799</v>
      </c>
      <c r="C3861" s="53" t="s">
        <v>1800</v>
      </c>
      <c r="D3861" s="54">
        <v>5632.8761599999998</v>
      </c>
      <c r="E3861" s="54">
        <v>0</v>
      </c>
      <c r="F3861" s="54">
        <v>5632.8761599999998</v>
      </c>
    </row>
    <row r="3862" spans="1:6" s="55" customFormat="1" ht="15.75" thickTop="1" x14ac:dyDescent="0.25">
      <c r="A3862" s="51" t="str">
        <f t="shared" si="60"/>
        <v>A</v>
      </c>
      <c r="B3862" s="56" t="s">
        <v>258</v>
      </c>
      <c r="C3862" s="57" t="s">
        <v>10</v>
      </c>
      <c r="D3862" s="58">
        <v>5335.9374299999999</v>
      </c>
      <c r="E3862" s="58">
        <v>0</v>
      </c>
      <c r="F3862" s="58">
        <v>5335.9374299999999</v>
      </c>
    </row>
    <row r="3863" spans="1:6" s="55" customFormat="1" x14ac:dyDescent="0.25">
      <c r="A3863" s="51" t="str">
        <f t="shared" si="60"/>
        <v>A</v>
      </c>
      <c r="B3863" s="59" t="s">
        <v>258</v>
      </c>
      <c r="C3863" s="60" t="s">
        <v>11</v>
      </c>
      <c r="D3863" s="61">
        <v>2586.7325299999998</v>
      </c>
      <c r="E3863" s="61">
        <v>0</v>
      </c>
      <c r="F3863" s="61">
        <v>2586.7325299999998</v>
      </c>
    </row>
    <row r="3864" spans="1:6" s="55" customFormat="1" x14ac:dyDescent="0.25">
      <c r="A3864" s="51" t="str">
        <f t="shared" si="60"/>
        <v>A</v>
      </c>
      <c r="B3864" s="59" t="s">
        <v>258</v>
      </c>
      <c r="C3864" s="60" t="s">
        <v>12</v>
      </c>
      <c r="D3864" s="61">
        <v>2725.92443</v>
      </c>
      <c r="E3864" s="61">
        <v>0</v>
      </c>
      <c r="F3864" s="61">
        <v>2725.92443</v>
      </c>
    </row>
    <row r="3865" spans="1:6" s="55" customFormat="1" x14ac:dyDescent="0.25">
      <c r="A3865" s="51" t="str">
        <f t="shared" si="60"/>
        <v>A</v>
      </c>
      <c r="B3865" s="59" t="s">
        <v>258</v>
      </c>
      <c r="C3865" s="60" t="s">
        <v>15</v>
      </c>
      <c r="D3865" s="61">
        <v>9.6795100000000005</v>
      </c>
      <c r="E3865" s="61">
        <v>0</v>
      </c>
      <c r="F3865" s="61">
        <v>9.6795100000000005</v>
      </c>
    </row>
    <row r="3866" spans="1:6" s="55" customFormat="1" x14ac:dyDescent="0.25">
      <c r="A3866" s="51" t="str">
        <f t="shared" si="60"/>
        <v>A</v>
      </c>
      <c r="B3866" s="59" t="s">
        <v>258</v>
      </c>
      <c r="C3866" s="60" t="s">
        <v>16</v>
      </c>
      <c r="D3866" s="61">
        <v>13.600959999999999</v>
      </c>
      <c r="E3866" s="61">
        <v>0</v>
      </c>
      <c r="F3866" s="61">
        <v>13.600959999999999</v>
      </c>
    </row>
    <row r="3867" spans="1:6" s="55" customFormat="1" x14ac:dyDescent="0.25">
      <c r="A3867" s="51" t="str">
        <f t="shared" si="60"/>
        <v>A</v>
      </c>
      <c r="B3867" s="56" t="s">
        <v>258</v>
      </c>
      <c r="C3867" s="57" t="s">
        <v>17</v>
      </c>
      <c r="D3867" s="58">
        <v>296.93872999999996</v>
      </c>
      <c r="E3867" s="58">
        <v>0</v>
      </c>
      <c r="F3867" s="58">
        <v>296.93872999999996</v>
      </c>
    </row>
    <row r="3868" spans="1:6" s="55" customFormat="1" ht="54.75" thickBot="1" x14ac:dyDescent="0.3">
      <c r="A3868" s="51" t="str">
        <f t="shared" si="60"/>
        <v>A</v>
      </c>
      <c r="B3868" s="52" t="s">
        <v>1801</v>
      </c>
      <c r="C3868" s="53" t="s">
        <v>1802</v>
      </c>
      <c r="D3868" s="54">
        <v>155.00380000000001</v>
      </c>
      <c r="E3868" s="54">
        <v>0</v>
      </c>
      <c r="F3868" s="54">
        <v>155.00380000000001</v>
      </c>
    </row>
    <row r="3869" spans="1:6" s="55" customFormat="1" ht="15.75" thickTop="1" x14ac:dyDescent="0.25">
      <c r="A3869" s="51" t="str">
        <f t="shared" si="60"/>
        <v>A</v>
      </c>
      <c r="B3869" s="56" t="s">
        <v>258</v>
      </c>
      <c r="C3869" s="57" t="s">
        <v>10</v>
      </c>
      <c r="D3869" s="58">
        <v>155.00380000000001</v>
      </c>
      <c r="E3869" s="58">
        <v>0</v>
      </c>
      <c r="F3869" s="58">
        <v>155.00380000000001</v>
      </c>
    </row>
    <row r="3870" spans="1:6" s="55" customFormat="1" x14ac:dyDescent="0.25">
      <c r="A3870" s="51" t="str">
        <f t="shared" si="60"/>
        <v>A</v>
      </c>
      <c r="B3870" s="59" t="s">
        <v>258</v>
      </c>
      <c r="C3870" s="60" t="s">
        <v>11</v>
      </c>
      <c r="D3870" s="61">
        <v>110.80202</v>
      </c>
      <c r="E3870" s="61">
        <v>0</v>
      </c>
      <c r="F3870" s="61">
        <v>110.80202</v>
      </c>
    </row>
    <row r="3871" spans="1:6" s="55" customFormat="1" x14ac:dyDescent="0.25">
      <c r="A3871" s="51" t="str">
        <f t="shared" si="60"/>
        <v>A</v>
      </c>
      <c r="B3871" s="59" t="s">
        <v>258</v>
      </c>
      <c r="C3871" s="60" t="s">
        <v>12</v>
      </c>
      <c r="D3871" s="61">
        <v>42.721350000000001</v>
      </c>
      <c r="E3871" s="61">
        <v>0</v>
      </c>
      <c r="F3871" s="61">
        <v>42.721350000000001</v>
      </c>
    </row>
    <row r="3872" spans="1:6" s="55" customFormat="1" x14ac:dyDescent="0.25">
      <c r="A3872" s="51" t="str">
        <f t="shared" si="60"/>
        <v>A</v>
      </c>
      <c r="B3872" s="59" t="s">
        <v>258</v>
      </c>
      <c r="C3872" s="60" t="s">
        <v>15</v>
      </c>
      <c r="D3872" s="61">
        <v>4.4450000000000003E-2</v>
      </c>
      <c r="E3872" s="61">
        <v>0</v>
      </c>
      <c r="F3872" s="61">
        <v>4.4450000000000003E-2</v>
      </c>
    </row>
    <row r="3873" spans="1:6" s="55" customFormat="1" x14ac:dyDescent="0.25">
      <c r="A3873" s="51" t="str">
        <f t="shared" si="60"/>
        <v>A</v>
      </c>
      <c r="B3873" s="59" t="s">
        <v>258</v>
      </c>
      <c r="C3873" s="60" t="s">
        <v>16</v>
      </c>
      <c r="D3873" s="61">
        <v>1.43598</v>
      </c>
      <c r="E3873" s="61">
        <v>0</v>
      </c>
      <c r="F3873" s="61">
        <v>1.43598</v>
      </c>
    </row>
    <row r="3874" spans="1:6" s="55" customFormat="1" ht="36.75" thickBot="1" x14ac:dyDescent="0.3">
      <c r="A3874" s="51" t="str">
        <f t="shared" si="60"/>
        <v>A</v>
      </c>
      <c r="B3874" s="52" t="s">
        <v>1803</v>
      </c>
      <c r="C3874" s="53" t="s">
        <v>1804</v>
      </c>
      <c r="D3874" s="54">
        <v>51.462119999999999</v>
      </c>
      <c r="E3874" s="54">
        <v>0</v>
      </c>
      <c r="F3874" s="54">
        <v>51.462119999999999</v>
      </c>
    </row>
    <row r="3875" spans="1:6" s="55" customFormat="1" ht="15.75" thickTop="1" x14ac:dyDescent="0.25">
      <c r="A3875" s="51" t="str">
        <f t="shared" si="60"/>
        <v>A</v>
      </c>
      <c r="B3875" s="56" t="s">
        <v>258</v>
      </c>
      <c r="C3875" s="57" t="s">
        <v>10</v>
      </c>
      <c r="D3875" s="58">
        <v>51.462119999999999</v>
      </c>
      <c r="E3875" s="58">
        <v>0</v>
      </c>
      <c r="F3875" s="58">
        <v>51.462119999999999</v>
      </c>
    </row>
    <row r="3876" spans="1:6" s="55" customFormat="1" x14ac:dyDescent="0.25">
      <c r="A3876" s="51" t="str">
        <f t="shared" si="60"/>
        <v>A</v>
      </c>
      <c r="B3876" s="59" t="s">
        <v>258</v>
      </c>
      <c r="C3876" s="60" t="s">
        <v>11</v>
      </c>
      <c r="D3876" s="61">
        <v>40.357239999999997</v>
      </c>
      <c r="E3876" s="61">
        <v>0</v>
      </c>
      <c r="F3876" s="61">
        <v>40.357239999999997</v>
      </c>
    </row>
    <row r="3877" spans="1:6" s="55" customFormat="1" x14ac:dyDescent="0.25">
      <c r="A3877" s="51" t="str">
        <f t="shared" si="60"/>
        <v>A</v>
      </c>
      <c r="B3877" s="59" t="s">
        <v>258</v>
      </c>
      <c r="C3877" s="60" t="s">
        <v>12</v>
      </c>
      <c r="D3877" s="61">
        <v>10.535030000000001</v>
      </c>
      <c r="E3877" s="61">
        <v>0</v>
      </c>
      <c r="F3877" s="61">
        <v>10.535030000000001</v>
      </c>
    </row>
    <row r="3878" spans="1:6" s="55" customFormat="1" x14ac:dyDescent="0.25">
      <c r="A3878" s="51" t="str">
        <f t="shared" si="60"/>
        <v>A</v>
      </c>
      <c r="B3878" s="59" t="s">
        <v>258</v>
      </c>
      <c r="C3878" s="60" t="s">
        <v>16</v>
      </c>
      <c r="D3878" s="61">
        <v>0.56984999999999997</v>
      </c>
      <c r="E3878" s="61">
        <v>0</v>
      </c>
      <c r="F3878" s="61">
        <v>0.56984999999999997</v>
      </c>
    </row>
    <row r="3879" spans="1:6" s="55" customFormat="1" ht="36.75" thickBot="1" x14ac:dyDescent="0.3">
      <c r="A3879" s="51" t="str">
        <f t="shared" si="60"/>
        <v>A</v>
      </c>
      <c r="B3879" s="52" t="s">
        <v>1805</v>
      </c>
      <c r="C3879" s="53" t="s">
        <v>1806</v>
      </c>
      <c r="D3879" s="54">
        <v>50.856310000000008</v>
      </c>
      <c r="E3879" s="54">
        <v>0</v>
      </c>
      <c r="F3879" s="54">
        <v>50.856310000000008</v>
      </c>
    </row>
    <row r="3880" spans="1:6" s="55" customFormat="1" ht="15.75" thickTop="1" x14ac:dyDescent="0.25">
      <c r="A3880" s="51" t="str">
        <f t="shared" si="60"/>
        <v>A</v>
      </c>
      <c r="B3880" s="56" t="s">
        <v>258</v>
      </c>
      <c r="C3880" s="57" t="s">
        <v>10</v>
      </c>
      <c r="D3880" s="58">
        <v>50.856310000000008</v>
      </c>
      <c r="E3880" s="58">
        <v>0</v>
      </c>
      <c r="F3880" s="58">
        <v>50.856310000000008</v>
      </c>
    </row>
    <row r="3881" spans="1:6" s="55" customFormat="1" x14ac:dyDescent="0.25">
      <c r="A3881" s="51" t="str">
        <f t="shared" si="60"/>
        <v>A</v>
      </c>
      <c r="B3881" s="59" t="s">
        <v>258</v>
      </c>
      <c r="C3881" s="60" t="s">
        <v>11</v>
      </c>
      <c r="D3881" s="61">
        <v>36.793680000000002</v>
      </c>
      <c r="E3881" s="61">
        <v>0</v>
      </c>
      <c r="F3881" s="61">
        <v>36.793680000000002</v>
      </c>
    </row>
    <row r="3882" spans="1:6" s="55" customFormat="1" x14ac:dyDescent="0.25">
      <c r="A3882" s="51" t="str">
        <f t="shared" si="60"/>
        <v>A</v>
      </c>
      <c r="B3882" s="59" t="s">
        <v>258</v>
      </c>
      <c r="C3882" s="60" t="s">
        <v>12</v>
      </c>
      <c r="D3882" s="61">
        <v>13.7014</v>
      </c>
      <c r="E3882" s="61">
        <v>0</v>
      </c>
      <c r="F3882" s="61">
        <v>13.7014</v>
      </c>
    </row>
    <row r="3883" spans="1:6" s="55" customFormat="1" x14ac:dyDescent="0.25">
      <c r="A3883" s="51" t="str">
        <f t="shared" si="60"/>
        <v>A</v>
      </c>
      <c r="B3883" s="59" t="s">
        <v>258</v>
      </c>
      <c r="C3883" s="60" t="s">
        <v>16</v>
      </c>
      <c r="D3883" s="61">
        <v>0.36123</v>
      </c>
      <c r="E3883" s="61">
        <v>0</v>
      </c>
      <c r="F3883" s="61">
        <v>0.36123</v>
      </c>
    </row>
    <row r="3884" spans="1:6" s="55" customFormat="1" ht="54.75" thickBot="1" x14ac:dyDescent="0.3">
      <c r="A3884" s="51" t="str">
        <f t="shared" si="60"/>
        <v>A</v>
      </c>
      <c r="B3884" s="52" t="s">
        <v>1807</v>
      </c>
      <c r="C3884" s="53" t="s">
        <v>1808</v>
      </c>
      <c r="D3884" s="54">
        <v>204.64599999999999</v>
      </c>
      <c r="E3884" s="54">
        <v>0</v>
      </c>
      <c r="F3884" s="54">
        <v>204.64599999999999</v>
      </c>
    </row>
    <row r="3885" spans="1:6" s="55" customFormat="1" ht="15.75" thickTop="1" x14ac:dyDescent="0.25">
      <c r="A3885" s="51" t="str">
        <f t="shared" si="60"/>
        <v>A</v>
      </c>
      <c r="B3885" s="56" t="s">
        <v>258</v>
      </c>
      <c r="C3885" s="57" t="s">
        <v>10</v>
      </c>
      <c r="D3885" s="58">
        <v>193.54848999999999</v>
      </c>
      <c r="E3885" s="58">
        <v>0</v>
      </c>
      <c r="F3885" s="58">
        <v>193.54848999999999</v>
      </c>
    </row>
    <row r="3886" spans="1:6" s="55" customFormat="1" x14ac:dyDescent="0.25">
      <c r="A3886" s="51" t="str">
        <f t="shared" si="60"/>
        <v>A</v>
      </c>
      <c r="B3886" s="59" t="s">
        <v>258</v>
      </c>
      <c r="C3886" s="60" t="s">
        <v>11</v>
      </c>
      <c r="D3886" s="61">
        <v>155.38650000000001</v>
      </c>
      <c r="E3886" s="61">
        <v>0</v>
      </c>
      <c r="F3886" s="61">
        <v>155.38650000000001</v>
      </c>
    </row>
    <row r="3887" spans="1:6" s="55" customFormat="1" x14ac:dyDescent="0.25">
      <c r="A3887" s="51" t="str">
        <f t="shared" si="60"/>
        <v>A</v>
      </c>
      <c r="B3887" s="59" t="s">
        <v>258</v>
      </c>
      <c r="C3887" s="60" t="s">
        <v>12</v>
      </c>
      <c r="D3887" s="61">
        <v>32.215650000000004</v>
      </c>
      <c r="E3887" s="61">
        <v>0</v>
      </c>
      <c r="F3887" s="61">
        <v>32.215650000000004</v>
      </c>
    </row>
    <row r="3888" spans="1:6" s="55" customFormat="1" x14ac:dyDescent="0.25">
      <c r="A3888" s="51" t="str">
        <f t="shared" si="60"/>
        <v>A</v>
      </c>
      <c r="B3888" s="59" t="s">
        <v>258</v>
      </c>
      <c r="C3888" s="60" t="s">
        <v>15</v>
      </c>
      <c r="D3888" s="61">
        <v>4.63</v>
      </c>
      <c r="E3888" s="61">
        <v>0</v>
      </c>
      <c r="F3888" s="61">
        <v>4.63</v>
      </c>
    </row>
    <row r="3889" spans="1:6" s="55" customFormat="1" x14ac:dyDescent="0.25">
      <c r="A3889" s="51" t="str">
        <f t="shared" si="60"/>
        <v>A</v>
      </c>
      <c r="B3889" s="59" t="s">
        <v>258</v>
      </c>
      <c r="C3889" s="60" t="s">
        <v>16</v>
      </c>
      <c r="D3889" s="61">
        <v>1.3163399999999998</v>
      </c>
      <c r="E3889" s="61">
        <v>0</v>
      </c>
      <c r="F3889" s="61">
        <v>1.3163399999999998</v>
      </c>
    </row>
    <row r="3890" spans="1:6" s="55" customFormat="1" x14ac:dyDescent="0.25">
      <c r="A3890" s="51" t="str">
        <f t="shared" si="60"/>
        <v>A</v>
      </c>
      <c r="B3890" s="56" t="s">
        <v>258</v>
      </c>
      <c r="C3890" s="57" t="s">
        <v>17</v>
      </c>
      <c r="D3890" s="58">
        <v>11.09751</v>
      </c>
      <c r="E3890" s="58">
        <v>0</v>
      </c>
      <c r="F3890" s="58">
        <v>11.09751</v>
      </c>
    </row>
    <row r="3891" spans="1:6" s="55" customFormat="1" ht="18.75" thickBot="1" x14ac:dyDescent="0.3">
      <c r="A3891" s="51" t="str">
        <f t="shared" si="60"/>
        <v>A</v>
      </c>
      <c r="B3891" s="52" t="s">
        <v>1809</v>
      </c>
      <c r="C3891" s="53" t="s">
        <v>1745</v>
      </c>
      <c r="D3891" s="54">
        <v>5406.8533800000005</v>
      </c>
      <c r="E3891" s="54">
        <v>63.949550000000002</v>
      </c>
      <c r="F3891" s="54">
        <v>5342.9038300000002</v>
      </c>
    </row>
    <row r="3892" spans="1:6" s="55" customFormat="1" ht="15.75" thickTop="1" x14ac:dyDescent="0.25">
      <c r="A3892" s="51" t="str">
        <f t="shared" si="60"/>
        <v>A</v>
      </c>
      <c r="B3892" s="56" t="s">
        <v>258</v>
      </c>
      <c r="C3892" s="57" t="s">
        <v>10</v>
      </c>
      <c r="D3892" s="58">
        <v>5176.39318</v>
      </c>
      <c r="E3892" s="58">
        <v>63.949550000000002</v>
      </c>
      <c r="F3892" s="58">
        <v>5112.4436299999998</v>
      </c>
    </row>
    <row r="3893" spans="1:6" s="55" customFormat="1" x14ac:dyDescent="0.25">
      <c r="A3893" s="51" t="str">
        <f t="shared" si="60"/>
        <v>A</v>
      </c>
      <c r="B3893" s="59" t="s">
        <v>258</v>
      </c>
      <c r="C3893" s="60" t="s">
        <v>11</v>
      </c>
      <c r="D3893" s="61">
        <v>2547.0413199999998</v>
      </c>
      <c r="E3893" s="61">
        <v>11</v>
      </c>
      <c r="F3893" s="61">
        <v>2536.0413199999998</v>
      </c>
    </row>
    <row r="3894" spans="1:6" s="55" customFormat="1" x14ac:dyDescent="0.25">
      <c r="A3894" s="51" t="str">
        <f t="shared" si="60"/>
        <v>A</v>
      </c>
      <c r="B3894" s="59" t="s">
        <v>258</v>
      </c>
      <c r="C3894" s="60" t="s">
        <v>12</v>
      </c>
      <c r="D3894" s="61">
        <v>2394.1575999999995</v>
      </c>
      <c r="E3894" s="61">
        <v>52.949550000000002</v>
      </c>
      <c r="F3894" s="61">
        <v>2341.2080499999997</v>
      </c>
    </row>
    <row r="3895" spans="1:6" s="55" customFormat="1" x14ac:dyDescent="0.25">
      <c r="A3895" s="51" t="str">
        <f t="shared" si="60"/>
        <v>A</v>
      </c>
      <c r="B3895" s="59" t="s">
        <v>258</v>
      </c>
      <c r="C3895" s="60" t="s">
        <v>2</v>
      </c>
      <c r="D3895" s="61">
        <v>1.2493800000000002</v>
      </c>
      <c r="E3895" s="61">
        <v>0</v>
      </c>
      <c r="F3895" s="61">
        <v>1.2493800000000002</v>
      </c>
    </row>
    <row r="3896" spans="1:6" s="55" customFormat="1" x14ac:dyDescent="0.25">
      <c r="A3896" s="51" t="str">
        <f t="shared" si="60"/>
        <v>A</v>
      </c>
      <c r="B3896" s="59" t="s">
        <v>258</v>
      </c>
      <c r="C3896" s="60" t="s">
        <v>15</v>
      </c>
      <c r="D3896" s="61">
        <v>3.3931300000000002</v>
      </c>
      <c r="E3896" s="61">
        <v>0</v>
      </c>
      <c r="F3896" s="61">
        <v>3.3931300000000002</v>
      </c>
    </row>
    <row r="3897" spans="1:6" s="55" customFormat="1" x14ac:dyDescent="0.25">
      <c r="A3897" s="51" t="str">
        <f t="shared" si="60"/>
        <v>A</v>
      </c>
      <c r="B3897" s="59" t="s">
        <v>258</v>
      </c>
      <c r="C3897" s="60" t="s">
        <v>16</v>
      </c>
      <c r="D3897" s="61">
        <v>230.55175</v>
      </c>
      <c r="E3897" s="61">
        <v>0</v>
      </c>
      <c r="F3897" s="61">
        <v>230.55175</v>
      </c>
    </row>
    <row r="3898" spans="1:6" s="55" customFormat="1" x14ac:dyDescent="0.25">
      <c r="A3898" s="51" t="str">
        <f t="shared" si="60"/>
        <v>A</v>
      </c>
      <c r="B3898" s="56" t="s">
        <v>258</v>
      </c>
      <c r="C3898" s="57" t="s">
        <v>17</v>
      </c>
      <c r="D3898" s="58">
        <v>230.46020000000001</v>
      </c>
      <c r="E3898" s="58">
        <v>0</v>
      </c>
      <c r="F3898" s="58">
        <v>230.46020000000001</v>
      </c>
    </row>
    <row r="3899" spans="1:6" s="55" customFormat="1" ht="36.75" thickBot="1" x14ac:dyDescent="0.3">
      <c r="A3899" s="51" t="str">
        <f t="shared" si="60"/>
        <v>A</v>
      </c>
      <c r="B3899" s="52" t="s">
        <v>1810</v>
      </c>
      <c r="C3899" s="53" t="s">
        <v>1811</v>
      </c>
      <c r="D3899" s="54">
        <v>33.699300000000001</v>
      </c>
      <c r="E3899" s="54">
        <v>33.699300000000001</v>
      </c>
      <c r="F3899" s="54">
        <v>0</v>
      </c>
    </row>
    <row r="3900" spans="1:6" s="55" customFormat="1" ht="15.75" thickTop="1" x14ac:dyDescent="0.25">
      <c r="A3900" s="51" t="str">
        <f t="shared" si="60"/>
        <v>A</v>
      </c>
      <c r="B3900" s="56" t="s">
        <v>258</v>
      </c>
      <c r="C3900" s="57" t="s">
        <v>10</v>
      </c>
      <c r="D3900" s="58">
        <v>33.699300000000001</v>
      </c>
      <c r="E3900" s="58">
        <v>33.699300000000001</v>
      </c>
      <c r="F3900" s="58">
        <v>0</v>
      </c>
    </row>
    <row r="3901" spans="1:6" s="55" customFormat="1" x14ac:dyDescent="0.25">
      <c r="A3901" s="51" t="str">
        <f t="shared" si="60"/>
        <v>A</v>
      </c>
      <c r="B3901" s="59" t="s">
        <v>258</v>
      </c>
      <c r="C3901" s="60" t="s">
        <v>11</v>
      </c>
      <c r="D3901" s="61">
        <v>11</v>
      </c>
      <c r="E3901" s="61">
        <v>11</v>
      </c>
      <c r="F3901" s="61">
        <v>0</v>
      </c>
    </row>
    <row r="3902" spans="1:6" s="55" customFormat="1" x14ac:dyDescent="0.25">
      <c r="A3902" s="51" t="str">
        <f t="shared" si="60"/>
        <v>A</v>
      </c>
      <c r="B3902" s="59" t="s">
        <v>258</v>
      </c>
      <c r="C3902" s="60" t="s">
        <v>12</v>
      </c>
      <c r="D3902" s="61">
        <v>22.699300000000001</v>
      </c>
      <c r="E3902" s="61">
        <v>22.699300000000001</v>
      </c>
      <c r="F3902" s="61">
        <v>0</v>
      </c>
    </row>
    <row r="3903" spans="1:6" s="55" customFormat="1" ht="36.75" thickBot="1" x14ac:dyDescent="0.3">
      <c r="A3903" s="51" t="str">
        <f t="shared" si="60"/>
        <v>A</v>
      </c>
      <c r="B3903" s="52" t="s">
        <v>1812</v>
      </c>
      <c r="C3903" s="53" t="s">
        <v>1745</v>
      </c>
      <c r="D3903" s="54">
        <v>5287.4772800000001</v>
      </c>
      <c r="E3903" s="54">
        <v>30.250250000000001</v>
      </c>
      <c r="F3903" s="54">
        <v>5257.22703</v>
      </c>
    </row>
    <row r="3904" spans="1:6" s="55" customFormat="1" ht="15.75" thickTop="1" x14ac:dyDescent="0.25">
      <c r="A3904" s="51" t="str">
        <f t="shared" si="60"/>
        <v>A</v>
      </c>
      <c r="B3904" s="56" t="s">
        <v>258</v>
      </c>
      <c r="C3904" s="57" t="s">
        <v>10</v>
      </c>
      <c r="D3904" s="58">
        <v>5057.0170800000005</v>
      </c>
      <c r="E3904" s="58">
        <v>30.250250000000001</v>
      </c>
      <c r="F3904" s="58">
        <v>5026.7668300000005</v>
      </c>
    </row>
    <row r="3905" spans="1:6" s="55" customFormat="1" x14ac:dyDescent="0.25">
      <c r="A3905" s="51" t="str">
        <f t="shared" si="60"/>
        <v>A</v>
      </c>
      <c r="B3905" s="59" t="s">
        <v>258</v>
      </c>
      <c r="C3905" s="60" t="s">
        <v>11</v>
      </c>
      <c r="D3905" s="61">
        <v>2536.0413199999998</v>
      </c>
      <c r="E3905" s="61">
        <v>0</v>
      </c>
      <c r="F3905" s="61">
        <v>2536.0413199999998</v>
      </c>
    </row>
    <row r="3906" spans="1:6" s="55" customFormat="1" x14ac:dyDescent="0.25">
      <c r="A3906" s="51" t="str">
        <f t="shared" si="60"/>
        <v>A</v>
      </c>
      <c r="B3906" s="59" t="s">
        <v>258</v>
      </c>
      <c r="C3906" s="60" t="s">
        <v>12</v>
      </c>
      <c r="D3906" s="61">
        <v>2340.5315000000001</v>
      </c>
      <c r="E3906" s="61">
        <v>30.250250000000001</v>
      </c>
      <c r="F3906" s="61">
        <v>2310.28125</v>
      </c>
    </row>
    <row r="3907" spans="1:6" s="55" customFormat="1" x14ac:dyDescent="0.25">
      <c r="A3907" s="51" t="str">
        <f t="shared" si="60"/>
        <v>A</v>
      </c>
      <c r="B3907" s="59" t="s">
        <v>258</v>
      </c>
      <c r="C3907" s="60" t="s">
        <v>2</v>
      </c>
      <c r="D3907" s="61">
        <v>1.2493800000000002</v>
      </c>
      <c r="E3907" s="61">
        <v>0</v>
      </c>
      <c r="F3907" s="61">
        <v>1.2493800000000002</v>
      </c>
    </row>
    <row r="3908" spans="1:6" s="55" customFormat="1" x14ac:dyDescent="0.25">
      <c r="A3908" s="51" t="str">
        <f t="shared" ref="A3908:A3971" si="61">IF(OR(D3908&lt;&gt;0,),"A","B")</f>
        <v>A</v>
      </c>
      <c r="B3908" s="59" t="s">
        <v>258</v>
      </c>
      <c r="C3908" s="60" t="s">
        <v>15</v>
      </c>
      <c r="D3908" s="61">
        <v>3.3931300000000002</v>
      </c>
      <c r="E3908" s="61">
        <v>0</v>
      </c>
      <c r="F3908" s="61">
        <v>3.3931300000000002</v>
      </c>
    </row>
    <row r="3909" spans="1:6" s="55" customFormat="1" x14ac:dyDescent="0.25">
      <c r="A3909" s="51" t="str">
        <f t="shared" si="61"/>
        <v>A</v>
      </c>
      <c r="B3909" s="59" t="s">
        <v>258</v>
      </c>
      <c r="C3909" s="60" t="s">
        <v>16</v>
      </c>
      <c r="D3909" s="61">
        <v>175.80175</v>
      </c>
      <c r="E3909" s="61">
        <v>0</v>
      </c>
      <c r="F3909" s="61">
        <v>175.80175</v>
      </c>
    </row>
    <row r="3910" spans="1:6" s="55" customFormat="1" x14ac:dyDescent="0.25">
      <c r="A3910" s="51" t="str">
        <f t="shared" si="61"/>
        <v>A</v>
      </c>
      <c r="B3910" s="56" t="s">
        <v>258</v>
      </c>
      <c r="C3910" s="57" t="s">
        <v>17</v>
      </c>
      <c r="D3910" s="58">
        <v>230.46020000000001</v>
      </c>
      <c r="E3910" s="58">
        <v>0</v>
      </c>
      <c r="F3910" s="58">
        <v>230.46020000000001</v>
      </c>
    </row>
    <row r="3911" spans="1:6" s="55" customFormat="1" ht="54.75" thickBot="1" x14ac:dyDescent="0.3">
      <c r="A3911" s="51" t="str">
        <f t="shared" si="61"/>
        <v>A</v>
      </c>
      <c r="B3911" s="52" t="s">
        <v>1813</v>
      </c>
      <c r="C3911" s="53" t="s">
        <v>1814</v>
      </c>
      <c r="D3911" s="54">
        <v>85.6768</v>
      </c>
      <c r="E3911" s="54">
        <v>0</v>
      </c>
      <c r="F3911" s="54">
        <v>85.6768</v>
      </c>
    </row>
    <row r="3912" spans="1:6" s="55" customFormat="1" ht="15.75" thickTop="1" x14ac:dyDescent="0.25">
      <c r="A3912" s="51" t="str">
        <f t="shared" si="61"/>
        <v>A</v>
      </c>
      <c r="B3912" s="56" t="s">
        <v>258</v>
      </c>
      <c r="C3912" s="57" t="s">
        <v>10</v>
      </c>
      <c r="D3912" s="58">
        <v>85.6768</v>
      </c>
      <c r="E3912" s="58">
        <v>0</v>
      </c>
      <c r="F3912" s="58">
        <v>85.6768</v>
      </c>
    </row>
    <row r="3913" spans="1:6" s="55" customFormat="1" x14ac:dyDescent="0.25">
      <c r="A3913" s="51" t="str">
        <f t="shared" si="61"/>
        <v>A</v>
      </c>
      <c r="B3913" s="59" t="s">
        <v>258</v>
      </c>
      <c r="C3913" s="60" t="s">
        <v>12</v>
      </c>
      <c r="D3913" s="61">
        <v>30.9268</v>
      </c>
      <c r="E3913" s="61">
        <v>0</v>
      </c>
      <c r="F3913" s="61">
        <v>30.9268</v>
      </c>
    </row>
    <row r="3914" spans="1:6" s="55" customFormat="1" x14ac:dyDescent="0.25">
      <c r="A3914" s="51" t="str">
        <f t="shared" si="61"/>
        <v>A</v>
      </c>
      <c r="B3914" s="59" t="s">
        <v>258</v>
      </c>
      <c r="C3914" s="60" t="s">
        <v>16</v>
      </c>
      <c r="D3914" s="61">
        <v>54.75</v>
      </c>
      <c r="E3914" s="61">
        <v>0</v>
      </c>
      <c r="F3914" s="61">
        <v>54.75</v>
      </c>
    </row>
    <row r="3915" spans="1:6" s="55" customFormat="1" ht="36.75" thickBot="1" x14ac:dyDescent="0.3">
      <c r="A3915" s="51" t="str">
        <f t="shared" si="61"/>
        <v>A</v>
      </c>
      <c r="B3915" s="52" t="s">
        <v>1815</v>
      </c>
      <c r="C3915" s="53" t="s">
        <v>1739</v>
      </c>
      <c r="D3915" s="54">
        <v>946.96704</v>
      </c>
      <c r="E3915" s="54">
        <v>149.26187999999999</v>
      </c>
      <c r="F3915" s="54">
        <v>797.70515999999998</v>
      </c>
    </row>
    <row r="3916" spans="1:6" s="55" customFormat="1" ht="15.75" thickTop="1" x14ac:dyDescent="0.25">
      <c r="A3916" s="51" t="str">
        <f t="shared" si="61"/>
        <v>A</v>
      </c>
      <c r="B3916" s="56" t="s">
        <v>258</v>
      </c>
      <c r="C3916" s="57" t="s">
        <v>10</v>
      </c>
      <c r="D3916" s="58">
        <v>926.54644000000008</v>
      </c>
      <c r="E3916" s="58">
        <v>149.26187999999999</v>
      </c>
      <c r="F3916" s="58">
        <v>777.28456000000006</v>
      </c>
    </row>
    <row r="3917" spans="1:6" s="55" customFormat="1" x14ac:dyDescent="0.25">
      <c r="A3917" s="51" t="str">
        <f t="shared" si="61"/>
        <v>A</v>
      </c>
      <c r="B3917" s="59" t="s">
        <v>258</v>
      </c>
      <c r="C3917" s="60" t="s">
        <v>11</v>
      </c>
      <c r="D3917" s="61">
        <v>409.15315000000004</v>
      </c>
      <c r="E3917" s="61">
        <v>0</v>
      </c>
      <c r="F3917" s="61">
        <v>409.15315000000004</v>
      </c>
    </row>
    <row r="3918" spans="1:6" s="55" customFormat="1" x14ac:dyDescent="0.25">
      <c r="A3918" s="51" t="str">
        <f t="shared" si="61"/>
        <v>A</v>
      </c>
      <c r="B3918" s="59" t="s">
        <v>258</v>
      </c>
      <c r="C3918" s="60" t="s">
        <v>12</v>
      </c>
      <c r="D3918" s="61">
        <v>364.23765999999995</v>
      </c>
      <c r="E3918" s="61">
        <v>0</v>
      </c>
      <c r="F3918" s="61">
        <v>364.23765999999995</v>
      </c>
    </row>
    <row r="3919" spans="1:6" s="55" customFormat="1" x14ac:dyDescent="0.25">
      <c r="A3919" s="51" t="str">
        <f t="shared" si="61"/>
        <v>A</v>
      </c>
      <c r="B3919" s="59" t="s">
        <v>258</v>
      </c>
      <c r="C3919" s="60" t="s">
        <v>14</v>
      </c>
      <c r="D3919" s="61">
        <v>149.26187999999999</v>
      </c>
      <c r="E3919" s="61">
        <v>149.26187999999999</v>
      </c>
      <c r="F3919" s="61">
        <v>0</v>
      </c>
    </row>
    <row r="3920" spans="1:6" s="55" customFormat="1" x14ac:dyDescent="0.25">
      <c r="A3920" s="51" t="str">
        <f t="shared" si="61"/>
        <v>A</v>
      </c>
      <c r="B3920" s="59" t="s">
        <v>258</v>
      </c>
      <c r="C3920" s="60" t="s">
        <v>15</v>
      </c>
      <c r="D3920" s="61">
        <v>0.89375000000000004</v>
      </c>
      <c r="E3920" s="61">
        <v>0</v>
      </c>
      <c r="F3920" s="61">
        <v>0.89375000000000004</v>
      </c>
    </row>
    <row r="3921" spans="1:6" s="55" customFormat="1" x14ac:dyDescent="0.25">
      <c r="A3921" s="51" t="str">
        <f t="shared" si="61"/>
        <v>A</v>
      </c>
      <c r="B3921" s="59" t="s">
        <v>258</v>
      </c>
      <c r="C3921" s="60" t="s">
        <v>16</v>
      </c>
      <c r="D3921" s="61">
        <v>3</v>
      </c>
      <c r="E3921" s="61">
        <v>0</v>
      </c>
      <c r="F3921" s="61">
        <v>3</v>
      </c>
    </row>
    <row r="3922" spans="1:6" s="55" customFormat="1" x14ac:dyDescent="0.25">
      <c r="A3922" s="51" t="str">
        <f t="shared" si="61"/>
        <v>A</v>
      </c>
      <c r="B3922" s="56" t="s">
        <v>258</v>
      </c>
      <c r="C3922" s="57" t="s">
        <v>17</v>
      </c>
      <c r="D3922" s="58">
        <v>20.4206</v>
      </c>
      <c r="E3922" s="58">
        <v>0</v>
      </c>
      <c r="F3922" s="58">
        <v>20.4206</v>
      </c>
    </row>
    <row r="3923" spans="1:6" s="55" customFormat="1" ht="18.75" thickBot="1" x14ac:dyDescent="0.3">
      <c r="A3923" s="51" t="str">
        <f t="shared" si="61"/>
        <v>A</v>
      </c>
      <c r="B3923" s="52" t="s">
        <v>1816</v>
      </c>
      <c r="C3923" s="53" t="s">
        <v>1747</v>
      </c>
      <c r="D3923" s="54">
        <v>2218.5226600000001</v>
      </c>
      <c r="E3923" s="54">
        <v>636.44626000000005</v>
      </c>
      <c r="F3923" s="54">
        <v>1582.0763999999999</v>
      </c>
    </row>
    <row r="3924" spans="1:6" s="55" customFormat="1" ht="15.75" thickTop="1" x14ac:dyDescent="0.25">
      <c r="A3924" s="51" t="str">
        <f t="shared" si="61"/>
        <v>A</v>
      </c>
      <c r="B3924" s="56" t="s">
        <v>258</v>
      </c>
      <c r="C3924" s="57" t="s">
        <v>10</v>
      </c>
      <c r="D3924" s="58">
        <v>2117.4615199999998</v>
      </c>
      <c r="E3924" s="58">
        <v>636.44626000000005</v>
      </c>
      <c r="F3924" s="58">
        <v>1481.0152599999999</v>
      </c>
    </row>
    <row r="3925" spans="1:6" s="55" customFormat="1" x14ac:dyDescent="0.25">
      <c r="A3925" s="51" t="str">
        <f t="shared" si="61"/>
        <v>A</v>
      </c>
      <c r="B3925" s="59" t="s">
        <v>258</v>
      </c>
      <c r="C3925" s="60" t="s">
        <v>11</v>
      </c>
      <c r="D3925" s="61">
        <v>1027.33754</v>
      </c>
      <c r="E3925" s="61">
        <v>0</v>
      </c>
      <c r="F3925" s="61">
        <v>1027.33754</v>
      </c>
    </row>
    <row r="3926" spans="1:6" s="55" customFormat="1" x14ac:dyDescent="0.25">
      <c r="A3926" s="51" t="str">
        <f t="shared" si="61"/>
        <v>A</v>
      </c>
      <c r="B3926" s="59" t="s">
        <v>258</v>
      </c>
      <c r="C3926" s="60" t="s">
        <v>12</v>
      </c>
      <c r="D3926" s="61">
        <v>442.18590999999998</v>
      </c>
      <c r="E3926" s="61">
        <v>0</v>
      </c>
      <c r="F3926" s="61">
        <v>442.18590999999998</v>
      </c>
    </row>
    <row r="3927" spans="1:6" s="55" customFormat="1" x14ac:dyDescent="0.25">
      <c r="A3927" s="51" t="str">
        <f t="shared" si="61"/>
        <v>A</v>
      </c>
      <c r="B3927" s="59" t="s">
        <v>258</v>
      </c>
      <c r="C3927" s="60" t="s">
        <v>14</v>
      </c>
      <c r="D3927" s="61">
        <v>124.53003</v>
      </c>
      <c r="E3927" s="61">
        <v>124.53003</v>
      </c>
      <c r="F3927" s="61">
        <v>0</v>
      </c>
    </row>
    <row r="3928" spans="1:6" s="55" customFormat="1" x14ac:dyDescent="0.25">
      <c r="A3928" s="51" t="str">
        <f t="shared" si="61"/>
        <v>A</v>
      </c>
      <c r="B3928" s="59" t="s">
        <v>258</v>
      </c>
      <c r="C3928" s="60" t="s">
        <v>2</v>
      </c>
      <c r="D3928" s="61">
        <v>282.28228000000001</v>
      </c>
      <c r="E3928" s="61">
        <v>282.28228000000001</v>
      </c>
      <c r="F3928" s="61">
        <v>0</v>
      </c>
    </row>
    <row r="3929" spans="1:6" s="55" customFormat="1" x14ac:dyDescent="0.25">
      <c r="A3929" s="51" t="str">
        <f t="shared" si="61"/>
        <v>A</v>
      </c>
      <c r="B3929" s="59" t="s">
        <v>258</v>
      </c>
      <c r="C3929" s="60" t="s">
        <v>16</v>
      </c>
      <c r="D3929" s="61">
        <v>241.12575999999999</v>
      </c>
      <c r="E3929" s="61">
        <v>229.63395</v>
      </c>
      <c r="F3929" s="61">
        <v>11.491809999999999</v>
      </c>
    </row>
    <row r="3930" spans="1:6" s="55" customFormat="1" x14ac:dyDescent="0.25">
      <c r="A3930" s="51" t="str">
        <f t="shared" si="61"/>
        <v>A</v>
      </c>
      <c r="B3930" s="56" t="s">
        <v>258</v>
      </c>
      <c r="C3930" s="57" t="s">
        <v>17</v>
      </c>
      <c r="D3930" s="58">
        <v>101.06113999999999</v>
      </c>
      <c r="E3930" s="58">
        <v>0</v>
      </c>
      <c r="F3930" s="58">
        <v>101.06113999999999</v>
      </c>
    </row>
    <row r="3931" spans="1:6" s="55" customFormat="1" ht="18.75" thickBot="1" x14ac:dyDescent="0.3">
      <c r="A3931" s="51" t="str">
        <f t="shared" si="61"/>
        <v>A</v>
      </c>
      <c r="B3931" s="52" t="s">
        <v>1817</v>
      </c>
      <c r="C3931" s="53" t="s">
        <v>1749</v>
      </c>
      <c r="D3931" s="54">
        <v>1190.0617300000001</v>
      </c>
      <c r="E3931" s="54">
        <v>86.256299999999996</v>
      </c>
      <c r="F3931" s="54">
        <v>1103.8054300000001</v>
      </c>
    </row>
    <row r="3932" spans="1:6" s="55" customFormat="1" ht="15.75" thickTop="1" x14ac:dyDescent="0.25">
      <c r="A3932" s="51" t="str">
        <f t="shared" si="61"/>
        <v>A</v>
      </c>
      <c r="B3932" s="56" t="s">
        <v>258</v>
      </c>
      <c r="C3932" s="57" t="s">
        <v>10</v>
      </c>
      <c r="D3932" s="58">
        <v>1168.6148800000001</v>
      </c>
      <c r="E3932" s="58">
        <v>86.256299999999996</v>
      </c>
      <c r="F3932" s="58">
        <v>1082.3585800000001</v>
      </c>
    </row>
    <row r="3933" spans="1:6" s="55" customFormat="1" x14ac:dyDescent="0.25">
      <c r="A3933" s="51" t="str">
        <f t="shared" si="61"/>
        <v>A</v>
      </c>
      <c r="B3933" s="59" t="s">
        <v>258</v>
      </c>
      <c r="C3933" s="60" t="s">
        <v>11</v>
      </c>
      <c r="D3933" s="61">
        <v>577.80781000000002</v>
      </c>
      <c r="E3933" s="61">
        <v>0</v>
      </c>
      <c r="F3933" s="61">
        <v>577.80781000000002</v>
      </c>
    </row>
    <row r="3934" spans="1:6" s="55" customFormat="1" x14ac:dyDescent="0.25">
      <c r="A3934" s="51" t="str">
        <f t="shared" si="61"/>
        <v>A</v>
      </c>
      <c r="B3934" s="59" t="s">
        <v>258</v>
      </c>
      <c r="C3934" s="60" t="s">
        <v>12</v>
      </c>
      <c r="D3934" s="61">
        <v>484.73634000000004</v>
      </c>
      <c r="E3934" s="61">
        <v>0</v>
      </c>
      <c r="F3934" s="61">
        <v>484.73634000000004</v>
      </c>
    </row>
    <row r="3935" spans="1:6" s="55" customFormat="1" x14ac:dyDescent="0.25">
      <c r="A3935" s="51" t="str">
        <f t="shared" si="61"/>
        <v>A</v>
      </c>
      <c r="B3935" s="59" t="s">
        <v>258</v>
      </c>
      <c r="C3935" s="60" t="s">
        <v>14</v>
      </c>
      <c r="D3935" s="61">
        <v>86.256299999999996</v>
      </c>
      <c r="E3935" s="61">
        <v>86.256299999999996</v>
      </c>
      <c r="F3935" s="61">
        <v>0</v>
      </c>
    </row>
    <row r="3936" spans="1:6" s="55" customFormat="1" x14ac:dyDescent="0.25">
      <c r="A3936" s="51" t="str">
        <f t="shared" si="61"/>
        <v>A</v>
      </c>
      <c r="B3936" s="59" t="s">
        <v>258</v>
      </c>
      <c r="C3936" s="60" t="s">
        <v>15</v>
      </c>
      <c r="D3936" s="61">
        <v>1.6134999999999999</v>
      </c>
      <c r="E3936" s="61">
        <v>0</v>
      </c>
      <c r="F3936" s="61">
        <v>1.6134999999999999</v>
      </c>
    </row>
    <row r="3937" spans="1:6" s="55" customFormat="1" x14ac:dyDescent="0.25">
      <c r="A3937" s="51" t="str">
        <f t="shared" si="61"/>
        <v>A</v>
      </c>
      <c r="B3937" s="59" t="s">
        <v>258</v>
      </c>
      <c r="C3937" s="60" t="s">
        <v>16</v>
      </c>
      <c r="D3937" s="61">
        <v>18.20093</v>
      </c>
      <c r="E3937" s="61">
        <v>0</v>
      </c>
      <c r="F3937" s="61">
        <v>18.20093</v>
      </c>
    </row>
    <row r="3938" spans="1:6" s="55" customFormat="1" x14ac:dyDescent="0.25">
      <c r="A3938" s="51" t="str">
        <f t="shared" si="61"/>
        <v>A</v>
      </c>
      <c r="B3938" s="56" t="s">
        <v>258</v>
      </c>
      <c r="C3938" s="57" t="s">
        <v>17</v>
      </c>
      <c r="D3938" s="58">
        <v>21.446849999999998</v>
      </c>
      <c r="E3938" s="58">
        <v>0</v>
      </c>
      <c r="F3938" s="58">
        <v>21.446849999999998</v>
      </c>
    </row>
    <row r="3939" spans="1:6" s="55" customFormat="1" ht="36.75" thickBot="1" x14ac:dyDescent="0.3">
      <c r="A3939" s="51" t="str">
        <f t="shared" si="61"/>
        <v>A</v>
      </c>
      <c r="B3939" s="52" t="s">
        <v>1818</v>
      </c>
      <c r="C3939" s="53" t="s">
        <v>1751</v>
      </c>
      <c r="D3939" s="54">
        <v>1116.0304099999998</v>
      </c>
      <c r="E3939" s="54">
        <v>65.193919999999991</v>
      </c>
      <c r="F3939" s="54">
        <v>1050.8364899999999</v>
      </c>
    </row>
    <row r="3940" spans="1:6" s="55" customFormat="1" ht="15.75" thickTop="1" x14ac:dyDescent="0.25">
      <c r="A3940" s="51" t="str">
        <f t="shared" si="61"/>
        <v>A</v>
      </c>
      <c r="B3940" s="56" t="s">
        <v>258</v>
      </c>
      <c r="C3940" s="57" t="s">
        <v>10</v>
      </c>
      <c r="D3940" s="58">
        <v>1085.52341</v>
      </c>
      <c r="E3940" s="58">
        <v>65.193919999999991</v>
      </c>
      <c r="F3940" s="58">
        <v>1020.32949</v>
      </c>
    </row>
    <row r="3941" spans="1:6" s="55" customFormat="1" x14ac:dyDescent="0.25">
      <c r="A3941" s="51" t="str">
        <f t="shared" si="61"/>
        <v>A</v>
      </c>
      <c r="B3941" s="59" t="s">
        <v>258</v>
      </c>
      <c r="C3941" s="60" t="s">
        <v>11</v>
      </c>
      <c r="D3941" s="61">
        <v>459.04615000000001</v>
      </c>
      <c r="E3941" s="61">
        <v>0</v>
      </c>
      <c r="F3941" s="61">
        <v>459.04615000000001</v>
      </c>
    </row>
    <row r="3942" spans="1:6" s="55" customFormat="1" x14ac:dyDescent="0.25">
      <c r="A3942" s="51" t="str">
        <f t="shared" si="61"/>
        <v>A</v>
      </c>
      <c r="B3942" s="59" t="s">
        <v>258</v>
      </c>
      <c r="C3942" s="60" t="s">
        <v>12</v>
      </c>
      <c r="D3942" s="61">
        <v>561.21251000000007</v>
      </c>
      <c r="E3942" s="61">
        <v>0</v>
      </c>
      <c r="F3942" s="61">
        <v>561.21251000000007</v>
      </c>
    </row>
    <row r="3943" spans="1:6" s="55" customFormat="1" x14ac:dyDescent="0.25">
      <c r="A3943" s="51" t="str">
        <f t="shared" si="61"/>
        <v>A</v>
      </c>
      <c r="B3943" s="59" t="s">
        <v>258</v>
      </c>
      <c r="C3943" s="60" t="s">
        <v>14</v>
      </c>
      <c r="D3943" s="61">
        <v>65.193919999999991</v>
      </c>
      <c r="E3943" s="61">
        <v>65.193919999999991</v>
      </c>
      <c r="F3943" s="61">
        <v>0</v>
      </c>
    </row>
    <row r="3944" spans="1:6" s="55" customFormat="1" x14ac:dyDescent="0.25">
      <c r="A3944" s="51" t="str">
        <f t="shared" si="61"/>
        <v>A</v>
      </c>
      <c r="B3944" s="59" t="s">
        <v>258</v>
      </c>
      <c r="C3944" s="60" t="s">
        <v>16</v>
      </c>
      <c r="D3944" s="61">
        <v>7.0830000000000004E-2</v>
      </c>
      <c r="E3944" s="61">
        <v>0</v>
      </c>
      <c r="F3944" s="61">
        <v>7.0830000000000004E-2</v>
      </c>
    </row>
    <row r="3945" spans="1:6" s="55" customFormat="1" x14ac:dyDescent="0.25">
      <c r="A3945" s="51" t="str">
        <f t="shared" si="61"/>
        <v>A</v>
      </c>
      <c r="B3945" s="56" t="s">
        <v>258</v>
      </c>
      <c r="C3945" s="57" t="s">
        <v>17</v>
      </c>
      <c r="D3945" s="58">
        <v>30.507000000000001</v>
      </c>
      <c r="E3945" s="58">
        <v>0</v>
      </c>
      <c r="F3945" s="58">
        <v>30.507000000000001</v>
      </c>
    </row>
    <row r="3946" spans="1:6" s="55" customFormat="1" ht="36.75" thickBot="1" x14ac:dyDescent="0.3">
      <c r="A3946" s="51" t="str">
        <f t="shared" si="61"/>
        <v>A</v>
      </c>
      <c r="B3946" s="52" t="s">
        <v>1819</v>
      </c>
      <c r="C3946" s="53" t="s">
        <v>1753</v>
      </c>
      <c r="D3946" s="54">
        <v>5428.3936699999995</v>
      </c>
      <c r="E3946" s="54">
        <v>180.73435000000001</v>
      </c>
      <c r="F3946" s="54">
        <v>5247.6593199999998</v>
      </c>
    </row>
    <row r="3947" spans="1:6" s="55" customFormat="1" ht="15.75" thickTop="1" x14ac:dyDescent="0.25">
      <c r="A3947" s="51" t="str">
        <f t="shared" si="61"/>
        <v>A</v>
      </c>
      <c r="B3947" s="56" t="s">
        <v>258</v>
      </c>
      <c r="C3947" s="57" t="s">
        <v>10</v>
      </c>
      <c r="D3947" s="58">
        <v>5313.492659999999</v>
      </c>
      <c r="E3947" s="58">
        <v>180.73435000000001</v>
      </c>
      <c r="F3947" s="58">
        <v>5132.7583099999993</v>
      </c>
    </row>
    <row r="3948" spans="1:6" s="55" customFormat="1" x14ac:dyDescent="0.25">
      <c r="A3948" s="51" t="str">
        <f t="shared" si="61"/>
        <v>A</v>
      </c>
      <c r="B3948" s="59" t="s">
        <v>258</v>
      </c>
      <c r="C3948" s="60" t="s">
        <v>11</v>
      </c>
      <c r="D3948" s="61">
        <v>3703.61715</v>
      </c>
      <c r="E3948" s="61">
        <v>0</v>
      </c>
      <c r="F3948" s="61">
        <v>3703.61715</v>
      </c>
    </row>
    <row r="3949" spans="1:6" s="55" customFormat="1" x14ac:dyDescent="0.25">
      <c r="A3949" s="51" t="str">
        <f t="shared" si="61"/>
        <v>A</v>
      </c>
      <c r="B3949" s="59" t="s">
        <v>258</v>
      </c>
      <c r="C3949" s="60" t="s">
        <v>12</v>
      </c>
      <c r="D3949" s="61">
        <v>1150.1856200000002</v>
      </c>
      <c r="E3949" s="61">
        <v>0</v>
      </c>
      <c r="F3949" s="61">
        <v>1150.1856200000002</v>
      </c>
    </row>
    <row r="3950" spans="1:6" s="55" customFormat="1" x14ac:dyDescent="0.25">
      <c r="A3950" s="51" t="str">
        <f t="shared" si="61"/>
        <v>A</v>
      </c>
      <c r="B3950" s="59" t="s">
        <v>258</v>
      </c>
      <c r="C3950" s="60" t="s">
        <v>14</v>
      </c>
      <c r="D3950" s="61">
        <v>180.73435000000001</v>
      </c>
      <c r="E3950" s="61">
        <v>180.73435000000001</v>
      </c>
      <c r="F3950" s="61">
        <v>0</v>
      </c>
    </row>
    <row r="3951" spans="1:6" s="55" customFormat="1" x14ac:dyDescent="0.25">
      <c r="A3951" s="51" t="str">
        <f t="shared" si="61"/>
        <v>A</v>
      </c>
      <c r="B3951" s="59" t="s">
        <v>258</v>
      </c>
      <c r="C3951" s="60" t="s">
        <v>2</v>
      </c>
      <c r="D3951" s="61">
        <v>6.4369199999999998</v>
      </c>
      <c r="E3951" s="61">
        <v>0</v>
      </c>
      <c r="F3951" s="61">
        <v>6.4369199999999998</v>
      </c>
    </row>
    <row r="3952" spans="1:6" s="55" customFormat="1" x14ac:dyDescent="0.25">
      <c r="A3952" s="51" t="str">
        <f t="shared" si="61"/>
        <v>A</v>
      </c>
      <c r="B3952" s="59" t="s">
        <v>258</v>
      </c>
      <c r="C3952" s="60" t="s">
        <v>15</v>
      </c>
      <c r="D3952" s="61">
        <v>25.154869999999999</v>
      </c>
      <c r="E3952" s="61">
        <v>0</v>
      </c>
      <c r="F3952" s="61">
        <v>25.154869999999999</v>
      </c>
    </row>
    <row r="3953" spans="1:6" s="55" customFormat="1" x14ac:dyDescent="0.25">
      <c r="A3953" s="51" t="str">
        <f t="shared" si="61"/>
        <v>A</v>
      </c>
      <c r="B3953" s="59" t="s">
        <v>258</v>
      </c>
      <c r="C3953" s="60" t="s">
        <v>16</v>
      </c>
      <c r="D3953" s="61">
        <v>247.36375000000001</v>
      </c>
      <c r="E3953" s="61">
        <v>0</v>
      </c>
      <c r="F3953" s="61">
        <v>247.36375000000001</v>
      </c>
    </row>
    <row r="3954" spans="1:6" s="55" customFormat="1" x14ac:dyDescent="0.25">
      <c r="A3954" s="51" t="str">
        <f t="shared" si="61"/>
        <v>A</v>
      </c>
      <c r="B3954" s="56" t="s">
        <v>258</v>
      </c>
      <c r="C3954" s="57" t="s">
        <v>17</v>
      </c>
      <c r="D3954" s="58">
        <v>114.90101</v>
      </c>
      <c r="E3954" s="58">
        <v>0</v>
      </c>
      <c r="F3954" s="58">
        <v>114.90101</v>
      </c>
    </row>
    <row r="3955" spans="1:6" s="55" customFormat="1" ht="18.75" thickBot="1" x14ac:dyDescent="0.3">
      <c r="A3955" s="51" t="str">
        <f t="shared" si="61"/>
        <v>A</v>
      </c>
      <c r="B3955" s="52" t="s">
        <v>1820</v>
      </c>
      <c r="C3955" s="53" t="s">
        <v>1741</v>
      </c>
      <c r="D3955" s="54">
        <v>1187.0966400000002</v>
      </c>
      <c r="E3955" s="54">
        <v>36.048999999999999</v>
      </c>
      <c r="F3955" s="54">
        <v>1151.0476400000002</v>
      </c>
    </row>
    <row r="3956" spans="1:6" s="55" customFormat="1" ht="15.75" thickTop="1" x14ac:dyDescent="0.25">
      <c r="A3956" s="51" t="str">
        <f t="shared" si="61"/>
        <v>A</v>
      </c>
      <c r="B3956" s="56" t="s">
        <v>258</v>
      </c>
      <c r="C3956" s="57" t="s">
        <v>10</v>
      </c>
      <c r="D3956" s="58">
        <v>1182.7175400000001</v>
      </c>
      <c r="E3956" s="58">
        <v>36.048999999999999</v>
      </c>
      <c r="F3956" s="58">
        <v>1146.6685400000001</v>
      </c>
    </row>
    <row r="3957" spans="1:6" s="55" customFormat="1" x14ac:dyDescent="0.25">
      <c r="A3957" s="51" t="str">
        <f t="shared" si="61"/>
        <v>A</v>
      </c>
      <c r="B3957" s="59" t="s">
        <v>258</v>
      </c>
      <c r="C3957" s="60" t="s">
        <v>11</v>
      </c>
      <c r="D3957" s="61">
        <v>690.36060999999995</v>
      </c>
      <c r="E3957" s="61">
        <v>0</v>
      </c>
      <c r="F3957" s="61">
        <v>690.36060999999995</v>
      </c>
    </row>
    <row r="3958" spans="1:6" s="55" customFormat="1" x14ac:dyDescent="0.25">
      <c r="A3958" s="51" t="str">
        <f t="shared" si="61"/>
        <v>A</v>
      </c>
      <c r="B3958" s="59" t="s">
        <v>258</v>
      </c>
      <c r="C3958" s="60" t="s">
        <v>12</v>
      </c>
      <c r="D3958" s="61">
        <v>471.65990999999997</v>
      </c>
      <c r="E3958" s="61">
        <v>36.048999999999999</v>
      </c>
      <c r="F3958" s="61">
        <v>435.61090999999999</v>
      </c>
    </row>
    <row r="3959" spans="1:6" s="55" customFormat="1" x14ac:dyDescent="0.25">
      <c r="A3959" s="51" t="str">
        <f t="shared" si="61"/>
        <v>A</v>
      </c>
      <c r="B3959" s="59" t="s">
        <v>258</v>
      </c>
      <c r="C3959" s="60" t="s">
        <v>2</v>
      </c>
      <c r="D3959" s="61">
        <v>0.35089999999999999</v>
      </c>
      <c r="E3959" s="61">
        <v>0</v>
      </c>
      <c r="F3959" s="61">
        <v>0.35089999999999999</v>
      </c>
    </row>
    <row r="3960" spans="1:6" s="55" customFormat="1" x14ac:dyDescent="0.25">
      <c r="A3960" s="51" t="str">
        <f t="shared" si="61"/>
        <v>A</v>
      </c>
      <c r="B3960" s="59" t="s">
        <v>258</v>
      </c>
      <c r="C3960" s="60" t="s">
        <v>15</v>
      </c>
      <c r="D3960" s="61">
        <v>0.73799999999999999</v>
      </c>
      <c r="E3960" s="61">
        <v>0</v>
      </c>
      <c r="F3960" s="61">
        <v>0.73799999999999999</v>
      </c>
    </row>
    <row r="3961" spans="1:6" s="55" customFormat="1" x14ac:dyDescent="0.25">
      <c r="A3961" s="51" t="str">
        <f t="shared" si="61"/>
        <v>A</v>
      </c>
      <c r="B3961" s="59" t="s">
        <v>258</v>
      </c>
      <c r="C3961" s="60" t="s">
        <v>16</v>
      </c>
      <c r="D3961" s="61">
        <v>19.60812</v>
      </c>
      <c r="E3961" s="61">
        <v>0</v>
      </c>
      <c r="F3961" s="61">
        <v>19.60812</v>
      </c>
    </row>
    <row r="3962" spans="1:6" s="55" customFormat="1" x14ac:dyDescent="0.25">
      <c r="A3962" s="51" t="str">
        <f t="shared" si="61"/>
        <v>A</v>
      </c>
      <c r="B3962" s="56" t="s">
        <v>258</v>
      </c>
      <c r="C3962" s="57" t="s">
        <v>17</v>
      </c>
      <c r="D3962" s="58">
        <v>4.3791000000000002</v>
      </c>
      <c r="E3962" s="58">
        <v>0</v>
      </c>
      <c r="F3962" s="58">
        <v>4.3791000000000002</v>
      </c>
    </row>
    <row r="3963" spans="1:6" ht="18.75" thickBot="1" x14ac:dyDescent="0.3">
      <c r="A3963" s="31" t="str">
        <f t="shared" si="61"/>
        <v>A</v>
      </c>
      <c r="B3963" s="42" t="s">
        <v>1821</v>
      </c>
      <c r="C3963" s="43" t="s">
        <v>1822</v>
      </c>
      <c r="D3963" s="44">
        <v>19895.6404</v>
      </c>
      <c r="E3963" s="44">
        <v>19154.35729</v>
      </c>
      <c r="F3963" s="44">
        <v>741.28311000000008</v>
      </c>
    </row>
    <row r="3964" spans="1:6" ht="15.75" thickTop="1" x14ac:dyDescent="0.25">
      <c r="A3964" s="31" t="str">
        <f t="shared" si="61"/>
        <v>A</v>
      </c>
      <c r="B3964" s="45" t="s">
        <v>258</v>
      </c>
      <c r="C3964" s="46" t="s">
        <v>10</v>
      </c>
      <c r="D3964" s="47">
        <v>19798.866440000002</v>
      </c>
      <c r="E3964" s="47">
        <v>19078.018330000003</v>
      </c>
      <c r="F3964" s="47">
        <v>720.84811000000013</v>
      </c>
    </row>
    <row r="3965" spans="1:6" x14ac:dyDescent="0.25">
      <c r="A3965" s="31" t="str">
        <f t="shared" si="61"/>
        <v>A</v>
      </c>
      <c r="B3965" s="48" t="s">
        <v>258</v>
      </c>
      <c r="C3965" s="49" t="s">
        <v>11</v>
      </c>
      <c r="D3965" s="50">
        <v>1834.0769699999998</v>
      </c>
      <c r="E3965" s="50">
        <v>1781.7869699999999</v>
      </c>
      <c r="F3965" s="50">
        <v>52.29</v>
      </c>
    </row>
    <row r="3966" spans="1:6" x14ac:dyDescent="0.25">
      <c r="A3966" s="31" t="str">
        <f t="shared" si="61"/>
        <v>A</v>
      </c>
      <c r="B3966" s="48" t="s">
        <v>258</v>
      </c>
      <c r="C3966" s="49" t="s">
        <v>12</v>
      </c>
      <c r="D3966" s="50">
        <v>1245.89581</v>
      </c>
      <c r="E3966" s="50">
        <v>871.34717999999998</v>
      </c>
      <c r="F3966" s="50">
        <v>374.54863</v>
      </c>
    </row>
    <row r="3967" spans="1:6" x14ac:dyDescent="0.25">
      <c r="A3967" s="31" t="str">
        <f t="shared" si="61"/>
        <v>A</v>
      </c>
      <c r="B3967" s="48" t="s">
        <v>258</v>
      </c>
      <c r="C3967" s="49" t="s">
        <v>14</v>
      </c>
      <c r="D3967" s="50">
        <v>6060.97282</v>
      </c>
      <c r="E3967" s="50">
        <v>6060.97282</v>
      </c>
      <c r="F3967" s="50">
        <v>0</v>
      </c>
    </row>
    <row r="3968" spans="1:6" x14ac:dyDescent="0.25">
      <c r="A3968" s="31" t="str">
        <f t="shared" si="61"/>
        <v>A</v>
      </c>
      <c r="B3968" s="48" t="s">
        <v>258</v>
      </c>
      <c r="C3968" s="49" t="s">
        <v>2</v>
      </c>
      <c r="D3968" s="50">
        <v>8204.5424199999998</v>
      </c>
      <c r="E3968" s="50">
        <v>8149.1700999999994</v>
      </c>
      <c r="F3968" s="50">
        <v>55.372320000000002</v>
      </c>
    </row>
    <row r="3969" spans="1:6" x14ac:dyDescent="0.25">
      <c r="A3969" s="31" t="str">
        <f t="shared" si="61"/>
        <v>A</v>
      </c>
      <c r="B3969" s="48" t="s">
        <v>258</v>
      </c>
      <c r="C3969" s="49" t="s">
        <v>15</v>
      </c>
      <c r="D3969" s="50">
        <v>12.378729999999999</v>
      </c>
      <c r="E3969" s="50">
        <v>11.128729999999999</v>
      </c>
      <c r="F3969" s="50">
        <v>1.25</v>
      </c>
    </row>
    <row r="3970" spans="1:6" x14ac:dyDescent="0.25">
      <c r="A3970" s="31" t="str">
        <f t="shared" si="61"/>
        <v>A</v>
      </c>
      <c r="B3970" s="48" t="s">
        <v>258</v>
      </c>
      <c r="C3970" s="49" t="s">
        <v>16</v>
      </c>
      <c r="D3970" s="50">
        <v>2440.9996900000001</v>
      </c>
      <c r="E3970" s="50">
        <v>2203.6125300000003</v>
      </c>
      <c r="F3970" s="50">
        <v>237.38715999999997</v>
      </c>
    </row>
    <row r="3971" spans="1:6" x14ac:dyDescent="0.25">
      <c r="A3971" s="31" t="str">
        <f t="shared" si="61"/>
        <v>A</v>
      </c>
      <c r="B3971" s="45" t="s">
        <v>258</v>
      </c>
      <c r="C3971" s="46" t="s">
        <v>17</v>
      </c>
      <c r="D3971" s="47">
        <v>96.773959999999988</v>
      </c>
      <c r="E3971" s="47">
        <v>76.338959999999986</v>
      </c>
      <c r="F3971" s="47">
        <v>20.434999999999999</v>
      </c>
    </row>
    <row r="3972" spans="1:6" ht="36.75" thickBot="1" x14ac:dyDescent="0.3">
      <c r="A3972" s="31" t="str">
        <f t="shared" ref="A3972:A4035" si="62">IF(OR(D3972&lt;&gt;0,),"A","B")</f>
        <v>A</v>
      </c>
      <c r="B3972" s="42" t="s">
        <v>1823</v>
      </c>
      <c r="C3972" s="43" t="s">
        <v>1824</v>
      </c>
      <c r="D3972" s="44">
        <v>11173.307790000003</v>
      </c>
      <c r="E3972" s="44">
        <v>10906.588190000002</v>
      </c>
      <c r="F3972" s="44">
        <v>266.71959999999996</v>
      </c>
    </row>
    <row r="3973" spans="1:6" ht="15.75" thickTop="1" x14ac:dyDescent="0.25">
      <c r="A3973" s="31" t="str">
        <f t="shared" si="62"/>
        <v>A</v>
      </c>
      <c r="B3973" s="45" t="s">
        <v>258</v>
      </c>
      <c r="C3973" s="46" t="s">
        <v>10</v>
      </c>
      <c r="D3973" s="47">
        <v>11104.759330000003</v>
      </c>
      <c r="E3973" s="47">
        <v>10838.039730000002</v>
      </c>
      <c r="F3973" s="47">
        <v>266.71959999999996</v>
      </c>
    </row>
    <row r="3974" spans="1:6" x14ac:dyDescent="0.25">
      <c r="A3974" s="31" t="str">
        <f t="shared" si="62"/>
        <v>A</v>
      </c>
      <c r="B3974" s="48" t="s">
        <v>258</v>
      </c>
      <c r="C3974" s="49" t="s">
        <v>11</v>
      </c>
      <c r="D3974" s="50">
        <v>274.98758000000004</v>
      </c>
      <c r="E3974" s="50">
        <v>274.98758000000004</v>
      </c>
      <c r="F3974" s="50">
        <v>0</v>
      </c>
    </row>
    <row r="3975" spans="1:6" x14ac:dyDescent="0.25">
      <c r="A3975" s="31" t="str">
        <f t="shared" si="62"/>
        <v>A</v>
      </c>
      <c r="B3975" s="48" t="s">
        <v>258</v>
      </c>
      <c r="C3975" s="49" t="s">
        <v>12</v>
      </c>
      <c r="D3975" s="50">
        <v>465.89968000000005</v>
      </c>
      <c r="E3975" s="50">
        <v>266.68008000000003</v>
      </c>
      <c r="F3975" s="50">
        <v>199.21960000000001</v>
      </c>
    </row>
    <row r="3976" spans="1:6" x14ac:dyDescent="0.25">
      <c r="A3976" s="31" t="str">
        <f t="shared" si="62"/>
        <v>A</v>
      </c>
      <c r="B3976" s="48" t="s">
        <v>258</v>
      </c>
      <c r="C3976" s="49" t="s">
        <v>2</v>
      </c>
      <c r="D3976" s="50">
        <v>8204.1700999999994</v>
      </c>
      <c r="E3976" s="50">
        <v>8149.1700999999994</v>
      </c>
      <c r="F3976" s="50">
        <v>55</v>
      </c>
    </row>
    <row r="3977" spans="1:6" x14ac:dyDescent="0.25">
      <c r="A3977" s="31" t="str">
        <f t="shared" si="62"/>
        <v>A</v>
      </c>
      <c r="B3977" s="48" t="s">
        <v>258</v>
      </c>
      <c r="C3977" s="49" t="s">
        <v>15</v>
      </c>
      <c r="D3977" s="50">
        <v>6.4329300000000007</v>
      </c>
      <c r="E3977" s="50">
        <v>6.4329300000000007</v>
      </c>
      <c r="F3977" s="50">
        <v>0</v>
      </c>
    </row>
    <row r="3978" spans="1:6" x14ac:dyDescent="0.25">
      <c r="A3978" s="31" t="str">
        <f t="shared" si="62"/>
        <v>A</v>
      </c>
      <c r="B3978" s="48" t="s">
        <v>258</v>
      </c>
      <c r="C3978" s="49" t="s">
        <v>16</v>
      </c>
      <c r="D3978" s="50">
        <v>2153.2690400000001</v>
      </c>
      <c r="E3978" s="50">
        <v>2140.7690400000001</v>
      </c>
      <c r="F3978" s="50">
        <v>12.5</v>
      </c>
    </row>
    <row r="3979" spans="1:6" x14ac:dyDescent="0.25">
      <c r="A3979" s="31" t="str">
        <f t="shared" si="62"/>
        <v>A</v>
      </c>
      <c r="B3979" s="45" t="s">
        <v>258</v>
      </c>
      <c r="C3979" s="46" t="s">
        <v>17</v>
      </c>
      <c r="D3979" s="47">
        <v>68.548460000000006</v>
      </c>
      <c r="E3979" s="47">
        <v>68.548460000000006</v>
      </c>
      <c r="F3979" s="47">
        <v>0</v>
      </c>
    </row>
    <row r="3980" spans="1:6" s="55" customFormat="1" ht="36.75" thickBot="1" x14ac:dyDescent="0.3">
      <c r="A3980" s="51" t="str">
        <f t="shared" si="62"/>
        <v>A</v>
      </c>
      <c r="B3980" s="52" t="s">
        <v>1825</v>
      </c>
      <c r="C3980" s="53" t="s">
        <v>1826</v>
      </c>
      <c r="D3980" s="54">
        <v>621.43743999999992</v>
      </c>
      <c r="E3980" s="54">
        <v>354.71784000000002</v>
      </c>
      <c r="F3980" s="54">
        <v>266.71959999999996</v>
      </c>
    </row>
    <row r="3981" spans="1:6" s="55" customFormat="1" ht="15.75" thickTop="1" x14ac:dyDescent="0.25">
      <c r="A3981" s="51" t="str">
        <f t="shared" si="62"/>
        <v>A</v>
      </c>
      <c r="B3981" s="56" t="s">
        <v>258</v>
      </c>
      <c r="C3981" s="57" t="s">
        <v>10</v>
      </c>
      <c r="D3981" s="58">
        <v>618.28898000000004</v>
      </c>
      <c r="E3981" s="58">
        <v>351.56938000000002</v>
      </c>
      <c r="F3981" s="58">
        <v>266.71959999999996</v>
      </c>
    </row>
    <row r="3982" spans="1:6" s="55" customFormat="1" x14ac:dyDescent="0.25">
      <c r="A3982" s="51" t="str">
        <f t="shared" si="62"/>
        <v>A</v>
      </c>
      <c r="B3982" s="59" t="s">
        <v>258</v>
      </c>
      <c r="C3982" s="60" t="s">
        <v>11</v>
      </c>
      <c r="D3982" s="61">
        <v>274.98758000000004</v>
      </c>
      <c r="E3982" s="61">
        <v>274.98758000000004</v>
      </c>
      <c r="F3982" s="61">
        <v>0</v>
      </c>
    </row>
    <row r="3983" spans="1:6" s="55" customFormat="1" x14ac:dyDescent="0.25">
      <c r="A3983" s="51" t="str">
        <f t="shared" si="62"/>
        <v>A</v>
      </c>
      <c r="B3983" s="59" t="s">
        <v>258</v>
      </c>
      <c r="C3983" s="60" t="s">
        <v>12</v>
      </c>
      <c r="D3983" s="61">
        <v>272.25292999999999</v>
      </c>
      <c r="E3983" s="61">
        <v>73.033330000000007</v>
      </c>
      <c r="F3983" s="61">
        <v>199.21960000000001</v>
      </c>
    </row>
    <row r="3984" spans="1:6" s="55" customFormat="1" x14ac:dyDescent="0.25">
      <c r="A3984" s="51" t="str">
        <f t="shared" si="62"/>
        <v>A</v>
      </c>
      <c r="B3984" s="59" t="s">
        <v>258</v>
      </c>
      <c r="C3984" s="60" t="s">
        <v>2</v>
      </c>
      <c r="D3984" s="61">
        <v>55</v>
      </c>
      <c r="E3984" s="61">
        <v>0</v>
      </c>
      <c r="F3984" s="61">
        <v>55</v>
      </c>
    </row>
    <row r="3985" spans="1:6" s="55" customFormat="1" x14ac:dyDescent="0.25">
      <c r="A3985" s="51" t="str">
        <f t="shared" si="62"/>
        <v>A</v>
      </c>
      <c r="B3985" s="59" t="s">
        <v>258</v>
      </c>
      <c r="C3985" s="60" t="s">
        <v>15</v>
      </c>
      <c r="D3985" s="61">
        <v>2.89093</v>
      </c>
      <c r="E3985" s="61">
        <v>2.89093</v>
      </c>
      <c r="F3985" s="61">
        <v>0</v>
      </c>
    </row>
    <row r="3986" spans="1:6" s="55" customFormat="1" x14ac:dyDescent="0.25">
      <c r="A3986" s="51" t="str">
        <f t="shared" si="62"/>
        <v>A</v>
      </c>
      <c r="B3986" s="59" t="s">
        <v>258</v>
      </c>
      <c r="C3986" s="60" t="s">
        <v>16</v>
      </c>
      <c r="D3986" s="61">
        <v>13.157540000000001</v>
      </c>
      <c r="E3986" s="61">
        <v>0.65754000000000001</v>
      </c>
      <c r="F3986" s="61">
        <v>12.5</v>
      </c>
    </row>
    <row r="3987" spans="1:6" s="55" customFormat="1" x14ac:dyDescent="0.25">
      <c r="A3987" s="51" t="str">
        <f t="shared" si="62"/>
        <v>A</v>
      </c>
      <c r="B3987" s="56" t="s">
        <v>258</v>
      </c>
      <c r="C3987" s="57" t="s">
        <v>17</v>
      </c>
      <c r="D3987" s="58">
        <v>3.14846</v>
      </c>
      <c r="E3987" s="58">
        <v>3.14846</v>
      </c>
      <c r="F3987" s="58">
        <v>0</v>
      </c>
    </row>
    <row r="3988" spans="1:6" s="55" customFormat="1" ht="36.75" thickBot="1" x14ac:dyDescent="0.3">
      <c r="A3988" s="51" t="str">
        <f t="shared" si="62"/>
        <v>A</v>
      </c>
      <c r="B3988" s="52" t="s">
        <v>1827</v>
      </c>
      <c r="C3988" s="53" t="s">
        <v>1828</v>
      </c>
      <c r="D3988" s="54">
        <v>9294.6953000000012</v>
      </c>
      <c r="E3988" s="54">
        <v>9294.6953000000012</v>
      </c>
      <c r="F3988" s="54">
        <v>0</v>
      </c>
    </row>
    <row r="3989" spans="1:6" s="55" customFormat="1" ht="15.75" thickTop="1" x14ac:dyDescent="0.25">
      <c r="A3989" s="51" t="str">
        <f t="shared" si="62"/>
        <v>A</v>
      </c>
      <c r="B3989" s="56" t="s">
        <v>258</v>
      </c>
      <c r="C3989" s="57" t="s">
        <v>10</v>
      </c>
      <c r="D3989" s="58">
        <v>9294.6953000000012</v>
      </c>
      <c r="E3989" s="58">
        <v>9294.6953000000012</v>
      </c>
      <c r="F3989" s="58">
        <v>0</v>
      </c>
    </row>
    <row r="3990" spans="1:6" s="55" customFormat="1" x14ac:dyDescent="0.25">
      <c r="A3990" s="51" t="str">
        <f t="shared" si="62"/>
        <v>A</v>
      </c>
      <c r="B3990" s="59" t="s">
        <v>258</v>
      </c>
      <c r="C3990" s="60" t="s">
        <v>12</v>
      </c>
      <c r="D3990" s="61">
        <v>193.64675</v>
      </c>
      <c r="E3990" s="61">
        <v>193.64675</v>
      </c>
      <c r="F3990" s="61">
        <v>0</v>
      </c>
    </row>
    <row r="3991" spans="1:6" s="55" customFormat="1" x14ac:dyDescent="0.25">
      <c r="A3991" s="51" t="str">
        <f t="shared" si="62"/>
        <v>A</v>
      </c>
      <c r="B3991" s="59" t="s">
        <v>258</v>
      </c>
      <c r="C3991" s="60" t="s">
        <v>2</v>
      </c>
      <c r="D3991" s="61">
        <v>6957.3950500000001</v>
      </c>
      <c r="E3991" s="61">
        <v>6957.3950500000001</v>
      </c>
      <c r="F3991" s="61">
        <v>0</v>
      </c>
    </row>
    <row r="3992" spans="1:6" s="55" customFormat="1" x14ac:dyDescent="0.25">
      <c r="A3992" s="51" t="str">
        <f t="shared" si="62"/>
        <v>A</v>
      </c>
      <c r="B3992" s="59" t="s">
        <v>258</v>
      </c>
      <c r="C3992" s="60" t="s">
        <v>15</v>
      </c>
      <c r="D3992" s="61">
        <v>3.5419999999999998</v>
      </c>
      <c r="E3992" s="61">
        <v>3.5419999999999998</v>
      </c>
      <c r="F3992" s="61">
        <v>0</v>
      </c>
    </row>
    <row r="3993" spans="1:6" s="55" customFormat="1" x14ac:dyDescent="0.25">
      <c r="A3993" s="51" t="str">
        <f t="shared" si="62"/>
        <v>A</v>
      </c>
      <c r="B3993" s="59" t="s">
        <v>258</v>
      </c>
      <c r="C3993" s="60" t="s">
        <v>16</v>
      </c>
      <c r="D3993" s="61">
        <v>2140.1115</v>
      </c>
      <c r="E3993" s="61">
        <v>2140.1115</v>
      </c>
      <c r="F3993" s="61">
        <v>0</v>
      </c>
    </row>
    <row r="3994" spans="1:6" s="55" customFormat="1" ht="36.75" thickBot="1" x14ac:dyDescent="0.3">
      <c r="A3994" s="51" t="str">
        <f t="shared" si="62"/>
        <v>A</v>
      </c>
      <c r="B3994" s="52" t="s">
        <v>1829</v>
      </c>
      <c r="C3994" s="53" t="s">
        <v>1830</v>
      </c>
      <c r="D3994" s="54">
        <v>1257.1750500000001</v>
      </c>
      <c r="E3994" s="54">
        <v>1257.1750500000001</v>
      </c>
      <c r="F3994" s="54">
        <v>0</v>
      </c>
    </row>
    <row r="3995" spans="1:6" s="55" customFormat="1" ht="15.75" thickTop="1" x14ac:dyDescent="0.25">
      <c r="A3995" s="51" t="str">
        <f t="shared" si="62"/>
        <v>A</v>
      </c>
      <c r="B3995" s="56" t="s">
        <v>258</v>
      </c>
      <c r="C3995" s="57" t="s">
        <v>10</v>
      </c>
      <c r="D3995" s="58">
        <v>1191.77505</v>
      </c>
      <c r="E3995" s="58">
        <v>1191.77505</v>
      </c>
      <c r="F3995" s="58">
        <v>0</v>
      </c>
    </row>
    <row r="3996" spans="1:6" s="55" customFormat="1" x14ac:dyDescent="0.25">
      <c r="A3996" s="51" t="str">
        <f t="shared" si="62"/>
        <v>A</v>
      </c>
      <c r="B3996" s="59" t="s">
        <v>258</v>
      </c>
      <c r="C3996" s="60" t="s">
        <v>2</v>
      </c>
      <c r="D3996" s="61">
        <v>1191.77505</v>
      </c>
      <c r="E3996" s="61">
        <v>1191.77505</v>
      </c>
      <c r="F3996" s="61">
        <v>0</v>
      </c>
    </row>
    <row r="3997" spans="1:6" s="55" customFormat="1" x14ac:dyDescent="0.25">
      <c r="A3997" s="51" t="str">
        <f t="shared" si="62"/>
        <v>A</v>
      </c>
      <c r="B3997" s="56" t="s">
        <v>258</v>
      </c>
      <c r="C3997" s="57" t="s">
        <v>17</v>
      </c>
      <c r="D3997" s="58">
        <v>65.400000000000006</v>
      </c>
      <c r="E3997" s="58">
        <v>65.400000000000006</v>
      </c>
      <c r="F3997" s="58">
        <v>0</v>
      </c>
    </row>
    <row r="3998" spans="1:6" ht="18.75" thickBot="1" x14ac:dyDescent="0.3">
      <c r="A3998" s="31" t="str">
        <f t="shared" si="62"/>
        <v>A</v>
      </c>
      <c r="B3998" s="42" t="s">
        <v>1831</v>
      </c>
      <c r="C3998" s="43" t="s">
        <v>1832</v>
      </c>
      <c r="D3998" s="44">
        <v>2315.1995800000004</v>
      </c>
      <c r="E3998" s="44">
        <v>1846.2360700000004</v>
      </c>
      <c r="F3998" s="44">
        <v>468.96351000000004</v>
      </c>
    </row>
    <row r="3999" spans="1:6" ht="15.75" thickTop="1" x14ac:dyDescent="0.25">
      <c r="A3999" s="31" t="str">
        <f t="shared" si="62"/>
        <v>A</v>
      </c>
      <c r="B3999" s="45" t="s">
        <v>258</v>
      </c>
      <c r="C3999" s="46" t="s">
        <v>10</v>
      </c>
      <c r="D3999" s="47">
        <v>2288.7740800000001</v>
      </c>
      <c r="E3999" s="47">
        <v>1840.2455700000003</v>
      </c>
      <c r="F3999" s="47">
        <v>448.52851000000004</v>
      </c>
    </row>
    <row r="4000" spans="1:6" x14ac:dyDescent="0.25">
      <c r="A4000" s="31" t="str">
        <f t="shared" si="62"/>
        <v>A</v>
      </c>
      <c r="B4000" s="48" t="s">
        <v>258</v>
      </c>
      <c r="C4000" s="49" t="s">
        <v>11</v>
      </c>
      <c r="D4000" s="50">
        <v>1317.7196299999998</v>
      </c>
      <c r="E4000" s="50">
        <v>1265.4296299999999</v>
      </c>
      <c r="F4000" s="50">
        <v>52.29</v>
      </c>
    </row>
    <row r="4001" spans="1:6" x14ac:dyDescent="0.25">
      <c r="A4001" s="31" t="str">
        <f t="shared" si="62"/>
        <v>A</v>
      </c>
      <c r="B4001" s="48" t="s">
        <v>258</v>
      </c>
      <c r="C4001" s="49" t="s">
        <v>12</v>
      </c>
      <c r="D4001" s="50">
        <v>715.31949999999995</v>
      </c>
      <c r="E4001" s="50">
        <v>545.59046999999998</v>
      </c>
      <c r="F4001" s="50">
        <v>169.72902999999999</v>
      </c>
    </row>
    <row r="4002" spans="1:6" x14ac:dyDescent="0.25">
      <c r="A4002" s="31" t="str">
        <f t="shared" si="62"/>
        <v>A</v>
      </c>
      <c r="B4002" s="48" t="s">
        <v>258</v>
      </c>
      <c r="C4002" s="49" t="s">
        <v>2</v>
      </c>
      <c r="D4002" s="50">
        <v>0.37231999999999998</v>
      </c>
      <c r="E4002" s="50">
        <v>0</v>
      </c>
      <c r="F4002" s="50">
        <v>0.37231999999999998</v>
      </c>
    </row>
    <row r="4003" spans="1:6" x14ac:dyDescent="0.25">
      <c r="A4003" s="31" t="str">
        <f t="shared" si="62"/>
        <v>A</v>
      </c>
      <c r="B4003" s="48" t="s">
        <v>258</v>
      </c>
      <c r="C4003" s="49" t="s">
        <v>15</v>
      </c>
      <c r="D4003" s="50">
        <v>5.9458000000000002</v>
      </c>
      <c r="E4003" s="50">
        <v>4.6958000000000002</v>
      </c>
      <c r="F4003" s="50">
        <v>1.25</v>
      </c>
    </row>
    <row r="4004" spans="1:6" x14ac:dyDescent="0.25">
      <c r="A4004" s="31" t="str">
        <f t="shared" si="62"/>
        <v>A</v>
      </c>
      <c r="B4004" s="48" t="s">
        <v>258</v>
      </c>
      <c r="C4004" s="49" t="s">
        <v>16</v>
      </c>
      <c r="D4004" s="50">
        <v>249.41682999999998</v>
      </c>
      <c r="E4004" s="50">
        <v>24.529669999999999</v>
      </c>
      <c r="F4004" s="50">
        <v>224.88715999999997</v>
      </c>
    </row>
    <row r="4005" spans="1:6" x14ac:dyDescent="0.25">
      <c r="A4005" s="31" t="str">
        <f t="shared" si="62"/>
        <v>A</v>
      </c>
      <c r="B4005" s="45" t="s">
        <v>258</v>
      </c>
      <c r="C4005" s="46" t="s">
        <v>17</v>
      </c>
      <c r="D4005" s="47">
        <v>26.4255</v>
      </c>
      <c r="E4005" s="47">
        <v>5.9904999999999999</v>
      </c>
      <c r="F4005" s="47">
        <v>20.434999999999999</v>
      </c>
    </row>
    <row r="4006" spans="1:6" s="55" customFormat="1" ht="36.75" thickBot="1" x14ac:dyDescent="0.3">
      <c r="A4006" s="51" t="str">
        <f t="shared" si="62"/>
        <v>A</v>
      </c>
      <c r="B4006" s="52" t="s">
        <v>1833</v>
      </c>
      <c r="C4006" s="53" t="s">
        <v>1834</v>
      </c>
      <c r="D4006" s="54">
        <v>785.68389000000002</v>
      </c>
      <c r="E4006" s="54">
        <v>700.82853</v>
      </c>
      <c r="F4006" s="54">
        <v>84.855360000000005</v>
      </c>
    </row>
    <row r="4007" spans="1:6" s="55" customFormat="1" ht="15.75" thickTop="1" x14ac:dyDescent="0.25">
      <c r="A4007" s="51" t="str">
        <f t="shared" si="62"/>
        <v>A</v>
      </c>
      <c r="B4007" s="56" t="s">
        <v>258</v>
      </c>
      <c r="C4007" s="57" t="s">
        <v>10</v>
      </c>
      <c r="D4007" s="58">
        <v>770.49788999999998</v>
      </c>
      <c r="E4007" s="58">
        <v>697.69952999999998</v>
      </c>
      <c r="F4007" s="58">
        <v>72.798360000000002</v>
      </c>
    </row>
    <row r="4008" spans="1:6" s="55" customFormat="1" x14ac:dyDescent="0.25">
      <c r="A4008" s="51" t="str">
        <f t="shared" si="62"/>
        <v>A</v>
      </c>
      <c r="B4008" s="59" t="s">
        <v>258</v>
      </c>
      <c r="C4008" s="60" t="s">
        <v>11</v>
      </c>
      <c r="D4008" s="61">
        <v>513.08793000000003</v>
      </c>
      <c r="E4008" s="61">
        <v>513.08793000000003</v>
      </c>
      <c r="F4008" s="61">
        <v>0</v>
      </c>
    </row>
    <row r="4009" spans="1:6" s="55" customFormat="1" x14ac:dyDescent="0.25">
      <c r="A4009" s="51" t="str">
        <f t="shared" si="62"/>
        <v>A</v>
      </c>
      <c r="B4009" s="59" t="s">
        <v>258</v>
      </c>
      <c r="C4009" s="60" t="s">
        <v>12</v>
      </c>
      <c r="D4009" s="61">
        <v>199.02411000000001</v>
      </c>
      <c r="E4009" s="61">
        <v>179.07207</v>
      </c>
      <c r="F4009" s="61">
        <v>19.95204</v>
      </c>
    </row>
    <row r="4010" spans="1:6" s="55" customFormat="1" x14ac:dyDescent="0.25">
      <c r="A4010" s="51" t="str">
        <f t="shared" si="62"/>
        <v>A</v>
      </c>
      <c r="B4010" s="59" t="s">
        <v>258</v>
      </c>
      <c r="C4010" s="60" t="s">
        <v>2</v>
      </c>
      <c r="D4010" s="61">
        <v>0.37231999999999998</v>
      </c>
      <c r="E4010" s="61">
        <v>0</v>
      </c>
      <c r="F4010" s="61">
        <v>0.37231999999999998</v>
      </c>
    </row>
    <row r="4011" spans="1:6" s="55" customFormat="1" x14ac:dyDescent="0.25">
      <c r="A4011" s="51" t="str">
        <f t="shared" si="62"/>
        <v>A</v>
      </c>
      <c r="B4011" s="59" t="s">
        <v>258</v>
      </c>
      <c r="C4011" s="60" t="s">
        <v>15</v>
      </c>
      <c r="D4011" s="61">
        <v>4.1558000000000002</v>
      </c>
      <c r="E4011" s="61">
        <v>4.1558000000000002</v>
      </c>
      <c r="F4011" s="61">
        <v>0</v>
      </c>
    </row>
    <row r="4012" spans="1:6" s="55" customFormat="1" x14ac:dyDescent="0.25">
      <c r="A4012" s="51" t="str">
        <f t="shared" si="62"/>
        <v>A</v>
      </c>
      <c r="B4012" s="59" t="s">
        <v>258</v>
      </c>
      <c r="C4012" s="60" t="s">
        <v>16</v>
      </c>
      <c r="D4012" s="61">
        <v>53.857729999999997</v>
      </c>
      <c r="E4012" s="61">
        <v>1.3837300000000001</v>
      </c>
      <c r="F4012" s="61">
        <v>52.473999999999997</v>
      </c>
    </row>
    <row r="4013" spans="1:6" s="55" customFormat="1" x14ac:dyDescent="0.25">
      <c r="A4013" s="51" t="str">
        <f t="shared" si="62"/>
        <v>A</v>
      </c>
      <c r="B4013" s="56" t="s">
        <v>258</v>
      </c>
      <c r="C4013" s="57" t="s">
        <v>17</v>
      </c>
      <c r="D4013" s="58">
        <v>15.186</v>
      </c>
      <c r="E4013" s="58">
        <v>3.129</v>
      </c>
      <c r="F4013" s="58">
        <v>12.057</v>
      </c>
    </row>
    <row r="4014" spans="1:6" s="55" customFormat="1" ht="36.75" thickBot="1" x14ac:dyDescent="0.3">
      <c r="A4014" s="51" t="str">
        <f t="shared" si="62"/>
        <v>A</v>
      </c>
      <c r="B4014" s="52" t="s">
        <v>1835</v>
      </c>
      <c r="C4014" s="53" t="s">
        <v>1834</v>
      </c>
      <c r="D4014" s="54">
        <v>700.82853</v>
      </c>
      <c r="E4014" s="54">
        <v>700.82853</v>
      </c>
      <c r="F4014" s="54">
        <v>0</v>
      </c>
    </row>
    <row r="4015" spans="1:6" s="55" customFormat="1" ht="15.75" thickTop="1" x14ac:dyDescent="0.25">
      <c r="A4015" s="51" t="str">
        <f t="shared" si="62"/>
        <v>A</v>
      </c>
      <c r="B4015" s="56" t="s">
        <v>258</v>
      </c>
      <c r="C4015" s="57" t="s">
        <v>10</v>
      </c>
      <c r="D4015" s="58">
        <v>697.69952999999998</v>
      </c>
      <c r="E4015" s="58">
        <v>697.69952999999998</v>
      </c>
      <c r="F4015" s="58">
        <v>0</v>
      </c>
    </row>
    <row r="4016" spans="1:6" s="55" customFormat="1" x14ac:dyDescent="0.25">
      <c r="A4016" s="51" t="str">
        <f t="shared" si="62"/>
        <v>A</v>
      </c>
      <c r="B4016" s="59" t="s">
        <v>258</v>
      </c>
      <c r="C4016" s="60" t="s">
        <v>11</v>
      </c>
      <c r="D4016" s="61">
        <v>513.08793000000003</v>
      </c>
      <c r="E4016" s="61">
        <v>513.08793000000003</v>
      </c>
      <c r="F4016" s="61">
        <v>0</v>
      </c>
    </row>
    <row r="4017" spans="1:6" s="55" customFormat="1" x14ac:dyDescent="0.25">
      <c r="A4017" s="51" t="str">
        <f t="shared" si="62"/>
        <v>A</v>
      </c>
      <c r="B4017" s="59" t="s">
        <v>258</v>
      </c>
      <c r="C4017" s="60" t="s">
        <v>12</v>
      </c>
      <c r="D4017" s="61">
        <v>179.07207</v>
      </c>
      <c r="E4017" s="61">
        <v>179.07207</v>
      </c>
      <c r="F4017" s="61">
        <v>0</v>
      </c>
    </row>
    <row r="4018" spans="1:6" s="55" customFormat="1" x14ac:dyDescent="0.25">
      <c r="A4018" s="51" t="str">
        <f t="shared" si="62"/>
        <v>A</v>
      </c>
      <c r="B4018" s="59" t="s">
        <v>258</v>
      </c>
      <c r="C4018" s="60" t="s">
        <v>15</v>
      </c>
      <c r="D4018" s="61">
        <v>4.1558000000000002</v>
      </c>
      <c r="E4018" s="61">
        <v>4.1558000000000002</v>
      </c>
      <c r="F4018" s="61">
        <v>0</v>
      </c>
    </row>
    <row r="4019" spans="1:6" s="55" customFormat="1" x14ac:dyDescent="0.25">
      <c r="A4019" s="51" t="str">
        <f t="shared" si="62"/>
        <v>A</v>
      </c>
      <c r="B4019" s="59" t="s">
        <v>258</v>
      </c>
      <c r="C4019" s="60" t="s">
        <v>16</v>
      </c>
      <c r="D4019" s="61">
        <v>1.3837300000000001</v>
      </c>
      <c r="E4019" s="61">
        <v>1.3837300000000001</v>
      </c>
      <c r="F4019" s="61">
        <v>0</v>
      </c>
    </row>
    <row r="4020" spans="1:6" s="55" customFormat="1" x14ac:dyDescent="0.25">
      <c r="A4020" s="51" t="str">
        <f t="shared" si="62"/>
        <v>A</v>
      </c>
      <c r="B4020" s="56" t="s">
        <v>258</v>
      </c>
      <c r="C4020" s="57" t="s">
        <v>17</v>
      </c>
      <c r="D4020" s="58">
        <v>3.129</v>
      </c>
      <c r="E4020" s="58">
        <v>3.129</v>
      </c>
      <c r="F4020" s="58">
        <v>0</v>
      </c>
    </row>
    <row r="4021" spans="1:6" s="55" customFormat="1" ht="54.75" thickBot="1" x14ac:dyDescent="0.3">
      <c r="A4021" s="51" t="str">
        <f t="shared" si="62"/>
        <v>A</v>
      </c>
      <c r="B4021" s="52" t="s">
        <v>1836</v>
      </c>
      <c r="C4021" s="53" t="s">
        <v>1837</v>
      </c>
      <c r="D4021" s="54">
        <v>84.855360000000005</v>
      </c>
      <c r="E4021" s="54">
        <v>0</v>
      </c>
      <c r="F4021" s="54">
        <v>84.855360000000005</v>
      </c>
    </row>
    <row r="4022" spans="1:6" s="55" customFormat="1" ht="15.75" thickTop="1" x14ac:dyDescent="0.25">
      <c r="A4022" s="51" t="str">
        <f t="shared" si="62"/>
        <v>A</v>
      </c>
      <c r="B4022" s="56" t="s">
        <v>258</v>
      </c>
      <c r="C4022" s="57" t="s">
        <v>10</v>
      </c>
      <c r="D4022" s="58">
        <v>72.798360000000002</v>
      </c>
      <c r="E4022" s="58">
        <v>0</v>
      </c>
      <c r="F4022" s="58">
        <v>72.798360000000002</v>
      </c>
    </row>
    <row r="4023" spans="1:6" s="55" customFormat="1" x14ac:dyDescent="0.25">
      <c r="A4023" s="51" t="str">
        <f t="shared" si="62"/>
        <v>A</v>
      </c>
      <c r="B4023" s="59" t="s">
        <v>258</v>
      </c>
      <c r="C4023" s="60" t="s">
        <v>12</v>
      </c>
      <c r="D4023" s="61">
        <v>19.95204</v>
      </c>
      <c r="E4023" s="61">
        <v>0</v>
      </c>
      <c r="F4023" s="61">
        <v>19.95204</v>
      </c>
    </row>
    <row r="4024" spans="1:6" s="55" customFormat="1" x14ac:dyDescent="0.25">
      <c r="A4024" s="51" t="str">
        <f t="shared" si="62"/>
        <v>A</v>
      </c>
      <c r="B4024" s="59" t="s">
        <v>258</v>
      </c>
      <c r="C4024" s="60" t="s">
        <v>2</v>
      </c>
      <c r="D4024" s="61">
        <v>0.37231999999999998</v>
      </c>
      <c r="E4024" s="61">
        <v>0</v>
      </c>
      <c r="F4024" s="61">
        <v>0.37231999999999998</v>
      </c>
    </row>
    <row r="4025" spans="1:6" s="55" customFormat="1" x14ac:dyDescent="0.25">
      <c r="A4025" s="51" t="str">
        <f t="shared" si="62"/>
        <v>A</v>
      </c>
      <c r="B4025" s="59" t="s">
        <v>258</v>
      </c>
      <c r="C4025" s="60" t="s">
        <v>16</v>
      </c>
      <c r="D4025" s="61">
        <v>52.473999999999997</v>
      </c>
      <c r="E4025" s="61">
        <v>0</v>
      </c>
      <c r="F4025" s="61">
        <v>52.473999999999997</v>
      </c>
    </row>
    <row r="4026" spans="1:6" s="55" customFormat="1" x14ac:dyDescent="0.25">
      <c r="A4026" s="51" t="str">
        <f t="shared" si="62"/>
        <v>A</v>
      </c>
      <c r="B4026" s="56" t="s">
        <v>258</v>
      </c>
      <c r="C4026" s="57" t="s">
        <v>17</v>
      </c>
      <c r="D4026" s="58">
        <v>12.057</v>
      </c>
      <c r="E4026" s="58">
        <v>0</v>
      </c>
      <c r="F4026" s="58">
        <v>12.057</v>
      </c>
    </row>
    <row r="4027" spans="1:6" s="55" customFormat="1" ht="36.75" thickBot="1" x14ac:dyDescent="0.3">
      <c r="A4027" s="51" t="str">
        <f t="shared" si="62"/>
        <v>A</v>
      </c>
      <c r="B4027" s="52" t="s">
        <v>1838</v>
      </c>
      <c r="C4027" s="53" t="s">
        <v>1839</v>
      </c>
      <c r="D4027" s="54">
        <v>557.70353</v>
      </c>
      <c r="E4027" s="54">
        <v>481.91773000000001</v>
      </c>
      <c r="F4027" s="54">
        <v>75.785800000000009</v>
      </c>
    </row>
    <row r="4028" spans="1:6" s="55" customFormat="1" ht="15.75" thickTop="1" x14ac:dyDescent="0.25">
      <c r="A4028" s="51" t="str">
        <f t="shared" si="62"/>
        <v>A</v>
      </c>
      <c r="B4028" s="56" t="s">
        <v>258</v>
      </c>
      <c r="C4028" s="57" t="s">
        <v>10</v>
      </c>
      <c r="D4028" s="58">
        <v>555.73302999999999</v>
      </c>
      <c r="E4028" s="58">
        <v>481.37723</v>
      </c>
      <c r="F4028" s="58">
        <v>74.355800000000002</v>
      </c>
    </row>
    <row r="4029" spans="1:6" s="55" customFormat="1" x14ac:dyDescent="0.25">
      <c r="A4029" s="51" t="str">
        <f t="shared" si="62"/>
        <v>A</v>
      </c>
      <c r="B4029" s="59" t="s">
        <v>258</v>
      </c>
      <c r="C4029" s="60" t="s">
        <v>11</v>
      </c>
      <c r="D4029" s="61">
        <v>333.62252000000001</v>
      </c>
      <c r="E4029" s="61">
        <v>333.62252000000001</v>
      </c>
      <c r="F4029" s="61">
        <v>0</v>
      </c>
    </row>
    <row r="4030" spans="1:6" s="55" customFormat="1" x14ac:dyDescent="0.25">
      <c r="A4030" s="51" t="str">
        <f t="shared" si="62"/>
        <v>A</v>
      </c>
      <c r="B4030" s="59" t="s">
        <v>258</v>
      </c>
      <c r="C4030" s="60" t="s">
        <v>12</v>
      </c>
      <c r="D4030" s="61">
        <v>171.88565</v>
      </c>
      <c r="E4030" s="61">
        <v>146.56985</v>
      </c>
      <c r="F4030" s="61">
        <v>25.315799999999999</v>
      </c>
    </row>
    <row r="4031" spans="1:6" s="55" customFormat="1" x14ac:dyDescent="0.25">
      <c r="A4031" s="51" t="str">
        <f t="shared" si="62"/>
        <v>A</v>
      </c>
      <c r="B4031" s="59" t="s">
        <v>258</v>
      </c>
      <c r="C4031" s="60" t="s">
        <v>16</v>
      </c>
      <c r="D4031" s="61">
        <v>50.22486</v>
      </c>
      <c r="E4031" s="61">
        <v>1.1848599999999998</v>
      </c>
      <c r="F4031" s="61">
        <v>49.04</v>
      </c>
    </row>
    <row r="4032" spans="1:6" s="55" customFormat="1" x14ac:dyDescent="0.25">
      <c r="A4032" s="51" t="str">
        <f t="shared" si="62"/>
        <v>A</v>
      </c>
      <c r="B4032" s="56" t="s">
        <v>258</v>
      </c>
      <c r="C4032" s="57" t="s">
        <v>17</v>
      </c>
      <c r="D4032" s="58">
        <v>1.9704999999999999</v>
      </c>
      <c r="E4032" s="58">
        <v>0.54049999999999998</v>
      </c>
      <c r="F4032" s="58">
        <v>1.43</v>
      </c>
    </row>
    <row r="4033" spans="1:6" s="55" customFormat="1" ht="36.75" thickBot="1" x14ac:dyDescent="0.3">
      <c r="A4033" s="51" t="str">
        <f t="shared" si="62"/>
        <v>A</v>
      </c>
      <c r="B4033" s="52" t="s">
        <v>1840</v>
      </c>
      <c r="C4033" s="53" t="s">
        <v>1839</v>
      </c>
      <c r="D4033" s="54">
        <v>493.00053000000003</v>
      </c>
      <c r="E4033" s="54">
        <v>481.91773000000001</v>
      </c>
      <c r="F4033" s="54">
        <v>11.082799999999999</v>
      </c>
    </row>
    <row r="4034" spans="1:6" s="55" customFormat="1" ht="15.75" thickTop="1" x14ac:dyDescent="0.25">
      <c r="A4034" s="51" t="str">
        <f t="shared" si="62"/>
        <v>A</v>
      </c>
      <c r="B4034" s="56" t="s">
        <v>258</v>
      </c>
      <c r="C4034" s="57" t="s">
        <v>10</v>
      </c>
      <c r="D4034" s="58">
        <v>491.03003000000001</v>
      </c>
      <c r="E4034" s="58">
        <v>481.37723</v>
      </c>
      <c r="F4034" s="58">
        <v>9.6527999999999992</v>
      </c>
    </row>
    <row r="4035" spans="1:6" s="55" customFormat="1" x14ac:dyDescent="0.25">
      <c r="A4035" s="51" t="str">
        <f t="shared" si="62"/>
        <v>A</v>
      </c>
      <c r="B4035" s="59" t="s">
        <v>258</v>
      </c>
      <c r="C4035" s="60" t="s">
        <v>11</v>
      </c>
      <c r="D4035" s="61">
        <v>333.62252000000001</v>
      </c>
      <c r="E4035" s="61">
        <v>333.62252000000001</v>
      </c>
      <c r="F4035" s="61">
        <v>0</v>
      </c>
    </row>
    <row r="4036" spans="1:6" s="55" customFormat="1" x14ac:dyDescent="0.25">
      <c r="A4036" s="51" t="str">
        <f t="shared" ref="A4036:A4099" si="63">IF(OR(D4036&lt;&gt;0,),"A","B")</f>
        <v>A</v>
      </c>
      <c r="B4036" s="59" t="s">
        <v>258</v>
      </c>
      <c r="C4036" s="60" t="s">
        <v>12</v>
      </c>
      <c r="D4036" s="61">
        <v>156.22264999999999</v>
      </c>
      <c r="E4036" s="61">
        <v>146.56985</v>
      </c>
      <c r="F4036" s="61">
        <v>9.6527999999999992</v>
      </c>
    </row>
    <row r="4037" spans="1:6" s="55" customFormat="1" x14ac:dyDescent="0.25">
      <c r="A4037" s="51" t="str">
        <f t="shared" si="63"/>
        <v>A</v>
      </c>
      <c r="B4037" s="59" t="s">
        <v>258</v>
      </c>
      <c r="C4037" s="60" t="s">
        <v>16</v>
      </c>
      <c r="D4037" s="61">
        <v>1.1848599999999998</v>
      </c>
      <c r="E4037" s="61">
        <v>1.1848599999999998</v>
      </c>
      <c r="F4037" s="61">
        <v>0</v>
      </c>
    </row>
    <row r="4038" spans="1:6" s="55" customFormat="1" x14ac:dyDescent="0.25">
      <c r="A4038" s="51" t="str">
        <f t="shared" si="63"/>
        <v>A</v>
      </c>
      <c r="B4038" s="56" t="s">
        <v>258</v>
      </c>
      <c r="C4038" s="57" t="s">
        <v>17</v>
      </c>
      <c r="D4038" s="58">
        <v>1.9704999999999999</v>
      </c>
      <c r="E4038" s="58">
        <v>0.54049999999999998</v>
      </c>
      <c r="F4038" s="58">
        <v>1.43</v>
      </c>
    </row>
    <row r="4039" spans="1:6" s="55" customFormat="1" ht="54.75" thickBot="1" x14ac:dyDescent="0.3">
      <c r="A4039" s="51" t="str">
        <f t="shared" si="63"/>
        <v>A</v>
      </c>
      <c r="B4039" s="52" t="s">
        <v>1841</v>
      </c>
      <c r="C4039" s="53" t="s">
        <v>1842</v>
      </c>
      <c r="D4039" s="54">
        <v>64.703000000000003</v>
      </c>
      <c r="E4039" s="54">
        <v>0</v>
      </c>
      <c r="F4039" s="54">
        <v>64.703000000000003</v>
      </c>
    </row>
    <row r="4040" spans="1:6" s="55" customFormat="1" ht="15.75" thickTop="1" x14ac:dyDescent="0.25">
      <c r="A4040" s="51" t="str">
        <f t="shared" si="63"/>
        <v>A</v>
      </c>
      <c r="B4040" s="56" t="s">
        <v>258</v>
      </c>
      <c r="C4040" s="57" t="s">
        <v>10</v>
      </c>
      <c r="D4040" s="58">
        <v>64.703000000000003</v>
      </c>
      <c r="E4040" s="58">
        <v>0</v>
      </c>
      <c r="F4040" s="58">
        <v>64.703000000000003</v>
      </c>
    </row>
    <row r="4041" spans="1:6" s="55" customFormat="1" x14ac:dyDescent="0.25">
      <c r="A4041" s="51" t="str">
        <f t="shared" si="63"/>
        <v>A</v>
      </c>
      <c r="B4041" s="59" t="s">
        <v>258</v>
      </c>
      <c r="C4041" s="60" t="s">
        <v>12</v>
      </c>
      <c r="D4041" s="61">
        <v>15.663</v>
      </c>
      <c r="E4041" s="61">
        <v>0</v>
      </c>
      <c r="F4041" s="61">
        <v>15.663</v>
      </c>
    </row>
    <row r="4042" spans="1:6" s="55" customFormat="1" x14ac:dyDescent="0.25">
      <c r="A4042" s="51" t="str">
        <f t="shared" si="63"/>
        <v>A</v>
      </c>
      <c r="B4042" s="59" t="s">
        <v>258</v>
      </c>
      <c r="C4042" s="60" t="s">
        <v>16</v>
      </c>
      <c r="D4042" s="61">
        <v>49.04</v>
      </c>
      <c r="E4042" s="61">
        <v>0</v>
      </c>
      <c r="F4042" s="61">
        <v>49.04</v>
      </c>
    </row>
    <row r="4043" spans="1:6" s="55" customFormat="1" ht="36.75" thickBot="1" x14ac:dyDescent="0.3">
      <c r="A4043" s="51" t="str">
        <f t="shared" si="63"/>
        <v>A</v>
      </c>
      <c r="B4043" s="52" t="s">
        <v>1843</v>
      </c>
      <c r="C4043" s="53" t="s">
        <v>1844</v>
      </c>
      <c r="D4043" s="54">
        <v>501.76810999999998</v>
      </c>
      <c r="E4043" s="54">
        <v>231.53471999999999</v>
      </c>
      <c r="F4043" s="54">
        <v>270.23338999999999</v>
      </c>
    </row>
    <row r="4044" spans="1:6" s="55" customFormat="1" ht="15.75" thickTop="1" x14ac:dyDescent="0.25">
      <c r="A4044" s="51" t="str">
        <f t="shared" si="63"/>
        <v>A</v>
      </c>
      <c r="B4044" s="56" t="s">
        <v>258</v>
      </c>
      <c r="C4044" s="57" t="s">
        <v>10</v>
      </c>
      <c r="D4044" s="58">
        <v>494.29710999999998</v>
      </c>
      <c r="E4044" s="58">
        <v>229.21372</v>
      </c>
      <c r="F4044" s="58">
        <v>265.08339000000001</v>
      </c>
    </row>
    <row r="4045" spans="1:6" s="55" customFormat="1" x14ac:dyDescent="0.25">
      <c r="A4045" s="51" t="str">
        <f t="shared" si="63"/>
        <v>A</v>
      </c>
      <c r="B4045" s="59" t="s">
        <v>258</v>
      </c>
      <c r="C4045" s="60" t="s">
        <v>11</v>
      </c>
      <c r="D4045" s="61">
        <v>157.58652000000001</v>
      </c>
      <c r="E4045" s="61">
        <v>105.29652</v>
      </c>
      <c r="F4045" s="61">
        <v>52.29</v>
      </c>
    </row>
    <row r="4046" spans="1:6" s="55" customFormat="1" x14ac:dyDescent="0.25">
      <c r="A4046" s="51" t="str">
        <f t="shared" si="63"/>
        <v>A</v>
      </c>
      <c r="B4046" s="59" t="s">
        <v>258</v>
      </c>
      <c r="C4046" s="60" t="s">
        <v>12</v>
      </c>
      <c r="D4046" s="61">
        <v>207.90478999999999</v>
      </c>
      <c r="E4046" s="61">
        <v>102.80069999999999</v>
      </c>
      <c r="F4046" s="61">
        <v>105.10409</v>
      </c>
    </row>
    <row r="4047" spans="1:6" s="55" customFormat="1" x14ac:dyDescent="0.25">
      <c r="A4047" s="51" t="str">
        <f t="shared" si="63"/>
        <v>A</v>
      </c>
      <c r="B4047" s="59" t="s">
        <v>258</v>
      </c>
      <c r="C4047" s="60" t="s">
        <v>15</v>
      </c>
      <c r="D4047" s="61">
        <v>1.25</v>
      </c>
      <c r="E4047" s="61">
        <v>0</v>
      </c>
      <c r="F4047" s="61">
        <v>1.25</v>
      </c>
    </row>
    <row r="4048" spans="1:6" s="55" customFormat="1" x14ac:dyDescent="0.25">
      <c r="A4048" s="51" t="str">
        <f t="shared" si="63"/>
        <v>A</v>
      </c>
      <c r="B4048" s="59" t="s">
        <v>258</v>
      </c>
      <c r="C4048" s="60" t="s">
        <v>16</v>
      </c>
      <c r="D4048" s="61">
        <v>127.5558</v>
      </c>
      <c r="E4048" s="61">
        <v>21.116499999999998</v>
      </c>
      <c r="F4048" s="61">
        <v>106.4393</v>
      </c>
    </row>
    <row r="4049" spans="1:6" s="55" customFormat="1" x14ac:dyDescent="0.25">
      <c r="A4049" s="51" t="str">
        <f t="shared" si="63"/>
        <v>A</v>
      </c>
      <c r="B4049" s="56" t="s">
        <v>258</v>
      </c>
      <c r="C4049" s="57" t="s">
        <v>17</v>
      </c>
      <c r="D4049" s="58">
        <v>7.4710000000000001</v>
      </c>
      <c r="E4049" s="58">
        <v>2.3210000000000002</v>
      </c>
      <c r="F4049" s="58">
        <v>5.15</v>
      </c>
    </row>
    <row r="4050" spans="1:6" s="55" customFormat="1" ht="36.75" thickBot="1" x14ac:dyDescent="0.3">
      <c r="A4050" s="51" t="str">
        <f t="shared" si="63"/>
        <v>A</v>
      </c>
      <c r="B4050" s="52" t="s">
        <v>1845</v>
      </c>
      <c r="C4050" s="53" t="s">
        <v>1846</v>
      </c>
      <c r="D4050" s="54">
        <v>470.04405000000003</v>
      </c>
      <c r="E4050" s="54">
        <v>431.95509000000004</v>
      </c>
      <c r="F4050" s="54">
        <v>38.08896</v>
      </c>
    </row>
    <row r="4051" spans="1:6" s="55" customFormat="1" ht="15.75" thickTop="1" x14ac:dyDescent="0.25">
      <c r="A4051" s="51" t="str">
        <f t="shared" si="63"/>
        <v>A</v>
      </c>
      <c r="B4051" s="56" t="s">
        <v>258</v>
      </c>
      <c r="C4051" s="57" t="s">
        <v>10</v>
      </c>
      <c r="D4051" s="58">
        <v>468.24605000000003</v>
      </c>
      <c r="E4051" s="58">
        <v>431.95509000000004</v>
      </c>
      <c r="F4051" s="58">
        <v>36.290959999999998</v>
      </c>
    </row>
    <row r="4052" spans="1:6" s="55" customFormat="1" x14ac:dyDescent="0.25">
      <c r="A4052" s="51" t="str">
        <f t="shared" si="63"/>
        <v>A</v>
      </c>
      <c r="B4052" s="59" t="s">
        <v>258</v>
      </c>
      <c r="C4052" s="60" t="s">
        <v>11</v>
      </c>
      <c r="D4052" s="61">
        <v>313.42265999999995</v>
      </c>
      <c r="E4052" s="61">
        <v>313.42265999999995</v>
      </c>
      <c r="F4052" s="61">
        <v>0</v>
      </c>
    </row>
    <row r="4053" spans="1:6" s="55" customFormat="1" x14ac:dyDescent="0.25">
      <c r="A4053" s="51" t="str">
        <f t="shared" si="63"/>
        <v>A</v>
      </c>
      <c r="B4053" s="59" t="s">
        <v>258</v>
      </c>
      <c r="C4053" s="60" t="s">
        <v>12</v>
      </c>
      <c r="D4053" s="61">
        <v>136.50495000000001</v>
      </c>
      <c r="E4053" s="61">
        <v>117.14785000000001</v>
      </c>
      <c r="F4053" s="61">
        <v>19.357099999999999</v>
      </c>
    </row>
    <row r="4054" spans="1:6" s="55" customFormat="1" x14ac:dyDescent="0.25">
      <c r="A4054" s="51" t="str">
        <f t="shared" si="63"/>
        <v>A</v>
      </c>
      <c r="B4054" s="59" t="s">
        <v>258</v>
      </c>
      <c r="C4054" s="60" t="s">
        <v>15</v>
      </c>
      <c r="D4054" s="61">
        <v>0.54</v>
      </c>
      <c r="E4054" s="61">
        <v>0.54</v>
      </c>
      <c r="F4054" s="61">
        <v>0</v>
      </c>
    </row>
    <row r="4055" spans="1:6" s="55" customFormat="1" x14ac:dyDescent="0.25">
      <c r="A4055" s="51" t="str">
        <f t="shared" si="63"/>
        <v>A</v>
      </c>
      <c r="B4055" s="59" t="s">
        <v>258</v>
      </c>
      <c r="C4055" s="60" t="s">
        <v>16</v>
      </c>
      <c r="D4055" s="61">
        <v>17.77844</v>
      </c>
      <c r="E4055" s="61">
        <v>0.84458</v>
      </c>
      <c r="F4055" s="61">
        <v>16.933859999999999</v>
      </c>
    </row>
    <row r="4056" spans="1:6" s="55" customFormat="1" x14ac:dyDescent="0.25">
      <c r="A4056" s="51" t="str">
        <f t="shared" si="63"/>
        <v>A</v>
      </c>
      <c r="B4056" s="56" t="s">
        <v>258</v>
      </c>
      <c r="C4056" s="57" t="s">
        <v>17</v>
      </c>
      <c r="D4056" s="58">
        <v>1.798</v>
      </c>
      <c r="E4056" s="58">
        <v>0</v>
      </c>
      <c r="F4056" s="58">
        <v>1.798</v>
      </c>
    </row>
    <row r="4057" spans="1:6" ht="36.75" thickBot="1" x14ac:dyDescent="0.3">
      <c r="A4057" s="31" t="str">
        <f t="shared" si="63"/>
        <v>A</v>
      </c>
      <c r="B4057" s="42" t="s">
        <v>1847</v>
      </c>
      <c r="C4057" s="43" t="s">
        <v>1848</v>
      </c>
      <c r="D4057" s="44">
        <v>310.57434000000006</v>
      </c>
      <c r="E4057" s="44">
        <v>304.97434000000004</v>
      </c>
      <c r="F4057" s="44">
        <v>5.6</v>
      </c>
    </row>
    <row r="4058" spans="1:6" ht="15.75" thickTop="1" x14ac:dyDescent="0.25">
      <c r="A4058" s="31" t="str">
        <f t="shared" si="63"/>
        <v>A</v>
      </c>
      <c r="B4058" s="45" t="s">
        <v>258</v>
      </c>
      <c r="C4058" s="46" t="s">
        <v>10</v>
      </c>
      <c r="D4058" s="47">
        <v>308.77434000000005</v>
      </c>
      <c r="E4058" s="47">
        <v>303.17434000000003</v>
      </c>
      <c r="F4058" s="47">
        <v>5.6</v>
      </c>
    </row>
    <row r="4059" spans="1:6" x14ac:dyDescent="0.25">
      <c r="A4059" s="31" t="str">
        <f t="shared" si="63"/>
        <v>A</v>
      </c>
      <c r="B4059" s="48" t="s">
        <v>258</v>
      </c>
      <c r="C4059" s="49" t="s">
        <v>11</v>
      </c>
      <c r="D4059" s="50">
        <v>241.36976000000001</v>
      </c>
      <c r="E4059" s="50">
        <v>241.36976000000001</v>
      </c>
      <c r="F4059" s="50">
        <v>0</v>
      </c>
    </row>
    <row r="4060" spans="1:6" x14ac:dyDescent="0.25">
      <c r="A4060" s="31" t="str">
        <f t="shared" si="63"/>
        <v>A</v>
      </c>
      <c r="B4060" s="48" t="s">
        <v>258</v>
      </c>
      <c r="C4060" s="49" t="s">
        <v>12</v>
      </c>
      <c r="D4060" s="50">
        <v>45.284129999999998</v>
      </c>
      <c r="E4060" s="50">
        <v>39.684129999999996</v>
      </c>
      <c r="F4060" s="50">
        <v>5.6</v>
      </c>
    </row>
    <row r="4061" spans="1:6" x14ac:dyDescent="0.25">
      <c r="A4061" s="31" t="str">
        <f t="shared" si="63"/>
        <v>A</v>
      </c>
      <c r="B4061" s="48" t="s">
        <v>258</v>
      </c>
      <c r="C4061" s="49" t="s">
        <v>16</v>
      </c>
      <c r="D4061" s="50">
        <v>22.120450000000002</v>
      </c>
      <c r="E4061" s="50">
        <v>22.120450000000002</v>
      </c>
      <c r="F4061" s="50">
        <v>0</v>
      </c>
    </row>
    <row r="4062" spans="1:6" x14ac:dyDescent="0.25">
      <c r="A4062" s="31" t="str">
        <f t="shared" si="63"/>
        <v>A</v>
      </c>
      <c r="B4062" s="45" t="s">
        <v>258</v>
      </c>
      <c r="C4062" s="46" t="s">
        <v>17</v>
      </c>
      <c r="D4062" s="47">
        <v>1.8</v>
      </c>
      <c r="E4062" s="47">
        <v>1.8</v>
      </c>
      <c r="F4062" s="47">
        <v>0</v>
      </c>
    </row>
    <row r="4063" spans="1:6" ht="18.75" thickBot="1" x14ac:dyDescent="0.3">
      <c r="A4063" s="31" t="str">
        <f t="shared" si="63"/>
        <v>A</v>
      </c>
      <c r="B4063" s="42" t="s">
        <v>1849</v>
      </c>
      <c r="C4063" s="43" t="s">
        <v>1850</v>
      </c>
      <c r="D4063" s="44">
        <v>6084.7261899999994</v>
      </c>
      <c r="E4063" s="44">
        <v>6084.7261899999994</v>
      </c>
      <c r="F4063" s="44">
        <v>0</v>
      </c>
    </row>
    <row r="4064" spans="1:6" ht="15.75" thickTop="1" x14ac:dyDescent="0.25">
      <c r="A4064" s="31" t="str">
        <f t="shared" si="63"/>
        <v>A</v>
      </c>
      <c r="B4064" s="45" t="s">
        <v>258</v>
      </c>
      <c r="C4064" s="46" t="s">
        <v>10</v>
      </c>
      <c r="D4064" s="47">
        <v>6084.7261899999994</v>
      </c>
      <c r="E4064" s="47">
        <v>6084.7261899999994</v>
      </c>
      <c r="F4064" s="47">
        <v>0</v>
      </c>
    </row>
    <row r="4065" spans="1:6" x14ac:dyDescent="0.25">
      <c r="A4065" s="31" t="str">
        <f t="shared" si="63"/>
        <v>A</v>
      </c>
      <c r="B4065" s="48" t="s">
        <v>258</v>
      </c>
      <c r="C4065" s="49" t="s">
        <v>12</v>
      </c>
      <c r="D4065" s="50">
        <v>7.56</v>
      </c>
      <c r="E4065" s="50">
        <v>7.56</v>
      </c>
      <c r="F4065" s="50">
        <v>0</v>
      </c>
    </row>
    <row r="4066" spans="1:6" x14ac:dyDescent="0.25">
      <c r="A4066" s="31" t="str">
        <f t="shared" si="63"/>
        <v>A</v>
      </c>
      <c r="B4066" s="48" t="s">
        <v>258</v>
      </c>
      <c r="C4066" s="49" t="s">
        <v>14</v>
      </c>
      <c r="D4066" s="50">
        <v>6060.97282</v>
      </c>
      <c r="E4066" s="50">
        <v>6060.97282</v>
      </c>
      <c r="F4066" s="50">
        <v>0</v>
      </c>
    </row>
    <row r="4067" spans="1:6" x14ac:dyDescent="0.25">
      <c r="A4067" s="31" t="str">
        <f t="shared" si="63"/>
        <v>A</v>
      </c>
      <c r="B4067" s="48" t="s">
        <v>258</v>
      </c>
      <c r="C4067" s="49" t="s">
        <v>16</v>
      </c>
      <c r="D4067" s="50">
        <v>16.193369999999998</v>
      </c>
      <c r="E4067" s="50">
        <v>16.193369999999998</v>
      </c>
      <c r="F4067" s="50">
        <v>0</v>
      </c>
    </row>
    <row r="4068" spans="1:6" s="55" customFormat="1" ht="36.75" thickBot="1" x14ac:dyDescent="0.3">
      <c r="A4068" s="51" t="str">
        <f t="shared" si="63"/>
        <v>A</v>
      </c>
      <c r="B4068" s="52" t="s">
        <v>1851</v>
      </c>
      <c r="C4068" s="53" t="s">
        <v>1852</v>
      </c>
      <c r="D4068" s="54">
        <v>7.56</v>
      </c>
      <c r="E4068" s="54">
        <v>7.56</v>
      </c>
      <c r="F4068" s="54">
        <v>0</v>
      </c>
    </row>
    <row r="4069" spans="1:6" s="55" customFormat="1" ht="15.75" thickTop="1" x14ac:dyDescent="0.25">
      <c r="A4069" s="51" t="str">
        <f t="shared" si="63"/>
        <v>A</v>
      </c>
      <c r="B4069" s="56" t="s">
        <v>258</v>
      </c>
      <c r="C4069" s="57" t="s">
        <v>10</v>
      </c>
      <c r="D4069" s="58">
        <v>7.56</v>
      </c>
      <c r="E4069" s="58">
        <v>7.56</v>
      </c>
      <c r="F4069" s="58">
        <v>0</v>
      </c>
    </row>
    <row r="4070" spans="1:6" s="55" customFormat="1" x14ac:dyDescent="0.25">
      <c r="A4070" s="51" t="str">
        <f t="shared" si="63"/>
        <v>A</v>
      </c>
      <c r="B4070" s="59" t="s">
        <v>258</v>
      </c>
      <c r="C4070" s="60" t="s">
        <v>12</v>
      </c>
      <c r="D4070" s="61">
        <v>7.56</v>
      </c>
      <c r="E4070" s="61">
        <v>7.56</v>
      </c>
      <c r="F4070" s="61">
        <v>0</v>
      </c>
    </row>
    <row r="4071" spans="1:6" s="55" customFormat="1" ht="36.75" thickBot="1" x14ac:dyDescent="0.3">
      <c r="A4071" s="51" t="str">
        <f t="shared" si="63"/>
        <v>A</v>
      </c>
      <c r="B4071" s="52" t="s">
        <v>1853</v>
      </c>
      <c r="C4071" s="53" t="s">
        <v>106</v>
      </c>
      <c r="D4071" s="54">
        <v>3292.5671200000002</v>
      </c>
      <c r="E4071" s="54">
        <v>3292.5671200000002</v>
      </c>
      <c r="F4071" s="54">
        <v>0</v>
      </c>
    </row>
    <row r="4072" spans="1:6" s="55" customFormat="1" ht="15.75" thickTop="1" x14ac:dyDescent="0.25">
      <c r="A4072" s="51" t="str">
        <f t="shared" si="63"/>
        <v>A</v>
      </c>
      <c r="B4072" s="56" t="s">
        <v>258</v>
      </c>
      <c r="C4072" s="57" t="s">
        <v>10</v>
      </c>
      <c r="D4072" s="58">
        <v>3292.5671200000002</v>
      </c>
      <c r="E4072" s="58">
        <v>3292.5671200000002</v>
      </c>
      <c r="F4072" s="58">
        <v>0</v>
      </c>
    </row>
    <row r="4073" spans="1:6" s="55" customFormat="1" x14ac:dyDescent="0.25">
      <c r="A4073" s="51" t="str">
        <f t="shared" si="63"/>
        <v>A</v>
      </c>
      <c r="B4073" s="59" t="s">
        <v>258</v>
      </c>
      <c r="C4073" s="60" t="s">
        <v>14</v>
      </c>
      <c r="D4073" s="61">
        <v>3281.5671200000002</v>
      </c>
      <c r="E4073" s="61">
        <v>3281.5671200000002</v>
      </c>
      <c r="F4073" s="61">
        <v>0</v>
      </c>
    </row>
    <row r="4074" spans="1:6" s="55" customFormat="1" x14ac:dyDescent="0.25">
      <c r="A4074" s="51" t="str">
        <f t="shared" si="63"/>
        <v>A</v>
      </c>
      <c r="B4074" s="59" t="s">
        <v>258</v>
      </c>
      <c r="C4074" s="60" t="s">
        <v>16</v>
      </c>
      <c r="D4074" s="61">
        <v>11</v>
      </c>
      <c r="E4074" s="61">
        <v>11</v>
      </c>
      <c r="F4074" s="61">
        <v>0</v>
      </c>
    </row>
    <row r="4075" spans="1:6" s="55" customFormat="1" ht="18.75" thickBot="1" x14ac:dyDescent="0.3">
      <c r="A4075" s="51" t="str">
        <f t="shared" si="63"/>
        <v>A</v>
      </c>
      <c r="B4075" s="52" t="s">
        <v>1854</v>
      </c>
      <c r="C4075" s="53" t="s">
        <v>114</v>
      </c>
      <c r="D4075" s="54">
        <v>1651.3434200000002</v>
      </c>
      <c r="E4075" s="54">
        <v>1651.3434200000002</v>
      </c>
      <c r="F4075" s="54">
        <v>0</v>
      </c>
    </row>
    <row r="4076" spans="1:6" s="55" customFormat="1" ht="15.75" thickTop="1" x14ac:dyDescent="0.25">
      <c r="A4076" s="51" t="str">
        <f t="shared" si="63"/>
        <v>A</v>
      </c>
      <c r="B4076" s="56" t="s">
        <v>258</v>
      </c>
      <c r="C4076" s="57" t="s">
        <v>10</v>
      </c>
      <c r="D4076" s="58">
        <v>1651.3434200000002</v>
      </c>
      <c r="E4076" s="58">
        <v>1651.3434200000002</v>
      </c>
      <c r="F4076" s="58">
        <v>0</v>
      </c>
    </row>
    <row r="4077" spans="1:6" s="55" customFormat="1" x14ac:dyDescent="0.25">
      <c r="A4077" s="51" t="str">
        <f t="shared" si="63"/>
        <v>A</v>
      </c>
      <c r="B4077" s="59" t="s">
        <v>258</v>
      </c>
      <c r="C4077" s="60" t="s">
        <v>14</v>
      </c>
      <c r="D4077" s="61">
        <v>1646.15005</v>
      </c>
      <c r="E4077" s="61">
        <v>1646.15005</v>
      </c>
      <c r="F4077" s="61">
        <v>0</v>
      </c>
    </row>
    <row r="4078" spans="1:6" s="55" customFormat="1" x14ac:dyDescent="0.25">
      <c r="A4078" s="51" t="str">
        <f t="shared" si="63"/>
        <v>A</v>
      </c>
      <c r="B4078" s="59" t="s">
        <v>258</v>
      </c>
      <c r="C4078" s="60" t="s">
        <v>16</v>
      </c>
      <c r="D4078" s="61">
        <v>5.1933699999999998</v>
      </c>
      <c r="E4078" s="61">
        <v>5.1933699999999998</v>
      </c>
      <c r="F4078" s="61">
        <v>0</v>
      </c>
    </row>
    <row r="4079" spans="1:6" s="55" customFormat="1" ht="36.75" thickBot="1" x14ac:dyDescent="0.3">
      <c r="A4079" s="51" t="str">
        <f t="shared" si="63"/>
        <v>A</v>
      </c>
      <c r="B4079" s="52" t="s">
        <v>1855</v>
      </c>
      <c r="C4079" s="53" t="s">
        <v>132</v>
      </c>
      <c r="D4079" s="54">
        <v>258.87217000000004</v>
      </c>
      <c r="E4079" s="54">
        <v>258.87217000000004</v>
      </c>
      <c r="F4079" s="54">
        <v>0</v>
      </c>
    </row>
    <row r="4080" spans="1:6" s="55" customFormat="1" ht="15.75" thickTop="1" x14ac:dyDescent="0.25">
      <c r="A4080" s="51" t="str">
        <f t="shared" si="63"/>
        <v>A</v>
      </c>
      <c r="B4080" s="56" t="s">
        <v>258</v>
      </c>
      <c r="C4080" s="57" t="s">
        <v>10</v>
      </c>
      <c r="D4080" s="58">
        <v>258.87217000000004</v>
      </c>
      <c r="E4080" s="58">
        <v>258.87217000000004</v>
      </c>
      <c r="F4080" s="58">
        <v>0</v>
      </c>
    </row>
    <row r="4081" spans="1:6" s="55" customFormat="1" x14ac:dyDescent="0.25">
      <c r="A4081" s="51" t="str">
        <f t="shared" si="63"/>
        <v>A</v>
      </c>
      <c r="B4081" s="59" t="s">
        <v>258</v>
      </c>
      <c r="C4081" s="60" t="s">
        <v>14</v>
      </c>
      <c r="D4081" s="61">
        <v>258.87217000000004</v>
      </c>
      <c r="E4081" s="61">
        <v>258.87217000000004</v>
      </c>
      <c r="F4081" s="61">
        <v>0</v>
      </c>
    </row>
    <row r="4082" spans="1:6" s="55" customFormat="1" ht="18.75" thickBot="1" x14ac:dyDescent="0.3">
      <c r="A4082" s="51" t="str">
        <f t="shared" si="63"/>
        <v>A</v>
      </c>
      <c r="B4082" s="52" t="s">
        <v>1856</v>
      </c>
      <c r="C4082" s="53" t="s">
        <v>130</v>
      </c>
      <c r="D4082" s="54">
        <v>874.38347999999996</v>
      </c>
      <c r="E4082" s="54">
        <v>874.38347999999996</v>
      </c>
      <c r="F4082" s="54">
        <v>0</v>
      </c>
    </row>
    <row r="4083" spans="1:6" s="55" customFormat="1" ht="15.75" thickTop="1" x14ac:dyDescent="0.25">
      <c r="A4083" s="51" t="str">
        <f t="shared" si="63"/>
        <v>A</v>
      </c>
      <c r="B4083" s="56" t="s">
        <v>258</v>
      </c>
      <c r="C4083" s="57" t="s">
        <v>10</v>
      </c>
      <c r="D4083" s="58">
        <v>874.38347999999996</v>
      </c>
      <c r="E4083" s="58">
        <v>874.38347999999996</v>
      </c>
      <c r="F4083" s="58">
        <v>0</v>
      </c>
    </row>
    <row r="4084" spans="1:6" s="55" customFormat="1" x14ac:dyDescent="0.25">
      <c r="A4084" s="51" t="str">
        <f t="shared" si="63"/>
        <v>A</v>
      </c>
      <c r="B4084" s="59" t="s">
        <v>258</v>
      </c>
      <c r="C4084" s="60" t="s">
        <v>14</v>
      </c>
      <c r="D4084" s="61">
        <v>874.38347999999996</v>
      </c>
      <c r="E4084" s="61">
        <v>874.38347999999996</v>
      </c>
      <c r="F4084" s="61">
        <v>0</v>
      </c>
    </row>
    <row r="4085" spans="1:6" ht="18.75" thickBot="1" x14ac:dyDescent="0.3">
      <c r="A4085" s="31" t="str">
        <f t="shared" si="63"/>
        <v>A</v>
      </c>
      <c r="B4085" s="42" t="s">
        <v>1857</v>
      </c>
      <c r="C4085" s="43" t="s">
        <v>1858</v>
      </c>
      <c r="D4085" s="44">
        <v>11.8325</v>
      </c>
      <c r="E4085" s="44">
        <v>11.8325</v>
      </c>
      <c r="F4085" s="44">
        <v>0</v>
      </c>
    </row>
    <row r="4086" spans="1:6" ht="15.75" thickTop="1" x14ac:dyDescent="0.25">
      <c r="A4086" s="31" t="str">
        <f t="shared" si="63"/>
        <v>A</v>
      </c>
      <c r="B4086" s="45" t="s">
        <v>258</v>
      </c>
      <c r="C4086" s="46" t="s">
        <v>10</v>
      </c>
      <c r="D4086" s="47">
        <v>11.8325</v>
      </c>
      <c r="E4086" s="47">
        <v>11.8325</v>
      </c>
      <c r="F4086" s="47">
        <v>0</v>
      </c>
    </row>
    <row r="4087" spans="1:6" x14ac:dyDescent="0.25">
      <c r="A4087" s="31" t="str">
        <f t="shared" si="63"/>
        <v>A</v>
      </c>
      <c r="B4087" s="48" t="s">
        <v>258</v>
      </c>
      <c r="C4087" s="49" t="s">
        <v>12</v>
      </c>
      <c r="D4087" s="50">
        <v>11.8325</v>
      </c>
      <c r="E4087" s="50">
        <v>11.8325</v>
      </c>
      <c r="F4087" s="50">
        <v>0</v>
      </c>
    </row>
    <row r="4088" spans="1:6" s="55" customFormat="1" ht="36.75" thickBot="1" x14ac:dyDescent="0.3">
      <c r="A4088" s="51" t="str">
        <f t="shared" si="63"/>
        <v>A</v>
      </c>
      <c r="B4088" s="52" t="s">
        <v>1859</v>
      </c>
      <c r="C4088" s="53" t="s">
        <v>1860</v>
      </c>
      <c r="D4088" s="54">
        <v>11.8325</v>
      </c>
      <c r="E4088" s="54">
        <v>11.8325</v>
      </c>
      <c r="F4088" s="54">
        <v>0</v>
      </c>
    </row>
    <row r="4089" spans="1:6" s="55" customFormat="1" ht="15.75" thickTop="1" x14ac:dyDescent="0.25">
      <c r="A4089" s="51" t="str">
        <f t="shared" si="63"/>
        <v>A</v>
      </c>
      <c r="B4089" s="56" t="s">
        <v>258</v>
      </c>
      <c r="C4089" s="57" t="s">
        <v>10</v>
      </c>
      <c r="D4089" s="58">
        <v>11.8325</v>
      </c>
      <c r="E4089" s="58">
        <v>11.8325</v>
      </c>
      <c r="F4089" s="58">
        <v>0</v>
      </c>
    </row>
    <row r="4090" spans="1:6" s="55" customFormat="1" x14ac:dyDescent="0.25">
      <c r="A4090" s="51" t="str">
        <f t="shared" si="63"/>
        <v>A</v>
      </c>
      <c r="B4090" s="59" t="s">
        <v>258</v>
      </c>
      <c r="C4090" s="60" t="s">
        <v>12</v>
      </c>
      <c r="D4090" s="61">
        <v>11.8325</v>
      </c>
      <c r="E4090" s="61">
        <v>11.8325</v>
      </c>
      <c r="F4090" s="61">
        <v>0</v>
      </c>
    </row>
    <row r="4091" spans="1:6" ht="18.75" thickBot="1" x14ac:dyDescent="0.3">
      <c r="A4091" s="31" t="str">
        <f t="shared" si="63"/>
        <v>A</v>
      </c>
      <c r="B4091" s="42" t="s">
        <v>1861</v>
      </c>
      <c r="C4091" s="43" t="s">
        <v>1862</v>
      </c>
      <c r="D4091" s="44">
        <v>11727.112790000001</v>
      </c>
      <c r="E4091" s="44">
        <v>11727.112790000001</v>
      </c>
      <c r="F4091" s="44">
        <v>0</v>
      </c>
    </row>
    <row r="4092" spans="1:6" ht="15.75" thickTop="1" x14ac:dyDescent="0.25">
      <c r="A4092" s="31" t="str">
        <f t="shared" si="63"/>
        <v>A</v>
      </c>
      <c r="B4092" s="45" t="s">
        <v>258</v>
      </c>
      <c r="C4092" s="46" t="s">
        <v>10</v>
      </c>
      <c r="D4092" s="47">
        <v>11727.112790000001</v>
      </c>
      <c r="E4092" s="47">
        <v>11727.112790000001</v>
      </c>
      <c r="F4092" s="47">
        <v>0</v>
      </c>
    </row>
    <row r="4093" spans="1:6" x14ac:dyDescent="0.25">
      <c r="A4093" s="31" t="str">
        <f t="shared" si="63"/>
        <v>A</v>
      </c>
      <c r="B4093" s="48" t="s">
        <v>258</v>
      </c>
      <c r="C4093" s="49" t="s">
        <v>12</v>
      </c>
      <c r="D4093" s="50">
        <v>461.45628999999997</v>
      </c>
      <c r="E4093" s="50">
        <v>461.45628999999997</v>
      </c>
      <c r="F4093" s="50">
        <v>0</v>
      </c>
    </row>
    <row r="4094" spans="1:6" x14ac:dyDescent="0.25">
      <c r="A4094" s="31" t="str">
        <f t="shared" si="63"/>
        <v>A</v>
      </c>
      <c r="B4094" s="48" t="s">
        <v>258</v>
      </c>
      <c r="C4094" s="49" t="s">
        <v>14</v>
      </c>
      <c r="D4094" s="50">
        <v>1633.6535699999999</v>
      </c>
      <c r="E4094" s="50">
        <v>1633.6535699999999</v>
      </c>
      <c r="F4094" s="50">
        <v>0</v>
      </c>
    </row>
    <row r="4095" spans="1:6" x14ac:dyDescent="0.25">
      <c r="A4095" s="31" t="str">
        <f t="shared" si="63"/>
        <v>A</v>
      </c>
      <c r="B4095" s="48" t="s">
        <v>258</v>
      </c>
      <c r="C4095" s="49" t="s">
        <v>15</v>
      </c>
      <c r="D4095" s="50">
        <v>10.204459999999999</v>
      </c>
      <c r="E4095" s="50">
        <v>10.204459999999999</v>
      </c>
      <c r="F4095" s="50">
        <v>0</v>
      </c>
    </row>
    <row r="4096" spans="1:6" x14ac:dyDescent="0.25">
      <c r="A4096" s="31" t="str">
        <f t="shared" si="63"/>
        <v>A</v>
      </c>
      <c r="B4096" s="48" t="s">
        <v>258</v>
      </c>
      <c r="C4096" s="49" t="s">
        <v>16</v>
      </c>
      <c r="D4096" s="50">
        <v>9621.7984700000015</v>
      </c>
      <c r="E4096" s="50">
        <v>9621.7984700000015</v>
      </c>
      <c r="F4096" s="50">
        <v>0</v>
      </c>
    </row>
    <row r="4097" spans="1:6" s="55" customFormat="1" ht="18.75" thickBot="1" x14ac:dyDescent="0.3">
      <c r="A4097" s="51" t="str">
        <f t="shared" si="63"/>
        <v>A</v>
      </c>
      <c r="B4097" s="52" t="s">
        <v>1863</v>
      </c>
      <c r="C4097" s="53" t="s">
        <v>1864</v>
      </c>
      <c r="D4097" s="54">
        <v>1201.60077</v>
      </c>
      <c r="E4097" s="54">
        <v>1201.60077</v>
      </c>
      <c r="F4097" s="54">
        <v>0</v>
      </c>
    </row>
    <row r="4098" spans="1:6" s="55" customFormat="1" ht="15.75" thickTop="1" x14ac:dyDescent="0.25">
      <c r="A4098" s="51" t="str">
        <f t="shared" si="63"/>
        <v>A</v>
      </c>
      <c r="B4098" s="56" t="s">
        <v>258</v>
      </c>
      <c r="C4098" s="57" t="s">
        <v>10</v>
      </c>
      <c r="D4098" s="58">
        <v>1201.60077</v>
      </c>
      <c r="E4098" s="58">
        <v>1201.60077</v>
      </c>
      <c r="F4098" s="58">
        <v>0</v>
      </c>
    </row>
    <row r="4099" spans="1:6" s="55" customFormat="1" x14ac:dyDescent="0.25">
      <c r="A4099" s="51" t="str">
        <f t="shared" si="63"/>
        <v>A</v>
      </c>
      <c r="B4099" s="59" t="s">
        <v>258</v>
      </c>
      <c r="C4099" s="60" t="s">
        <v>12</v>
      </c>
      <c r="D4099" s="61">
        <v>376.76431000000002</v>
      </c>
      <c r="E4099" s="61">
        <v>376.76431000000002</v>
      </c>
      <c r="F4099" s="61">
        <v>0</v>
      </c>
    </row>
    <row r="4100" spans="1:6" s="55" customFormat="1" x14ac:dyDescent="0.25">
      <c r="A4100" s="51" t="str">
        <f t="shared" ref="A4100:A4163" si="64">IF(OR(D4100&lt;&gt;0,),"A","B")</f>
        <v>A</v>
      </c>
      <c r="B4100" s="59" t="s">
        <v>258</v>
      </c>
      <c r="C4100" s="60" t="s">
        <v>14</v>
      </c>
      <c r="D4100" s="61">
        <v>814.63199999999995</v>
      </c>
      <c r="E4100" s="61">
        <v>814.63199999999995</v>
      </c>
      <c r="F4100" s="61">
        <v>0</v>
      </c>
    </row>
    <row r="4101" spans="1:6" s="55" customFormat="1" x14ac:dyDescent="0.25">
      <c r="A4101" s="51" t="str">
        <f t="shared" si="64"/>
        <v>A</v>
      </c>
      <c r="B4101" s="59" t="s">
        <v>258</v>
      </c>
      <c r="C4101" s="60" t="s">
        <v>15</v>
      </c>
      <c r="D4101" s="61">
        <v>10.204459999999999</v>
      </c>
      <c r="E4101" s="61">
        <v>10.204459999999999</v>
      </c>
      <c r="F4101" s="61">
        <v>0</v>
      </c>
    </row>
    <row r="4102" spans="1:6" s="55" customFormat="1" ht="36.75" thickBot="1" x14ac:dyDescent="0.3">
      <c r="A4102" s="51" t="str">
        <f t="shared" si="64"/>
        <v>A</v>
      </c>
      <c r="B4102" s="52" t="s">
        <v>1865</v>
      </c>
      <c r="C4102" s="53" t="s">
        <v>1866</v>
      </c>
      <c r="D4102" s="54">
        <v>1201.60077</v>
      </c>
      <c r="E4102" s="54">
        <v>1201.60077</v>
      </c>
      <c r="F4102" s="54">
        <v>0</v>
      </c>
    </row>
    <row r="4103" spans="1:6" s="55" customFormat="1" ht="15.75" thickTop="1" x14ac:dyDescent="0.25">
      <c r="A4103" s="51" t="str">
        <f t="shared" si="64"/>
        <v>A</v>
      </c>
      <c r="B4103" s="56" t="s">
        <v>258</v>
      </c>
      <c r="C4103" s="57" t="s">
        <v>10</v>
      </c>
      <c r="D4103" s="58">
        <v>1201.60077</v>
      </c>
      <c r="E4103" s="58">
        <v>1201.60077</v>
      </c>
      <c r="F4103" s="58">
        <v>0</v>
      </c>
    </row>
    <row r="4104" spans="1:6" s="55" customFormat="1" x14ac:dyDescent="0.25">
      <c r="A4104" s="51" t="str">
        <f t="shared" si="64"/>
        <v>A</v>
      </c>
      <c r="B4104" s="59" t="s">
        <v>258</v>
      </c>
      <c r="C4104" s="60" t="s">
        <v>12</v>
      </c>
      <c r="D4104" s="61">
        <v>376.76431000000002</v>
      </c>
      <c r="E4104" s="61">
        <v>376.76431000000002</v>
      </c>
      <c r="F4104" s="61">
        <v>0</v>
      </c>
    </row>
    <row r="4105" spans="1:6" s="55" customFormat="1" x14ac:dyDescent="0.25">
      <c r="A4105" s="51" t="str">
        <f t="shared" si="64"/>
        <v>A</v>
      </c>
      <c r="B4105" s="59" t="s">
        <v>258</v>
      </c>
      <c r="C4105" s="60" t="s">
        <v>14</v>
      </c>
      <c r="D4105" s="61">
        <v>814.63199999999995</v>
      </c>
      <c r="E4105" s="61">
        <v>814.63199999999995</v>
      </c>
      <c r="F4105" s="61">
        <v>0</v>
      </c>
    </row>
    <row r="4106" spans="1:6" s="55" customFormat="1" x14ac:dyDescent="0.25">
      <c r="A4106" s="51" t="str">
        <f t="shared" si="64"/>
        <v>A</v>
      </c>
      <c r="B4106" s="59" t="s">
        <v>258</v>
      </c>
      <c r="C4106" s="60" t="s">
        <v>15</v>
      </c>
      <c r="D4106" s="61">
        <v>10.204459999999999</v>
      </c>
      <c r="E4106" s="61">
        <v>10.204459999999999</v>
      </c>
      <c r="F4106" s="61">
        <v>0</v>
      </c>
    </row>
    <row r="4107" spans="1:6" s="55" customFormat="1" ht="54.75" thickBot="1" x14ac:dyDescent="0.3">
      <c r="A4107" s="51" t="str">
        <f t="shared" si="64"/>
        <v>A</v>
      </c>
      <c r="B4107" s="52" t="s">
        <v>1867</v>
      </c>
      <c r="C4107" s="53" t="s">
        <v>1868</v>
      </c>
      <c r="D4107" s="54">
        <v>819.02157</v>
      </c>
      <c r="E4107" s="54">
        <v>819.02157</v>
      </c>
      <c r="F4107" s="54">
        <v>0</v>
      </c>
    </row>
    <row r="4108" spans="1:6" s="55" customFormat="1" ht="15.75" thickTop="1" x14ac:dyDescent="0.25">
      <c r="A4108" s="51" t="str">
        <f t="shared" si="64"/>
        <v>A</v>
      </c>
      <c r="B4108" s="56" t="s">
        <v>258</v>
      </c>
      <c r="C4108" s="57" t="s">
        <v>10</v>
      </c>
      <c r="D4108" s="58">
        <v>819.02157</v>
      </c>
      <c r="E4108" s="58">
        <v>819.02157</v>
      </c>
      <c r="F4108" s="58">
        <v>0</v>
      </c>
    </row>
    <row r="4109" spans="1:6" s="55" customFormat="1" x14ac:dyDescent="0.25">
      <c r="A4109" s="51" t="str">
        <f t="shared" si="64"/>
        <v>A</v>
      </c>
      <c r="B4109" s="59" t="s">
        <v>258</v>
      </c>
      <c r="C4109" s="60" t="s">
        <v>14</v>
      </c>
      <c r="D4109" s="61">
        <v>819.02157</v>
      </c>
      <c r="E4109" s="61">
        <v>819.02157</v>
      </c>
      <c r="F4109" s="61">
        <v>0</v>
      </c>
    </row>
    <row r="4110" spans="1:6" s="55" customFormat="1" ht="18.75" thickBot="1" x14ac:dyDescent="0.3">
      <c r="A4110" s="51" t="str">
        <f t="shared" si="64"/>
        <v>A</v>
      </c>
      <c r="B4110" s="52" t="s">
        <v>1869</v>
      </c>
      <c r="C4110" s="53" t="s">
        <v>1870</v>
      </c>
      <c r="D4110" s="54">
        <v>210.24</v>
      </c>
      <c r="E4110" s="54">
        <v>210.24</v>
      </c>
      <c r="F4110" s="54">
        <v>0</v>
      </c>
    </row>
    <row r="4111" spans="1:6" s="55" customFormat="1" ht="15.75" thickTop="1" x14ac:dyDescent="0.25">
      <c r="A4111" s="51" t="str">
        <f t="shared" si="64"/>
        <v>A</v>
      </c>
      <c r="B4111" s="56" t="s">
        <v>258</v>
      </c>
      <c r="C4111" s="57" t="s">
        <v>10</v>
      </c>
      <c r="D4111" s="58">
        <v>210.24</v>
      </c>
      <c r="E4111" s="58">
        <v>210.24</v>
      </c>
      <c r="F4111" s="58">
        <v>0</v>
      </c>
    </row>
    <row r="4112" spans="1:6" s="55" customFormat="1" x14ac:dyDescent="0.25">
      <c r="A4112" s="51" t="str">
        <f t="shared" si="64"/>
        <v>A</v>
      </c>
      <c r="B4112" s="59" t="s">
        <v>258</v>
      </c>
      <c r="C4112" s="60" t="s">
        <v>14</v>
      </c>
      <c r="D4112" s="61">
        <v>210.24</v>
      </c>
      <c r="E4112" s="61">
        <v>210.24</v>
      </c>
      <c r="F4112" s="61">
        <v>0</v>
      </c>
    </row>
    <row r="4113" spans="1:6" s="55" customFormat="1" ht="18.75" thickBot="1" x14ac:dyDescent="0.3">
      <c r="A4113" s="51" t="str">
        <f t="shared" si="64"/>
        <v>A</v>
      </c>
      <c r="B4113" s="52" t="s">
        <v>1871</v>
      </c>
      <c r="C4113" s="53" t="s">
        <v>1872</v>
      </c>
      <c r="D4113" s="54">
        <v>69.521550000000005</v>
      </c>
      <c r="E4113" s="54">
        <v>69.521550000000005</v>
      </c>
      <c r="F4113" s="54">
        <v>0</v>
      </c>
    </row>
    <row r="4114" spans="1:6" s="55" customFormat="1" ht="15.75" thickTop="1" x14ac:dyDescent="0.25">
      <c r="A4114" s="51" t="str">
        <f t="shared" si="64"/>
        <v>A</v>
      </c>
      <c r="B4114" s="56" t="s">
        <v>258</v>
      </c>
      <c r="C4114" s="57" t="s">
        <v>10</v>
      </c>
      <c r="D4114" s="58">
        <v>69.521550000000005</v>
      </c>
      <c r="E4114" s="58">
        <v>69.521550000000005</v>
      </c>
      <c r="F4114" s="58">
        <v>0</v>
      </c>
    </row>
    <row r="4115" spans="1:6" s="55" customFormat="1" x14ac:dyDescent="0.25">
      <c r="A4115" s="51" t="str">
        <f t="shared" si="64"/>
        <v>A</v>
      </c>
      <c r="B4115" s="59" t="s">
        <v>258</v>
      </c>
      <c r="C4115" s="60" t="s">
        <v>14</v>
      </c>
      <c r="D4115" s="61">
        <v>69.521550000000005</v>
      </c>
      <c r="E4115" s="61">
        <v>69.521550000000005</v>
      </c>
      <c r="F4115" s="61">
        <v>0</v>
      </c>
    </row>
    <row r="4116" spans="1:6" s="55" customFormat="1" ht="18.75" thickBot="1" x14ac:dyDescent="0.3">
      <c r="A4116" s="51" t="str">
        <f t="shared" si="64"/>
        <v>A</v>
      </c>
      <c r="B4116" s="52" t="s">
        <v>1873</v>
      </c>
      <c r="C4116" s="53" t="s">
        <v>1874</v>
      </c>
      <c r="D4116" s="54">
        <v>82.059490000000011</v>
      </c>
      <c r="E4116" s="54">
        <v>82.059490000000011</v>
      </c>
      <c r="F4116" s="54">
        <v>0</v>
      </c>
    </row>
    <row r="4117" spans="1:6" s="55" customFormat="1" ht="15.75" thickTop="1" x14ac:dyDescent="0.25">
      <c r="A4117" s="51" t="str">
        <f t="shared" si="64"/>
        <v>A</v>
      </c>
      <c r="B4117" s="56" t="s">
        <v>258</v>
      </c>
      <c r="C4117" s="57" t="s">
        <v>10</v>
      </c>
      <c r="D4117" s="58">
        <v>82.059490000000011</v>
      </c>
      <c r="E4117" s="58">
        <v>82.059490000000011</v>
      </c>
      <c r="F4117" s="58">
        <v>0</v>
      </c>
    </row>
    <row r="4118" spans="1:6" s="55" customFormat="1" x14ac:dyDescent="0.25">
      <c r="A4118" s="51" t="str">
        <f t="shared" si="64"/>
        <v>A</v>
      </c>
      <c r="B4118" s="59" t="s">
        <v>258</v>
      </c>
      <c r="C4118" s="60" t="s">
        <v>14</v>
      </c>
      <c r="D4118" s="61">
        <v>82.059490000000011</v>
      </c>
      <c r="E4118" s="61">
        <v>82.059490000000011</v>
      </c>
      <c r="F4118" s="61">
        <v>0</v>
      </c>
    </row>
    <row r="4119" spans="1:6" s="55" customFormat="1" ht="18.75" thickBot="1" x14ac:dyDescent="0.3">
      <c r="A4119" s="51" t="str">
        <f t="shared" si="64"/>
        <v>A</v>
      </c>
      <c r="B4119" s="52" t="s">
        <v>1875</v>
      </c>
      <c r="C4119" s="53" t="s">
        <v>1876</v>
      </c>
      <c r="D4119" s="54">
        <v>77.608699999999999</v>
      </c>
      <c r="E4119" s="54">
        <v>77.608699999999999</v>
      </c>
      <c r="F4119" s="54">
        <v>0</v>
      </c>
    </row>
    <row r="4120" spans="1:6" s="55" customFormat="1" ht="15.75" thickTop="1" x14ac:dyDescent="0.25">
      <c r="A4120" s="51" t="str">
        <f t="shared" si="64"/>
        <v>A</v>
      </c>
      <c r="B4120" s="56" t="s">
        <v>258</v>
      </c>
      <c r="C4120" s="57" t="s">
        <v>10</v>
      </c>
      <c r="D4120" s="58">
        <v>77.608699999999999</v>
      </c>
      <c r="E4120" s="58">
        <v>77.608699999999999</v>
      </c>
      <c r="F4120" s="58">
        <v>0</v>
      </c>
    </row>
    <row r="4121" spans="1:6" s="55" customFormat="1" x14ac:dyDescent="0.25">
      <c r="A4121" s="51" t="str">
        <f t="shared" si="64"/>
        <v>A</v>
      </c>
      <c r="B4121" s="59" t="s">
        <v>258</v>
      </c>
      <c r="C4121" s="60" t="s">
        <v>14</v>
      </c>
      <c r="D4121" s="61">
        <v>77.608699999999999</v>
      </c>
      <c r="E4121" s="61">
        <v>77.608699999999999</v>
      </c>
      <c r="F4121" s="61">
        <v>0</v>
      </c>
    </row>
    <row r="4122" spans="1:6" s="55" customFormat="1" ht="18.75" thickBot="1" x14ac:dyDescent="0.3">
      <c r="A4122" s="51" t="str">
        <f t="shared" si="64"/>
        <v>A</v>
      </c>
      <c r="B4122" s="52" t="s">
        <v>1877</v>
      </c>
      <c r="C4122" s="53" t="s">
        <v>1878</v>
      </c>
      <c r="D4122" s="54">
        <v>190.37869000000001</v>
      </c>
      <c r="E4122" s="54">
        <v>190.37869000000001</v>
      </c>
      <c r="F4122" s="54">
        <v>0</v>
      </c>
    </row>
    <row r="4123" spans="1:6" s="55" customFormat="1" ht="15.75" thickTop="1" x14ac:dyDescent="0.25">
      <c r="A4123" s="51" t="str">
        <f t="shared" si="64"/>
        <v>A</v>
      </c>
      <c r="B4123" s="56" t="s">
        <v>258</v>
      </c>
      <c r="C4123" s="57" t="s">
        <v>10</v>
      </c>
      <c r="D4123" s="58">
        <v>190.37869000000001</v>
      </c>
      <c r="E4123" s="58">
        <v>190.37869000000001</v>
      </c>
      <c r="F4123" s="58">
        <v>0</v>
      </c>
    </row>
    <row r="4124" spans="1:6" s="55" customFormat="1" x14ac:dyDescent="0.25">
      <c r="A4124" s="51" t="str">
        <f t="shared" si="64"/>
        <v>A</v>
      </c>
      <c r="B4124" s="59" t="s">
        <v>258</v>
      </c>
      <c r="C4124" s="60" t="s">
        <v>14</v>
      </c>
      <c r="D4124" s="61">
        <v>190.37869000000001</v>
      </c>
      <c r="E4124" s="61">
        <v>190.37869000000001</v>
      </c>
      <c r="F4124" s="61">
        <v>0</v>
      </c>
    </row>
    <row r="4125" spans="1:6" s="55" customFormat="1" ht="18.75" thickBot="1" x14ac:dyDescent="0.3">
      <c r="A4125" s="51" t="str">
        <f t="shared" si="64"/>
        <v>A</v>
      </c>
      <c r="B4125" s="52" t="s">
        <v>1879</v>
      </c>
      <c r="C4125" s="53" t="s">
        <v>1880</v>
      </c>
      <c r="D4125" s="54">
        <v>81.16789</v>
      </c>
      <c r="E4125" s="54">
        <v>81.16789</v>
      </c>
      <c r="F4125" s="54">
        <v>0</v>
      </c>
    </row>
    <row r="4126" spans="1:6" s="55" customFormat="1" ht="15.75" thickTop="1" x14ac:dyDescent="0.25">
      <c r="A4126" s="51" t="str">
        <f t="shared" si="64"/>
        <v>A</v>
      </c>
      <c r="B4126" s="56" t="s">
        <v>258</v>
      </c>
      <c r="C4126" s="57" t="s">
        <v>10</v>
      </c>
      <c r="D4126" s="58">
        <v>81.16789</v>
      </c>
      <c r="E4126" s="58">
        <v>81.16789</v>
      </c>
      <c r="F4126" s="58">
        <v>0</v>
      </c>
    </row>
    <row r="4127" spans="1:6" s="55" customFormat="1" x14ac:dyDescent="0.25">
      <c r="A4127" s="51" t="str">
        <f t="shared" si="64"/>
        <v>A</v>
      </c>
      <c r="B4127" s="59" t="s">
        <v>258</v>
      </c>
      <c r="C4127" s="60" t="s">
        <v>14</v>
      </c>
      <c r="D4127" s="61">
        <v>81.16789</v>
      </c>
      <c r="E4127" s="61">
        <v>81.16789</v>
      </c>
      <c r="F4127" s="61">
        <v>0</v>
      </c>
    </row>
    <row r="4128" spans="1:6" s="55" customFormat="1" ht="18.75" thickBot="1" x14ac:dyDescent="0.3">
      <c r="A4128" s="51" t="str">
        <f t="shared" si="64"/>
        <v>A</v>
      </c>
      <c r="B4128" s="52" t="s">
        <v>1881</v>
      </c>
      <c r="C4128" s="53" t="s">
        <v>1882</v>
      </c>
      <c r="D4128" s="54">
        <v>108.04525</v>
      </c>
      <c r="E4128" s="54">
        <v>108.04525</v>
      </c>
      <c r="F4128" s="54">
        <v>0</v>
      </c>
    </row>
    <row r="4129" spans="1:6" s="55" customFormat="1" ht="15.75" thickTop="1" x14ac:dyDescent="0.25">
      <c r="A4129" s="51" t="str">
        <f t="shared" si="64"/>
        <v>A</v>
      </c>
      <c r="B4129" s="56" t="s">
        <v>258</v>
      </c>
      <c r="C4129" s="57" t="s">
        <v>10</v>
      </c>
      <c r="D4129" s="58">
        <v>108.04525</v>
      </c>
      <c r="E4129" s="58">
        <v>108.04525</v>
      </c>
      <c r="F4129" s="58">
        <v>0</v>
      </c>
    </row>
    <row r="4130" spans="1:6" s="55" customFormat="1" x14ac:dyDescent="0.25">
      <c r="A4130" s="51" t="str">
        <f t="shared" si="64"/>
        <v>A</v>
      </c>
      <c r="B4130" s="59" t="s">
        <v>258</v>
      </c>
      <c r="C4130" s="60" t="s">
        <v>14</v>
      </c>
      <c r="D4130" s="61">
        <v>108.04525</v>
      </c>
      <c r="E4130" s="61">
        <v>108.04525</v>
      </c>
      <c r="F4130" s="61">
        <v>0</v>
      </c>
    </row>
    <row r="4131" spans="1:6" s="55" customFormat="1" ht="36.75" thickBot="1" x14ac:dyDescent="0.3">
      <c r="A4131" s="51" t="str">
        <f t="shared" si="64"/>
        <v>A</v>
      </c>
      <c r="B4131" s="52" t="s">
        <v>1883</v>
      </c>
      <c r="C4131" s="53" t="s">
        <v>1884</v>
      </c>
      <c r="D4131" s="54">
        <v>9621.7984700000015</v>
      </c>
      <c r="E4131" s="54">
        <v>9621.7984700000015</v>
      </c>
      <c r="F4131" s="54">
        <v>0</v>
      </c>
    </row>
    <row r="4132" spans="1:6" s="55" customFormat="1" ht="15.75" thickTop="1" x14ac:dyDescent="0.25">
      <c r="A4132" s="51" t="str">
        <f t="shared" si="64"/>
        <v>A</v>
      </c>
      <c r="B4132" s="56" t="s">
        <v>258</v>
      </c>
      <c r="C4132" s="57" t="s">
        <v>10</v>
      </c>
      <c r="D4132" s="58">
        <v>9621.7984700000015</v>
      </c>
      <c r="E4132" s="58">
        <v>9621.7984700000015</v>
      </c>
      <c r="F4132" s="58">
        <v>0</v>
      </c>
    </row>
    <row r="4133" spans="1:6" s="55" customFormat="1" x14ac:dyDescent="0.25">
      <c r="A4133" s="51" t="str">
        <f t="shared" si="64"/>
        <v>A</v>
      </c>
      <c r="B4133" s="59" t="s">
        <v>258</v>
      </c>
      <c r="C4133" s="60" t="s">
        <v>16</v>
      </c>
      <c r="D4133" s="61">
        <v>9621.7984700000015</v>
      </c>
      <c r="E4133" s="61">
        <v>9621.7984700000015</v>
      </c>
      <c r="F4133" s="61">
        <v>0</v>
      </c>
    </row>
    <row r="4134" spans="1:6" s="55" customFormat="1" ht="36.75" thickBot="1" x14ac:dyDescent="0.3">
      <c r="A4134" s="51" t="str">
        <f t="shared" si="64"/>
        <v>A</v>
      </c>
      <c r="B4134" s="52" t="s">
        <v>1885</v>
      </c>
      <c r="C4134" s="53" t="s">
        <v>1886</v>
      </c>
      <c r="D4134" s="54">
        <v>84.691980000000001</v>
      </c>
      <c r="E4134" s="54">
        <v>84.691980000000001</v>
      </c>
      <c r="F4134" s="54">
        <v>0</v>
      </c>
    </row>
    <row r="4135" spans="1:6" s="55" customFormat="1" ht="15.75" thickTop="1" x14ac:dyDescent="0.25">
      <c r="A4135" s="51" t="str">
        <f t="shared" si="64"/>
        <v>A</v>
      </c>
      <c r="B4135" s="56" t="s">
        <v>258</v>
      </c>
      <c r="C4135" s="57" t="s">
        <v>10</v>
      </c>
      <c r="D4135" s="58">
        <v>84.691980000000001</v>
      </c>
      <c r="E4135" s="58">
        <v>84.691980000000001</v>
      </c>
      <c r="F4135" s="58">
        <v>0</v>
      </c>
    </row>
    <row r="4136" spans="1:6" s="55" customFormat="1" x14ac:dyDescent="0.25">
      <c r="A4136" s="51" t="str">
        <f t="shared" si="64"/>
        <v>A</v>
      </c>
      <c r="B4136" s="59" t="s">
        <v>258</v>
      </c>
      <c r="C4136" s="60" t="s">
        <v>12</v>
      </c>
      <c r="D4136" s="61">
        <v>84.691980000000001</v>
      </c>
      <c r="E4136" s="61">
        <v>84.691980000000001</v>
      </c>
      <c r="F4136" s="61">
        <v>0</v>
      </c>
    </row>
    <row r="4137" spans="1:6" ht="18.75" thickBot="1" x14ac:dyDescent="0.3">
      <c r="A4137" s="31" t="str">
        <f t="shared" si="64"/>
        <v>A</v>
      </c>
      <c r="B4137" s="42" t="s">
        <v>1887</v>
      </c>
      <c r="C4137" s="43" t="s">
        <v>1112</v>
      </c>
      <c r="D4137" s="44">
        <v>35808.799359999997</v>
      </c>
      <c r="E4137" s="44">
        <v>35808.799359999997</v>
      </c>
      <c r="F4137" s="44">
        <v>0</v>
      </c>
    </row>
    <row r="4138" spans="1:6" ht="15.75" thickTop="1" x14ac:dyDescent="0.25">
      <c r="A4138" s="31" t="str">
        <f t="shared" si="64"/>
        <v>A</v>
      </c>
      <c r="B4138" s="45" t="s">
        <v>258</v>
      </c>
      <c r="C4138" s="46" t="s">
        <v>10</v>
      </c>
      <c r="D4138" s="47">
        <v>4604.8585400000002</v>
      </c>
      <c r="E4138" s="47">
        <v>4604.8585400000002</v>
      </c>
      <c r="F4138" s="47">
        <v>0</v>
      </c>
    </row>
    <row r="4139" spans="1:6" x14ac:dyDescent="0.25">
      <c r="A4139" s="31" t="str">
        <f t="shared" si="64"/>
        <v>A</v>
      </c>
      <c r="B4139" s="48" t="s">
        <v>258</v>
      </c>
      <c r="C4139" s="49" t="s">
        <v>12</v>
      </c>
      <c r="D4139" s="50">
        <v>3830.6293600000004</v>
      </c>
      <c r="E4139" s="50">
        <v>3830.6293600000004</v>
      </c>
      <c r="F4139" s="50">
        <v>0</v>
      </c>
    </row>
    <row r="4140" spans="1:6" x14ac:dyDescent="0.25">
      <c r="A4140" s="31" t="str">
        <f t="shared" si="64"/>
        <v>A</v>
      </c>
      <c r="B4140" s="48" t="s">
        <v>258</v>
      </c>
      <c r="C4140" s="49" t="s">
        <v>2</v>
      </c>
      <c r="D4140" s="50">
        <v>282.40350999999993</v>
      </c>
      <c r="E4140" s="50">
        <v>282.40350999999993</v>
      </c>
      <c r="F4140" s="50">
        <v>0</v>
      </c>
    </row>
    <row r="4141" spans="1:6" x14ac:dyDescent="0.25">
      <c r="A4141" s="31" t="str">
        <f t="shared" si="64"/>
        <v>A</v>
      </c>
      <c r="B4141" s="48" t="s">
        <v>258</v>
      </c>
      <c r="C4141" s="49" t="s">
        <v>16</v>
      </c>
      <c r="D4141" s="50">
        <v>491.82567</v>
      </c>
      <c r="E4141" s="50">
        <v>491.82567</v>
      </c>
      <c r="F4141" s="50">
        <v>0</v>
      </c>
    </row>
    <row r="4142" spans="1:6" x14ac:dyDescent="0.25">
      <c r="A4142" s="31" t="str">
        <f t="shared" si="64"/>
        <v>A</v>
      </c>
      <c r="B4142" s="45" t="s">
        <v>258</v>
      </c>
      <c r="C4142" s="46" t="s">
        <v>17</v>
      </c>
      <c r="D4142" s="47">
        <v>31203.94082</v>
      </c>
      <c r="E4142" s="47">
        <v>31203.94082</v>
      </c>
      <c r="F4142" s="47">
        <v>0</v>
      </c>
    </row>
    <row r="4143" spans="1:6" ht="36.75" thickBot="1" x14ac:dyDescent="0.3">
      <c r="A4143" s="31" t="str">
        <f t="shared" si="64"/>
        <v>A</v>
      </c>
      <c r="B4143" s="42" t="s">
        <v>1888</v>
      </c>
      <c r="C4143" s="43" t="s">
        <v>1889</v>
      </c>
      <c r="D4143" s="44">
        <v>29054.02159</v>
      </c>
      <c r="E4143" s="44">
        <v>29054.02159</v>
      </c>
      <c r="F4143" s="44">
        <v>0</v>
      </c>
    </row>
    <row r="4144" spans="1:6" ht="15.75" thickTop="1" x14ac:dyDescent="0.25">
      <c r="A4144" s="31" t="str">
        <f t="shared" si="64"/>
        <v>A</v>
      </c>
      <c r="B4144" s="45" t="s">
        <v>258</v>
      </c>
      <c r="C4144" s="46" t="s">
        <v>10</v>
      </c>
      <c r="D4144" s="47">
        <v>2526.3428799999997</v>
      </c>
      <c r="E4144" s="47">
        <v>2526.3428799999997</v>
      </c>
      <c r="F4144" s="47">
        <v>0</v>
      </c>
    </row>
    <row r="4145" spans="1:6" x14ac:dyDescent="0.25">
      <c r="A4145" s="31" t="str">
        <f t="shared" si="64"/>
        <v>A</v>
      </c>
      <c r="B4145" s="48" t="s">
        <v>258</v>
      </c>
      <c r="C4145" s="49" t="s">
        <v>12</v>
      </c>
      <c r="D4145" s="50">
        <v>2034.51721</v>
      </c>
      <c r="E4145" s="50">
        <v>2034.51721</v>
      </c>
      <c r="F4145" s="50">
        <v>0</v>
      </c>
    </row>
    <row r="4146" spans="1:6" x14ac:dyDescent="0.25">
      <c r="A4146" s="31" t="str">
        <f t="shared" si="64"/>
        <v>A</v>
      </c>
      <c r="B4146" s="48" t="s">
        <v>258</v>
      </c>
      <c r="C4146" s="49" t="s">
        <v>16</v>
      </c>
      <c r="D4146" s="50">
        <v>491.82567</v>
      </c>
      <c r="E4146" s="50">
        <v>491.82567</v>
      </c>
      <c r="F4146" s="50">
        <v>0</v>
      </c>
    </row>
    <row r="4147" spans="1:6" x14ac:dyDescent="0.25">
      <c r="A4147" s="31" t="str">
        <f t="shared" si="64"/>
        <v>A</v>
      </c>
      <c r="B4147" s="45" t="s">
        <v>258</v>
      </c>
      <c r="C4147" s="46" t="s">
        <v>17</v>
      </c>
      <c r="D4147" s="47">
        <v>26527.67871</v>
      </c>
      <c r="E4147" s="47">
        <v>26527.67871</v>
      </c>
      <c r="F4147" s="47">
        <v>0</v>
      </c>
    </row>
    <row r="4148" spans="1:6" ht="36.75" thickBot="1" x14ac:dyDescent="0.3">
      <c r="A4148" s="31" t="str">
        <f t="shared" si="64"/>
        <v>A</v>
      </c>
      <c r="B4148" s="42" t="s">
        <v>1890</v>
      </c>
      <c r="C4148" s="43" t="s">
        <v>1891</v>
      </c>
      <c r="D4148" s="44">
        <v>2410.14939</v>
      </c>
      <c r="E4148" s="44">
        <v>2410.14939</v>
      </c>
      <c r="F4148" s="44">
        <v>0</v>
      </c>
    </row>
    <row r="4149" spans="1:6" ht="15.75" thickTop="1" x14ac:dyDescent="0.25">
      <c r="A4149" s="31" t="str">
        <f t="shared" si="64"/>
        <v>A</v>
      </c>
      <c r="B4149" s="45" t="s">
        <v>258</v>
      </c>
      <c r="C4149" s="46" t="s">
        <v>10</v>
      </c>
      <c r="D4149" s="47">
        <v>74.241389999999996</v>
      </c>
      <c r="E4149" s="47">
        <v>74.241389999999996</v>
      </c>
      <c r="F4149" s="47">
        <v>0</v>
      </c>
    </row>
    <row r="4150" spans="1:6" x14ac:dyDescent="0.25">
      <c r="A4150" s="31" t="str">
        <f t="shared" si="64"/>
        <v>A</v>
      </c>
      <c r="B4150" s="48" t="s">
        <v>258</v>
      </c>
      <c r="C4150" s="49" t="s">
        <v>12</v>
      </c>
      <c r="D4150" s="50">
        <v>60.514040000000001</v>
      </c>
      <c r="E4150" s="50">
        <v>60.514040000000001</v>
      </c>
      <c r="F4150" s="50">
        <v>0</v>
      </c>
    </row>
    <row r="4151" spans="1:6" x14ac:dyDescent="0.25">
      <c r="A4151" s="31" t="str">
        <f t="shared" si="64"/>
        <v>A</v>
      </c>
      <c r="B4151" s="48" t="s">
        <v>258</v>
      </c>
      <c r="C4151" s="49" t="s">
        <v>2</v>
      </c>
      <c r="D4151" s="50">
        <v>13.727349999999999</v>
      </c>
      <c r="E4151" s="50">
        <v>13.727349999999999</v>
      </c>
      <c r="F4151" s="50">
        <v>0</v>
      </c>
    </row>
    <row r="4152" spans="1:6" x14ac:dyDescent="0.25">
      <c r="A4152" s="31" t="str">
        <f t="shared" si="64"/>
        <v>A</v>
      </c>
      <c r="B4152" s="45" t="s">
        <v>258</v>
      </c>
      <c r="C4152" s="46" t="s">
        <v>17</v>
      </c>
      <c r="D4152" s="47">
        <v>2335.9079999999999</v>
      </c>
      <c r="E4152" s="47">
        <v>2335.9079999999999</v>
      </c>
      <c r="F4152" s="47">
        <v>0</v>
      </c>
    </row>
    <row r="4153" spans="1:6" ht="54.75" thickBot="1" x14ac:dyDescent="0.3">
      <c r="A4153" s="31" t="str">
        <f t="shared" si="64"/>
        <v>A</v>
      </c>
      <c r="B4153" s="42" t="s">
        <v>1892</v>
      </c>
      <c r="C4153" s="43" t="s">
        <v>1893</v>
      </c>
      <c r="D4153" s="44">
        <v>187.89660999999998</v>
      </c>
      <c r="E4153" s="44">
        <v>187.89660999999998</v>
      </c>
      <c r="F4153" s="44">
        <v>0</v>
      </c>
    </row>
    <row r="4154" spans="1:6" ht="15.75" thickTop="1" x14ac:dyDescent="0.25">
      <c r="A4154" s="31" t="str">
        <f t="shared" si="64"/>
        <v>A</v>
      </c>
      <c r="B4154" s="45" t="s">
        <v>258</v>
      </c>
      <c r="C4154" s="46" t="s">
        <v>17</v>
      </c>
      <c r="D4154" s="47">
        <v>187.89660999999998</v>
      </c>
      <c r="E4154" s="47">
        <v>187.89660999999998</v>
      </c>
      <c r="F4154" s="47">
        <v>0</v>
      </c>
    </row>
    <row r="4155" spans="1:6" ht="36.75" thickBot="1" x14ac:dyDescent="0.3">
      <c r="A4155" s="31" t="str">
        <f t="shared" si="64"/>
        <v>A</v>
      </c>
      <c r="B4155" s="42" t="s">
        <v>1894</v>
      </c>
      <c r="C4155" s="43" t="s">
        <v>1895</v>
      </c>
      <c r="D4155" s="44">
        <v>1982.57051</v>
      </c>
      <c r="E4155" s="44">
        <v>1982.57051</v>
      </c>
      <c r="F4155" s="44">
        <v>0</v>
      </c>
    </row>
    <row r="4156" spans="1:6" ht="15.75" thickTop="1" x14ac:dyDescent="0.25">
      <c r="A4156" s="31" t="str">
        <f t="shared" si="64"/>
        <v>A</v>
      </c>
      <c r="B4156" s="45" t="s">
        <v>258</v>
      </c>
      <c r="C4156" s="46" t="s">
        <v>10</v>
      </c>
      <c r="D4156" s="47">
        <v>268.67615999999998</v>
      </c>
      <c r="E4156" s="47">
        <v>268.67615999999998</v>
      </c>
      <c r="F4156" s="47">
        <v>0</v>
      </c>
    </row>
    <row r="4157" spans="1:6" x14ac:dyDescent="0.25">
      <c r="A4157" s="31" t="str">
        <f t="shared" si="64"/>
        <v>A</v>
      </c>
      <c r="B4157" s="48" t="s">
        <v>258</v>
      </c>
      <c r="C4157" s="49" t="s">
        <v>2</v>
      </c>
      <c r="D4157" s="50">
        <v>268.67615999999998</v>
      </c>
      <c r="E4157" s="50">
        <v>268.67615999999998</v>
      </c>
      <c r="F4157" s="50">
        <v>0</v>
      </c>
    </row>
    <row r="4158" spans="1:6" x14ac:dyDescent="0.25">
      <c r="A4158" s="31" t="str">
        <f t="shared" si="64"/>
        <v>A</v>
      </c>
      <c r="B4158" s="45" t="s">
        <v>258</v>
      </c>
      <c r="C4158" s="46" t="s">
        <v>17</v>
      </c>
      <c r="D4158" s="47">
        <v>1713.89435</v>
      </c>
      <c r="E4158" s="47">
        <v>1713.89435</v>
      </c>
      <c r="F4158" s="47">
        <v>0</v>
      </c>
    </row>
    <row r="4159" spans="1:6" ht="36.75" thickBot="1" x14ac:dyDescent="0.3">
      <c r="A4159" s="31" t="str">
        <f t="shared" si="64"/>
        <v>A</v>
      </c>
      <c r="B4159" s="42" t="s">
        <v>1896</v>
      </c>
      <c r="C4159" s="43" t="s">
        <v>1897</v>
      </c>
      <c r="D4159" s="44">
        <v>2174.1612600000003</v>
      </c>
      <c r="E4159" s="44">
        <v>2174.1612600000003</v>
      </c>
      <c r="F4159" s="44">
        <v>0</v>
      </c>
    </row>
    <row r="4160" spans="1:6" ht="15.75" thickTop="1" x14ac:dyDescent="0.25">
      <c r="A4160" s="31" t="str">
        <f t="shared" si="64"/>
        <v>A</v>
      </c>
      <c r="B4160" s="45" t="s">
        <v>258</v>
      </c>
      <c r="C4160" s="46" t="s">
        <v>10</v>
      </c>
      <c r="D4160" s="47">
        <v>1735.5981100000001</v>
      </c>
      <c r="E4160" s="47">
        <v>1735.5981100000001</v>
      </c>
      <c r="F4160" s="47">
        <v>0</v>
      </c>
    </row>
    <row r="4161" spans="1:6" x14ac:dyDescent="0.25">
      <c r="A4161" s="31" t="str">
        <f t="shared" si="64"/>
        <v>A</v>
      </c>
      <c r="B4161" s="48" t="s">
        <v>258</v>
      </c>
      <c r="C4161" s="49" t="s">
        <v>12</v>
      </c>
      <c r="D4161" s="50">
        <v>1735.5981100000001</v>
      </c>
      <c r="E4161" s="50">
        <v>1735.5981100000001</v>
      </c>
      <c r="F4161" s="50">
        <v>0</v>
      </c>
    </row>
    <row r="4162" spans="1:6" x14ac:dyDescent="0.25">
      <c r="A4162" s="31" t="str">
        <f t="shared" si="64"/>
        <v>A</v>
      </c>
      <c r="B4162" s="45" t="s">
        <v>258</v>
      </c>
      <c r="C4162" s="46" t="s">
        <v>17</v>
      </c>
      <c r="D4162" s="47">
        <v>438.56315000000001</v>
      </c>
      <c r="E4162" s="47">
        <v>438.56315000000001</v>
      </c>
      <c r="F4162" s="47">
        <v>0</v>
      </c>
    </row>
    <row r="4163" spans="1:6" ht="36.75" thickBot="1" x14ac:dyDescent="0.3">
      <c r="A4163" s="31" t="str">
        <f t="shared" si="64"/>
        <v>A</v>
      </c>
      <c r="B4163" s="42" t="s">
        <v>1898</v>
      </c>
      <c r="C4163" s="43" t="s">
        <v>1899</v>
      </c>
      <c r="D4163" s="44">
        <v>881.29534000000001</v>
      </c>
      <c r="E4163" s="44">
        <v>881.29534000000001</v>
      </c>
      <c r="F4163" s="44">
        <v>0</v>
      </c>
    </row>
    <row r="4164" spans="1:6" ht="15.75" thickTop="1" x14ac:dyDescent="0.25">
      <c r="A4164" s="31" t="str">
        <f t="shared" ref="A4164:A4227" si="65">IF(OR(D4164&lt;&gt;0,),"A","B")</f>
        <v>A</v>
      </c>
      <c r="B4164" s="45" t="s">
        <v>258</v>
      </c>
      <c r="C4164" s="46" t="s">
        <v>10</v>
      </c>
      <c r="D4164" s="47">
        <v>881.29534000000001</v>
      </c>
      <c r="E4164" s="47">
        <v>881.29534000000001</v>
      </c>
      <c r="F4164" s="47">
        <v>0</v>
      </c>
    </row>
    <row r="4165" spans="1:6" x14ac:dyDescent="0.25">
      <c r="A4165" s="31" t="str">
        <f t="shared" si="65"/>
        <v>A</v>
      </c>
      <c r="B4165" s="48" t="s">
        <v>258</v>
      </c>
      <c r="C4165" s="49" t="s">
        <v>12</v>
      </c>
      <c r="D4165" s="50">
        <v>881.02572999999995</v>
      </c>
      <c r="E4165" s="50">
        <v>881.02572999999995</v>
      </c>
      <c r="F4165" s="50">
        <v>0</v>
      </c>
    </row>
    <row r="4166" spans="1:6" x14ac:dyDescent="0.25">
      <c r="A4166" s="31" t="str">
        <f t="shared" si="65"/>
        <v>A</v>
      </c>
      <c r="B4166" s="48" t="s">
        <v>258</v>
      </c>
      <c r="C4166" s="49" t="s">
        <v>16</v>
      </c>
      <c r="D4166" s="50">
        <v>0.26961000000000002</v>
      </c>
      <c r="E4166" s="50">
        <v>0.26961000000000002</v>
      </c>
      <c r="F4166" s="50">
        <v>0</v>
      </c>
    </row>
    <row r="4167" spans="1:6" ht="18.75" thickBot="1" x14ac:dyDescent="0.3">
      <c r="A4167" s="31" t="str">
        <f t="shared" si="65"/>
        <v>A</v>
      </c>
      <c r="B4167" s="42" t="s">
        <v>1900</v>
      </c>
      <c r="C4167" s="43" t="s">
        <v>1901</v>
      </c>
      <c r="D4167" s="44">
        <v>161.57362000000001</v>
      </c>
      <c r="E4167" s="44">
        <v>161.57362000000001</v>
      </c>
      <c r="F4167" s="44">
        <v>0</v>
      </c>
    </row>
    <row r="4168" spans="1:6" ht="15.75" thickTop="1" x14ac:dyDescent="0.25">
      <c r="A4168" s="31" t="str">
        <f t="shared" si="65"/>
        <v>A</v>
      </c>
      <c r="B4168" s="45" t="s">
        <v>258</v>
      </c>
      <c r="C4168" s="46" t="s">
        <v>10</v>
      </c>
      <c r="D4168" s="47">
        <v>161.57362000000001</v>
      </c>
      <c r="E4168" s="47">
        <v>161.57362000000001</v>
      </c>
      <c r="F4168" s="47">
        <v>0</v>
      </c>
    </row>
    <row r="4169" spans="1:6" x14ac:dyDescent="0.25">
      <c r="A4169" s="31" t="str">
        <f t="shared" si="65"/>
        <v>A</v>
      </c>
      <c r="B4169" s="48" t="s">
        <v>258</v>
      </c>
      <c r="C4169" s="49" t="s">
        <v>12</v>
      </c>
      <c r="D4169" s="50">
        <v>161.57362000000001</v>
      </c>
      <c r="E4169" s="50">
        <v>161.57362000000001</v>
      </c>
      <c r="F4169" s="50">
        <v>0</v>
      </c>
    </row>
    <row r="4170" spans="1:6" ht="36.75" thickBot="1" x14ac:dyDescent="0.3">
      <c r="A4170" s="31" t="str">
        <f t="shared" si="65"/>
        <v>A</v>
      </c>
      <c r="B4170" s="42" t="s">
        <v>1902</v>
      </c>
      <c r="C4170" s="43" t="s">
        <v>1903</v>
      </c>
      <c r="D4170" s="44">
        <v>273.44666000000001</v>
      </c>
      <c r="E4170" s="44">
        <v>273.44666000000001</v>
      </c>
      <c r="F4170" s="44">
        <v>0</v>
      </c>
    </row>
    <row r="4171" spans="1:6" ht="15.75" thickTop="1" x14ac:dyDescent="0.25">
      <c r="A4171" s="31" t="str">
        <f t="shared" si="65"/>
        <v>A</v>
      </c>
      <c r="B4171" s="45" t="s">
        <v>258</v>
      </c>
      <c r="C4171" s="46" t="s">
        <v>10</v>
      </c>
      <c r="D4171" s="47">
        <v>273.44666000000001</v>
      </c>
      <c r="E4171" s="47">
        <v>273.44666000000001</v>
      </c>
      <c r="F4171" s="47">
        <v>0</v>
      </c>
    </row>
    <row r="4172" spans="1:6" x14ac:dyDescent="0.25">
      <c r="A4172" s="31" t="str">
        <f t="shared" si="65"/>
        <v>A</v>
      </c>
      <c r="B4172" s="48" t="s">
        <v>258</v>
      </c>
      <c r="C4172" s="49" t="s">
        <v>12</v>
      </c>
      <c r="D4172" s="50">
        <v>272.34938</v>
      </c>
      <c r="E4172" s="50">
        <v>272.34938</v>
      </c>
      <c r="F4172" s="50">
        <v>0</v>
      </c>
    </row>
    <row r="4173" spans="1:6" x14ac:dyDescent="0.25">
      <c r="A4173" s="31" t="str">
        <f t="shared" si="65"/>
        <v>A</v>
      </c>
      <c r="B4173" s="48" t="s">
        <v>258</v>
      </c>
      <c r="C4173" s="49" t="s">
        <v>16</v>
      </c>
      <c r="D4173" s="50">
        <v>1.09728</v>
      </c>
      <c r="E4173" s="50">
        <v>1.09728</v>
      </c>
      <c r="F4173" s="50">
        <v>0</v>
      </c>
    </row>
    <row r="4174" spans="1:6" ht="36.75" thickBot="1" x14ac:dyDescent="0.3">
      <c r="A4174" s="31" t="str">
        <f t="shared" si="65"/>
        <v>A</v>
      </c>
      <c r="B4174" s="42" t="s">
        <v>1904</v>
      </c>
      <c r="C4174" s="43" t="s">
        <v>1905</v>
      </c>
      <c r="D4174" s="44">
        <v>92478.532900000006</v>
      </c>
      <c r="E4174" s="44">
        <v>83956.963690000004</v>
      </c>
      <c r="F4174" s="44">
        <v>8521.5692100000015</v>
      </c>
    </row>
    <row r="4175" spans="1:6" ht="15.75" thickTop="1" x14ac:dyDescent="0.25">
      <c r="A4175" s="31" t="str">
        <f t="shared" si="65"/>
        <v>A</v>
      </c>
      <c r="B4175" s="45" t="s">
        <v>258</v>
      </c>
      <c r="C4175" s="46" t="s">
        <v>10</v>
      </c>
      <c r="D4175" s="47">
        <v>86250.610619999992</v>
      </c>
      <c r="E4175" s="47">
        <v>78097.767579999985</v>
      </c>
      <c r="F4175" s="47">
        <v>8152.8430400000007</v>
      </c>
    </row>
    <row r="4176" spans="1:6" x14ac:dyDescent="0.25">
      <c r="A4176" s="31" t="str">
        <f t="shared" si="65"/>
        <v>A</v>
      </c>
      <c r="B4176" s="48" t="s">
        <v>258</v>
      </c>
      <c r="C4176" s="49" t="s">
        <v>11</v>
      </c>
      <c r="D4176" s="50">
        <v>19400.663189999999</v>
      </c>
      <c r="E4176" s="50">
        <v>17578.872950000001</v>
      </c>
      <c r="F4176" s="50">
        <v>1821.79024</v>
      </c>
    </row>
    <row r="4177" spans="1:6" x14ac:dyDescent="0.25">
      <c r="A4177" s="31" t="str">
        <f t="shared" si="65"/>
        <v>A</v>
      </c>
      <c r="B4177" s="48" t="s">
        <v>258</v>
      </c>
      <c r="C4177" s="49" t="s">
        <v>12</v>
      </c>
      <c r="D4177" s="50">
        <v>12883.226280000001</v>
      </c>
      <c r="E4177" s="50">
        <v>7382.911180000001</v>
      </c>
      <c r="F4177" s="50">
        <v>5500.3150999999998</v>
      </c>
    </row>
    <row r="4178" spans="1:6" x14ac:dyDescent="0.25">
      <c r="A4178" s="31" t="str">
        <f t="shared" si="65"/>
        <v>A</v>
      </c>
      <c r="B4178" s="48" t="s">
        <v>258</v>
      </c>
      <c r="C4178" s="49" t="s">
        <v>13</v>
      </c>
      <c r="D4178" s="50">
        <v>4.5006199999999996</v>
      </c>
      <c r="E4178" s="50">
        <v>0</v>
      </c>
      <c r="F4178" s="50">
        <v>4.5006199999999996</v>
      </c>
    </row>
    <row r="4179" spans="1:6" x14ac:dyDescent="0.25">
      <c r="A4179" s="31" t="str">
        <f t="shared" si="65"/>
        <v>A</v>
      </c>
      <c r="B4179" s="48" t="s">
        <v>258</v>
      </c>
      <c r="C4179" s="49" t="s">
        <v>14</v>
      </c>
      <c r="D4179" s="50">
        <v>47495.732560000004</v>
      </c>
      <c r="E4179" s="50">
        <v>47495.732560000004</v>
      </c>
      <c r="F4179" s="50">
        <v>0</v>
      </c>
    </row>
    <row r="4180" spans="1:6" x14ac:dyDescent="0.25">
      <c r="A4180" s="31" t="str">
        <f t="shared" si="65"/>
        <v>A</v>
      </c>
      <c r="B4180" s="48" t="s">
        <v>258</v>
      </c>
      <c r="C4180" s="49" t="s">
        <v>2</v>
      </c>
      <c r="D4180" s="50">
        <v>770.83045000000004</v>
      </c>
      <c r="E4180" s="50">
        <v>770.17141000000004</v>
      </c>
      <c r="F4180" s="50">
        <v>0.65903999999999996</v>
      </c>
    </row>
    <row r="4181" spans="1:6" x14ac:dyDescent="0.25">
      <c r="A4181" s="31" t="str">
        <f t="shared" si="65"/>
        <v>A</v>
      </c>
      <c r="B4181" s="48" t="s">
        <v>258</v>
      </c>
      <c r="C4181" s="49" t="s">
        <v>15</v>
      </c>
      <c r="D4181" s="50">
        <v>281.71129999999999</v>
      </c>
      <c r="E4181" s="50">
        <v>274.03802000000002</v>
      </c>
      <c r="F4181" s="50">
        <v>7.673280000000001</v>
      </c>
    </row>
    <row r="4182" spans="1:6" x14ac:dyDescent="0.25">
      <c r="A4182" s="31" t="str">
        <f t="shared" si="65"/>
        <v>A</v>
      </c>
      <c r="B4182" s="48" t="s">
        <v>258</v>
      </c>
      <c r="C4182" s="49" t="s">
        <v>16</v>
      </c>
      <c r="D4182" s="50">
        <v>5413.9462200000007</v>
      </c>
      <c r="E4182" s="50">
        <v>4596.0414600000004</v>
      </c>
      <c r="F4182" s="50">
        <v>817.90476000000001</v>
      </c>
    </row>
    <row r="4183" spans="1:6" x14ac:dyDescent="0.25">
      <c r="A4183" s="31" t="str">
        <f t="shared" si="65"/>
        <v>A</v>
      </c>
      <c r="B4183" s="45" t="s">
        <v>258</v>
      </c>
      <c r="C4183" s="46" t="s">
        <v>17</v>
      </c>
      <c r="D4183" s="47">
        <v>3628.5422800000001</v>
      </c>
      <c r="E4183" s="47">
        <v>3259.8161100000002</v>
      </c>
      <c r="F4183" s="47">
        <v>368.72616999999997</v>
      </c>
    </row>
    <row r="4184" spans="1:6" x14ac:dyDescent="0.25">
      <c r="A4184" s="31" t="str">
        <f t="shared" si="65"/>
        <v>A</v>
      </c>
      <c r="B4184" s="45" t="s">
        <v>258</v>
      </c>
      <c r="C4184" s="46" t="s">
        <v>21</v>
      </c>
      <c r="D4184" s="47">
        <v>2599.38</v>
      </c>
      <c r="E4184" s="47">
        <v>2599.38</v>
      </c>
      <c r="F4184" s="47">
        <v>0</v>
      </c>
    </row>
    <row r="4185" spans="1:6" ht="54.75" thickBot="1" x14ac:dyDescent="0.3">
      <c r="A4185" s="31" t="str">
        <f t="shared" si="65"/>
        <v>A</v>
      </c>
      <c r="B4185" s="42" t="s">
        <v>1906</v>
      </c>
      <c r="C4185" s="43" t="s">
        <v>1907</v>
      </c>
      <c r="D4185" s="44">
        <v>1853.1955499999999</v>
      </c>
      <c r="E4185" s="44">
        <v>1853.1955499999999</v>
      </c>
      <c r="F4185" s="44">
        <v>0</v>
      </c>
    </row>
    <row r="4186" spans="1:6" ht="15.75" thickTop="1" x14ac:dyDescent="0.25">
      <c r="A4186" s="31" t="str">
        <f t="shared" si="65"/>
        <v>A</v>
      </c>
      <c r="B4186" s="45" t="s">
        <v>258</v>
      </c>
      <c r="C4186" s="46" t="s">
        <v>10</v>
      </c>
      <c r="D4186" s="47">
        <v>1832.2705499999997</v>
      </c>
      <c r="E4186" s="47">
        <v>1832.2705499999997</v>
      </c>
      <c r="F4186" s="47">
        <v>0</v>
      </c>
    </row>
    <row r="4187" spans="1:6" x14ac:dyDescent="0.25">
      <c r="A4187" s="31" t="str">
        <f t="shared" si="65"/>
        <v>A</v>
      </c>
      <c r="B4187" s="48" t="s">
        <v>258</v>
      </c>
      <c r="C4187" s="49" t="s">
        <v>11</v>
      </c>
      <c r="D4187" s="50">
        <v>1052.6341399999999</v>
      </c>
      <c r="E4187" s="50">
        <v>1052.6341399999999</v>
      </c>
      <c r="F4187" s="50">
        <v>0</v>
      </c>
    </row>
    <row r="4188" spans="1:6" x14ac:dyDescent="0.25">
      <c r="A4188" s="31" t="str">
        <f t="shared" si="65"/>
        <v>A</v>
      </c>
      <c r="B4188" s="48" t="s">
        <v>258</v>
      </c>
      <c r="C4188" s="49" t="s">
        <v>12</v>
      </c>
      <c r="D4188" s="50">
        <v>697.23982999999998</v>
      </c>
      <c r="E4188" s="50">
        <v>697.23982999999998</v>
      </c>
      <c r="F4188" s="50">
        <v>0</v>
      </c>
    </row>
    <row r="4189" spans="1:6" x14ac:dyDescent="0.25">
      <c r="A4189" s="31" t="str">
        <f t="shared" si="65"/>
        <v>A</v>
      </c>
      <c r="B4189" s="48" t="s">
        <v>258</v>
      </c>
      <c r="C4189" s="49" t="s">
        <v>2</v>
      </c>
      <c r="D4189" s="50">
        <v>51.54045</v>
      </c>
      <c r="E4189" s="50">
        <v>51.54045</v>
      </c>
      <c r="F4189" s="50">
        <v>0</v>
      </c>
    </row>
    <row r="4190" spans="1:6" x14ac:dyDescent="0.25">
      <c r="A4190" s="31" t="str">
        <f t="shared" si="65"/>
        <v>A</v>
      </c>
      <c r="B4190" s="48" t="s">
        <v>258</v>
      </c>
      <c r="C4190" s="49" t="s">
        <v>15</v>
      </c>
      <c r="D4190" s="50">
        <v>25.497310000000002</v>
      </c>
      <c r="E4190" s="50">
        <v>25.497310000000002</v>
      </c>
      <c r="F4190" s="50">
        <v>0</v>
      </c>
    </row>
    <row r="4191" spans="1:6" x14ac:dyDescent="0.25">
      <c r="A4191" s="31" t="str">
        <f t="shared" si="65"/>
        <v>A</v>
      </c>
      <c r="B4191" s="48" t="s">
        <v>258</v>
      </c>
      <c r="C4191" s="49" t="s">
        <v>16</v>
      </c>
      <c r="D4191" s="50">
        <v>5.3588199999999997</v>
      </c>
      <c r="E4191" s="50">
        <v>5.3588199999999997</v>
      </c>
      <c r="F4191" s="50">
        <v>0</v>
      </c>
    </row>
    <row r="4192" spans="1:6" x14ac:dyDescent="0.25">
      <c r="A4192" s="31" t="str">
        <f t="shared" si="65"/>
        <v>A</v>
      </c>
      <c r="B4192" s="45" t="s">
        <v>258</v>
      </c>
      <c r="C4192" s="46" t="s">
        <v>17</v>
      </c>
      <c r="D4192" s="47">
        <v>20.925000000000001</v>
      </c>
      <c r="E4192" s="47">
        <v>20.925000000000001</v>
      </c>
      <c r="F4192" s="47">
        <v>0</v>
      </c>
    </row>
    <row r="4193" spans="1:6" s="55" customFormat="1" ht="54.75" thickBot="1" x14ac:dyDescent="0.3">
      <c r="A4193" s="51" t="str">
        <f t="shared" si="65"/>
        <v>A</v>
      </c>
      <c r="B4193" s="52" t="s">
        <v>1908</v>
      </c>
      <c r="C4193" s="53" t="s">
        <v>1909</v>
      </c>
      <c r="D4193" s="54">
        <v>1794.7686199999998</v>
      </c>
      <c r="E4193" s="54">
        <v>1794.7686199999998</v>
      </c>
      <c r="F4193" s="54">
        <v>0</v>
      </c>
    </row>
    <row r="4194" spans="1:6" s="55" customFormat="1" ht="15.75" thickTop="1" x14ac:dyDescent="0.25">
      <c r="A4194" s="51" t="str">
        <f t="shared" si="65"/>
        <v>A</v>
      </c>
      <c r="B4194" s="56" t="s">
        <v>258</v>
      </c>
      <c r="C4194" s="57" t="s">
        <v>10</v>
      </c>
      <c r="D4194" s="58">
        <v>1773.8436199999999</v>
      </c>
      <c r="E4194" s="58">
        <v>1773.8436199999999</v>
      </c>
      <c r="F4194" s="58">
        <v>0</v>
      </c>
    </row>
    <row r="4195" spans="1:6" s="55" customFormat="1" x14ac:dyDescent="0.25">
      <c r="A4195" s="51" t="str">
        <f t="shared" si="65"/>
        <v>A</v>
      </c>
      <c r="B4195" s="59" t="s">
        <v>258</v>
      </c>
      <c r="C4195" s="60" t="s">
        <v>11</v>
      </c>
      <c r="D4195" s="61">
        <v>1052.6341399999999</v>
      </c>
      <c r="E4195" s="61">
        <v>1052.6341399999999</v>
      </c>
      <c r="F4195" s="61">
        <v>0</v>
      </c>
    </row>
    <row r="4196" spans="1:6" s="55" customFormat="1" x14ac:dyDescent="0.25">
      <c r="A4196" s="51" t="str">
        <f t="shared" si="65"/>
        <v>A</v>
      </c>
      <c r="B4196" s="59" t="s">
        <v>258</v>
      </c>
      <c r="C4196" s="60" t="s">
        <v>12</v>
      </c>
      <c r="D4196" s="61">
        <v>690.35334999999998</v>
      </c>
      <c r="E4196" s="61">
        <v>690.35334999999998</v>
      </c>
      <c r="F4196" s="61">
        <v>0</v>
      </c>
    </row>
    <row r="4197" spans="1:6" s="55" customFormat="1" x14ac:dyDescent="0.25">
      <c r="A4197" s="51" t="str">
        <f t="shared" si="65"/>
        <v>A</v>
      </c>
      <c r="B4197" s="59" t="s">
        <v>258</v>
      </c>
      <c r="C4197" s="60" t="s">
        <v>15</v>
      </c>
      <c r="D4197" s="61">
        <v>25.497310000000002</v>
      </c>
      <c r="E4197" s="61">
        <v>25.497310000000002</v>
      </c>
      <c r="F4197" s="61">
        <v>0</v>
      </c>
    </row>
    <row r="4198" spans="1:6" s="55" customFormat="1" x14ac:dyDescent="0.25">
      <c r="A4198" s="51" t="str">
        <f t="shared" si="65"/>
        <v>A</v>
      </c>
      <c r="B4198" s="59" t="s">
        <v>258</v>
      </c>
      <c r="C4198" s="60" t="s">
        <v>16</v>
      </c>
      <c r="D4198" s="61">
        <v>5.3588199999999997</v>
      </c>
      <c r="E4198" s="61">
        <v>5.3588199999999997</v>
      </c>
      <c r="F4198" s="61">
        <v>0</v>
      </c>
    </row>
    <row r="4199" spans="1:6" s="55" customFormat="1" x14ac:dyDescent="0.25">
      <c r="A4199" s="51" t="str">
        <f t="shared" si="65"/>
        <v>A</v>
      </c>
      <c r="B4199" s="56" t="s">
        <v>258</v>
      </c>
      <c r="C4199" s="57" t="s">
        <v>17</v>
      </c>
      <c r="D4199" s="58">
        <v>20.925000000000001</v>
      </c>
      <c r="E4199" s="58">
        <v>20.925000000000001</v>
      </c>
      <c r="F4199" s="58">
        <v>0</v>
      </c>
    </row>
    <row r="4200" spans="1:6" s="55" customFormat="1" ht="18.75" thickBot="1" x14ac:dyDescent="0.3">
      <c r="A4200" s="51" t="str">
        <f t="shared" si="65"/>
        <v>A</v>
      </c>
      <c r="B4200" s="52" t="s">
        <v>1910</v>
      </c>
      <c r="C4200" s="53" t="s">
        <v>1578</v>
      </c>
      <c r="D4200" s="54">
        <v>58.426929999999992</v>
      </c>
      <c r="E4200" s="54">
        <v>58.426929999999992</v>
      </c>
      <c r="F4200" s="54">
        <v>0</v>
      </c>
    </row>
    <row r="4201" spans="1:6" s="55" customFormat="1" ht="15.75" thickTop="1" x14ac:dyDescent="0.25">
      <c r="A4201" s="51" t="str">
        <f t="shared" si="65"/>
        <v>A</v>
      </c>
      <c r="B4201" s="56" t="s">
        <v>258</v>
      </c>
      <c r="C4201" s="57" t="s">
        <v>10</v>
      </c>
      <c r="D4201" s="58">
        <v>58.426929999999992</v>
      </c>
      <c r="E4201" s="58">
        <v>58.426929999999992</v>
      </c>
      <c r="F4201" s="58">
        <v>0</v>
      </c>
    </row>
    <row r="4202" spans="1:6" s="55" customFormat="1" x14ac:dyDescent="0.25">
      <c r="A4202" s="51" t="str">
        <f t="shared" si="65"/>
        <v>A</v>
      </c>
      <c r="B4202" s="59" t="s">
        <v>258</v>
      </c>
      <c r="C4202" s="60" t="s">
        <v>12</v>
      </c>
      <c r="D4202" s="61">
        <v>6.8864799999999997</v>
      </c>
      <c r="E4202" s="61">
        <v>6.8864799999999997</v>
      </c>
      <c r="F4202" s="61">
        <v>0</v>
      </c>
    </row>
    <row r="4203" spans="1:6" s="55" customFormat="1" x14ac:dyDescent="0.25">
      <c r="A4203" s="51" t="str">
        <f t="shared" si="65"/>
        <v>A</v>
      </c>
      <c r="B4203" s="59" t="s">
        <v>258</v>
      </c>
      <c r="C4203" s="60" t="s">
        <v>2</v>
      </c>
      <c r="D4203" s="61">
        <v>51.54045</v>
      </c>
      <c r="E4203" s="61">
        <v>51.54045</v>
      </c>
      <c r="F4203" s="61">
        <v>0</v>
      </c>
    </row>
    <row r="4204" spans="1:6" ht="36.75" thickBot="1" x14ac:dyDescent="0.3">
      <c r="A4204" s="31" t="str">
        <f t="shared" si="65"/>
        <v>A</v>
      </c>
      <c r="B4204" s="42" t="s">
        <v>1911</v>
      </c>
      <c r="C4204" s="43" t="s">
        <v>1912</v>
      </c>
      <c r="D4204" s="44">
        <v>6009.1421499999997</v>
      </c>
      <c r="E4204" s="44">
        <v>3627.7583399999999</v>
      </c>
      <c r="F4204" s="44">
        <v>2381.3838100000003</v>
      </c>
    </row>
    <row r="4205" spans="1:6" ht="15.75" thickTop="1" x14ac:dyDescent="0.25">
      <c r="A4205" s="31" t="str">
        <f t="shared" si="65"/>
        <v>A</v>
      </c>
      <c r="B4205" s="45" t="s">
        <v>258</v>
      </c>
      <c r="C4205" s="46" t="s">
        <v>10</v>
      </c>
      <c r="D4205" s="47">
        <v>5934.2592700000005</v>
      </c>
      <c r="E4205" s="47">
        <v>3622.27234</v>
      </c>
      <c r="F4205" s="47">
        <v>2311.98693</v>
      </c>
    </row>
    <row r="4206" spans="1:6" x14ac:dyDescent="0.25">
      <c r="A4206" s="31" t="str">
        <f t="shared" si="65"/>
        <v>A</v>
      </c>
      <c r="B4206" s="48" t="s">
        <v>258</v>
      </c>
      <c r="C4206" s="49" t="s">
        <v>11</v>
      </c>
      <c r="D4206" s="50">
        <v>3692.2465200000001</v>
      </c>
      <c r="E4206" s="50">
        <v>2951.4716200000003</v>
      </c>
      <c r="F4206" s="50">
        <v>740.77489999999989</v>
      </c>
    </row>
    <row r="4207" spans="1:6" x14ac:dyDescent="0.25">
      <c r="A4207" s="31" t="str">
        <f t="shared" si="65"/>
        <v>A</v>
      </c>
      <c r="B4207" s="48" t="s">
        <v>258</v>
      </c>
      <c r="C4207" s="49" t="s">
        <v>12</v>
      </c>
      <c r="D4207" s="50">
        <v>2090.9879899999996</v>
      </c>
      <c r="E4207" s="50">
        <v>625.59066000000007</v>
      </c>
      <c r="F4207" s="50">
        <v>1465.3973299999998</v>
      </c>
    </row>
    <row r="4208" spans="1:6" x14ac:dyDescent="0.25">
      <c r="A4208" s="31" t="str">
        <f t="shared" si="65"/>
        <v>A</v>
      </c>
      <c r="B4208" s="48" t="s">
        <v>258</v>
      </c>
      <c r="C4208" s="49" t="s">
        <v>2</v>
      </c>
      <c r="D4208" s="50">
        <v>9.6072499999999987</v>
      </c>
      <c r="E4208" s="50">
        <v>8.9482099999999996</v>
      </c>
      <c r="F4208" s="50">
        <v>0.65903999999999996</v>
      </c>
    </row>
    <row r="4209" spans="1:6" x14ac:dyDescent="0.25">
      <c r="A4209" s="31" t="str">
        <f t="shared" si="65"/>
        <v>A</v>
      </c>
      <c r="B4209" s="48" t="s">
        <v>258</v>
      </c>
      <c r="C4209" s="49" t="s">
        <v>15</v>
      </c>
      <c r="D4209" s="50">
        <v>4.5</v>
      </c>
      <c r="E4209" s="50">
        <v>0</v>
      </c>
      <c r="F4209" s="50">
        <v>4.5</v>
      </c>
    </row>
    <row r="4210" spans="1:6" x14ac:dyDescent="0.25">
      <c r="A4210" s="31" t="str">
        <f t="shared" si="65"/>
        <v>A</v>
      </c>
      <c r="B4210" s="48" t="s">
        <v>258</v>
      </c>
      <c r="C4210" s="49" t="s">
        <v>16</v>
      </c>
      <c r="D4210" s="50">
        <v>136.91750999999999</v>
      </c>
      <c r="E4210" s="50">
        <v>36.261849999999995</v>
      </c>
      <c r="F4210" s="50">
        <v>100.65565999999998</v>
      </c>
    </row>
    <row r="4211" spans="1:6" x14ac:dyDescent="0.25">
      <c r="A4211" s="31" t="str">
        <f t="shared" si="65"/>
        <v>A</v>
      </c>
      <c r="B4211" s="45" t="s">
        <v>258</v>
      </c>
      <c r="C4211" s="46" t="s">
        <v>17</v>
      </c>
      <c r="D4211" s="47">
        <v>74.882880000000014</v>
      </c>
      <c r="E4211" s="47">
        <v>5.4859999999999998</v>
      </c>
      <c r="F4211" s="47">
        <v>69.39688000000001</v>
      </c>
    </row>
    <row r="4212" spans="1:6" s="55" customFormat="1" ht="36.75" thickBot="1" x14ac:dyDescent="0.3">
      <c r="A4212" s="51" t="str">
        <f t="shared" si="65"/>
        <v>A</v>
      </c>
      <c r="B4212" s="52" t="s">
        <v>1913</v>
      </c>
      <c r="C4212" s="53" t="s">
        <v>1914</v>
      </c>
      <c r="D4212" s="54">
        <v>1233.1376799999998</v>
      </c>
      <c r="E4212" s="54">
        <v>730.71666999999991</v>
      </c>
      <c r="F4212" s="54">
        <v>502.42101000000002</v>
      </c>
    </row>
    <row r="4213" spans="1:6" s="55" customFormat="1" ht="15.75" thickTop="1" x14ac:dyDescent="0.25">
      <c r="A4213" s="51" t="str">
        <f t="shared" si="65"/>
        <v>A</v>
      </c>
      <c r="B4213" s="56" t="s">
        <v>258</v>
      </c>
      <c r="C4213" s="57" t="s">
        <v>10</v>
      </c>
      <c r="D4213" s="58">
        <v>1233.07168</v>
      </c>
      <c r="E4213" s="58">
        <v>730.71666999999991</v>
      </c>
      <c r="F4213" s="58">
        <v>502.35500999999999</v>
      </c>
    </row>
    <row r="4214" spans="1:6" s="55" customFormat="1" x14ac:dyDescent="0.25">
      <c r="A4214" s="51" t="str">
        <f t="shared" si="65"/>
        <v>A</v>
      </c>
      <c r="B4214" s="59" t="s">
        <v>258</v>
      </c>
      <c r="C4214" s="60" t="s">
        <v>11</v>
      </c>
      <c r="D4214" s="61">
        <v>568.91674999999998</v>
      </c>
      <c r="E4214" s="61">
        <v>542.22500000000002</v>
      </c>
      <c r="F4214" s="61">
        <v>26.691749999999999</v>
      </c>
    </row>
    <row r="4215" spans="1:6" s="55" customFormat="1" x14ac:dyDescent="0.25">
      <c r="A4215" s="51" t="str">
        <f t="shared" si="65"/>
        <v>A</v>
      </c>
      <c r="B4215" s="59" t="s">
        <v>258</v>
      </c>
      <c r="C4215" s="60" t="s">
        <v>12</v>
      </c>
      <c r="D4215" s="61">
        <v>612.98644999999999</v>
      </c>
      <c r="E4215" s="61">
        <v>179.54345999999998</v>
      </c>
      <c r="F4215" s="61">
        <v>433.44299000000001</v>
      </c>
    </row>
    <row r="4216" spans="1:6" s="55" customFormat="1" x14ac:dyDescent="0.25">
      <c r="A4216" s="51" t="str">
        <f t="shared" si="65"/>
        <v>A</v>
      </c>
      <c r="B4216" s="59" t="s">
        <v>258</v>
      </c>
      <c r="C4216" s="60" t="s">
        <v>2</v>
      </c>
      <c r="D4216" s="61">
        <v>8.9482099999999996</v>
      </c>
      <c r="E4216" s="61">
        <v>8.9482099999999996</v>
      </c>
      <c r="F4216" s="61">
        <v>0</v>
      </c>
    </row>
    <row r="4217" spans="1:6" s="55" customFormat="1" x14ac:dyDescent="0.25">
      <c r="A4217" s="51" t="str">
        <f t="shared" si="65"/>
        <v>A</v>
      </c>
      <c r="B4217" s="59" t="s">
        <v>258</v>
      </c>
      <c r="C4217" s="60" t="s">
        <v>16</v>
      </c>
      <c r="D4217" s="61">
        <v>42.220269999999999</v>
      </c>
      <c r="E4217" s="61">
        <v>0</v>
      </c>
      <c r="F4217" s="61">
        <v>42.220269999999999</v>
      </c>
    </row>
    <row r="4218" spans="1:6" s="55" customFormat="1" x14ac:dyDescent="0.25">
      <c r="A4218" s="51" t="str">
        <f t="shared" si="65"/>
        <v>A</v>
      </c>
      <c r="B4218" s="56" t="s">
        <v>258</v>
      </c>
      <c r="C4218" s="57" t="s">
        <v>17</v>
      </c>
      <c r="D4218" s="58">
        <v>6.6000000000000003E-2</v>
      </c>
      <c r="E4218" s="58">
        <v>0</v>
      </c>
      <c r="F4218" s="58">
        <v>6.6000000000000003E-2</v>
      </c>
    </row>
    <row r="4219" spans="1:6" s="55" customFormat="1" ht="36.75" thickBot="1" x14ac:dyDescent="0.3">
      <c r="A4219" s="51" t="str">
        <f t="shared" si="65"/>
        <v>A</v>
      </c>
      <c r="B4219" s="52" t="s">
        <v>1915</v>
      </c>
      <c r="C4219" s="53" t="s">
        <v>1916</v>
      </c>
      <c r="D4219" s="54">
        <v>1352.8261600000001</v>
      </c>
      <c r="E4219" s="54">
        <v>1027.66841</v>
      </c>
      <c r="F4219" s="54">
        <v>325.15775000000002</v>
      </c>
    </row>
    <row r="4220" spans="1:6" s="55" customFormat="1" ht="15.75" thickTop="1" x14ac:dyDescent="0.25">
      <c r="A4220" s="51" t="str">
        <f t="shared" si="65"/>
        <v>A</v>
      </c>
      <c r="B4220" s="56" t="s">
        <v>258</v>
      </c>
      <c r="C4220" s="57" t="s">
        <v>10</v>
      </c>
      <c r="D4220" s="58">
        <v>1344.0136600000001</v>
      </c>
      <c r="E4220" s="58">
        <v>1022.18241</v>
      </c>
      <c r="F4220" s="58">
        <v>321.83125000000001</v>
      </c>
    </row>
    <row r="4221" spans="1:6" s="55" customFormat="1" x14ac:dyDescent="0.25">
      <c r="A4221" s="51" t="str">
        <f t="shared" si="65"/>
        <v>A</v>
      </c>
      <c r="B4221" s="59" t="s">
        <v>258</v>
      </c>
      <c r="C4221" s="60" t="s">
        <v>11</v>
      </c>
      <c r="D4221" s="61">
        <v>990.05923000000007</v>
      </c>
      <c r="E4221" s="61">
        <v>865.50062000000003</v>
      </c>
      <c r="F4221" s="61">
        <v>124.55861</v>
      </c>
    </row>
    <row r="4222" spans="1:6" s="55" customFormat="1" x14ac:dyDescent="0.25">
      <c r="A4222" s="51" t="str">
        <f t="shared" si="65"/>
        <v>A</v>
      </c>
      <c r="B4222" s="59" t="s">
        <v>258</v>
      </c>
      <c r="C4222" s="60" t="s">
        <v>12</v>
      </c>
      <c r="D4222" s="61">
        <v>298.46104000000003</v>
      </c>
      <c r="E4222" s="61">
        <v>123.87744000000001</v>
      </c>
      <c r="F4222" s="61">
        <v>174.58360000000002</v>
      </c>
    </row>
    <row r="4223" spans="1:6" s="55" customFormat="1" x14ac:dyDescent="0.25">
      <c r="A4223" s="51" t="str">
        <f t="shared" si="65"/>
        <v>A</v>
      </c>
      <c r="B4223" s="59" t="s">
        <v>258</v>
      </c>
      <c r="C4223" s="60" t="s">
        <v>2</v>
      </c>
      <c r="D4223" s="61">
        <v>0.65903999999999996</v>
      </c>
      <c r="E4223" s="61">
        <v>0</v>
      </c>
      <c r="F4223" s="61">
        <v>0.65903999999999996</v>
      </c>
    </row>
    <row r="4224" spans="1:6" s="55" customFormat="1" x14ac:dyDescent="0.25">
      <c r="A4224" s="51" t="str">
        <f t="shared" si="65"/>
        <v>A</v>
      </c>
      <c r="B4224" s="59" t="s">
        <v>258</v>
      </c>
      <c r="C4224" s="60" t="s">
        <v>16</v>
      </c>
      <c r="D4224" s="61">
        <v>54.834350000000001</v>
      </c>
      <c r="E4224" s="61">
        <v>32.804349999999999</v>
      </c>
      <c r="F4224" s="61">
        <v>22.03</v>
      </c>
    </row>
    <row r="4225" spans="1:6" s="55" customFormat="1" x14ac:dyDescent="0.25">
      <c r="A4225" s="51" t="str">
        <f t="shared" si="65"/>
        <v>A</v>
      </c>
      <c r="B4225" s="56" t="s">
        <v>258</v>
      </c>
      <c r="C4225" s="57" t="s">
        <v>17</v>
      </c>
      <c r="D4225" s="58">
        <v>8.8125</v>
      </c>
      <c r="E4225" s="58">
        <v>5.4859999999999998</v>
      </c>
      <c r="F4225" s="58">
        <v>3.3264999999999998</v>
      </c>
    </row>
    <row r="4226" spans="1:6" s="55" customFormat="1" ht="36.75" thickBot="1" x14ac:dyDescent="0.3">
      <c r="A4226" s="51" t="str">
        <f t="shared" si="65"/>
        <v>A</v>
      </c>
      <c r="B4226" s="52" t="s">
        <v>1917</v>
      </c>
      <c r="C4226" s="53" t="s">
        <v>1918</v>
      </c>
      <c r="D4226" s="54">
        <v>2030.7776699999999</v>
      </c>
      <c r="E4226" s="54">
        <v>1358.43697</v>
      </c>
      <c r="F4226" s="54">
        <v>672.34069999999997</v>
      </c>
    </row>
    <row r="4227" spans="1:6" s="55" customFormat="1" ht="15.75" thickTop="1" x14ac:dyDescent="0.25">
      <c r="A4227" s="51" t="str">
        <f t="shared" si="65"/>
        <v>A</v>
      </c>
      <c r="B4227" s="56" t="s">
        <v>258</v>
      </c>
      <c r="C4227" s="57" t="s">
        <v>10</v>
      </c>
      <c r="D4227" s="58">
        <v>2030.7776699999999</v>
      </c>
      <c r="E4227" s="58">
        <v>1358.43697</v>
      </c>
      <c r="F4227" s="58">
        <v>672.34069999999997</v>
      </c>
    </row>
    <row r="4228" spans="1:6" s="55" customFormat="1" x14ac:dyDescent="0.25">
      <c r="A4228" s="51" t="str">
        <f t="shared" ref="A4228:A4291" si="66">IF(OR(D4228&lt;&gt;0,),"A","B")</f>
        <v>A</v>
      </c>
      <c r="B4228" s="59" t="s">
        <v>258</v>
      </c>
      <c r="C4228" s="60" t="s">
        <v>11</v>
      </c>
      <c r="D4228" s="61">
        <v>1264.778</v>
      </c>
      <c r="E4228" s="61">
        <v>1264.778</v>
      </c>
      <c r="F4228" s="61">
        <v>0</v>
      </c>
    </row>
    <row r="4229" spans="1:6" s="55" customFormat="1" x14ac:dyDescent="0.25">
      <c r="A4229" s="51" t="str">
        <f t="shared" si="66"/>
        <v>A</v>
      </c>
      <c r="B4229" s="59" t="s">
        <v>258</v>
      </c>
      <c r="C4229" s="60" t="s">
        <v>12</v>
      </c>
      <c r="D4229" s="61">
        <v>759.41267999999991</v>
      </c>
      <c r="E4229" s="61">
        <v>93.658969999999997</v>
      </c>
      <c r="F4229" s="61">
        <v>665.75370999999996</v>
      </c>
    </row>
    <row r="4230" spans="1:6" s="55" customFormat="1" x14ac:dyDescent="0.25">
      <c r="A4230" s="51" t="str">
        <f t="shared" si="66"/>
        <v>A</v>
      </c>
      <c r="B4230" s="59" t="s">
        <v>258</v>
      </c>
      <c r="C4230" s="60" t="s">
        <v>16</v>
      </c>
      <c r="D4230" s="61">
        <v>6.5869900000000001</v>
      </c>
      <c r="E4230" s="61">
        <v>0</v>
      </c>
      <c r="F4230" s="61">
        <v>6.5869900000000001</v>
      </c>
    </row>
    <row r="4231" spans="1:6" s="55" customFormat="1" ht="36.75" thickBot="1" x14ac:dyDescent="0.3">
      <c r="A4231" s="51" t="str">
        <f t="shared" si="66"/>
        <v>A</v>
      </c>
      <c r="B4231" s="52" t="s">
        <v>1919</v>
      </c>
      <c r="C4231" s="53" t="s">
        <v>155</v>
      </c>
      <c r="D4231" s="54">
        <v>901.38314000000003</v>
      </c>
      <c r="E4231" s="54">
        <v>409.82889</v>
      </c>
      <c r="F4231" s="54">
        <v>491.55425000000002</v>
      </c>
    </row>
    <row r="4232" spans="1:6" s="55" customFormat="1" ht="15.75" thickTop="1" x14ac:dyDescent="0.25">
      <c r="A4232" s="51" t="str">
        <f t="shared" si="66"/>
        <v>A</v>
      </c>
      <c r="B4232" s="56" t="s">
        <v>258</v>
      </c>
      <c r="C4232" s="57" t="s">
        <v>10</v>
      </c>
      <c r="D4232" s="58">
        <v>889.26576</v>
      </c>
      <c r="E4232" s="58">
        <v>409.82889</v>
      </c>
      <c r="F4232" s="58">
        <v>479.43687</v>
      </c>
    </row>
    <row r="4233" spans="1:6" s="55" customFormat="1" x14ac:dyDescent="0.25">
      <c r="A4233" s="51" t="str">
        <f t="shared" si="66"/>
        <v>A</v>
      </c>
      <c r="B4233" s="59" t="s">
        <v>258</v>
      </c>
      <c r="C4233" s="60" t="s">
        <v>11</v>
      </c>
      <c r="D4233" s="61">
        <v>500.98500000000001</v>
      </c>
      <c r="E4233" s="61">
        <v>184.41499999999999</v>
      </c>
      <c r="F4233" s="61">
        <v>316.57</v>
      </c>
    </row>
    <row r="4234" spans="1:6" s="55" customFormat="1" x14ac:dyDescent="0.25">
      <c r="A4234" s="51" t="str">
        <f t="shared" si="66"/>
        <v>A</v>
      </c>
      <c r="B4234" s="59" t="s">
        <v>258</v>
      </c>
      <c r="C4234" s="60" t="s">
        <v>12</v>
      </c>
      <c r="D4234" s="61">
        <v>353.54131000000001</v>
      </c>
      <c r="E4234" s="61">
        <v>224.80639000000002</v>
      </c>
      <c r="F4234" s="61">
        <v>128.73491999999999</v>
      </c>
    </row>
    <row r="4235" spans="1:6" s="55" customFormat="1" x14ac:dyDescent="0.25">
      <c r="A4235" s="51" t="str">
        <f t="shared" si="66"/>
        <v>A</v>
      </c>
      <c r="B4235" s="59" t="s">
        <v>258</v>
      </c>
      <c r="C4235" s="60" t="s">
        <v>15</v>
      </c>
      <c r="D4235" s="61">
        <v>4.5</v>
      </c>
      <c r="E4235" s="61">
        <v>0</v>
      </c>
      <c r="F4235" s="61">
        <v>4.5</v>
      </c>
    </row>
    <row r="4236" spans="1:6" s="55" customFormat="1" x14ac:dyDescent="0.25">
      <c r="A4236" s="51" t="str">
        <f t="shared" si="66"/>
        <v>A</v>
      </c>
      <c r="B4236" s="59" t="s">
        <v>258</v>
      </c>
      <c r="C4236" s="60" t="s">
        <v>16</v>
      </c>
      <c r="D4236" s="61">
        <v>30.239450000000001</v>
      </c>
      <c r="E4236" s="61">
        <v>0.60750000000000004</v>
      </c>
      <c r="F4236" s="61">
        <v>29.63195</v>
      </c>
    </row>
    <row r="4237" spans="1:6" s="55" customFormat="1" x14ac:dyDescent="0.25">
      <c r="A4237" s="51" t="str">
        <f t="shared" si="66"/>
        <v>A</v>
      </c>
      <c r="B4237" s="56" t="s">
        <v>258</v>
      </c>
      <c r="C4237" s="57" t="s">
        <v>17</v>
      </c>
      <c r="D4237" s="58">
        <v>12.117379999999999</v>
      </c>
      <c r="E4237" s="58">
        <v>0</v>
      </c>
      <c r="F4237" s="58">
        <v>12.117379999999999</v>
      </c>
    </row>
    <row r="4238" spans="1:6" s="55" customFormat="1" ht="18.75" thickBot="1" x14ac:dyDescent="0.3">
      <c r="A4238" s="51" t="str">
        <f t="shared" si="66"/>
        <v>A</v>
      </c>
      <c r="B4238" s="52" t="s">
        <v>1920</v>
      </c>
      <c r="C4238" s="53" t="s">
        <v>1921</v>
      </c>
      <c r="D4238" s="54">
        <v>491.01749999999998</v>
      </c>
      <c r="E4238" s="54">
        <v>101.1074</v>
      </c>
      <c r="F4238" s="54">
        <v>389.9101</v>
      </c>
    </row>
    <row r="4239" spans="1:6" s="55" customFormat="1" ht="15.75" thickTop="1" x14ac:dyDescent="0.25">
      <c r="A4239" s="51" t="str">
        <f t="shared" si="66"/>
        <v>A</v>
      </c>
      <c r="B4239" s="56" t="s">
        <v>258</v>
      </c>
      <c r="C4239" s="57" t="s">
        <v>10</v>
      </c>
      <c r="D4239" s="58">
        <v>437.13049999999998</v>
      </c>
      <c r="E4239" s="58">
        <v>101.1074</v>
      </c>
      <c r="F4239" s="58">
        <v>336.0231</v>
      </c>
    </row>
    <row r="4240" spans="1:6" s="55" customFormat="1" x14ac:dyDescent="0.25">
      <c r="A4240" s="51" t="str">
        <f t="shared" si="66"/>
        <v>A</v>
      </c>
      <c r="B4240" s="59" t="s">
        <v>258</v>
      </c>
      <c r="C4240" s="60" t="s">
        <v>11</v>
      </c>
      <c r="D4240" s="61">
        <v>367.50753999999995</v>
      </c>
      <c r="E4240" s="61">
        <v>94.552999999999997</v>
      </c>
      <c r="F4240" s="61">
        <v>272.95453999999995</v>
      </c>
    </row>
    <row r="4241" spans="1:6" s="55" customFormat="1" x14ac:dyDescent="0.25">
      <c r="A4241" s="51" t="str">
        <f t="shared" si="66"/>
        <v>A</v>
      </c>
      <c r="B4241" s="59" t="s">
        <v>258</v>
      </c>
      <c r="C4241" s="60" t="s">
        <v>12</v>
      </c>
      <c r="D4241" s="61">
        <v>66.586510000000004</v>
      </c>
      <c r="E4241" s="61">
        <v>3.7044000000000001</v>
      </c>
      <c r="F4241" s="61">
        <v>62.882109999999997</v>
      </c>
    </row>
    <row r="4242" spans="1:6" s="55" customFormat="1" x14ac:dyDescent="0.25">
      <c r="A4242" s="51" t="str">
        <f t="shared" si="66"/>
        <v>A</v>
      </c>
      <c r="B4242" s="59" t="s">
        <v>258</v>
      </c>
      <c r="C4242" s="60" t="s">
        <v>16</v>
      </c>
      <c r="D4242" s="61">
        <v>3.0364499999999999</v>
      </c>
      <c r="E4242" s="61">
        <v>2.85</v>
      </c>
      <c r="F4242" s="61">
        <v>0.18644999999999998</v>
      </c>
    </row>
    <row r="4243" spans="1:6" s="55" customFormat="1" x14ac:dyDescent="0.25">
      <c r="A4243" s="51" t="str">
        <f t="shared" si="66"/>
        <v>A</v>
      </c>
      <c r="B4243" s="56" t="s">
        <v>258</v>
      </c>
      <c r="C4243" s="57" t="s">
        <v>17</v>
      </c>
      <c r="D4243" s="58">
        <v>53.887</v>
      </c>
      <c r="E4243" s="58">
        <v>0</v>
      </c>
      <c r="F4243" s="58">
        <v>53.887</v>
      </c>
    </row>
    <row r="4244" spans="1:6" ht="18.75" thickBot="1" x14ac:dyDescent="0.3">
      <c r="A4244" s="31" t="str">
        <f t="shared" si="66"/>
        <v>A</v>
      </c>
      <c r="B4244" s="42" t="s">
        <v>1922</v>
      </c>
      <c r="C4244" s="43" t="s">
        <v>1112</v>
      </c>
      <c r="D4244" s="44">
        <v>2118.8503500000002</v>
      </c>
      <c r="E4244" s="44">
        <v>2118.8503500000002</v>
      </c>
      <c r="F4244" s="44">
        <v>0</v>
      </c>
    </row>
    <row r="4245" spans="1:6" ht="15.75" thickTop="1" x14ac:dyDescent="0.25">
      <c r="A4245" s="31" t="str">
        <f t="shared" si="66"/>
        <v>A</v>
      </c>
      <c r="B4245" s="45" t="s">
        <v>258</v>
      </c>
      <c r="C4245" s="46" t="s">
        <v>10</v>
      </c>
      <c r="D4245" s="47">
        <v>0.48</v>
      </c>
      <c r="E4245" s="47">
        <v>0.48</v>
      </c>
      <c r="F4245" s="47">
        <v>0</v>
      </c>
    </row>
    <row r="4246" spans="1:6" x14ac:dyDescent="0.25">
      <c r="A4246" s="31" t="str">
        <f t="shared" si="66"/>
        <v>A</v>
      </c>
      <c r="B4246" s="48" t="s">
        <v>258</v>
      </c>
      <c r="C4246" s="49" t="s">
        <v>12</v>
      </c>
      <c r="D4246" s="50">
        <v>0.48</v>
      </c>
      <c r="E4246" s="50">
        <v>0.48</v>
      </c>
      <c r="F4246" s="50">
        <v>0</v>
      </c>
    </row>
    <row r="4247" spans="1:6" x14ac:dyDescent="0.25">
      <c r="A4247" s="31" t="str">
        <f t="shared" si="66"/>
        <v>A</v>
      </c>
      <c r="B4247" s="45" t="s">
        <v>258</v>
      </c>
      <c r="C4247" s="46" t="s">
        <v>17</v>
      </c>
      <c r="D4247" s="47">
        <v>2118.3703500000001</v>
      </c>
      <c r="E4247" s="47">
        <v>2118.3703500000001</v>
      </c>
      <c r="F4247" s="47">
        <v>0</v>
      </c>
    </row>
    <row r="4248" spans="1:6" s="55" customFormat="1" ht="36.75" thickBot="1" x14ac:dyDescent="0.3">
      <c r="A4248" s="51" t="str">
        <f t="shared" si="66"/>
        <v>A</v>
      </c>
      <c r="B4248" s="52" t="s">
        <v>1923</v>
      </c>
      <c r="C4248" s="53" t="s">
        <v>1924</v>
      </c>
      <c r="D4248" s="54">
        <v>2118.8503500000002</v>
      </c>
      <c r="E4248" s="54">
        <v>2118.8503500000002</v>
      </c>
      <c r="F4248" s="54">
        <v>0</v>
      </c>
    </row>
    <row r="4249" spans="1:6" s="55" customFormat="1" ht="15.75" thickTop="1" x14ac:dyDescent="0.25">
      <c r="A4249" s="51" t="str">
        <f t="shared" si="66"/>
        <v>A</v>
      </c>
      <c r="B4249" s="56" t="s">
        <v>258</v>
      </c>
      <c r="C4249" s="57" t="s">
        <v>10</v>
      </c>
      <c r="D4249" s="58">
        <v>0.48</v>
      </c>
      <c r="E4249" s="58">
        <v>0.48</v>
      </c>
      <c r="F4249" s="58">
        <v>0</v>
      </c>
    </row>
    <row r="4250" spans="1:6" s="55" customFormat="1" x14ac:dyDescent="0.25">
      <c r="A4250" s="51" t="str">
        <f t="shared" si="66"/>
        <v>A</v>
      </c>
      <c r="B4250" s="59" t="s">
        <v>258</v>
      </c>
      <c r="C4250" s="60" t="s">
        <v>12</v>
      </c>
      <c r="D4250" s="61">
        <v>0.48</v>
      </c>
      <c r="E4250" s="61">
        <v>0.48</v>
      </c>
      <c r="F4250" s="61">
        <v>0</v>
      </c>
    </row>
    <row r="4251" spans="1:6" s="55" customFormat="1" x14ac:dyDescent="0.25">
      <c r="A4251" s="51" t="str">
        <f t="shared" si="66"/>
        <v>A</v>
      </c>
      <c r="B4251" s="56" t="s">
        <v>258</v>
      </c>
      <c r="C4251" s="57" t="s">
        <v>17</v>
      </c>
      <c r="D4251" s="58">
        <v>2118.3703500000001</v>
      </c>
      <c r="E4251" s="58">
        <v>2118.3703500000001</v>
      </c>
      <c r="F4251" s="58">
        <v>0</v>
      </c>
    </row>
    <row r="4252" spans="1:6" s="55" customFormat="1" ht="54.75" thickBot="1" x14ac:dyDescent="0.3">
      <c r="A4252" s="51" t="str">
        <f t="shared" si="66"/>
        <v>A</v>
      </c>
      <c r="B4252" s="52" t="s">
        <v>1925</v>
      </c>
      <c r="C4252" s="53" t="s">
        <v>1926</v>
      </c>
      <c r="D4252" s="54">
        <v>1561.6409799999999</v>
      </c>
      <c r="E4252" s="54">
        <v>1561.6409799999999</v>
      </c>
      <c r="F4252" s="54">
        <v>0</v>
      </c>
    </row>
    <row r="4253" spans="1:6" s="55" customFormat="1" ht="15.75" thickTop="1" x14ac:dyDescent="0.25">
      <c r="A4253" s="51" t="str">
        <f t="shared" si="66"/>
        <v>A</v>
      </c>
      <c r="B4253" s="56" t="s">
        <v>258</v>
      </c>
      <c r="C4253" s="57" t="s">
        <v>17</v>
      </c>
      <c r="D4253" s="58">
        <v>1561.6409799999999</v>
      </c>
      <c r="E4253" s="58">
        <v>1561.6409799999999</v>
      </c>
      <c r="F4253" s="58">
        <v>0</v>
      </c>
    </row>
    <row r="4254" spans="1:6" s="55" customFormat="1" ht="36.75" thickBot="1" x14ac:dyDescent="0.3">
      <c r="A4254" s="51" t="str">
        <f t="shared" si="66"/>
        <v>A</v>
      </c>
      <c r="B4254" s="52" t="s">
        <v>1927</v>
      </c>
      <c r="C4254" s="53" t="s">
        <v>1928</v>
      </c>
      <c r="D4254" s="54">
        <v>31.5</v>
      </c>
      <c r="E4254" s="54">
        <v>31.5</v>
      </c>
      <c r="F4254" s="54">
        <v>0</v>
      </c>
    </row>
    <row r="4255" spans="1:6" s="55" customFormat="1" ht="15.75" thickTop="1" x14ac:dyDescent="0.25">
      <c r="A4255" s="51" t="str">
        <f t="shared" si="66"/>
        <v>A</v>
      </c>
      <c r="B4255" s="56" t="s">
        <v>258</v>
      </c>
      <c r="C4255" s="57" t="s">
        <v>17</v>
      </c>
      <c r="D4255" s="58">
        <v>31.5</v>
      </c>
      <c r="E4255" s="58">
        <v>31.5</v>
      </c>
      <c r="F4255" s="58">
        <v>0</v>
      </c>
    </row>
    <row r="4256" spans="1:6" s="55" customFormat="1" ht="90.75" thickBot="1" x14ac:dyDescent="0.3">
      <c r="A4256" s="51" t="str">
        <f t="shared" si="66"/>
        <v>A</v>
      </c>
      <c r="B4256" s="52" t="s">
        <v>1929</v>
      </c>
      <c r="C4256" s="53" t="s">
        <v>1930</v>
      </c>
      <c r="D4256" s="54">
        <v>418.05237</v>
      </c>
      <c r="E4256" s="54">
        <v>418.05237</v>
      </c>
      <c r="F4256" s="54">
        <v>0</v>
      </c>
    </row>
    <row r="4257" spans="1:6" s="55" customFormat="1" ht="15.75" thickTop="1" x14ac:dyDescent="0.25">
      <c r="A4257" s="51" t="str">
        <f t="shared" si="66"/>
        <v>A</v>
      </c>
      <c r="B4257" s="56" t="s">
        <v>258</v>
      </c>
      <c r="C4257" s="57" t="s">
        <v>17</v>
      </c>
      <c r="D4257" s="58">
        <v>418.05237</v>
      </c>
      <c r="E4257" s="58">
        <v>418.05237</v>
      </c>
      <c r="F4257" s="58">
        <v>0</v>
      </c>
    </row>
    <row r="4258" spans="1:6" s="55" customFormat="1" ht="36.75" thickBot="1" x14ac:dyDescent="0.3">
      <c r="A4258" s="51" t="str">
        <f t="shared" si="66"/>
        <v>A</v>
      </c>
      <c r="B4258" s="52" t="s">
        <v>1931</v>
      </c>
      <c r="C4258" s="53" t="s">
        <v>209</v>
      </c>
      <c r="D4258" s="54">
        <v>4.95</v>
      </c>
      <c r="E4258" s="54">
        <v>4.95</v>
      </c>
      <c r="F4258" s="54">
        <v>0</v>
      </c>
    </row>
    <row r="4259" spans="1:6" s="55" customFormat="1" ht="15.75" thickTop="1" x14ac:dyDescent="0.25">
      <c r="A4259" s="51" t="str">
        <f t="shared" si="66"/>
        <v>A</v>
      </c>
      <c r="B4259" s="56" t="s">
        <v>258</v>
      </c>
      <c r="C4259" s="57" t="s">
        <v>10</v>
      </c>
      <c r="D4259" s="58">
        <v>0.48</v>
      </c>
      <c r="E4259" s="58">
        <v>0.48</v>
      </c>
      <c r="F4259" s="58">
        <v>0</v>
      </c>
    </row>
    <row r="4260" spans="1:6" s="55" customFormat="1" x14ac:dyDescent="0.25">
      <c r="A4260" s="51" t="str">
        <f t="shared" si="66"/>
        <v>A</v>
      </c>
      <c r="B4260" s="59" t="s">
        <v>258</v>
      </c>
      <c r="C4260" s="60" t="s">
        <v>12</v>
      </c>
      <c r="D4260" s="61">
        <v>0.48</v>
      </c>
      <c r="E4260" s="61">
        <v>0.48</v>
      </c>
      <c r="F4260" s="61">
        <v>0</v>
      </c>
    </row>
    <row r="4261" spans="1:6" s="55" customFormat="1" x14ac:dyDescent="0.25">
      <c r="A4261" s="51" t="str">
        <f t="shared" si="66"/>
        <v>A</v>
      </c>
      <c r="B4261" s="56" t="s">
        <v>258</v>
      </c>
      <c r="C4261" s="57" t="s">
        <v>17</v>
      </c>
      <c r="D4261" s="58">
        <v>4.47</v>
      </c>
      <c r="E4261" s="58">
        <v>4.47</v>
      </c>
      <c r="F4261" s="58">
        <v>0</v>
      </c>
    </row>
    <row r="4262" spans="1:6" s="55" customFormat="1" ht="36.75" thickBot="1" x14ac:dyDescent="0.3">
      <c r="A4262" s="51" t="str">
        <f t="shared" si="66"/>
        <v>A</v>
      </c>
      <c r="B4262" s="52" t="s">
        <v>1932</v>
      </c>
      <c r="C4262" s="53" t="s">
        <v>1933</v>
      </c>
      <c r="D4262" s="54">
        <v>102.70699999999999</v>
      </c>
      <c r="E4262" s="54">
        <v>102.70699999999999</v>
      </c>
      <c r="F4262" s="54">
        <v>0</v>
      </c>
    </row>
    <row r="4263" spans="1:6" s="55" customFormat="1" ht="15.75" thickTop="1" x14ac:dyDescent="0.25">
      <c r="A4263" s="51" t="str">
        <f t="shared" si="66"/>
        <v>A</v>
      </c>
      <c r="B4263" s="56" t="s">
        <v>258</v>
      </c>
      <c r="C4263" s="57" t="s">
        <v>17</v>
      </c>
      <c r="D4263" s="58">
        <v>102.70699999999999</v>
      </c>
      <c r="E4263" s="58">
        <v>102.70699999999999</v>
      </c>
      <c r="F4263" s="58">
        <v>0</v>
      </c>
    </row>
    <row r="4264" spans="1:6" ht="36.75" thickBot="1" x14ac:dyDescent="0.3">
      <c r="A4264" s="31" t="str">
        <f t="shared" si="66"/>
        <v>A</v>
      </c>
      <c r="B4264" s="42" t="s">
        <v>1934</v>
      </c>
      <c r="C4264" s="43" t="s">
        <v>1935</v>
      </c>
      <c r="D4264" s="44">
        <v>1760.18129</v>
      </c>
      <c r="E4264" s="44">
        <v>1607.4287199999999</v>
      </c>
      <c r="F4264" s="44">
        <v>152.75256999999999</v>
      </c>
    </row>
    <row r="4265" spans="1:6" ht="15.75" thickTop="1" x14ac:dyDescent="0.25">
      <c r="A4265" s="31" t="str">
        <f t="shared" si="66"/>
        <v>A</v>
      </c>
      <c r="B4265" s="45" t="s">
        <v>258</v>
      </c>
      <c r="C4265" s="46" t="s">
        <v>10</v>
      </c>
      <c r="D4265" s="47">
        <v>1649.5952899999997</v>
      </c>
      <c r="E4265" s="47">
        <v>1496.8427199999999</v>
      </c>
      <c r="F4265" s="47">
        <v>152.75256999999999</v>
      </c>
    </row>
    <row r="4266" spans="1:6" x14ac:dyDescent="0.25">
      <c r="A4266" s="31" t="str">
        <f t="shared" si="66"/>
        <v>A</v>
      </c>
      <c r="B4266" s="48" t="s">
        <v>258</v>
      </c>
      <c r="C4266" s="49" t="s">
        <v>11</v>
      </c>
      <c r="D4266" s="50">
        <v>1227.8396600000001</v>
      </c>
      <c r="E4266" s="50">
        <v>1131.78935</v>
      </c>
      <c r="F4266" s="50">
        <v>96.050309999999996</v>
      </c>
    </row>
    <row r="4267" spans="1:6" x14ac:dyDescent="0.25">
      <c r="A4267" s="31" t="str">
        <f t="shared" si="66"/>
        <v>A</v>
      </c>
      <c r="B4267" s="48" t="s">
        <v>258</v>
      </c>
      <c r="C4267" s="49" t="s">
        <v>12</v>
      </c>
      <c r="D4267" s="50">
        <v>403.20324000000005</v>
      </c>
      <c r="E4267" s="50">
        <v>350.68253000000004</v>
      </c>
      <c r="F4267" s="50">
        <v>52.520710000000001</v>
      </c>
    </row>
    <row r="4268" spans="1:6" x14ac:dyDescent="0.25">
      <c r="A4268" s="31" t="str">
        <f t="shared" si="66"/>
        <v>A</v>
      </c>
      <c r="B4268" s="48" t="s">
        <v>258</v>
      </c>
      <c r="C4268" s="49" t="s">
        <v>14</v>
      </c>
      <c r="D4268" s="50">
        <v>9.5961800000000004</v>
      </c>
      <c r="E4268" s="50">
        <v>9.5961800000000004</v>
      </c>
      <c r="F4268" s="50">
        <v>0</v>
      </c>
    </row>
    <row r="4269" spans="1:6" x14ac:dyDescent="0.25">
      <c r="A4269" s="31" t="str">
        <f t="shared" si="66"/>
        <v>A</v>
      </c>
      <c r="B4269" s="48" t="s">
        <v>258</v>
      </c>
      <c r="C4269" s="49" t="s">
        <v>15</v>
      </c>
      <c r="D4269" s="50">
        <v>0.66189999999999993</v>
      </c>
      <c r="E4269" s="50">
        <v>0.66189999999999993</v>
      </c>
      <c r="F4269" s="50">
        <v>0</v>
      </c>
    </row>
    <row r="4270" spans="1:6" x14ac:dyDescent="0.25">
      <c r="A4270" s="31" t="str">
        <f t="shared" si="66"/>
        <v>A</v>
      </c>
      <c r="B4270" s="48" t="s">
        <v>258</v>
      </c>
      <c r="C4270" s="49" t="s">
        <v>16</v>
      </c>
      <c r="D4270" s="50">
        <v>8.2943100000000012</v>
      </c>
      <c r="E4270" s="50">
        <v>4.1127600000000006</v>
      </c>
      <c r="F4270" s="50">
        <v>4.1815500000000005</v>
      </c>
    </row>
    <row r="4271" spans="1:6" x14ac:dyDescent="0.25">
      <c r="A4271" s="31" t="str">
        <f t="shared" si="66"/>
        <v>A</v>
      </c>
      <c r="B4271" s="45" t="s">
        <v>258</v>
      </c>
      <c r="C4271" s="46" t="s">
        <v>17</v>
      </c>
      <c r="D4271" s="47">
        <v>110.586</v>
      </c>
      <c r="E4271" s="47">
        <v>110.586</v>
      </c>
      <c r="F4271" s="47">
        <v>0</v>
      </c>
    </row>
    <row r="4272" spans="1:6" s="55" customFormat="1" ht="72.75" thickBot="1" x14ac:dyDescent="0.3">
      <c r="A4272" s="51" t="str">
        <f t="shared" si="66"/>
        <v>A</v>
      </c>
      <c r="B4272" s="52" t="s">
        <v>1936</v>
      </c>
      <c r="C4272" s="53" t="s">
        <v>1937</v>
      </c>
      <c r="D4272" s="54">
        <v>441.44744000000003</v>
      </c>
      <c r="E4272" s="54">
        <v>412.61622000000006</v>
      </c>
      <c r="F4272" s="54">
        <v>28.831220000000002</v>
      </c>
    </row>
    <row r="4273" spans="1:6" s="55" customFormat="1" ht="15.75" thickTop="1" x14ac:dyDescent="0.25">
      <c r="A4273" s="51" t="str">
        <f t="shared" si="66"/>
        <v>A</v>
      </c>
      <c r="B4273" s="56" t="s">
        <v>258</v>
      </c>
      <c r="C4273" s="57" t="s">
        <v>10</v>
      </c>
      <c r="D4273" s="58">
        <v>441.44744000000003</v>
      </c>
      <c r="E4273" s="58">
        <v>412.61622000000006</v>
      </c>
      <c r="F4273" s="58">
        <v>28.831220000000002</v>
      </c>
    </row>
    <row r="4274" spans="1:6" s="55" customFormat="1" x14ac:dyDescent="0.25">
      <c r="A4274" s="51" t="str">
        <f t="shared" si="66"/>
        <v>A</v>
      </c>
      <c r="B4274" s="59" t="s">
        <v>258</v>
      </c>
      <c r="C4274" s="60" t="s">
        <v>11</v>
      </c>
      <c r="D4274" s="61">
        <v>316.41055</v>
      </c>
      <c r="E4274" s="61">
        <v>316.41055</v>
      </c>
      <c r="F4274" s="61">
        <v>0</v>
      </c>
    </row>
    <row r="4275" spans="1:6" s="55" customFormat="1" x14ac:dyDescent="0.25">
      <c r="A4275" s="51" t="str">
        <f t="shared" si="66"/>
        <v>A</v>
      </c>
      <c r="B4275" s="59" t="s">
        <v>258</v>
      </c>
      <c r="C4275" s="60" t="s">
        <v>12</v>
      </c>
      <c r="D4275" s="61">
        <v>123.91874</v>
      </c>
      <c r="E4275" s="61">
        <v>95.462519999999998</v>
      </c>
      <c r="F4275" s="61">
        <v>28.456220000000002</v>
      </c>
    </row>
    <row r="4276" spans="1:6" s="55" customFormat="1" x14ac:dyDescent="0.25">
      <c r="A4276" s="51" t="str">
        <f t="shared" si="66"/>
        <v>A</v>
      </c>
      <c r="B4276" s="59" t="s">
        <v>258</v>
      </c>
      <c r="C4276" s="60" t="s">
        <v>16</v>
      </c>
      <c r="D4276" s="61">
        <v>1.11815</v>
      </c>
      <c r="E4276" s="61">
        <v>0.74314999999999998</v>
      </c>
      <c r="F4276" s="61">
        <v>0.375</v>
      </c>
    </row>
    <row r="4277" spans="1:6" s="55" customFormat="1" ht="36.75" thickBot="1" x14ac:dyDescent="0.3">
      <c r="A4277" s="51" t="str">
        <f t="shared" si="66"/>
        <v>A</v>
      </c>
      <c r="B4277" s="52" t="s">
        <v>1938</v>
      </c>
      <c r="C4277" s="53" t="s">
        <v>1939</v>
      </c>
      <c r="D4277" s="54">
        <v>373.65811999999994</v>
      </c>
      <c r="E4277" s="54">
        <v>371.88289999999995</v>
      </c>
      <c r="F4277" s="54">
        <v>1.77522</v>
      </c>
    </row>
    <row r="4278" spans="1:6" s="55" customFormat="1" ht="15.75" thickTop="1" x14ac:dyDescent="0.25">
      <c r="A4278" s="51" t="str">
        <f t="shared" si="66"/>
        <v>A</v>
      </c>
      <c r="B4278" s="56" t="s">
        <v>258</v>
      </c>
      <c r="C4278" s="57" t="s">
        <v>10</v>
      </c>
      <c r="D4278" s="58">
        <v>263.07211999999998</v>
      </c>
      <c r="E4278" s="58">
        <v>261.29689999999999</v>
      </c>
      <c r="F4278" s="58">
        <v>1.77522</v>
      </c>
    </row>
    <row r="4279" spans="1:6" s="55" customFormat="1" x14ac:dyDescent="0.25">
      <c r="A4279" s="51" t="str">
        <f t="shared" si="66"/>
        <v>A</v>
      </c>
      <c r="B4279" s="59" t="s">
        <v>258</v>
      </c>
      <c r="C4279" s="60" t="s">
        <v>11</v>
      </c>
      <c r="D4279" s="61">
        <v>168.19935999999998</v>
      </c>
      <c r="E4279" s="61">
        <v>168.19935999999998</v>
      </c>
      <c r="F4279" s="61">
        <v>0</v>
      </c>
    </row>
    <row r="4280" spans="1:6" s="55" customFormat="1" x14ac:dyDescent="0.25">
      <c r="A4280" s="51" t="str">
        <f t="shared" si="66"/>
        <v>A</v>
      </c>
      <c r="B4280" s="59" t="s">
        <v>258</v>
      </c>
      <c r="C4280" s="60" t="s">
        <v>12</v>
      </c>
      <c r="D4280" s="61">
        <v>81.033070000000009</v>
      </c>
      <c r="E4280" s="61">
        <v>81.033070000000009</v>
      </c>
      <c r="F4280" s="61">
        <v>0</v>
      </c>
    </row>
    <row r="4281" spans="1:6" s="55" customFormat="1" x14ac:dyDescent="0.25">
      <c r="A4281" s="51" t="str">
        <f t="shared" si="66"/>
        <v>A</v>
      </c>
      <c r="B4281" s="59" t="s">
        <v>258</v>
      </c>
      <c r="C4281" s="60" t="s">
        <v>14</v>
      </c>
      <c r="D4281" s="61">
        <v>9.5961800000000004</v>
      </c>
      <c r="E4281" s="61">
        <v>9.5961800000000004</v>
      </c>
      <c r="F4281" s="61">
        <v>0</v>
      </c>
    </row>
    <row r="4282" spans="1:6" s="55" customFormat="1" x14ac:dyDescent="0.25">
      <c r="A4282" s="51" t="str">
        <f t="shared" si="66"/>
        <v>A</v>
      </c>
      <c r="B4282" s="59" t="s">
        <v>258</v>
      </c>
      <c r="C4282" s="60" t="s">
        <v>15</v>
      </c>
      <c r="D4282" s="61">
        <v>0.66189999999999993</v>
      </c>
      <c r="E4282" s="61">
        <v>0.66189999999999993</v>
      </c>
      <c r="F4282" s="61">
        <v>0</v>
      </c>
    </row>
    <row r="4283" spans="1:6" s="55" customFormat="1" x14ac:dyDescent="0.25">
      <c r="A4283" s="51" t="str">
        <f t="shared" si="66"/>
        <v>A</v>
      </c>
      <c r="B4283" s="59" t="s">
        <v>258</v>
      </c>
      <c r="C4283" s="60" t="s">
        <v>16</v>
      </c>
      <c r="D4283" s="61">
        <v>3.5816100000000004</v>
      </c>
      <c r="E4283" s="61">
        <v>1.8063900000000002</v>
      </c>
      <c r="F4283" s="61">
        <v>1.77522</v>
      </c>
    </row>
    <row r="4284" spans="1:6" s="55" customFormat="1" x14ac:dyDescent="0.25">
      <c r="A4284" s="51" t="str">
        <f t="shared" si="66"/>
        <v>A</v>
      </c>
      <c r="B4284" s="56" t="s">
        <v>258</v>
      </c>
      <c r="C4284" s="57" t="s">
        <v>17</v>
      </c>
      <c r="D4284" s="58">
        <v>110.586</v>
      </c>
      <c r="E4284" s="58">
        <v>110.586</v>
      </c>
      <c r="F4284" s="58">
        <v>0</v>
      </c>
    </row>
    <row r="4285" spans="1:6" s="55" customFormat="1" ht="36.75" thickBot="1" x14ac:dyDescent="0.3">
      <c r="A4285" s="51" t="str">
        <f t="shared" si="66"/>
        <v>A</v>
      </c>
      <c r="B4285" s="52" t="s">
        <v>1940</v>
      </c>
      <c r="C4285" s="53" t="s">
        <v>1941</v>
      </c>
      <c r="D4285" s="54">
        <v>363.47093999999998</v>
      </c>
      <c r="E4285" s="54">
        <v>361.69571999999999</v>
      </c>
      <c r="F4285" s="54">
        <v>1.77522</v>
      </c>
    </row>
    <row r="4286" spans="1:6" s="55" customFormat="1" ht="15.75" thickTop="1" x14ac:dyDescent="0.25">
      <c r="A4286" s="51" t="str">
        <f t="shared" si="66"/>
        <v>A</v>
      </c>
      <c r="B4286" s="56" t="s">
        <v>258</v>
      </c>
      <c r="C4286" s="57" t="s">
        <v>10</v>
      </c>
      <c r="D4286" s="58">
        <v>252.88494</v>
      </c>
      <c r="E4286" s="58">
        <v>251.10972000000001</v>
      </c>
      <c r="F4286" s="58">
        <v>1.77522</v>
      </c>
    </row>
    <row r="4287" spans="1:6" s="55" customFormat="1" x14ac:dyDescent="0.25">
      <c r="A4287" s="51" t="str">
        <f t="shared" si="66"/>
        <v>A</v>
      </c>
      <c r="B4287" s="59" t="s">
        <v>258</v>
      </c>
      <c r="C4287" s="60" t="s">
        <v>11</v>
      </c>
      <c r="D4287" s="61">
        <v>168.19935999999998</v>
      </c>
      <c r="E4287" s="61">
        <v>168.19935999999998</v>
      </c>
      <c r="F4287" s="61">
        <v>0</v>
      </c>
    </row>
    <row r="4288" spans="1:6" s="55" customFormat="1" x14ac:dyDescent="0.25">
      <c r="A4288" s="51" t="str">
        <f t="shared" si="66"/>
        <v>A</v>
      </c>
      <c r="B4288" s="59" t="s">
        <v>258</v>
      </c>
      <c r="C4288" s="60" t="s">
        <v>12</v>
      </c>
      <c r="D4288" s="61">
        <v>81.033070000000009</v>
      </c>
      <c r="E4288" s="61">
        <v>81.033070000000009</v>
      </c>
      <c r="F4288" s="61">
        <v>0</v>
      </c>
    </row>
    <row r="4289" spans="1:6" s="55" customFormat="1" x14ac:dyDescent="0.25">
      <c r="A4289" s="51" t="str">
        <f t="shared" si="66"/>
        <v>A</v>
      </c>
      <c r="B4289" s="59" t="s">
        <v>258</v>
      </c>
      <c r="C4289" s="60" t="s">
        <v>15</v>
      </c>
      <c r="D4289" s="61">
        <v>0.66189999999999993</v>
      </c>
      <c r="E4289" s="61">
        <v>0.66189999999999993</v>
      </c>
      <c r="F4289" s="61">
        <v>0</v>
      </c>
    </row>
    <row r="4290" spans="1:6" s="55" customFormat="1" x14ac:dyDescent="0.25">
      <c r="A4290" s="51" t="str">
        <f t="shared" si="66"/>
        <v>A</v>
      </c>
      <c r="B4290" s="59" t="s">
        <v>258</v>
      </c>
      <c r="C4290" s="60" t="s">
        <v>16</v>
      </c>
      <c r="D4290" s="61">
        <v>2.9906100000000002</v>
      </c>
      <c r="E4290" s="61">
        <v>1.2153900000000002</v>
      </c>
      <c r="F4290" s="61">
        <v>1.77522</v>
      </c>
    </row>
    <row r="4291" spans="1:6" s="55" customFormat="1" x14ac:dyDescent="0.25">
      <c r="A4291" s="51" t="str">
        <f t="shared" si="66"/>
        <v>A</v>
      </c>
      <c r="B4291" s="56" t="s">
        <v>258</v>
      </c>
      <c r="C4291" s="57" t="s">
        <v>17</v>
      </c>
      <c r="D4291" s="58">
        <v>110.586</v>
      </c>
      <c r="E4291" s="58">
        <v>110.586</v>
      </c>
      <c r="F4291" s="58">
        <v>0</v>
      </c>
    </row>
    <row r="4292" spans="1:6" s="55" customFormat="1" ht="18.75" thickBot="1" x14ac:dyDescent="0.3">
      <c r="A4292" s="51" t="str">
        <f t="shared" ref="A4292:A4355" si="67">IF(OR(D4292&lt;&gt;0,),"A","B")</f>
        <v>A</v>
      </c>
      <c r="B4292" s="52" t="s">
        <v>1942</v>
      </c>
      <c r="C4292" s="53" t="s">
        <v>169</v>
      </c>
      <c r="D4292" s="54">
        <v>10.18718</v>
      </c>
      <c r="E4292" s="54">
        <v>10.18718</v>
      </c>
      <c r="F4292" s="54">
        <v>0</v>
      </c>
    </row>
    <row r="4293" spans="1:6" s="55" customFormat="1" ht="15.75" thickTop="1" x14ac:dyDescent="0.25">
      <c r="A4293" s="51" t="str">
        <f t="shared" si="67"/>
        <v>A</v>
      </c>
      <c r="B4293" s="56" t="s">
        <v>258</v>
      </c>
      <c r="C4293" s="57" t="s">
        <v>10</v>
      </c>
      <c r="D4293" s="58">
        <v>10.18718</v>
      </c>
      <c r="E4293" s="58">
        <v>10.18718</v>
      </c>
      <c r="F4293" s="58">
        <v>0</v>
      </c>
    </row>
    <row r="4294" spans="1:6" s="55" customFormat="1" x14ac:dyDescent="0.25">
      <c r="A4294" s="51" t="str">
        <f t="shared" si="67"/>
        <v>A</v>
      </c>
      <c r="B4294" s="59" t="s">
        <v>258</v>
      </c>
      <c r="C4294" s="60" t="s">
        <v>14</v>
      </c>
      <c r="D4294" s="61">
        <v>9.5961800000000004</v>
      </c>
      <c r="E4294" s="61">
        <v>9.5961800000000004</v>
      </c>
      <c r="F4294" s="61">
        <v>0</v>
      </c>
    </row>
    <row r="4295" spans="1:6" s="55" customFormat="1" x14ac:dyDescent="0.25">
      <c r="A4295" s="51" t="str">
        <f t="shared" si="67"/>
        <v>A</v>
      </c>
      <c r="B4295" s="59" t="s">
        <v>258</v>
      </c>
      <c r="C4295" s="60" t="s">
        <v>16</v>
      </c>
      <c r="D4295" s="61">
        <v>0.59099999999999997</v>
      </c>
      <c r="E4295" s="61">
        <v>0.59099999999999997</v>
      </c>
      <c r="F4295" s="61">
        <v>0</v>
      </c>
    </row>
    <row r="4296" spans="1:6" s="55" customFormat="1" ht="54.75" thickBot="1" x14ac:dyDescent="0.3">
      <c r="A4296" s="51" t="str">
        <f t="shared" si="67"/>
        <v>A</v>
      </c>
      <c r="B4296" s="52" t="s">
        <v>1943</v>
      </c>
      <c r="C4296" s="53" t="s">
        <v>1944</v>
      </c>
      <c r="D4296" s="54">
        <v>379.44644999999997</v>
      </c>
      <c r="E4296" s="54">
        <v>300.64497999999998</v>
      </c>
      <c r="F4296" s="54">
        <v>78.801469999999981</v>
      </c>
    </row>
    <row r="4297" spans="1:6" s="55" customFormat="1" ht="15.75" thickTop="1" x14ac:dyDescent="0.25">
      <c r="A4297" s="51" t="str">
        <f t="shared" si="67"/>
        <v>A</v>
      </c>
      <c r="B4297" s="56" t="s">
        <v>258</v>
      </c>
      <c r="C4297" s="57" t="s">
        <v>10</v>
      </c>
      <c r="D4297" s="58">
        <v>379.44644999999997</v>
      </c>
      <c r="E4297" s="58">
        <v>300.64497999999998</v>
      </c>
      <c r="F4297" s="58">
        <v>78.801469999999981</v>
      </c>
    </row>
    <row r="4298" spans="1:6" s="55" customFormat="1" x14ac:dyDescent="0.25">
      <c r="A4298" s="51" t="str">
        <f t="shared" si="67"/>
        <v>A</v>
      </c>
      <c r="B4298" s="59" t="s">
        <v>258</v>
      </c>
      <c r="C4298" s="60" t="s">
        <v>11</v>
      </c>
      <c r="D4298" s="61">
        <v>340.33163999999999</v>
      </c>
      <c r="E4298" s="61">
        <v>272.24284999999998</v>
      </c>
      <c r="F4298" s="61">
        <v>68.088789999999989</v>
      </c>
    </row>
    <row r="4299" spans="1:6" s="55" customFormat="1" x14ac:dyDescent="0.25">
      <c r="A4299" s="51" t="str">
        <f t="shared" si="67"/>
        <v>A</v>
      </c>
      <c r="B4299" s="59" t="s">
        <v>258</v>
      </c>
      <c r="C4299" s="60" t="s">
        <v>12</v>
      </c>
      <c r="D4299" s="61">
        <v>37.813200000000002</v>
      </c>
      <c r="E4299" s="61">
        <v>28.40213</v>
      </c>
      <c r="F4299" s="61">
        <v>9.4110700000000005</v>
      </c>
    </row>
    <row r="4300" spans="1:6" s="55" customFormat="1" x14ac:dyDescent="0.25">
      <c r="A4300" s="51" t="str">
        <f t="shared" si="67"/>
        <v>A</v>
      </c>
      <c r="B4300" s="59" t="s">
        <v>258</v>
      </c>
      <c r="C4300" s="60" t="s">
        <v>16</v>
      </c>
      <c r="D4300" s="61">
        <v>1.3016099999999999</v>
      </c>
      <c r="E4300" s="61">
        <v>0</v>
      </c>
      <c r="F4300" s="61">
        <v>1.3016099999999999</v>
      </c>
    </row>
    <row r="4301" spans="1:6" s="55" customFormat="1" ht="36.75" thickBot="1" x14ac:dyDescent="0.3">
      <c r="A4301" s="51" t="str">
        <f t="shared" si="67"/>
        <v>A</v>
      </c>
      <c r="B4301" s="52" t="s">
        <v>1945</v>
      </c>
      <c r="C4301" s="53" t="s">
        <v>1946</v>
      </c>
      <c r="D4301" s="54">
        <v>211.02406000000002</v>
      </c>
      <c r="E4301" s="54">
        <v>180.22744</v>
      </c>
      <c r="F4301" s="54">
        <v>30.796620000000004</v>
      </c>
    </row>
    <row r="4302" spans="1:6" s="55" customFormat="1" ht="15.75" thickTop="1" x14ac:dyDescent="0.25">
      <c r="A4302" s="51" t="str">
        <f t="shared" si="67"/>
        <v>A</v>
      </c>
      <c r="B4302" s="56" t="s">
        <v>258</v>
      </c>
      <c r="C4302" s="57" t="s">
        <v>10</v>
      </c>
      <c r="D4302" s="58">
        <v>211.02406000000002</v>
      </c>
      <c r="E4302" s="58">
        <v>180.22744</v>
      </c>
      <c r="F4302" s="58">
        <v>30.796620000000004</v>
      </c>
    </row>
    <row r="4303" spans="1:6" s="55" customFormat="1" x14ac:dyDescent="0.25">
      <c r="A4303" s="51" t="str">
        <f t="shared" si="67"/>
        <v>A</v>
      </c>
      <c r="B4303" s="59" t="s">
        <v>258</v>
      </c>
      <c r="C4303" s="60" t="s">
        <v>11</v>
      </c>
      <c r="D4303" s="61">
        <v>148.63952</v>
      </c>
      <c r="E4303" s="61">
        <v>127.45399999999999</v>
      </c>
      <c r="F4303" s="61">
        <v>21.18552</v>
      </c>
    </row>
    <row r="4304" spans="1:6" s="55" customFormat="1" x14ac:dyDescent="0.25">
      <c r="A4304" s="51" t="str">
        <f t="shared" si="67"/>
        <v>A</v>
      </c>
      <c r="B4304" s="59" t="s">
        <v>258</v>
      </c>
      <c r="C4304" s="60" t="s">
        <v>12</v>
      </c>
      <c r="D4304" s="61">
        <v>60.314599999999999</v>
      </c>
      <c r="E4304" s="61">
        <v>51.21022</v>
      </c>
      <c r="F4304" s="61">
        <v>9.104379999999999</v>
      </c>
    </row>
    <row r="4305" spans="1:6" s="55" customFormat="1" x14ac:dyDescent="0.25">
      <c r="A4305" s="51" t="str">
        <f t="shared" si="67"/>
        <v>A</v>
      </c>
      <c r="B4305" s="59" t="s">
        <v>258</v>
      </c>
      <c r="C4305" s="60" t="s">
        <v>16</v>
      </c>
      <c r="D4305" s="61">
        <v>2.0699399999999999</v>
      </c>
      <c r="E4305" s="61">
        <v>1.5632200000000001</v>
      </c>
      <c r="F4305" s="61">
        <v>0.50672000000000006</v>
      </c>
    </row>
    <row r="4306" spans="1:6" s="55" customFormat="1" ht="36.75" thickBot="1" x14ac:dyDescent="0.3">
      <c r="A4306" s="51" t="str">
        <f t="shared" si="67"/>
        <v>A</v>
      </c>
      <c r="B4306" s="52" t="s">
        <v>1947</v>
      </c>
      <c r="C4306" s="53" t="s">
        <v>1948</v>
      </c>
      <c r="D4306" s="54">
        <v>34.288239999999995</v>
      </c>
      <c r="E4306" s="54">
        <v>34.288239999999995</v>
      </c>
      <c r="F4306" s="54">
        <v>0</v>
      </c>
    </row>
    <row r="4307" spans="1:6" s="55" customFormat="1" ht="15.75" thickTop="1" x14ac:dyDescent="0.25">
      <c r="A4307" s="51" t="str">
        <f t="shared" si="67"/>
        <v>A</v>
      </c>
      <c r="B4307" s="56" t="s">
        <v>258</v>
      </c>
      <c r="C4307" s="57" t="s">
        <v>10</v>
      </c>
      <c r="D4307" s="58">
        <v>34.288239999999995</v>
      </c>
      <c r="E4307" s="58">
        <v>34.288239999999995</v>
      </c>
      <c r="F4307" s="58">
        <v>0</v>
      </c>
    </row>
    <row r="4308" spans="1:6" s="55" customFormat="1" x14ac:dyDescent="0.25">
      <c r="A4308" s="51" t="str">
        <f t="shared" si="67"/>
        <v>A</v>
      </c>
      <c r="B4308" s="59" t="s">
        <v>258</v>
      </c>
      <c r="C4308" s="60" t="s">
        <v>11</v>
      </c>
      <c r="D4308" s="61">
        <v>22.8978</v>
      </c>
      <c r="E4308" s="61">
        <v>22.8978</v>
      </c>
      <c r="F4308" s="61">
        <v>0</v>
      </c>
    </row>
    <row r="4309" spans="1:6" s="55" customFormat="1" x14ac:dyDescent="0.25">
      <c r="A4309" s="51" t="str">
        <f t="shared" si="67"/>
        <v>A</v>
      </c>
      <c r="B4309" s="59" t="s">
        <v>258</v>
      </c>
      <c r="C4309" s="60" t="s">
        <v>12</v>
      </c>
      <c r="D4309" s="61">
        <v>11.39044</v>
      </c>
      <c r="E4309" s="61">
        <v>11.39044</v>
      </c>
      <c r="F4309" s="61">
        <v>0</v>
      </c>
    </row>
    <row r="4310" spans="1:6" s="55" customFormat="1" ht="36.75" thickBot="1" x14ac:dyDescent="0.3">
      <c r="A4310" s="51" t="str">
        <f t="shared" si="67"/>
        <v>A</v>
      </c>
      <c r="B4310" s="52" t="s">
        <v>1949</v>
      </c>
      <c r="C4310" s="53" t="s">
        <v>1950</v>
      </c>
      <c r="D4310" s="54">
        <v>57.311639999999997</v>
      </c>
      <c r="E4310" s="54">
        <v>57.311639999999997</v>
      </c>
      <c r="F4310" s="54">
        <v>0</v>
      </c>
    </row>
    <row r="4311" spans="1:6" s="55" customFormat="1" ht="15.75" thickTop="1" x14ac:dyDescent="0.25">
      <c r="A4311" s="51" t="str">
        <f t="shared" si="67"/>
        <v>A</v>
      </c>
      <c r="B4311" s="56" t="s">
        <v>258</v>
      </c>
      <c r="C4311" s="57" t="s">
        <v>10</v>
      </c>
      <c r="D4311" s="58">
        <v>57.311639999999997</v>
      </c>
      <c r="E4311" s="58">
        <v>57.311639999999997</v>
      </c>
      <c r="F4311" s="58">
        <v>0</v>
      </c>
    </row>
    <row r="4312" spans="1:6" s="55" customFormat="1" x14ac:dyDescent="0.25">
      <c r="A4312" s="51" t="str">
        <f t="shared" si="67"/>
        <v>A</v>
      </c>
      <c r="B4312" s="59" t="s">
        <v>258</v>
      </c>
      <c r="C4312" s="60" t="s">
        <v>11</v>
      </c>
      <c r="D4312" s="61">
        <v>51.591050000000003</v>
      </c>
      <c r="E4312" s="61">
        <v>51.591050000000003</v>
      </c>
      <c r="F4312" s="61">
        <v>0</v>
      </c>
    </row>
    <row r="4313" spans="1:6" s="55" customFormat="1" x14ac:dyDescent="0.25">
      <c r="A4313" s="51" t="str">
        <f t="shared" si="67"/>
        <v>A</v>
      </c>
      <c r="B4313" s="59" t="s">
        <v>258</v>
      </c>
      <c r="C4313" s="60" t="s">
        <v>12</v>
      </c>
      <c r="D4313" s="61">
        <v>5.7205900000000005</v>
      </c>
      <c r="E4313" s="61">
        <v>5.7205900000000005</v>
      </c>
      <c r="F4313" s="61">
        <v>0</v>
      </c>
    </row>
    <row r="4314" spans="1:6" s="55" customFormat="1" ht="54.75" thickBot="1" x14ac:dyDescent="0.3">
      <c r="A4314" s="51" t="str">
        <f t="shared" si="67"/>
        <v>A</v>
      </c>
      <c r="B4314" s="52" t="s">
        <v>1951</v>
      </c>
      <c r="C4314" s="53" t="s">
        <v>1952</v>
      </c>
      <c r="D4314" s="54">
        <v>65.78819</v>
      </c>
      <c r="E4314" s="54">
        <v>64.009140000000002</v>
      </c>
      <c r="F4314" s="54">
        <v>1.77905</v>
      </c>
    </row>
    <row r="4315" spans="1:6" s="55" customFormat="1" ht="15.75" thickTop="1" x14ac:dyDescent="0.25">
      <c r="A4315" s="51" t="str">
        <f t="shared" si="67"/>
        <v>A</v>
      </c>
      <c r="B4315" s="56" t="s">
        <v>258</v>
      </c>
      <c r="C4315" s="57" t="s">
        <v>10</v>
      </c>
      <c r="D4315" s="58">
        <v>65.78819</v>
      </c>
      <c r="E4315" s="58">
        <v>64.009140000000002</v>
      </c>
      <c r="F4315" s="58">
        <v>1.77905</v>
      </c>
    </row>
    <row r="4316" spans="1:6" s="55" customFormat="1" x14ac:dyDescent="0.25">
      <c r="A4316" s="51" t="str">
        <f t="shared" si="67"/>
        <v>A</v>
      </c>
      <c r="B4316" s="59" t="s">
        <v>258</v>
      </c>
      <c r="C4316" s="60" t="s">
        <v>11</v>
      </c>
      <c r="D4316" s="61">
        <v>55.58914</v>
      </c>
      <c r="E4316" s="61">
        <v>54.009140000000002</v>
      </c>
      <c r="F4316" s="61">
        <v>1.58</v>
      </c>
    </row>
    <row r="4317" spans="1:6" s="55" customFormat="1" x14ac:dyDescent="0.25">
      <c r="A4317" s="51" t="str">
        <f t="shared" si="67"/>
        <v>A</v>
      </c>
      <c r="B4317" s="59" t="s">
        <v>258</v>
      </c>
      <c r="C4317" s="60" t="s">
        <v>12</v>
      </c>
      <c r="D4317" s="61">
        <v>10.09605</v>
      </c>
      <c r="E4317" s="61">
        <v>10</v>
      </c>
      <c r="F4317" s="61">
        <v>9.6049999999999996E-2</v>
      </c>
    </row>
    <row r="4318" spans="1:6" s="55" customFormat="1" x14ac:dyDescent="0.25">
      <c r="A4318" s="51" t="str">
        <f t="shared" si="67"/>
        <v>A</v>
      </c>
      <c r="B4318" s="59" t="s">
        <v>258</v>
      </c>
      <c r="C4318" s="60" t="s">
        <v>16</v>
      </c>
      <c r="D4318" s="61">
        <v>0.10299999999999999</v>
      </c>
      <c r="E4318" s="61">
        <v>0</v>
      </c>
      <c r="F4318" s="61">
        <v>0.10299999999999999</v>
      </c>
    </row>
    <row r="4319" spans="1:6" s="55" customFormat="1" ht="36.75" thickBot="1" x14ac:dyDescent="0.3">
      <c r="A4319" s="51" t="str">
        <f t="shared" si="67"/>
        <v>A</v>
      </c>
      <c r="B4319" s="52" t="s">
        <v>1953</v>
      </c>
      <c r="C4319" s="53" t="s">
        <v>201</v>
      </c>
      <c r="D4319" s="54">
        <v>57.247500000000002</v>
      </c>
      <c r="E4319" s="54">
        <v>56.56</v>
      </c>
      <c r="F4319" s="54">
        <v>0.6875</v>
      </c>
    </row>
    <row r="4320" spans="1:6" s="55" customFormat="1" ht="15.75" thickTop="1" x14ac:dyDescent="0.25">
      <c r="A4320" s="51" t="str">
        <f t="shared" si="67"/>
        <v>A</v>
      </c>
      <c r="B4320" s="56" t="s">
        <v>258</v>
      </c>
      <c r="C4320" s="57" t="s">
        <v>10</v>
      </c>
      <c r="D4320" s="58">
        <v>57.247500000000002</v>
      </c>
      <c r="E4320" s="58">
        <v>56.56</v>
      </c>
      <c r="F4320" s="58">
        <v>0.6875</v>
      </c>
    </row>
    <row r="4321" spans="1:6" s="55" customFormat="1" x14ac:dyDescent="0.25">
      <c r="A4321" s="51" t="str">
        <f t="shared" si="67"/>
        <v>A</v>
      </c>
      <c r="B4321" s="59" t="s">
        <v>258</v>
      </c>
      <c r="C4321" s="60" t="s">
        <v>11</v>
      </c>
      <c r="D4321" s="61">
        <v>40.659999999999997</v>
      </c>
      <c r="E4321" s="61">
        <v>40.659999999999997</v>
      </c>
      <c r="F4321" s="61">
        <v>0</v>
      </c>
    </row>
    <row r="4322" spans="1:6" s="55" customFormat="1" x14ac:dyDescent="0.25">
      <c r="A4322" s="51" t="str">
        <f t="shared" si="67"/>
        <v>A</v>
      </c>
      <c r="B4322" s="59" t="s">
        <v>258</v>
      </c>
      <c r="C4322" s="60" t="s">
        <v>12</v>
      </c>
      <c r="D4322" s="61">
        <v>16.587499999999999</v>
      </c>
      <c r="E4322" s="61">
        <v>15.9</v>
      </c>
      <c r="F4322" s="61">
        <v>0.6875</v>
      </c>
    </row>
    <row r="4323" spans="1:6" s="55" customFormat="1" ht="54.75" thickBot="1" x14ac:dyDescent="0.3">
      <c r="A4323" s="51" t="str">
        <f t="shared" si="67"/>
        <v>A</v>
      </c>
      <c r="B4323" s="52" t="s">
        <v>1954</v>
      </c>
      <c r="C4323" s="53" t="s">
        <v>1955</v>
      </c>
      <c r="D4323" s="54">
        <v>26.362689999999997</v>
      </c>
      <c r="E4323" s="54">
        <v>19.528599999999997</v>
      </c>
      <c r="F4323" s="54">
        <v>6.8340899999999998</v>
      </c>
    </row>
    <row r="4324" spans="1:6" s="55" customFormat="1" ht="15.75" thickTop="1" x14ac:dyDescent="0.25">
      <c r="A4324" s="51" t="str">
        <f t="shared" si="67"/>
        <v>A</v>
      </c>
      <c r="B4324" s="56" t="s">
        <v>258</v>
      </c>
      <c r="C4324" s="57" t="s">
        <v>10</v>
      </c>
      <c r="D4324" s="58">
        <v>26.362689999999997</v>
      </c>
      <c r="E4324" s="58">
        <v>19.528599999999997</v>
      </c>
      <c r="F4324" s="58">
        <v>6.8340899999999998</v>
      </c>
    </row>
    <row r="4325" spans="1:6" s="55" customFormat="1" x14ac:dyDescent="0.25">
      <c r="A4325" s="51" t="str">
        <f t="shared" si="67"/>
        <v>A</v>
      </c>
      <c r="B4325" s="59" t="s">
        <v>258</v>
      </c>
      <c r="C4325" s="60" t="s">
        <v>11</v>
      </c>
      <c r="D4325" s="61">
        <v>21.7746</v>
      </c>
      <c r="E4325" s="61">
        <v>16.578599999999998</v>
      </c>
      <c r="F4325" s="61">
        <v>5.1959999999999997</v>
      </c>
    </row>
    <row r="4326" spans="1:6" s="55" customFormat="1" x14ac:dyDescent="0.25">
      <c r="A4326" s="51" t="str">
        <f t="shared" si="67"/>
        <v>A</v>
      </c>
      <c r="B4326" s="59" t="s">
        <v>258</v>
      </c>
      <c r="C4326" s="60" t="s">
        <v>12</v>
      </c>
      <c r="D4326" s="61">
        <v>4.4680900000000001</v>
      </c>
      <c r="E4326" s="61">
        <v>2.95</v>
      </c>
      <c r="F4326" s="61">
        <v>1.5180899999999999</v>
      </c>
    </row>
    <row r="4327" spans="1:6" s="55" customFormat="1" x14ac:dyDescent="0.25">
      <c r="A4327" s="51" t="str">
        <f t="shared" si="67"/>
        <v>A</v>
      </c>
      <c r="B4327" s="59" t="s">
        <v>258</v>
      </c>
      <c r="C4327" s="60" t="s">
        <v>16</v>
      </c>
      <c r="D4327" s="61">
        <v>0.12</v>
      </c>
      <c r="E4327" s="61">
        <v>0</v>
      </c>
      <c r="F4327" s="61">
        <v>0.12</v>
      </c>
    </row>
    <row r="4328" spans="1:6" s="55" customFormat="1" ht="54.75" thickBot="1" x14ac:dyDescent="0.3">
      <c r="A4328" s="51" t="str">
        <f t="shared" si="67"/>
        <v>A</v>
      </c>
      <c r="B4328" s="52" t="s">
        <v>1956</v>
      </c>
      <c r="C4328" s="53" t="s">
        <v>1957</v>
      </c>
      <c r="D4328" s="54">
        <v>8.7460000000000004</v>
      </c>
      <c r="E4328" s="54">
        <v>8.7460000000000004</v>
      </c>
      <c r="F4328" s="54">
        <v>0</v>
      </c>
    </row>
    <row r="4329" spans="1:6" s="55" customFormat="1" ht="15.75" thickTop="1" x14ac:dyDescent="0.25">
      <c r="A4329" s="51" t="str">
        <f t="shared" si="67"/>
        <v>A</v>
      </c>
      <c r="B4329" s="56" t="s">
        <v>258</v>
      </c>
      <c r="C4329" s="57" t="s">
        <v>10</v>
      </c>
      <c r="D4329" s="58">
        <v>8.7460000000000004</v>
      </c>
      <c r="E4329" s="58">
        <v>8.7460000000000004</v>
      </c>
      <c r="F4329" s="58">
        <v>0</v>
      </c>
    </row>
    <row r="4330" spans="1:6" s="55" customFormat="1" x14ac:dyDescent="0.25">
      <c r="A4330" s="51" t="str">
        <f t="shared" si="67"/>
        <v>A</v>
      </c>
      <c r="B4330" s="59" t="s">
        <v>258</v>
      </c>
      <c r="C4330" s="60" t="s">
        <v>11</v>
      </c>
      <c r="D4330" s="61">
        <v>7.7460000000000004</v>
      </c>
      <c r="E4330" s="61">
        <v>7.7460000000000004</v>
      </c>
      <c r="F4330" s="61">
        <v>0</v>
      </c>
    </row>
    <row r="4331" spans="1:6" s="55" customFormat="1" x14ac:dyDescent="0.25">
      <c r="A4331" s="51" t="str">
        <f t="shared" si="67"/>
        <v>A</v>
      </c>
      <c r="B4331" s="59" t="s">
        <v>258</v>
      </c>
      <c r="C4331" s="60" t="s">
        <v>12</v>
      </c>
      <c r="D4331" s="61">
        <v>1</v>
      </c>
      <c r="E4331" s="61">
        <v>1</v>
      </c>
      <c r="F4331" s="61">
        <v>0</v>
      </c>
    </row>
    <row r="4332" spans="1:6" s="55" customFormat="1" ht="36.75" thickBot="1" x14ac:dyDescent="0.3">
      <c r="A4332" s="51" t="str">
        <f t="shared" si="67"/>
        <v>A</v>
      </c>
      <c r="B4332" s="52" t="s">
        <v>1958</v>
      </c>
      <c r="C4332" s="53" t="s">
        <v>1959</v>
      </c>
      <c r="D4332" s="54">
        <v>22.482500000000002</v>
      </c>
      <c r="E4332" s="54">
        <v>22.482500000000002</v>
      </c>
      <c r="F4332" s="54">
        <v>0</v>
      </c>
    </row>
    <row r="4333" spans="1:6" s="55" customFormat="1" ht="15.75" thickTop="1" x14ac:dyDescent="0.25">
      <c r="A4333" s="51" t="str">
        <f t="shared" si="67"/>
        <v>A</v>
      </c>
      <c r="B4333" s="56" t="s">
        <v>258</v>
      </c>
      <c r="C4333" s="57" t="s">
        <v>10</v>
      </c>
      <c r="D4333" s="58">
        <v>22.482500000000002</v>
      </c>
      <c r="E4333" s="58">
        <v>22.482500000000002</v>
      </c>
      <c r="F4333" s="58">
        <v>0</v>
      </c>
    </row>
    <row r="4334" spans="1:6" s="55" customFormat="1" x14ac:dyDescent="0.25">
      <c r="A4334" s="51" t="str">
        <f t="shared" si="67"/>
        <v>A</v>
      </c>
      <c r="B4334" s="59" t="s">
        <v>258</v>
      </c>
      <c r="C4334" s="60" t="s">
        <v>12</v>
      </c>
      <c r="D4334" s="61">
        <v>22.482500000000002</v>
      </c>
      <c r="E4334" s="61">
        <v>22.482500000000002</v>
      </c>
      <c r="F4334" s="61">
        <v>0</v>
      </c>
    </row>
    <row r="4335" spans="1:6" s="55" customFormat="1" ht="36.75" thickBot="1" x14ac:dyDescent="0.3">
      <c r="A4335" s="51" t="str">
        <f t="shared" si="67"/>
        <v>A</v>
      </c>
      <c r="B4335" s="52" t="s">
        <v>1960</v>
      </c>
      <c r="C4335" s="53" t="s">
        <v>220</v>
      </c>
      <c r="D4335" s="54">
        <v>82.37845999999999</v>
      </c>
      <c r="E4335" s="54">
        <v>79.131059999999991</v>
      </c>
      <c r="F4335" s="54">
        <v>3.2474000000000003</v>
      </c>
    </row>
    <row r="4336" spans="1:6" s="55" customFormat="1" ht="15.75" thickTop="1" x14ac:dyDescent="0.25">
      <c r="A4336" s="51" t="str">
        <f t="shared" si="67"/>
        <v>A</v>
      </c>
      <c r="B4336" s="56" t="s">
        <v>258</v>
      </c>
      <c r="C4336" s="57" t="s">
        <v>10</v>
      </c>
      <c r="D4336" s="58">
        <v>82.37845999999999</v>
      </c>
      <c r="E4336" s="58">
        <v>79.131059999999991</v>
      </c>
      <c r="F4336" s="58">
        <v>3.2474000000000003</v>
      </c>
    </row>
    <row r="4337" spans="1:6" s="55" customFormat="1" x14ac:dyDescent="0.25">
      <c r="A4337" s="51" t="str">
        <f t="shared" si="67"/>
        <v>A</v>
      </c>
      <c r="B4337" s="59" t="s">
        <v>258</v>
      </c>
      <c r="C4337" s="60" t="s">
        <v>11</v>
      </c>
      <c r="D4337" s="61">
        <v>54</v>
      </c>
      <c r="E4337" s="61">
        <v>54</v>
      </c>
      <c r="F4337" s="61">
        <v>0</v>
      </c>
    </row>
    <row r="4338" spans="1:6" s="55" customFormat="1" x14ac:dyDescent="0.25">
      <c r="A4338" s="51" t="str">
        <f t="shared" si="67"/>
        <v>A</v>
      </c>
      <c r="B4338" s="59" t="s">
        <v>258</v>
      </c>
      <c r="C4338" s="60" t="s">
        <v>12</v>
      </c>
      <c r="D4338" s="61">
        <v>28.37846</v>
      </c>
      <c r="E4338" s="61">
        <v>25.131060000000002</v>
      </c>
      <c r="F4338" s="61">
        <v>3.2474000000000003</v>
      </c>
    </row>
    <row r="4339" spans="1:6" ht="18.75" thickBot="1" x14ac:dyDescent="0.3">
      <c r="A4339" s="31" t="str">
        <f t="shared" si="67"/>
        <v>A</v>
      </c>
      <c r="B4339" s="42" t="s">
        <v>1961</v>
      </c>
      <c r="C4339" s="43" t="s">
        <v>1962</v>
      </c>
      <c r="D4339" s="44">
        <v>24094.204590000001</v>
      </c>
      <c r="E4339" s="44">
        <v>19440.22104</v>
      </c>
      <c r="F4339" s="44">
        <v>4653.9835500000008</v>
      </c>
    </row>
    <row r="4340" spans="1:6" ht="15.75" thickTop="1" x14ac:dyDescent="0.25">
      <c r="A4340" s="31" t="str">
        <f t="shared" si="67"/>
        <v>A</v>
      </c>
      <c r="B4340" s="45" t="s">
        <v>258</v>
      </c>
      <c r="C4340" s="46" t="s">
        <v>10</v>
      </c>
      <c r="D4340" s="47">
        <v>20701.81522</v>
      </c>
      <c r="E4340" s="47">
        <v>16273.74604</v>
      </c>
      <c r="F4340" s="47">
        <v>4428.0691800000004</v>
      </c>
    </row>
    <row r="4341" spans="1:6" x14ac:dyDescent="0.25">
      <c r="A4341" s="31" t="str">
        <f t="shared" si="67"/>
        <v>A</v>
      </c>
      <c r="B4341" s="48" t="s">
        <v>258</v>
      </c>
      <c r="C4341" s="49" t="s">
        <v>11</v>
      </c>
      <c r="D4341" s="50">
        <v>10504.920769999999</v>
      </c>
      <c r="E4341" s="50">
        <v>9715.4240599999994</v>
      </c>
      <c r="F4341" s="50">
        <v>789.49671000000001</v>
      </c>
    </row>
    <row r="4342" spans="1:6" x14ac:dyDescent="0.25">
      <c r="A4342" s="31" t="str">
        <f t="shared" si="67"/>
        <v>A</v>
      </c>
      <c r="B4342" s="48" t="s">
        <v>258</v>
      </c>
      <c r="C4342" s="49" t="s">
        <v>12</v>
      </c>
      <c r="D4342" s="50">
        <v>6917.1591000000008</v>
      </c>
      <c r="E4342" s="50">
        <v>3705.086060000001</v>
      </c>
      <c r="F4342" s="50">
        <v>3212.0730400000002</v>
      </c>
    </row>
    <row r="4343" spans="1:6" x14ac:dyDescent="0.25">
      <c r="A4343" s="31" t="str">
        <f t="shared" si="67"/>
        <v>A</v>
      </c>
      <c r="B4343" s="48" t="s">
        <v>258</v>
      </c>
      <c r="C4343" s="49" t="s">
        <v>13</v>
      </c>
      <c r="D4343" s="50">
        <v>4.5006199999999996</v>
      </c>
      <c r="E4343" s="50">
        <v>0</v>
      </c>
      <c r="F4343" s="50">
        <v>4.5006199999999996</v>
      </c>
    </row>
    <row r="4344" spans="1:6" x14ac:dyDescent="0.25">
      <c r="A4344" s="31" t="str">
        <f t="shared" si="67"/>
        <v>A</v>
      </c>
      <c r="B4344" s="48" t="s">
        <v>258</v>
      </c>
      <c r="C4344" s="49" t="s">
        <v>14</v>
      </c>
      <c r="D4344" s="50">
        <v>1921.7742200000002</v>
      </c>
      <c r="E4344" s="50">
        <v>1921.7742200000002</v>
      </c>
      <c r="F4344" s="50">
        <v>0</v>
      </c>
    </row>
    <row r="4345" spans="1:6" x14ac:dyDescent="0.25">
      <c r="A4345" s="31" t="str">
        <f t="shared" si="67"/>
        <v>A</v>
      </c>
      <c r="B4345" s="48" t="s">
        <v>258</v>
      </c>
      <c r="C4345" s="49" t="s">
        <v>2</v>
      </c>
      <c r="D4345" s="50">
        <v>35.682749999999999</v>
      </c>
      <c r="E4345" s="50">
        <v>35.682749999999999</v>
      </c>
      <c r="F4345" s="50">
        <v>0</v>
      </c>
    </row>
    <row r="4346" spans="1:6" x14ac:dyDescent="0.25">
      <c r="A4346" s="31" t="str">
        <f t="shared" si="67"/>
        <v>A</v>
      </c>
      <c r="B4346" s="48" t="s">
        <v>258</v>
      </c>
      <c r="C4346" s="49" t="s">
        <v>15</v>
      </c>
      <c r="D4346" s="50">
        <v>28.338830000000002</v>
      </c>
      <c r="E4346" s="50">
        <v>28.338830000000002</v>
      </c>
      <c r="F4346" s="50">
        <v>0</v>
      </c>
    </row>
    <row r="4347" spans="1:6" x14ac:dyDescent="0.25">
      <c r="A4347" s="31" t="str">
        <f t="shared" si="67"/>
        <v>A</v>
      </c>
      <c r="B4347" s="48" t="s">
        <v>258</v>
      </c>
      <c r="C4347" s="49" t="s">
        <v>16</v>
      </c>
      <c r="D4347" s="50">
        <v>1289.43893</v>
      </c>
      <c r="E4347" s="50">
        <v>867.44011999999998</v>
      </c>
      <c r="F4347" s="50">
        <v>421.99880999999999</v>
      </c>
    </row>
    <row r="4348" spans="1:6" x14ac:dyDescent="0.25">
      <c r="A4348" s="31" t="str">
        <f t="shared" si="67"/>
        <v>A</v>
      </c>
      <c r="B4348" s="45" t="s">
        <v>258</v>
      </c>
      <c r="C4348" s="46" t="s">
        <v>17</v>
      </c>
      <c r="D4348" s="47">
        <v>793.00936999999999</v>
      </c>
      <c r="E4348" s="47">
        <v>567.09500000000003</v>
      </c>
      <c r="F4348" s="47">
        <v>225.91437000000002</v>
      </c>
    </row>
    <row r="4349" spans="1:6" x14ac:dyDescent="0.25">
      <c r="A4349" s="31" t="str">
        <f t="shared" si="67"/>
        <v>A</v>
      </c>
      <c r="B4349" s="45" t="s">
        <v>258</v>
      </c>
      <c r="C4349" s="46" t="s">
        <v>21</v>
      </c>
      <c r="D4349" s="47">
        <v>2599.38</v>
      </c>
      <c r="E4349" s="47">
        <v>2599.38</v>
      </c>
      <c r="F4349" s="47">
        <v>0</v>
      </c>
    </row>
    <row r="4350" spans="1:6" s="55" customFormat="1" ht="18.75" thickBot="1" x14ac:dyDescent="0.3">
      <c r="A4350" s="51" t="str">
        <f t="shared" si="67"/>
        <v>A</v>
      </c>
      <c r="B4350" s="52" t="s">
        <v>1963</v>
      </c>
      <c r="C4350" s="53" t="s">
        <v>1964</v>
      </c>
      <c r="D4350" s="54">
        <v>21542.153900000001</v>
      </c>
      <c r="E4350" s="54">
        <v>16888.17035</v>
      </c>
      <c r="F4350" s="54">
        <v>4653.9835500000008</v>
      </c>
    </row>
    <row r="4351" spans="1:6" s="55" customFormat="1" ht="15.75" thickTop="1" x14ac:dyDescent="0.25">
      <c r="A4351" s="51" t="str">
        <f t="shared" si="67"/>
        <v>A</v>
      </c>
      <c r="B4351" s="56" t="s">
        <v>258</v>
      </c>
      <c r="C4351" s="57" t="s">
        <v>10</v>
      </c>
      <c r="D4351" s="58">
        <v>18153.468529999998</v>
      </c>
      <c r="E4351" s="58">
        <v>13725.399349999998</v>
      </c>
      <c r="F4351" s="58">
        <v>4428.0691800000004</v>
      </c>
    </row>
    <row r="4352" spans="1:6" s="55" customFormat="1" x14ac:dyDescent="0.25">
      <c r="A4352" s="51" t="str">
        <f t="shared" si="67"/>
        <v>A</v>
      </c>
      <c r="B4352" s="59" t="s">
        <v>258</v>
      </c>
      <c r="C4352" s="60" t="s">
        <v>11</v>
      </c>
      <c r="D4352" s="61">
        <v>10504.920769999999</v>
      </c>
      <c r="E4352" s="61">
        <v>9715.4240599999994</v>
      </c>
      <c r="F4352" s="61">
        <v>789.49671000000001</v>
      </c>
    </row>
    <row r="4353" spans="1:6" s="55" customFormat="1" x14ac:dyDescent="0.25">
      <c r="A4353" s="51" t="str">
        <f t="shared" si="67"/>
        <v>A</v>
      </c>
      <c r="B4353" s="59" t="s">
        <v>258</v>
      </c>
      <c r="C4353" s="60" t="s">
        <v>12</v>
      </c>
      <c r="D4353" s="61">
        <v>6530.5083200000008</v>
      </c>
      <c r="E4353" s="61">
        <v>3318.4352800000011</v>
      </c>
      <c r="F4353" s="61">
        <v>3212.0730400000002</v>
      </c>
    </row>
    <row r="4354" spans="1:6" s="55" customFormat="1" x14ac:dyDescent="0.25">
      <c r="A4354" s="51" t="str">
        <f t="shared" si="67"/>
        <v>A</v>
      </c>
      <c r="B4354" s="59" t="s">
        <v>258</v>
      </c>
      <c r="C4354" s="60" t="s">
        <v>13</v>
      </c>
      <c r="D4354" s="61">
        <v>4.5006199999999996</v>
      </c>
      <c r="E4354" s="61">
        <v>0</v>
      </c>
      <c r="F4354" s="61">
        <v>4.5006199999999996</v>
      </c>
    </row>
    <row r="4355" spans="1:6" s="55" customFormat="1" x14ac:dyDescent="0.25">
      <c r="A4355" s="51" t="str">
        <f t="shared" si="67"/>
        <v>A</v>
      </c>
      <c r="B4355" s="59" t="s">
        <v>258</v>
      </c>
      <c r="C4355" s="60" t="s">
        <v>14</v>
      </c>
      <c r="D4355" s="61">
        <v>147.40306000000001</v>
      </c>
      <c r="E4355" s="61">
        <v>147.40306000000001</v>
      </c>
      <c r="F4355" s="61">
        <v>0</v>
      </c>
    </row>
    <row r="4356" spans="1:6" s="55" customFormat="1" x14ac:dyDescent="0.25">
      <c r="A4356" s="51" t="str">
        <f t="shared" ref="A4356:A4419" si="68">IF(OR(D4356&lt;&gt;0,),"A","B")</f>
        <v>A</v>
      </c>
      <c r="B4356" s="59" t="s">
        <v>258</v>
      </c>
      <c r="C4356" s="60" t="s">
        <v>15</v>
      </c>
      <c r="D4356" s="61">
        <v>28.338830000000002</v>
      </c>
      <c r="E4356" s="61">
        <v>28.338830000000002</v>
      </c>
      <c r="F4356" s="61">
        <v>0</v>
      </c>
    </row>
    <row r="4357" spans="1:6" s="55" customFormat="1" x14ac:dyDescent="0.25">
      <c r="A4357" s="51" t="str">
        <f t="shared" si="68"/>
        <v>A</v>
      </c>
      <c r="B4357" s="59" t="s">
        <v>258</v>
      </c>
      <c r="C4357" s="60" t="s">
        <v>16</v>
      </c>
      <c r="D4357" s="61">
        <v>937.79692999999997</v>
      </c>
      <c r="E4357" s="61">
        <v>515.79812000000004</v>
      </c>
      <c r="F4357" s="61">
        <v>421.99880999999999</v>
      </c>
    </row>
    <row r="4358" spans="1:6" s="55" customFormat="1" x14ac:dyDescent="0.25">
      <c r="A4358" s="51" t="str">
        <f t="shared" si="68"/>
        <v>A</v>
      </c>
      <c r="B4358" s="56" t="s">
        <v>258</v>
      </c>
      <c r="C4358" s="57" t="s">
        <v>17</v>
      </c>
      <c r="D4358" s="58">
        <v>789.30537000000004</v>
      </c>
      <c r="E4358" s="58">
        <v>563.39099999999996</v>
      </c>
      <c r="F4358" s="58">
        <v>225.91437000000002</v>
      </c>
    </row>
    <row r="4359" spans="1:6" s="55" customFormat="1" x14ac:dyDescent="0.25">
      <c r="A4359" s="51" t="str">
        <f t="shared" si="68"/>
        <v>A</v>
      </c>
      <c r="B4359" s="56" t="s">
        <v>258</v>
      </c>
      <c r="C4359" s="57" t="s">
        <v>21</v>
      </c>
      <c r="D4359" s="58">
        <v>2599.38</v>
      </c>
      <c r="E4359" s="58">
        <v>2599.38</v>
      </c>
      <c r="F4359" s="58">
        <v>0</v>
      </c>
    </row>
    <row r="4360" spans="1:6" s="55" customFormat="1" ht="54.75" thickBot="1" x14ac:dyDescent="0.3">
      <c r="A4360" s="51" t="str">
        <f t="shared" si="68"/>
        <v>A</v>
      </c>
      <c r="B4360" s="52" t="s">
        <v>1965</v>
      </c>
      <c r="C4360" s="53" t="s">
        <v>1966</v>
      </c>
      <c r="D4360" s="54">
        <v>7225.7220500000012</v>
      </c>
      <c r="E4360" s="54">
        <v>6082.6021400000009</v>
      </c>
      <c r="F4360" s="54">
        <v>1143.1199100000001</v>
      </c>
    </row>
    <row r="4361" spans="1:6" s="55" customFormat="1" ht="15.75" thickTop="1" x14ac:dyDescent="0.25">
      <c r="A4361" s="51" t="str">
        <f t="shared" si="68"/>
        <v>A</v>
      </c>
      <c r="B4361" s="56" t="s">
        <v>258</v>
      </c>
      <c r="C4361" s="57" t="s">
        <v>10</v>
      </c>
      <c r="D4361" s="58">
        <v>4082.0501899999999</v>
      </c>
      <c r="E4361" s="58">
        <v>3058.6721400000001</v>
      </c>
      <c r="F4361" s="58">
        <v>1023.37805</v>
      </c>
    </row>
    <row r="4362" spans="1:6" s="55" customFormat="1" x14ac:dyDescent="0.25">
      <c r="A4362" s="51" t="str">
        <f t="shared" si="68"/>
        <v>A</v>
      </c>
      <c r="B4362" s="59" t="s">
        <v>258</v>
      </c>
      <c r="C4362" s="60" t="s">
        <v>11</v>
      </c>
      <c r="D4362" s="61">
        <v>2156.9749999999999</v>
      </c>
      <c r="E4362" s="61">
        <v>1943.8</v>
      </c>
      <c r="F4362" s="61">
        <v>213.17500000000001</v>
      </c>
    </row>
    <row r="4363" spans="1:6" s="55" customFormat="1" x14ac:dyDescent="0.25">
      <c r="A4363" s="51" t="str">
        <f t="shared" si="68"/>
        <v>A</v>
      </c>
      <c r="B4363" s="59" t="s">
        <v>258</v>
      </c>
      <c r="C4363" s="60" t="s">
        <v>12</v>
      </c>
      <c r="D4363" s="61">
        <v>1731.0751</v>
      </c>
      <c r="E4363" s="61">
        <v>1088.8438199999998</v>
      </c>
      <c r="F4363" s="61">
        <v>642.23128000000008</v>
      </c>
    </row>
    <row r="4364" spans="1:6" s="55" customFormat="1" x14ac:dyDescent="0.25">
      <c r="A4364" s="51" t="str">
        <f t="shared" si="68"/>
        <v>A</v>
      </c>
      <c r="B4364" s="59" t="s">
        <v>258</v>
      </c>
      <c r="C4364" s="60" t="s">
        <v>13</v>
      </c>
      <c r="D4364" s="61">
        <v>4.5006199999999996</v>
      </c>
      <c r="E4364" s="61">
        <v>0</v>
      </c>
      <c r="F4364" s="61">
        <v>4.5006199999999996</v>
      </c>
    </row>
    <row r="4365" spans="1:6" s="55" customFormat="1" x14ac:dyDescent="0.25">
      <c r="A4365" s="51" t="str">
        <f t="shared" si="68"/>
        <v>A</v>
      </c>
      <c r="B4365" s="59" t="s">
        <v>258</v>
      </c>
      <c r="C4365" s="60" t="s">
        <v>15</v>
      </c>
      <c r="D4365" s="61">
        <v>17.611499999999999</v>
      </c>
      <c r="E4365" s="61">
        <v>17.611499999999999</v>
      </c>
      <c r="F4365" s="61">
        <v>0</v>
      </c>
    </row>
    <row r="4366" spans="1:6" s="55" customFormat="1" x14ac:dyDescent="0.25">
      <c r="A4366" s="51" t="str">
        <f t="shared" si="68"/>
        <v>A</v>
      </c>
      <c r="B4366" s="59" t="s">
        <v>258</v>
      </c>
      <c r="C4366" s="60" t="s">
        <v>16</v>
      </c>
      <c r="D4366" s="61">
        <v>171.88797</v>
      </c>
      <c r="E4366" s="61">
        <v>8.4168199999999995</v>
      </c>
      <c r="F4366" s="61">
        <v>163.47114999999999</v>
      </c>
    </row>
    <row r="4367" spans="1:6" s="55" customFormat="1" x14ac:dyDescent="0.25">
      <c r="A4367" s="51" t="str">
        <f t="shared" si="68"/>
        <v>A</v>
      </c>
      <c r="B4367" s="56" t="s">
        <v>258</v>
      </c>
      <c r="C4367" s="57" t="s">
        <v>17</v>
      </c>
      <c r="D4367" s="58">
        <v>544.29186000000004</v>
      </c>
      <c r="E4367" s="58">
        <v>424.55</v>
      </c>
      <c r="F4367" s="58">
        <v>119.74186</v>
      </c>
    </row>
    <row r="4368" spans="1:6" s="55" customFormat="1" x14ac:dyDescent="0.25">
      <c r="A4368" s="51" t="str">
        <f t="shared" si="68"/>
        <v>A</v>
      </c>
      <c r="B4368" s="56" t="s">
        <v>258</v>
      </c>
      <c r="C4368" s="57" t="s">
        <v>21</v>
      </c>
      <c r="D4368" s="58">
        <v>2599.38</v>
      </c>
      <c r="E4368" s="58">
        <v>2599.38</v>
      </c>
      <c r="F4368" s="58">
        <v>0</v>
      </c>
    </row>
    <row r="4369" spans="1:6" s="55" customFormat="1" ht="54.75" thickBot="1" x14ac:dyDescent="0.3">
      <c r="A4369" s="51" t="str">
        <f t="shared" si="68"/>
        <v>A</v>
      </c>
      <c r="B4369" s="52" t="s">
        <v>1967</v>
      </c>
      <c r="C4369" s="53" t="s">
        <v>1968</v>
      </c>
      <c r="D4369" s="54">
        <v>3387.8612600000006</v>
      </c>
      <c r="E4369" s="54">
        <v>2244.7413500000002</v>
      </c>
      <c r="F4369" s="54">
        <v>1143.1199100000001</v>
      </c>
    </row>
    <row r="4370" spans="1:6" s="55" customFormat="1" ht="15.75" thickTop="1" x14ac:dyDescent="0.25">
      <c r="A4370" s="51" t="str">
        <f t="shared" si="68"/>
        <v>A</v>
      </c>
      <c r="B4370" s="56" t="s">
        <v>258</v>
      </c>
      <c r="C4370" s="57" t="s">
        <v>10</v>
      </c>
      <c r="D4370" s="58">
        <v>3268.1194000000005</v>
      </c>
      <c r="E4370" s="58">
        <v>2244.7413500000002</v>
      </c>
      <c r="F4370" s="58">
        <v>1023.37805</v>
      </c>
    </row>
    <row r="4371" spans="1:6" s="55" customFormat="1" x14ac:dyDescent="0.25">
      <c r="A4371" s="51" t="str">
        <f t="shared" si="68"/>
        <v>A</v>
      </c>
      <c r="B4371" s="59" t="s">
        <v>258</v>
      </c>
      <c r="C4371" s="60" t="s">
        <v>11</v>
      </c>
      <c r="D4371" s="61">
        <v>2156.9749999999999</v>
      </c>
      <c r="E4371" s="61">
        <v>1943.8</v>
      </c>
      <c r="F4371" s="61">
        <v>213.17500000000001</v>
      </c>
    </row>
    <row r="4372" spans="1:6" s="55" customFormat="1" x14ac:dyDescent="0.25">
      <c r="A4372" s="51" t="str">
        <f t="shared" si="68"/>
        <v>A</v>
      </c>
      <c r="B4372" s="59" t="s">
        <v>258</v>
      </c>
      <c r="C4372" s="60" t="s">
        <v>12</v>
      </c>
      <c r="D4372" s="61">
        <v>925.56113000000005</v>
      </c>
      <c r="E4372" s="61">
        <v>283.32984999999996</v>
      </c>
      <c r="F4372" s="61">
        <v>642.23128000000008</v>
      </c>
    </row>
    <row r="4373" spans="1:6" s="55" customFormat="1" x14ac:dyDescent="0.25">
      <c r="A4373" s="51" t="str">
        <f t="shared" si="68"/>
        <v>A</v>
      </c>
      <c r="B4373" s="59" t="s">
        <v>258</v>
      </c>
      <c r="C4373" s="60" t="s">
        <v>13</v>
      </c>
      <c r="D4373" s="61">
        <v>4.5006199999999996</v>
      </c>
      <c r="E4373" s="61">
        <v>0</v>
      </c>
      <c r="F4373" s="61">
        <v>4.5006199999999996</v>
      </c>
    </row>
    <row r="4374" spans="1:6" s="55" customFormat="1" x14ac:dyDescent="0.25">
      <c r="A4374" s="51" t="str">
        <f t="shared" si="68"/>
        <v>A</v>
      </c>
      <c r="B4374" s="59" t="s">
        <v>258</v>
      </c>
      <c r="C4374" s="60" t="s">
        <v>15</v>
      </c>
      <c r="D4374" s="61">
        <v>17.611499999999999</v>
      </c>
      <c r="E4374" s="61">
        <v>17.611499999999999</v>
      </c>
      <c r="F4374" s="61">
        <v>0</v>
      </c>
    </row>
    <row r="4375" spans="1:6" s="55" customFormat="1" x14ac:dyDescent="0.25">
      <c r="A4375" s="51" t="str">
        <f t="shared" si="68"/>
        <v>A</v>
      </c>
      <c r="B4375" s="59" t="s">
        <v>258</v>
      </c>
      <c r="C4375" s="60" t="s">
        <v>16</v>
      </c>
      <c r="D4375" s="61">
        <v>163.47114999999999</v>
      </c>
      <c r="E4375" s="61">
        <v>0</v>
      </c>
      <c r="F4375" s="61">
        <v>163.47114999999999</v>
      </c>
    </row>
    <row r="4376" spans="1:6" s="55" customFormat="1" x14ac:dyDescent="0.25">
      <c r="A4376" s="51" t="str">
        <f t="shared" si="68"/>
        <v>A</v>
      </c>
      <c r="B4376" s="56" t="s">
        <v>258</v>
      </c>
      <c r="C4376" s="57" t="s">
        <v>17</v>
      </c>
      <c r="D4376" s="58">
        <v>119.74186</v>
      </c>
      <c r="E4376" s="58">
        <v>0</v>
      </c>
      <c r="F4376" s="58">
        <v>119.74186</v>
      </c>
    </row>
    <row r="4377" spans="1:6" s="55" customFormat="1" ht="36.75" thickBot="1" x14ac:dyDescent="0.3">
      <c r="A4377" s="51" t="str">
        <f t="shared" si="68"/>
        <v>A</v>
      </c>
      <c r="B4377" s="52" t="s">
        <v>1969</v>
      </c>
      <c r="C4377" s="53" t="s">
        <v>1970</v>
      </c>
      <c r="D4377" s="54">
        <v>177.05718999999999</v>
      </c>
      <c r="E4377" s="54">
        <v>177.05718999999999</v>
      </c>
      <c r="F4377" s="54">
        <v>0</v>
      </c>
    </row>
    <row r="4378" spans="1:6" s="55" customFormat="1" ht="15.75" thickTop="1" x14ac:dyDescent="0.25">
      <c r="A4378" s="51" t="str">
        <f t="shared" si="68"/>
        <v>A</v>
      </c>
      <c r="B4378" s="56" t="s">
        <v>258</v>
      </c>
      <c r="C4378" s="57" t="s">
        <v>10</v>
      </c>
      <c r="D4378" s="58">
        <v>94.863190000000003</v>
      </c>
      <c r="E4378" s="58">
        <v>94.863190000000003</v>
      </c>
      <c r="F4378" s="58">
        <v>0</v>
      </c>
    </row>
    <row r="4379" spans="1:6" s="55" customFormat="1" x14ac:dyDescent="0.25">
      <c r="A4379" s="51" t="str">
        <f t="shared" si="68"/>
        <v>A</v>
      </c>
      <c r="B4379" s="59" t="s">
        <v>258</v>
      </c>
      <c r="C4379" s="60" t="s">
        <v>12</v>
      </c>
      <c r="D4379" s="61">
        <v>86.446370000000002</v>
      </c>
      <c r="E4379" s="61">
        <v>86.446370000000002</v>
      </c>
      <c r="F4379" s="61">
        <v>0</v>
      </c>
    </row>
    <row r="4380" spans="1:6" s="55" customFormat="1" x14ac:dyDescent="0.25">
      <c r="A4380" s="51" t="str">
        <f t="shared" si="68"/>
        <v>A</v>
      </c>
      <c r="B4380" s="59" t="s">
        <v>258</v>
      </c>
      <c r="C4380" s="60" t="s">
        <v>16</v>
      </c>
      <c r="D4380" s="61">
        <v>8.4168199999999995</v>
      </c>
      <c r="E4380" s="61">
        <v>8.4168199999999995</v>
      </c>
      <c r="F4380" s="61">
        <v>0</v>
      </c>
    </row>
    <row r="4381" spans="1:6" s="55" customFormat="1" x14ac:dyDescent="0.25">
      <c r="A4381" s="51" t="str">
        <f t="shared" si="68"/>
        <v>A</v>
      </c>
      <c r="B4381" s="56" t="s">
        <v>258</v>
      </c>
      <c r="C4381" s="57" t="s">
        <v>17</v>
      </c>
      <c r="D4381" s="58">
        <v>82.194000000000003</v>
      </c>
      <c r="E4381" s="58">
        <v>82.194000000000003</v>
      </c>
      <c r="F4381" s="58">
        <v>0</v>
      </c>
    </row>
    <row r="4382" spans="1:6" s="55" customFormat="1" ht="36.75" thickBot="1" x14ac:dyDescent="0.3">
      <c r="A4382" s="51" t="str">
        <f t="shared" si="68"/>
        <v>A</v>
      </c>
      <c r="B4382" s="52" t="s">
        <v>1971</v>
      </c>
      <c r="C4382" s="53" t="s">
        <v>1972</v>
      </c>
      <c r="D4382" s="54">
        <v>3660.8036000000002</v>
      </c>
      <c r="E4382" s="54">
        <v>3660.8036000000002</v>
      </c>
      <c r="F4382" s="54">
        <v>0</v>
      </c>
    </row>
    <row r="4383" spans="1:6" s="55" customFormat="1" ht="15.75" thickTop="1" x14ac:dyDescent="0.25">
      <c r="A4383" s="51" t="str">
        <f t="shared" si="68"/>
        <v>A</v>
      </c>
      <c r="B4383" s="56" t="s">
        <v>258</v>
      </c>
      <c r="C4383" s="57" t="s">
        <v>10</v>
      </c>
      <c r="D4383" s="58">
        <v>719.06759999999997</v>
      </c>
      <c r="E4383" s="58">
        <v>719.06759999999997</v>
      </c>
      <c r="F4383" s="58">
        <v>0</v>
      </c>
    </row>
    <row r="4384" spans="1:6" s="55" customFormat="1" x14ac:dyDescent="0.25">
      <c r="A4384" s="51" t="str">
        <f t="shared" si="68"/>
        <v>A</v>
      </c>
      <c r="B4384" s="59" t="s">
        <v>258</v>
      </c>
      <c r="C4384" s="60" t="s">
        <v>12</v>
      </c>
      <c r="D4384" s="61">
        <v>719.06759999999997</v>
      </c>
      <c r="E4384" s="61">
        <v>719.06759999999997</v>
      </c>
      <c r="F4384" s="61">
        <v>0</v>
      </c>
    </row>
    <row r="4385" spans="1:6" s="55" customFormat="1" x14ac:dyDescent="0.25">
      <c r="A4385" s="51" t="str">
        <f t="shared" si="68"/>
        <v>A</v>
      </c>
      <c r="B4385" s="56" t="s">
        <v>258</v>
      </c>
      <c r="C4385" s="57" t="s">
        <v>17</v>
      </c>
      <c r="D4385" s="58">
        <v>342.35599999999999</v>
      </c>
      <c r="E4385" s="58">
        <v>342.35599999999999</v>
      </c>
      <c r="F4385" s="58">
        <v>0</v>
      </c>
    </row>
    <row r="4386" spans="1:6" s="55" customFormat="1" x14ac:dyDescent="0.25">
      <c r="A4386" s="51" t="str">
        <f t="shared" si="68"/>
        <v>A</v>
      </c>
      <c r="B4386" s="56" t="s">
        <v>258</v>
      </c>
      <c r="C4386" s="57" t="s">
        <v>21</v>
      </c>
      <c r="D4386" s="58">
        <v>2599.38</v>
      </c>
      <c r="E4386" s="58">
        <v>2599.38</v>
      </c>
      <c r="F4386" s="58">
        <v>0</v>
      </c>
    </row>
    <row r="4387" spans="1:6" s="55" customFormat="1" ht="36.75" thickBot="1" x14ac:dyDescent="0.3">
      <c r="A4387" s="51" t="str">
        <f t="shared" si="68"/>
        <v>A</v>
      </c>
      <c r="B4387" s="52" t="s">
        <v>1973</v>
      </c>
      <c r="C4387" s="53" t="s">
        <v>184</v>
      </c>
      <c r="D4387" s="54">
        <v>1141.4968899999999</v>
      </c>
      <c r="E4387" s="54">
        <v>927.74762999999996</v>
      </c>
      <c r="F4387" s="54">
        <v>213.74926000000002</v>
      </c>
    </row>
    <row r="4388" spans="1:6" s="55" customFormat="1" ht="15.75" thickTop="1" x14ac:dyDescent="0.25">
      <c r="A4388" s="51" t="str">
        <f t="shared" si="68"/>
        <v>A</v>
      </c>
      <c r="B4388" s="56" t="s">
        <v>258</v>
      </c>
      <c r="C4388" s="57" t="s">
        <v>10</v>
      </c>
      <c r="D4388" s="58">
        <v>1141.4968899999999</v>
      </c>
      <c r="E4388" s="58">
        <v>927.74762999999996</v>
      </c>
      <c r="F4388" s="58">
        <v>213.74926000000002</v>
      </c>
    </row>
    <row r="4389" spans="1:6" s="55" customFormat="1" x14ac:dyDescent="0.25">
      <c r="A4389" s="51" t="str">
        <f t="shared" si="68"/>
        <v>A</v>
      </c>
      <c r="B4389" s="59" t="s">
        <v>258</v>
      </c>
      <c r="C4389" s="60" t="s">
        <v>11</v>
      </c>
      <c r="D4389" s="61">
        <v>762.58946000000003</v>
      </c>
      <c r="E4389" s="61">
        <v>733.72904000000005</v>
      </c>
      <c r="F4389" s="61">
        <v>28.860419999999998</v>
      </c>
    </row>
    <row r="4390" spans="1:6" s="55" customFormat="1" x14ac:dyDescent="0.25">
      <c r="A4390" s="51" t="str">
        <f t="shared" si="68"/>
        <v>A</v>
      </c>
      <c r="B4390" s="59" t="s">
        <v>258</v>
      </c>
      <c r="C4390" s="60" t="s">
        <v>12</v>
      </c>
      <c r="D4390" s="61">
        <v>376.08461</v>
      </c>
      <c r="E4390" s="61">
        <v>194.01858999999999</v>
      </c>
      <c r="F4390" s="61">
        <v>182.06601999999998</v>
      </c>
    </row>
    <row r="4391" spans="1:6" s="55" customFormat="1" x14ac:dyDescent="0.25">
      <c r="A4391" s="51" t="str">
        <f t="shared" si="68"/>
        <v>A</v>
      </c>
      <c r="B4391" s="59" t="s">
        <v>258</v>
      </c>
      <c r="C4391" s="60" t="s">
        <v>16</v>
      </c>
      <c r="D4391" s="61">
        <v>2.8228200000000001</v>
      </c>
      <c r="E4391" s="61">
        <v>0</v>
      </c>
      <c r="F4391" s="61">
        <v>2.8228200000000001</v>
      </c>
    </row>
    <row r="4392" spans="1:6" s="55" customFormat="1" ht="36.75" thickBot="1" x14ac:dyDescent="0.3">
      <c r="A4392" s="51" t="str">
        <f t="shared" si="68"/>
        <v>A</v>
      </c>
      <c r="B4392" s="52" t="s">
        <v>1974</v>
      </c>
      <c r="C4392" s="53" t="s">
        <v>1975</v>
      </c>
      <c r="D4392" s="54">
        <v>930.46917000000008</v>
      </c>
      <c r="E4392" s="54">
        <v>665.88400999999999</v>
      </c>
      <c r="F4392" s="54">
        <v>264.58516000000003</v>
      </c>
    </row>
    <row r="4393" spans="1:6" s="55" customFormat="1" ht="15.75" thickTop="1" x14ac:dyDescent="0.25">
      <c r="A4393" s="51" t="str">
        <f t="shared" si="68"/>
        <v>A</v>
      </c>
      <c r="B4393" s="56" t="s">
        <v>258</v>
      </c>
      <c r="C4393" s="57" t="s">
        <v>10</v>
      </c>
      <c r="D4393" s="58">
        <v>916.64930000000004</v>
      </c>
      <c r="E4393" s="58">
        <v>655.09401000000003</v>
      </c>
      <c r="F4393" s="58">
        <v>261.55529000000001</v>
      </c>
    </row>
    <row r="4394" spans="1:6" s="55" customFormat="1" x14ac:dyDescent="0.25">
      <c r="A4394" s="51" t="str">
        <f t="shared" si="68"/>
        <v>A</v>
      </c>
      <c r="B4394" s="59" t="s">
        <v>258</v>
      </c>
      <c r="C4394" s="60" t="s">
        <v>11</v>
      </c>
      <c r="D4394" s="61">
        <v>595.59777999999994</v>
      </c>
      <c r="E4394" s="61">
        <v>542.86951999999997</v>
      </c>
      <c r="F4394" s="61">
        <v>52.728259999999999</v>
      </c>
    </row>
    <row r="4395" spans="1:6" s="55" customFormat="1" x14ac:dyDescent="0.25">
      <c r="A4395" s="51" t="str">
        <f t="shared" si="68"/>
        <v>A</v>
      </c>
      <c r="B4395" s="59" t="s">
        <v>258</v>
      </c>
      <c r="C4395" s="60" t="s">
        <v>12</v>
      </c>
      <c r="D4395" s="61">
        <v>275.79570999999999</v>
      </c>
      <c r="E4395" s="61">
        <v>112.22449</v>
      </c>
      <c r="F4395" s="61">
        <v>163.57122000000001</v>
      </c>
    </row>
    <row r="4396" spans="1:6" s="55" customFormat="1" x14ac:dyDescent="0.25">
      <c r="A4396" s="51" t="str">
        <f t="shared" si="68"/>
        <v>A</v>
      </c>
      <c r="B4396" s="59" t="s">
        <v>258</v>
      </c>
      <c r="C4396" s="60" t="s">
        <v>16</v>
      </c>
      <c r="D4396" s="61">
        <v>45.255809999999997</v>
      </c>
      <c r="E4396" s="61">
        <v>0</v>
      </c>
      <c r="F4396" s="61">
        <v>45.255809999999997</v>
      </c>
    </row>
    <row r="4397" spans="1:6" s="55" customFormat="1" x14ac:dyDescent="0.25">
      <c r="A4397" s="51" t="str">
        <f t="shared" si="68"/>
        <v>A</v>
      </c>
      <c r="B4397" s="56" t="s">
        <v>258</v>
      </c>
      <c r="C4397" s="57" t="s">
        <v>17</v>
      </c>
      <c r="D4397" s="58">
        <v>13.819869999999998</v>
      </c>
      <c r="E4397" s="58">
        <v>10.79</v>
      </c>
      <c r="F4397" s="58">
        <v>3.0298699999999998</v>
      </c>
    </row>
    <row r="4398" spans="1:6" s="55" customFormat="1" ht="36.75" thickBot="1" x14ac:dyDescent="0.3">
      <c r="A4398" s="51" t="str">
        <f t="shared" si="68"/>
        <v>A</v>
      </c>
      <c r="B4398" s="52" t="s">
        <v>1976</v>
      </c>
      <c r="C4398" s="53" t="s">
        <v>1977</v>
      </c>
      <c r="D4398" s="54">
        <v>363.77265</v>
      </c>
      <c r="E4398" s="54">
        <v>149.64684000000003</v>
      </c>
      <c r="F4398" s="54">
        <v>214.12581</v>
      </c>
    </row>
    <row r="4399" spans="1:6" s="55" customFormat="1" ht="15.75" thickTop="1" x14ac:dyDescent="0.25">
      <c r="A4399" s="51" t="str">
        <f t="shared" si="68"/>
        <v>A</v>
      </c>
      <c r="B4399" s="56" t="s">
        <v>258</v>
      </c>
      <c r="C4399" s="57" t="s">
        <v>10</v>
      </c>
      <c r="D4399" s="58">
        <v>363.77265</v>
      </c>
      <c r="E4399" s="58">
        <v>149.64684000000003</v>
      </c>
      <c r="F4399" s="58">
        <v>214.12581</v>
      </c>
    </row>
    <row r="4400" spans="1:6" s="55" customFormat="1" x14ac:dyDescent="0.25">
      <c r="A4400" s="51" t="str">
        <f t="shared" si="68"/>
        <v>A</v>
      </c>
      <c r="B4400" s="59" t="s">
        <v>258</v>
      </c>
      <c r="C4400" s="60" t="s">
        <v>11</v>
      </c>
      <c r="D4400" s="61">
        <v>174.77550000000002</v>
      </c>
      <c r="E4400" s="61">
        <v>136.06800000000001</v>
      </c>
      <c r="F4400" s="61">
        <v>38.707500000000003</v>
      </c>
    </row>
    <row r="4401" spans="1:6" s="55" customFormat="1" x14ac:dyDescent="0.25">
      <c r="A4401" s="51" t="str">
        <f t="shared" si="68"/>
        <v>A</v>
      </c>
      <c r="B4401" s="59" t="s">
        <v>258</v>
      </c>
      <c r="C4401" s="60" t="s">
        <v>12</v>
      </c>
      <c r="D4401" s="61">
        <v>152.52285000000001</v>
      </c>
      <c r="E4401" s="61">
        <v>13.358639999999999</v>
      </c>
      <c r="F4401" s="61">
        <v>139.16421</v>
      </c>
    </row>
    <row r="4402" spans="1:6" s="55" customFormat="1" x14ac:dyDescent="0.25">
      <c r="A4402" s="51" t="str">
        <f t="shared" si="68"/>
        <v>A</v>
      </c>
      <c r="B4402" s="59" t="s">
        <v>258</v>
      </c>
      <c r="C4402" s="60" t="s">
        <v>16</v>
      </c>
      <c r="D4402" s="61">
        <v>36.474299999999999</v>
      </c>
      <c r="E4402" s="61">
        <v>0.22019999999999998</v>
      </c>
      <c r="F4402" s="61">
        <v>36.254100000000001</v>
      </c>
    </row>
    <row r="4403" spans="1:6" s="55" customFormat="1" ht="36.75" thickBot="1" x14ac:dyDescent="0.3">
      <c r="A4403" s="51" t="str">
        <f t="shared" si="68"/>
        <v>A</v>
      </c>
      <c r="B4403" s="52" t="s">
        <v>1978</v>
      </c>
      <c r="C4403" s="53" t="s">
        <v>1928</v>
      </c>
      <c r="D4403" s="54">
        <v>785.40680999999995</v>
      </c>
      <c r="E4403" s="54">
        <v>466.358</v>
      </c>
      <c r="F4403" s="54">
        <v>319.04880999999995</v>
      </c>
    </row>
    <row r="4404" spans="1:6" s="55" customFormat="1" ht="15.75" thickTop="1" x14ac:dyDescent="0.25">
      <c r="A4404" s="51" t="str">
        <f t="shared" si="68"/>
        <v>A</v>
      </c>
      <c r="B4404" s="56" t="s">
        <v>258</v>
      </c>
      <c r="C4404" s="57" t="s">
        <v>10</v>
      </c>
      <c r="D4404" s="58">
        <v>777.52544999999998</v>
      </c>
      <c r="E4404" s="58">
        <v>466.358</v>
      </c>
      <c r="F4404" s="58">
        <v>311.16744999999997</v>
      </c>
    </row>
    <row r="4405" spans="1:6" s="55" customFormat="1" x14ac:dyDescent="0.25">
      <c r="A4405" s="51" t="str">
        <f t="shared" si="68"/>
        <v>A</v>
      </c>
      <c r="B4405" s="59" t="s">
        <v>258</v>
      </c>
      <c r="C4405" s="60" t="s">
        <v>11</v>
      </c>
      <c r="D4405" s="61">
        <v>509.51548000000003</v>
      </c>
      <c r="E4405" s="61">
        <v>452.858</v>
      </c>
      <c r="F4405" s="61">
        <v>56.657480000000007</v>
      </c>
    </row>
    <row r="4406" spans="1:6" s="55" customFormat="1" x14ac:dyDescent="0.25">
      <c r="A4406" s="51" t="str">
        <f t="shared" si="68"/>
        <v>A</v>
      </c>
      <c r="B4406" s="59" t="s">
        <v>258</v>
      </c>
      <c r="C4406" s="60" t="s">
        <v>12</v>
      </c>
      <c r="D4406" s="61">
        <v>219.58229999999998</v>
      </c>
      <c r="E4406" s="61">
        <v>13.5</v>
      </c>
      <c r="F4406" s="61">
        <v>206.08229999999998</v>
      </c>
    </row>
    <row r="4407" spans="1:6" s="55" customFormat="1" x14ac:dyDescent="0.25">
      <c r="A4407" s="51" t="str">
        <f t="shared" si="68"/>
        <v>A</v>
      </c>
      <c r="B4407" s="59" t="s">
        <v>258</v>
      </c>
      <c r="C4407" s="60" t="s">
        <v>16</v>
      </c>
      <c r="D4407" s="61">
        <v>48.427669999999999</v>
      </c>
      <c r="E4407" s="61">
        <v>0</v>
      </c>
      <c r="F4407" s="61">
        <v>48.427669999999999</v>
      </c>
    </row>
    <row r="4408" spans="1:6" s="55" customFormat="1" x14ac:dyDescent="0.25">
      <c r="A4408" s="51" t="str">
        <f t="shared" si="68"/>
        <v>A</v>
      </c>
      <c r="B4408" s="56" t="s">
        <v>258</v>
      </c>
      <c r="C4408" s="57" t="s">
        <v>17</v>
      </c>
      <c r="D4408" s="58">
        <v>7.8813599999999999</v>
      </c>
      <c r="E4408" s="58">
        <v>0</v>
      </c>
      <c r="F4408" s="58">
        <v>7.8813599999999999</v>
      </c>
    </row>
    <row r="4409" spans="1:6" s="55" customFormat="1" ht="54.75" thickBot="1" x14ac:dyDescent="0.3">
      <c r="A4409" s="51" t="str">
        <f t="shared" si="68"/>
        <v>A</v>
      </c>
      <c r="B4409" s="52" t="s">
        <v>1979</v>
      </c>
      <c r="C4409" s="53" t="s">
        <v>1980</v>
      </c>
      <c r="D4409" s="54">
        <v>798.83463999999992</v>
      </c>
      <c r="E4409" s="54">
        <v>295.00834999999995</v>
      </c>
      <c r="F4409" s="54">
        <v>503.82628999999997</v>
      </c>
    </row>
    <row r="4410" spans="1:6" s="55" customFormat="1" ht="15.75" thickTop="1" x14ac:dyDescent="0.25">
      <c r="A4410" s="51" t="str">
        <f t="shared" si="68"/>
        <v>A</v>
      </c>
      <c r="B4410" s="56" t="s">
        <v>258</v>
      </c>
      <c r="C4410" s="57" t="s">
        <v>10</v>
      </c>
      <c r="D4410" s="58">
        <v>724.07934</v>
      </c>
      <c r="E4410" s="58">
        <v>295.00834999999995</v>
      </c>
      <c r="F4410" s="58">
        <v>429.07098999999999</v>
      </c>
    </row>
    <row r="4411" spans="1:6" s="55" customFormat="1" x14ac:dyDescent="0.25">
      <c r="A4411" s="51" t="str">
        <f t="shared" si="68"/>
        <v>A</v>
      </c>
      <c r="B4411" s="59" t="s">
        <v>258</v>
      </c>
      <c r="C4411" s="60" t="s">
        <v>11</v>
      </c>
      <c r="D4411" s="61">
        <v>369.26862999999997</v>
      </c>
      <c r="E4411" s="61">
        <v>265.40699999999998</v>
      </c>
      <c r="F4411" s="61">
        <v>103.86163000000001</v>
      </c>
    </row>
    <row r="4412" spans="1:6" s="55" customFormat="1" x14ac:dyDescent="0.25">
      <c r="A4412" s="51" t="str">
        <f t="shared" si="68"/>
        <v>A</v>
      </c>
      <c r="B4412" s="59" t="s">
        <v>258</v>
      </c>
      <c r="C4412" s="60" t="s">
        <v>12</v>
      </c>
      <c r="D4412" s="61">
        <v>354.81071000000003</v>
      </c>
      <c r="E4412" s="61">
        <v>29.60135</v>
      </c>
      <c r="F4412" s="61">
        <v>325.20936</v>
      </c>
    </row>
    <row r="4413" spans="1:6" s="55" customFormat="1" x14ac:dyDescent="0.25">
      <c r="A4413" s="51" t="str">
        <f t="shared" si="68"/>
        <v>A</v>
      </c>
      <c r="B4413" s="56" t="s">
        <v>258</v>
      </c>
      <c r="C4413" s="57" t="s">
        <v>17</v>
      </c>
      <c r="D4413" s="58">
        <v>74.755300000000005</v>
      </c>
      <c r="E4413" s="58">
        <v>0</v>
      </c>
      <c r="F4413" s="58">
        <v>74.755300000000005</v>
      </c>
    </row>
    <row r="4414" spans="1:6" s="55" customFormat="1" ht="54.75" thickBot="1" x14ac:dyDescent="0.3">
      <c r="A4414" s="51" t="str">
        <f t="shared" si="68"/>
        <v>A</v>
      </c>
      <c r="B4414" s="52" t="s">
        <v>1981</v>
      </c>
      <c r="C4414" s="53" t="s">
        <v>1982</v>
      </c>
      <c r="D4414" s="54">
        <v>580.87735999999995</v>
      </c>
      <c r="E4414" s="54">
        <v>213.73590999999999</v>
      </c>
      <c r="F4414" s="54">
        <v>367.14144999999996</v>
      </c>
    </row>
    <row r="4415" spans="1:6" s="55" customFormat="1" ht="15.75" thickTop="1" x14ac:dyDescent="0.25">
      <c r="A4415" s="51" t="str">
        <f t="shared" si="68"/>
        <v>A</v>
      </c>
      <c r="B4415" s="56" t="s">
        <v>258</v>
      </c>
      <c r="C4415" s="57" t="s">
        <v>10</v>
      </c>
      <c r="D4415" s="58">
        <v>580.87735999999995</v>
      </c>
      <c r="E4415" s="58">
        <v>213.73590999999999</v>
      </c>
      <c r="F4415" s="58">
        <v>367.14144999999996</v>
      </c>
    </row>
    <row r="4416" spans="1:6" s="55" customFormat="1" x14ac:dyDescent="0.25">
      <c r="A4416" s="51" t="str">
        <f t="shared" si="68"/>
        <v>A</v>
      </c>
      <c r="B4416" s="59" t="s">
        <v>258</v>
      </c>
      <c r="C4416" s="60" t="s">
        <v>11</v>
      </c>
      <c r="D4416" s="61">
        <v>228.10068000000001</v>
      </c>
      <c r="E4416" s="61">
        <v>208.749</v>
      </c>
      <c r="F4416" s="61">
        <v>19.351680000000002</v>
      </c>
    </row>
    <row r="4417" spans="1:6" s="55" customFormat="1" x14ac:dyDescent="0.25">
      <c r="A4417" s="51" t="str">
        <f t="shared" si="68"/>
        <v>A</v>
      </c>
      <c r="B4417" s="59" t="s">
        <v>258</v>
      </c>
      <c r="C4417" s="60" t="s">
        <v>12</v>
      </c>
      <c r="D4417" s="61">
        <v>329.08552000000003</v>
      </c>
      <c r="E4417" s="61">
        <v>4.98691</v>
      </c>
      <c r="F4417" s="61">
        <v>324.09861000000001</v>
      </c>
    </row>
    <row r="4418" spans="1:6" s="55" customFormat="1" x14ac:dyDescent="0.25">
      <c r="A4418" s="51" t="str">
        <f t="shared" si="68"/>
        <v>A</v>
      </c>
      <c r="B4418" s="59" t="s">
        <v>258</v>
      </c>
      <c r="C4418" s="60" t="s">
        <v>16</v>
      </c>
      <c r="D4418" s="61">
        <v>23.69116</v>
      </c>
      <c r="E4418" s="61">
        <v>0</v>
      </c>
      <c r="F4418" s="61">
        <v>23.69116</v>
      </c>
    </row>
    <row r="4419" spans="1:6" s="55" customFormat="1" ht="36.75" thickBot="1" x14ac:dyDescent="0.3">
      <c r="A4419" s="51" t="str">
        <f t="shared" si="68"/>
        <v>A</v>
      </c>
      <c r="B4419" s="52" t="s">
        <v>1983</v>
      </c>
      <c r="C4419" s="53" t="s">
        <v>1984</v>
      </c>
      <c r="D4419" s="54">
        <v>317.50612000000001</v>
      </c>
      <c r="E4419" s="54">
        <v>209.81393</v>
      </c>
      <c r="F4419" s="54">
        <v>107.69219</v>
      </c>
    </row>
    <row r="4420" spans="1:6" s="55" customFormat="1" ht="15.75" thickTop="1" x14ac:dyDescent="0.25">
      <c r="A4420" s="51" t="str">
        <f t="shared" ref="A4420:A4483" si="69">IF(OR(D4420&lt;&gt;0,),"A","B")</f>
        <v>A</v>
      </c>
      <c r="B4420" s="56" t="s">
        <v>258</v>
      </c>
      <c r="C4420" s="57" t="s">
        <v>10</v>
      </c>
      <c r="D4420" s="58">
        <v>317.50612000000001</v>
      </c>
      <c r="E4420" s="58">
        <v>209.81393</v>
      </c>
      <c r="F4420" s="58">
        <v>107.69219</v>
      </c>
    </row>
    <row r="4421" spans="1:6" s="55" customFormat="1" x14ac:dyDescent="0.25">
      <c r="A4421" s="51" t="str">
        <f t="shared" si="69"/>
        <v>A</v>
      </c>
      <c r="B4421" s="59" t="s">
        <v>258</v>
      </c>
      <c r="C4421" s="60" t="s">
        <v>11</v>
      </c>
      <c r="D4421" s="61">
        <v>208.88892999999999</v>
      </c>
      <c r="E4421" s="61">
        <v>184.06393</v>
      </c>
      <c r="F4421" s="61">
        <v>24.824999999999999</v>
      </c>
    </row>
    <row r="4422" spans="1:6" s="55" customFormat="1" x14ac:dyDescent="0.25">
      <c r="A4422" s="51" t="str">
        <f t="shared" si="69"/>
        <v>A</v>
      </c>
      <c r="B4422" s="59" t="s">
        <v>258</v>
      </c>
      <c r="C4422" s="60" t="s">
        <v>12</v>
      </c>
      <c r="D4422" s="61">
        <v>99.217669999999998</v>
      </c>
      <c r="E4422" s="61">
        <v>21.66</v>
      </c>
      <c r="F4422" s="61">
        <v>77.557670000000002</v>
      </c>
    </row>
    <row r="4423" spans="1:6" s="55" customFormat="1" x14ac:dyDescent="0.25">
      <c r="A4423" s="51" t="str">
        <f t="shared" si="69"/>
        <v>A</v>
      </c>
      <c r="B4423" s="59" t="s">
        <v>258</v>
      </c>
      <c r="C4423" s="60" t="s">
        <v>15</v>
      </c>
      <c r="D4423" s="61">
        <v>4.09</v>
      </c>
      <c r="E4423" s="61">
        <v>4.09</v>
      </c>
      <c r="F4423" s="61">
        <v>0</v>
      </c>
    </row>
    <row r="4424" spans="1:6" s="55" customFormat="1" x14ac:dyDescent="0.25">
      <c r="A4424" s="51" t="str">
        <f t="shared" si="69"/>
        <v>A</v>
      </c>
      <c r="B4424" s="59" t="s">
        <v>258</v>
      </c>
      <c r="C4424" s="60" t="s">
        <v>16</v>
      </c>
      <c r="D4424" s="61">
        <v>5.30952</v>
      </c>
      <c r="E4424" s="61">
        <v>0</v>
      </c>
      <c r="F4424" s="61">
        <v>5.30952</v>
      </c>
    </row>
    <row r="4425" spans="1:6" s="55" customFormat="1" ht="36.75" thickBot="1" x14ac:dyDescent="0.3">
      <c r="A4425" s="51" t="str">
        <f t="shared" si="69"/>
        <v>A</v>
      </c>
      <c r="B4425" s="52" t="s">
        <v>1985</v>
      </c>
      <c r="C4425" s="53" t="s">
        <v>1986</v>
      </c>
      <c r="D4425" s="54">
        <v>293.56957999999997</v>
      </c>
      <c r="E4425" s="54">
        <v>262.50292999999999</v>
      </c>
      <c r="F4425" s="54">
        <v>31.066650000000003</v>
      </c>
    </row>
    <row r="4426" spans="1:6" s="55" customFormat="1" ht="15.75" thickTop="1" x14ac:dyDescent="0.25">
      <c r="A4426" s="51" t="str">
        <f t="shared" si="69"/>
        <v>A</v>
      </c>
      <c r="B4426" s="56" t="s">
        <v>258</v>
      </c>
      <c r="C4426" s="57" t="s">
        <v>10</v>
      </c>
      <c r="D4426" s="58">
        <v>258.59557999999998</v>
      </c>
      <c r="E4426" s="58">
        <v>227.52893</v>
      </c>
      <c r="F4426" s="58">
        <v>31.066650000000003</v>
      </c>
    </row>
    <row r="4427" spans="1:6" s="55" customFormat="1" x14ac:dyDescent="0.25">
      <c r="A4427" s="51" t="str">
        <f t="shared" si="69"/>
        <v>A</v>
      </c>
      <c r="B4427" s="59" t="s">
        <v>258</v>
      </c>
      <c r="C4427" s="60" t="s">
        <v>11</v>
      </c>
      <c r="D4427" s="61">
        <v>209.63392999999999</v>
      </c>
      <c r="E4427" s="61">
        <v>204.06592999999998</v>
      </c>
      <c r="F4427" s="61">
        <v>5.5679999999999996</v>
      </c>
    </row>
    <row r="4428" spans="1:6" s="55" customFormat="1" x14ac:dyDescent="0.25">
      <c r="A4428" s="51" t="str">
        <f t="shared" si="69"/>
        <v>A</v>
      </c>
      <c r="B4428" s="59" t="s">
        <v>258</v>
      </c>
      <c r="C4428" s="60" t="s">
        <v>12</v>
      </c>
      <c r="D4428" s="61">
        <v>48.961650000000006</v>
      </c>
      <c r="E4428" s="61">
        <v>23.463000000000001</v>
      </c>
      <c r="F4428" s="61">
        <v>25.498650000000001</v>
      </c>
    </row>
    <row r="4429" spans="1:6" s="55" customFormat="1" x14ac:dyDescent="0.25">
      <c r="A4429" s="51" t="str">
        <f t="shared" si="69"/>
        <v>A</v>
      </c>
      <c r="B4429" s="56" t="s">
        <v>258</v>
      </c>
      <c r="C4429" s="57" t="s">
        <v>17</v>
      </c>
      <c r="D4429" s="58">
        <v>34.973999999999997</v>
      </c>
      <c r="E4429" s="58">
        <v>34.973999999999997</v>
      </c>
      <c r="F4429" s="58">
        <v>0</v>
      </c>
    </row>
    <row r="4430" spans="1:6" s="55" customFormat="1" ht="36.75" thickBot="1" x14ac:dyDescent="0.3">
      <c r="A4430" s="51" t="str">
        <f t="shared" si="69"/>
        <v>A</v>
      </c>
      <c r="B4430" s="52" t="s">
        <v>1987</v>
      </c>
      <c r="C4430" s="53" t="s">
        <v>1988</v>
      </c>
      <c r="D4430" s="54">
        <v>454.64526999999998</v>
      </c>
      <c r="E4430" s="54">
        <v>377.38929999999999</v>
      </c>
      <c r="F4430" s="54">
        <v>77.255970000000005</v>
      </c>
    </row>
    <row r="4431" spans="1:6" s="55" customFormat="1" ht="15.75" thickTop="1" x14ac:dyDescent="0.25">
      <c r="A4431" s="51" t="str">
        <f t="shared" si="69"/>
        <v>A</v>
      </c>
      <c r="B4431" s="56" t="s">
        <v>258</v>
      </c>
      <c r="C4431" s="57" t="s">
        <v>10</v>
      </c>
      <c r="D4431" s="58">
        <v>450.50027</v>
      </c>
      <c r="E4431" s="58">
        <v>377.38929999999999</v>
      </c>
      <c r="F4431" s="58">
        <v>73.110969999999995</v>
      </c>
    </row>
    <row r="4432" spans="1:6" s="55" customFormat="1" x14ac:dyDescent="0.25">
      <c r="A4432" s="51" t="str">
        <f t="shared" si="69"/>
        <v>A</v>
      </c>
      <c r="B4432" s="59" t="s">
        <v>258</v>
      </c>
      <c r="C4432" s="60" t="s">
        <v>11</v>
      </c>
      <c r="D4432" s="61">
        <v>186.25121999999999</v>
      </c>
      <c r="E4432" s="61">
        <v>186.25121999999999</v>
      </c>
      <c r="F4432" s="61">
        <v>0</v>
      </c>
    </row>
    <row r="4433" spans="1:6" s="55" customFormat="1" x14ac:dyDescent="0.25">
      <c r="A4433" s="51" t="str">
        <f t="shared" si="69"/>
        <v>A</v>
      </c>
      <c r="B4433" s="59" t="s">
        <v>258</v>
      </c>
      <c r="C4433" s="60" t="s">
        <v>12</v>
      </c>
      <c r="D4433" s="61">
        <v>262.88759999999996</v>
      </c>
      <c r="E4433" s="61">
        <v>191.13807999999997</v>
      </c>
      <c r="F4433" s="61">
        <v>71.749520000000004</v>
      </c>
    </row>
    <row r="4434" spans="1:6" s="55" customFormat="1" x14ac:dyDescent="0.25">
      <c r="A4434" s="51" t="str">
        <f t="shared" si="69"/>
        <v>A</v>
      </c>
      <c r="B4434" s="59" t="s">
        <v>258</v>
      </c>
      <c r="C4434" s="60" t="s">
        <v>16</v>
      </c>
      <c r="D4434" s="61">
        <v>1.36145</v>
      </c>
      <c r="E4434" s="61">
        <v>0</v>
      </c>
      <c r="F4434" s="61">
        <v>1.36145</v>
      </c>
    </row>
    <row r="4435" spans="1:6" s="55" customFormat="1" x14ac:dyDescent="0.25">
      <c r="A4435" s="51" t="str">
        <f t="shared" si="69"/>
        <v>A</v>
      </c>
      <c r="B4435" s="56" t="s">
        <v>258</v>
      </c>
      <c r="C4435" s="57" t="s">
        <v>17</v>
      </c>
      <c r="D4435" s="58">
        <v>4.1449999999999996</v>
      </c>
      <c r="E4435" s="58">
        <v>0</v>
      </c>
      <c r="F4435" s="58">
        <v>4.1449999999999996</v>
      </c>
    </row>
    <row r="4436" spans="1:6" s="55" customFormat="1" ht="18.75" thickBot="1" x14ac:dyDescent="0.3">
      <c r="A4436" s="51" t="str">
        <f t="shared" si="69"/>
        <v>A</v>
      </c>
      <c r="B4436" s="52" t="s">
        <v>1989</v>
      </c>
      <c r="C4436" s="53" t="s">
        <v>1990</v>
      </c>
      <c r="D4436" s="54">
        <v>782.56672000000003</v>
      </c>
      <c r="E4436" s="54">
        <v>476.43041000000005</v>
      </c>
      <c r="F4436" s="54">
        <v>306.13631000000004</v>
      </c>
    </row>
    <row r="4437" spans="1:6" s="55" customFormat="1" ht="15.75" thickTop="1" x14ac:dyDescent="0.25">
      <c r="A4437" s="51" t="str">
        <f t="shared" si="69"/>
        <v>A</v>
      </c>
      <c r="B4437" s="56" t="s">
        <v>258</v>
      </c>
      <c r="C4437" s="57" t="s">
        <v>10</v>
      </c>
      <c r="D4437" s="58">
        <v>780.47072000000003</v>
      </c>
      <c r="E4437" s="58">
        <v>476.43041000000005</v>
      </c>
      <c r="F4437" s="58">
        <v>304.04031000000003</v>
      </c>
    </row>
    <row r="4438" spans="1:6" s="55" customFormat="1" x14ac:dyDescent="0.25">
      <c r="A4438" s="51" t="str">
        <f t="shared" si="69"/>
        <v>A</v>
      </c>
      <c r="B4438" s="59" t="s">
        <v>258</v>
      </c>
      <c r="C4438" s="60" t="s">
        <v>11</v>
      </c>
      <c r="D4438" s="61">
        <v>536.09850000000006</v>
      </c>
      <c r="E4438" s="61">
        <v>401.4785</v>
      </c>
      <c r="F4438" s="61">
        <v>134.62</v>
      </c>
    </row>
    <row r="4439" spans="1:6" s="55" customFormat="1" x14ac:dyDescent="0.25">
      <c r="A4439" s="51" t="str">
        <f t="shared" si="69"/>
        <v>A</v>
      </c>
      <c r="B4439" s="59" t="s">
        <v>258</v>
      </c>
      <c r="C4439" s="60" t="s">
        <v>12</v>
      </c>
      <c r="D4439" s="61">
        <v>238.97282000000001</v>
      </c>
      <c r="E4439" s="61">
        <v>70.864910000000009</v>
      </c>
      <c r="F4439" s="61">
        <v>168.10791</v>
      </c>
    </row>
    <row r="4440" spans="1:6" s="55" customFormat="1" x14ac:dyDescent="0.25">
      <c r="A4440" s="51" t="str">
        <f t="shared" si="69"/>
        <v>A</v>
      </c>
      <c r="B4440" s="59" t="s">
        <v>258</v>
      </c>
      <c r="C4440" s="60" t="s">
        <v>15</v>
      </c>
      <c r="D4440" s="61">
        <v>4.0869999999999997</v>
      </c>
      <c r="E4440" s="61">
        <v>4.0869999999999997</v>
      </c>
      <c r="F4440" s="61">
        <v>0</v>
      </c>
    </row>
    <row r="4441" spans="1:6" s="55" customFormat="1" x14ac:dyDescent="0.25">
      <c r="A4441" s="51" t="str">
        <f t="shared" si="69"/>
        <v>A</v>
      </c>
      <c r="B4441" s="59" t="s">
        <v>258</v>
      </c>
      <c r="C4441" s="60" t="s">
        <v>16</v>
      </c>
      <c r="D4441" s="61">
        <v>1.3124</v>
      </c>
      <c r="E4441" s="61">
        <v>0</v>
      </c>
      <c r="F4441" s="61">
        <v>1.3124</v>
      </c>
    </row>
    <row r="4442" spans="1:6" s="55" customFormat="1" x14ac:dyDescent="0.25">
      <c r="A4442" s="51" t="str">
        <f t="shared" si="69"/>
        <v>A</v>
      </c>
      <c r="B4442" s="56" t="s">
        <v>258</v>
      </c>
      <c r="C4442" s="57" t="s">
        <v>17</v>
      </c>
      <c r="D4442" s="58">
        <v>2.0960000000000001</v>
      </c>
      <c r="E4442" s="58">
        <v>0</v>
      </c>
      <c r="F4442" s="58">
        <v>2.0960000000000001</v>
      </c>
    </row>
    <row r="4443" spans="1:6" s="55" customFormat="1" ht="36.75" thickBot="1" x14ac:dyDescent="0.3">
      <c r="A4443" s="51" t="str">
        <f t="shared" si="69"/>
        <v>A</v>
      </c>
      <c r="B4443" s="52" t="s">
        <v>1991</v>
      </c>
      <c r="C4443" s="53" t="s">
        <v>1992</v>
      </c>
      <c r="D4443" s="54">
        <v>978.12593000000015</v>
      </c>
      <c r="E4443" s="54">
        <v>874.80044000000009</v>
      </c>
      <c r="F4443" s="54">
        <v>103.32549</v>
      </c>
    </row>
    <row r="4444" spans="1:6" s="55" customFormat="1" ht="15.75" thickTop="1" x14ac:dyDescent="0.25">
      <c r="A4444" s="51" t="str">
        <f t="shared" si="69"/>
        <v>A</v>
      </c>
      <c r="B4444" s="56" t="s">
        <v>258</v>
      </c>
      <c r="C4444" s="57" t="s">
        <v>10</v>
      </c>
      <c r="D4444" s="58">
        <v>976.22593000000006</v>
      </c>
      <c r="E4444" s="58">
        <v>874.80044000000009</v>
      </c>
      <c r="F4444" s="58">
        <v>101.42549000000001</v>
      </c>
    </row>
    <row r="4445" spans="1:6" s="55" customFormat="1" x14ac:dyDescent="0.25">
      <c r="A4445" s="51" t="str">
        <f t="shared" si="69"/>
        <v>A</v>
      </c>
      <c r="B4445" s="59" t="s">
        <v>258</v>
      </c>
      <c r="C4445" s="60" t="s">
        <v>11</v>
      </c>
      <c r="D4445" s="61">
        <v>756.53012999999999</v>
      </c>
      <c r="E4445" s="61">
        <v>743.80052000000001</v>
      </c>
      <c r="F4445" s="61">
        <v>12.729610000000001</v>
      </c>
    </row>
    <row r="4446" spans="1:6" s="55" customFormat="1" x14ac:dyDescent="0.25">
      <c r="A4446" s="51" t="str">
        <f t="shared" si="69"/>
        <v>A</v>
      </c>
      <c r="B4446" s="59" t="s">
        <v>258</v>
      </c>
      <c r="C4446" s="60" t="s">
        <v>12</v>
      </c>
      <c r="D4446" s="61">
        <v>201.16531000000001</v>
      </c>
      <c r="E4446" s="61">
        <v>129.99992</v>
      </c>
      <c r="F4446" s="61">
        <v>71.165390000000002</v>
      </c>
    </row>
    <row r="4447" spans="1:6" s="55" customFormat="1" x14ac:dyDescent="0.25">
      <c r="A4447" s="51" t="str">
        <f t="shared" si="69"/>
        <v>A</v>
      </c>
      <c r="B4447" s="59" t="s">
        <v>258</v>
      </c>
      <c r="C4447" s="60" t="s">
        <v>16</v>
      </c>
      <c r="D4447" s="61">
        <v>18.53049</v>
      </c>
      <c r="E4447" s="61">
        <v>1</v>
      </c>
      <c r="F4447" s="61">
        <v>17.53049</v>
      </c>
    </row>
    <row r="4448" spans="1:6" s="55" customFormat="1" x14ac:dyDescent="0.25">
      <c r="A4448" s="51" t="str">
        <f t="shared" si="69"/>
        <v>A</v>
      </c>
      <c r="B4448" s="56" t="s">
        <v>258</v>
      </c>
      <c r="C4448" s="57" t="s">
        <v>17</v>
      </c>
      <c r="D4448" s="58">
        <v>1.9</v>
      </c>
      <c r="E4448" s="58">
        <v>0</v>
      </c>
      <c r="F4448" s="58">
        <v>1.9</v>
      </c>
    </row>
    <row r="4449" spans="1:6" s="55" customFormat="1" ht="36.75" thickBot="1" x14ac:dyDescent="0.3">
      <c r="A4449" s="51" t="str">
        <f t="shared" si="69"/>
        <v>A</v>
      </c>
      <c r="B4449" s="52" t="s">
        <v>1993</v>
      </c>
      <c r="C4449" s="53" t="s">
        <v>1994</v>
      </c>
      <c r="D4449" s="54">
        <v>849.62180999999998</v>
      </c>
      <c r="E4449" s="54">
        <v>849.62180999999998</v>
      </c>
      <c r="F4449" s="54">
        <v>0</v>
      </c>
    </row>
    <row r="4450" spans="1:6" s="55" customFormat="1" ht="15.75" thickTop="1" x14ac:dyDescent="0.25">
      <c r="A4450" s="51" t="str">
        <f t="shared" si="69"/>
        <v>A</v>
      </c>
      <c r="B4450" s="56" t="s">
        <v>258</v>
      </c>
      <c r="C4450" s="57" t="s">
        <v>10</v>
      </c>
      <c r="D4450" s="58">
        <v>848.12180999999998</v>
      </c>
      <c r="E4450" s="58">
        <v>848.12180999999998</v>
      </c>
      <c r="F4450" s="58">
        <v>0</v>
      </c>
    </row>
    <row r="4451" spans="1:6" s="55" customFormat="1" x14ac:dyDescent="0.25">
      <c r="A4451" s="51" t="str">
        <f t="shared" si="69"/>
        <v>A</v>
      </c>
      <c r="B4451" s="59" t="s">
        <v>258</v>
      </c>
      <c r="C4451" s="60" t="s">
        <v>11</v>
      </c>
      <c r="D4451" s="61">
        <v>100.16967</v>
      </c>
      <c r="E4451" s="61">
        <v>100.16967</v>
      </c>
      <c r="F4451" s="61">
        <v>0</v>
      </c>
    </row>
    <row r="4452" spans="1:6" s="55" customFormat="1" x14ac:dyDescent="0.25">
      <c r="A4452" s="51" t="str">
        <f t="shared" si="69"/>
        <v>A</v>
      </c>
      <c r="B4452" s="59" t="s">
        <v>258</v>
      </c>
      <c r="C4452" s="60" t="s">
        <v>12</v>
      </c>
      <c r="D4452" s="61">
        <v>239.86687000000001</v>
      </c>
      <c r="E4452" s="61">
        <v>239.86687000000001</v>
      </c>
      <c r="F4452" s="61">
        <v>0</v>
      </c>
    </row>
    <row r="4453" spans="1:6" s="55" customFormat="1" x14ac:dyDescent="0.25">
      <c r="A4453" s="51" t="str">
        <f t="shared" si="69"/>
        <v>A</v>
      </c>
      <c r="B4453" s="59" t="s">
        <v>258</v>
      </c>
      <c r="C4453" s="60" t="s">
        <v>14</v>
      </c>
      <c r="D4453" s="61">
        <v>9.5380000000000003</v>
      </c>
      <c r="E4453" s="61">
        <v>9.5380000000000003</v>
      </c>
      <c r="F4453" s="61">
        <v>0</v>
      </c>
    </row>
    <row r="4454" spans="1:6" s="55" customFormat="1" x14ac:dyDescent="0.25">
      <c r="A4454" s="51" t="str">
        <f t="shared" si="69"/>
        <v>A</v>
      </c>
      <c r="B4454" s="59" t="s">
        <v>258</v>
      </c>
      <c r="C4454" s="60" t="s">
        <v>15</v>
      </c>
      <c r="D4454" s="61">
        <v>2.5503299999999998</v>
      </c>
      <c r="E4454" s="61">
        <v>2.5503299999999998</v>
      </c>
      <c r="F4454" s="61">
        <v>0</v>
      </c>
    </row>
    <row r="4455" spans="1:6" s="55" customFormat="1" x14ac:dyDescent="0.25">
      <c r="A4455" s="51" t="str">
        <f t="shared" si="69"/>
        <v>A</v>
      </c>
      <c r="B4455" s="59" t="s">
        <v>258</v>
      </c>
      <c r="C4455" s="60" t="s">
        <v>16</v>
      </c>
      <c r="D4455" s="61">
        <v>495.99694</v>
      </c>
      <c r="E4455" s="61">
        <v>495.99694</v>
      </c>
      <c r="F4455" s="61">
        <v>0</v>
      </c>
    </row>
    <row r="4456" spans="1:6" s="55" customFormat="1" x14ac:dyDescent="0.25">
      <c r="A4456" s="51" t="str">
        <f t="shared" si="69"/>
        <v>A</v>
      </c>
      <c r="B4456" s="56" t="s">
        <v>258</v>
      </c>
      <c r="C4456" s="57" t="s">
        <v>17</v>
      </c>
      <c r="D4456" s="58">
        <v>1.5</v>
      </c>
      <c r="E4456" s="58">
        <v>1.5</v>
      </c>
      <c r="F4456" s="58">
        <v>0</v>
      </c>
    </row>
    <row r="4457" spans="1:6" s="55" customFormat="1" ht="18.75" thickBot="1" x14ac:dyDescent="0.3">
      <c r="A4457" s="51" t="str">
        <f t="shared" si="69"/>
        <v>A</v>
      </c>
      <c r="B4457" s="52" t="s">
        <v>1995</v>
      </c>
      <c r="C4457" s="53" t="s">
        <v>1996</v>
      </c>
      <c r="D4457" s="54">
        <v>86.905429999999996</v>
      </c>
      <c r="E4457" s="54">
        <v>80.00542999999999</v>
      </c>
      <c r="F4457" s="54">
        <v>6.9</v>
      </c>
    </row>
    <row r="4458" spans="1:6" s="55" customFormat="1" ht="15.75" thickTop="1" x14ac:dyDescent="0.25">
      <c r="A4458" s="51" t="str">
        <f t="shared" si="69"/>
        <v>A</v>
      </c>
      <c r="B4458" s="56" t="s">
        <v>258</v>
      </c>
      <c r="C4458" s="57" t="s">
        <v>10</v>
      </c>
      <c r="D4458" s="58">
        <v>86.905429999999996</v>
      </c>
      <c r="E4458" s="58">
        <v>80.00542999999999</v>
      </c>
      <c r="F4458" s="58">
        <v>6.9</v>
      </c>
    </row>
    <row r="4459" spans="1:6" s="55" customFormat="1" x14ac:dyDescent="0.25">
      <c r="A4459" s="51" t="str">
        <f t="shared" si="69"/>
        <v>A</v>
      </c>
      <c r="B4459" s="59" t="s">
        <v>258</v>
      </c>
      <c r="C4459" s="60" t="s">
        <v>11</v>
      </c>
      <c r="D4459" s="61">
        <v>75.925000000000011</v>
      </c>
      <c r="E4459" s="61">
        <v>69.025000000000006</v>
      </c>
      <c r="F4459" s="61">
        <v>6.9</v>
      </c>
    </row>
    <row r="4460" spans="1:6" s="55" customFormat="1" x14ac:dyDescent="0.25">
      <c r="A4460" s="51" t="str">
        <f t="shared" si="69"/>
        <v>A</v>
      </c>
      <c r="B4460" s="59" t="s">
        <v>258</v>
      </c>
      <c r="C4460" s="60" t="s">
        <v>12</v>
      </c>
      <c r="D4460" s="61">
        <v>10.98043</v>
      </c>
      <c r="E4460" s="61">
        <v>10.98043</v>
      </c>
      <c r="F4460" s="61">
        <v>0</v>
      </c>
    </row>
    <row r="4461" spans="1:6" s="55" customFormat="1" ht="36.75" thickBot="1" x14ac:dyDescent="0.3">
      <c r="A4461" s="51" t="str">
        <f t="shared" si="69"/>
        <v>A</v>
      </c>
      <c r="B4461" s="52" t="s">
        <v>1997</v>
      </c>
      <c r="C4461" s="53" t="s">
        <v>1998</v>
      </c>
      <c r="D4461" s="54">
        <v>177.25360999999998</v>
      </c>
      <c r="E4461" s="54">
        <v>151.84220999999999</v>
      </c>
      <c r="F4461" s="54">
        <v>25.4114</v>
      </c>
    </row>
    <row r="4462" spans="1:6" s="55" customFormat="1" ht="15.75" thickTop="1" x14ac:dyDescent="0.25">
      <c r="A4462" s="51" t="str">
        <f t="shared" si="69"/>
        <v>A</v>
      </c>
      <c r="B4462" s="56" t="s">
        <v>258</v>
      </c>
      <c r="C4462" s="57" t="s">
        <v>10</v>
      </c>
      <c r="D4462" s="58">
        <v>177.25360999999998</v>
      </c>
      <c r="E4462" s="58">
        <v>151.84220999999999</v>
      </c>
      <c r="F4462" s="58">
        <v>25.4114</v>
      </c>
    </row>
    <row r="4463" spans="1:6" s="55" customFormat="1" x14ac:dyDescent="0.25">
      <c r="A4463" s="51" t="str">
        <f t="shared" si="69"/>
        <v>A</v>
      </c>
      <c r="B4463" s="59" t="s">
        <v>258</v>
      </c>
      <c r="C4463" s="60" t="s">
        <v>11</v>
      </c>
      <c r="D4463" s="61">
        <v>127.74000000000001</v>
      </c>
      <c r="E4463" s="61">
        <v>125.825</v>
      </c>
      <c r="F4463" s="61">
        <v>1.915</v>
      </c>
    </row>
    <row r="4464" spans="1:6" s="55" customFormat="1" x14ac:dyDescent="0.25">
      <c r="A4464" s="51" t="str">
        <f t="shared" si="69"/>
        <v>A</v>
      </c>
      <c r="B4464" s="59" t="s">
        <v>258</v>
      </c>
      <c r="C4464" s="60" t="s">
        <v>12</v>
      </c>
      <c r="D4464" s="61">
        <v>48.795069999999996</v>
      </c>
      <c r="E4464" s="61">
        <v>26.017209999999999</v>
      </c>
      <c r="F4464" s="61">
        <v>22.77786</v>
      </c>
    </row>
    <row r="4465" spans="1:6" s="55" customFormat="1" x14ac:dyDescent="0.25">
      <c r="A4465" s="51" t="str">
        <f t="shared" si="69"/>
        <v>A</v>
      </c>
      <c r="B4465" s="59" t="s">
        <v>258</v>
      </c>
      <c r="C4465" s="60" t="s">
        <v>16</v>
      </c>
      <c r="D4465" s="61">
        <v>0.71853999999999996</v>
      </c>
      <c r="E4465" s="61">
        <v>0</v>
      </c>
      <c r="F4465" s="61">
        <v>0.71853999999999996</v>
      </c>
    </row>
    <row r="4466" spans="1:6" s="55" customFormat="1" ht="36.75" thickBot="1" x14ac:dyDescent="0.3">
      <c r="A4466" s="51" t="str">
        <f t="shared" si="69"/>
        <v>A</v>
      </c>
      <c r="B4466" s="52" t="s">
        <v>1999</v>
      </c>
      <c r="C4466" s="53" t="s">
        <v>2000</v>
      </c>
      <c r="D4466" s="54">
        <v>521.68963999999994</v>
      </c>
      <c r="E4466" s="54">
        <v>313.03672999999998</v>
      </c>
      <c r="F4466" s="54">
        <v>208.65290999999999</v>
      </c>
    </row>
    <row r="4467" spans="1:6" s="55" customFormat="1" ht="15.75" thickTop="1" x14ac:dyDescent="0.25">
      <c r="A4467" s="51" t="str">
        <f t="shared" si="69"/>
        <v>A</v>
      </c>
      <c r="B4467" s="56" t="s">
        <v>258</v>
      </c>
      <c r="C4467" s="57" t="s">
        <v>10</v>
      </c>
      <c r="D4467" s="58">
        <v>521.68963999999994</v>
      </c>
      <c r="E4467" s="58">
        <v>313.03672999999998</v>
      </c>
      <c r="F4467" s="58">
        <v>208.65290999999999</v>
      </c>
    </row>
    <row r="4468" spans="1:6" s="55" customFormat="1" x14ac:dyDescent="0.25">
      <c r="A4468" s="51" t="str">
        <f t="shared" si="69"/>
        <v>A</v>
      </c>
      <c r="B4468" s="59" t="s">
        <v>258</v>
      </c>
      <c r="C4468" s="60" t="s">
        <v>11</v>
      </c>
      <c r="D4468" s="61">
        <v>288.91741999999994</v>
      </c>
      <c r="E4468" s="61">
        <v>280.21128999999996</v>
      </c>
      <c r="F4468" s="61">
        <v>8.7061299999999999</v>
      </c>
    </row>
    <row r="4469" spans="1:6" s="55" customFormat="1" x14ac:dyDescent="0.25">
      <c r="A4469" s="51" t="str">
        <f t="shared" si="69"/>
        <v>A</v>
      </c>
      <c r="B4469" s="59" t="s">
        <v>258</v>
      </c>
      <c r="C4469" s="60" t="s">
        <v>12</v>
      </c>
      <c r="D4469" s="61">
        <v>198.04221999999999</v>
      </c>
      <c r="E4469" s="61">
        <v>32.82544</v>
      </c>
      <c r="F4469" s="61">
        <v>165.21678</v>
      </c>
    </row>
    <row r="4470" spans="1:6" s="55" customFormat="1" x14ac:dyDescent="0.25">
      <c r="A4470" s="51" t="str">
        <f t="shared" si="69"/>
        <v>A</v>
      </c>
      <c r="B4470" s="59" t="s">
        <v>258</v>
      </c>
      <c r="C4470" s="60" t="s">
        <v>16</v>
      </c>
      <c r="D4470" s="61">
        <v>34.729999999999997</v>
      </c>
      <c r="E4470" s="61">
        <v>0</v>
      </c>
      <c r="F4470" s="61">
        <v>34.729999999999997</v>
      </c>
    </row>
    <row r="4471" spans="1:6" s="55" customFormat="1" ht="36.75" thickBot="1" x14ac:dyDescent="0.3">
      <c r="A4471" s="51" t="str">
        <f t="shared" si="69"/>
        <v>A</v>
      </c>
      <c r="B4471" s="52" t="s">
        <v>2001</v>
      </c>
      <c r="C4471" s="53" t="s">
        <v>2002</v>
      </c>
      <c r="D4471" s="54">
        <v>423.48331999999994</v>
      </c>
      <c r="E4471" s="54">
        <v>344.39371999999997</v>
      </c>
      <c r="F4471" s="54">
        <v>79.08959999999999</v>
      </c>
    </row>
    <row r="4472" spans="1:6" s="55" customFormat="1" ht="15.75" thickTop="1" x14ac:dyDescent="0.25">
      <c r="A4472" s="51" t="str">
        <f t="shared" si="69"/>
        <v>A</v>
      </c>
      <c r="B4472" s="56" t="s">
        <v>258</v>
      </c>
      <c r="C4472" s="57" t="s">
        <v>10</v>
      </c>
      <c r="D4472" s="58">
        <v>422.28531999999996</v>
      </c>
      <c r="E4472" s="58">
        <v>344.39371999999997</v>
      </c>
      <c r="F4472" s="58">
        <v>77.891599999999997</v>
      </c>
    </row>
    <row r="4473" spans="1:6" s="55" customFormat="1" x14ac:dyDescent="0.25">
      <c r="A4473" s="51" t="str">
        <f t="shared" si="69"/>
        <v>A</v>
      </c>
      <c r="B4473" s="59" t="s">
        <v>258</v>
      </c>
      <c r="C4473" s="60" t="s">
        <v>11</v>
      </c>
      <c r="D4473" s="61">
        <v>294.49871999999999</v>
      </c>
      <c r="E4473" s="61">
        <v>294.49871999999999</v>
      </c>
      <c r="F4473" s="61">
        <v>0</v>
      </c>
    </row>
    <row r="4474" spans="1:6" s="55" customFormat="1" x14ac:dyDescent="0.25">
      <c r="A4474" s="51" t="str">
        <f t="shared" si="69"/>
        <v>A</v>
      </c>
      <c r="B4474" s="59" t="s">
        <v>258</v>
      </c>
      <c r="C4474" s="60" t="s">
        <v>12</v>
      </c>
      <c r="D4474" s="61">
        <v>126.97389999999999</v>
      </c>
      <c r="E4474" s="61">
        <v>49.895000000000003</v>
      </c>
      <c r="F4474" s="61">
        <v>77.07889999999999</v>
      </c>
    </row>
    <row r="4475" spans="1:6" s="55" customFormat="1" x14ac:dyDescent="0.25">
      <c r="A4475" s="51" t="str">
        <f t="shared" si="69"/>
        <v>A</v>
      </c>
      <c r="B4475" s="59" t="s">
        <v>258</v>
      </c>
      <c r="C4475" s="60" t="s">
        <v>16</v>
      </c>
      <c r="D4475" s="61">
        <v>0.81270000000000009</v>
      </c>
      <c r="E4475" s="61">
        <v>0</v>
      </c>
      <c r="F4475" s="61">
        <v>0.81270000000000009</v>
      </c>
    </row>
    <row r="4476" spans="1:6" s="55" customFormat="1" x14ac:dyDescent="0.25">
      <c r="A4476" s="51" t="str">
        <f t="shared" si="69"/>
        <v>A</v>
      </c>
      <c r="B4476" s="56" t="s">
        <v>258</v>
      </c>
      <c r="C4476" s="57" t="s">
        <v>17</v>
      </c>
      <c r="D4476" s="58">
        <v>1.198</v>
      </c>
      <c r="E4476" s="58">
        <v>0</v>
      </c>
      <c r="F4476" s="58">
        <v>1.198</v>
      </c>
    </row>
    <row r="4477" spans="1:6" s="55" customFormat="1" ht="54.75" thickBot="1" x14ac:dyDescent="0.3">
      <c r="A4477" s="51" t="str">
        <f t="shared" si="69"/>
        <v>A</v>
      </c>
      <c r="B4477" s="52" t="s">
        <v>2003</v>
      </c>
      <c r="C4477" s="53" t="s">
        <v>2004</v>
      </c>
      <c r="D4477" s="54">
        <v>129.40308999999999</v>
      </c>
      <c r="E4477" s="54">
        <v>122.18899999999999</v>
      </c>
      <c r="F4477" s="54">
        <v>7.2140900000000006</v>
      </c>
    </row>
    <row r="4478" spans="1:6" s="55" customFormat="1" ht="15.75" thickTop="1" x14ac:dyDescent="0.25">
      <c r="A4478" s="51" t="str">
        <f t="shared" si="69"/>
        <v>A</v>
      </c>
      <c r="B4478" s="56" t="s">
        <v>258</v>
      </c>
      <c r="C4478" s="57" t="s">
        <v>10</v>
      </c>
      <c r="D4478" s="58">
        <v>129.40308999999999</v>
      </c>
      <c r="E4478" s="58">
        <v>122.18899999999999</v>
      </c>
      <c r="F4478" s="58">
        <v>7.2140900000000006</v>
      </c>
    </row>
    <row r="4479" spans="1:6" s="55" customFormat="1" x14ac:dyDescent="0.25">
      <c r="A4479" s="51" t="str">
        <f t="shared" si="69"/>
        <v>A</v>
      </c>
      <c r="B4479" s="59" t="s">
        <v>258</v>
      </c>
      <c r="C4479" s="60" t="s">
        <v>11</v>
      </c>
      <c r="D4479" s="61">
        <v>104.18899999999999</v>
      </c>
      <c r="E4479" s="61">
        <v>104.18899999999999</v>
      </c>
      <c r="F4479" s="61">
        <v>0</v>
      </c>
    </row>
    <row r="4480" spans="1:6" s="55" customFormat="1" x14ac:dyDescent="0.25">
      <c r="A4480" s="51" t="str">
        <f t="shared" si="69"/>
        <v>A</v>
      </c>
      <c r="B4480" s="59" t="s">
        <v>258</v>
      </c>
      <c r="C4480" s="60" t="s">
        <v>12</v>
      </c>
      <c r="D4480" s="61">
        <v>25.214089999999999</v>
      </c>
      <c r="E4480" s="61">
        <v>18</v>
      </c>
      <c r="F4480" s="61">
        <v>7.2140900000000006</v>
      </c>
    </row>
    <row r="4481" spans="1:6" s="55" customFormat="1" ht="54.75" thickBot="1" x14ac:dyDescent="0.3">
      <c r="A4481" s="51" t="str">
        <f t="shared" si="69"/>
        <v>A</v>
      </c>
      <c r="B4481" s="52" t="s">
        <v>2005</v>
      </c>
      <c r="C4481" s="53" t="s">
        <v>2006</v>
      </c>
      <c r="D4481" s="54">
        <v>33.059849999999997</v>
      </c>
      <c r="E4481" s="54">
        <v>33.059849999999997</v>
      </c>
      <c r="F4481" s="54">
        <v>0</v>
      </c>
    </row>
    <row r="4482" spans="1:6" s="55" customFormat="1" ht="15.75" thickTop="1" x14ac:dyDescent="0.25">
      <c r="A4482" s="51" t="str">
        <f t="shared" si="69"/>
        <v>A</v>
      </c>
      <c r="B4482" s="56" t="s">
        <v>258</v>
      </c>
      <c r="C4482" s="57" t="s">
        <v>10</v>
      </c>
      <c r="D4482" s="58">
        <v>33.059849999999997</v>
      </c>
      <c r="E4482" s="58">
        <v>33.059849999999997</v>
      </c>
      <c r="F4482" s="58">
        <v>0</v>
      </c>
    </row>
    <row r="4483" spans="1:6" s="55" customFormat="1" x14ac:dyDescent="0.25">
      <c r="A4483" s="51" t="str">
        <f t="shared" si="69"/>
        <v>A</v>
      </c>
      <c r="B4483" s="59" t="s">
        <v>258</v>
      </c>
      <c r="C4483" s="60" t="s">
        <v>11</v>
      </c>
      <c r="D4483" s="61">
        <v>28.158000000000001</v>
      </c>
      <c r="E4483" s="61">
        <v>28.158000000000001</v>
      </c>
      <c r="F4483" s="61">
        <v>0</v>
      </c>
    </row>
    <row r="4484" spans="1:6" s="55" customFormat="1" x14ac:dyDescent="0.25">
      <c r="A4484" s="51" t="str">
        <f t="shared" ref="A4484:A4547" si="70">IF(OR(D4484&lt;&gt;0,),"A","B")</f>
        <v>A</v>
      </c>
      <c r="B4484" s="59" t="s">
        <v>258</v>
      </c>
      <c r="C4484" s="60" t="s">
        <v>12</v>
      </c>
      <c r="D4484" s="61">
        <v>4.7863500000000005</v>
      </c>
      <c r="E4484" s="61">
        <v>4.7863500000000005</v>
      </c>
      <c r="F4484" s="61">
        <v>0</v>
      </c>
    </row>
    <row r="4485" spans="1:6" s="55" customFormat="1" x14ac:dyDescent="0.25">
      <c r="A4485" s="51" t="str">
        <f t="shared" si="70"/>
        <v>A</v>
      </c>
      <c r="B4485" s="59" t="s">
        <v>258</v>
      </c>
      <c r="C4485" s="60" t="s">
        <v>16</v>
      </c>
      <c r="D4485" s="61">
        <v>0.11550000000000001</v>
      </c>
      <c r="E4485" s="61">
        <v>0.11550000000000001</v>
      </c>
      <c r="F4485" s="61">
        <v>0</v>
      </c>
    </row>
    <row r="4486" spans="1:6" s="55" customFormat="1" ht="36.75" thickBot="1" x14ac:dyDescent="0.3">
      <c r="A4486" s="51" t="str">
        <f t="shared" si="70"/>
        <v>A</v>
      </c>
      <c r="B4486" s="52" t="s">
        <v>2007</v>
      </c>
      <c r="C4486" s="53" t="s">
        <v>193</v>
      </c>
      <c r="D4486" s="54">
        <v>144.70209</v>
      </c>
      <c r="E4486" s="54">
        <v>137.74169000000001</v>
      </c>
      <c r="F4486" s="54">
        <v>6.9603999999999999</v>
      </c>
    </row>
    <row r="4487" spans="1:6" s="55" customFormat="1" ht="15.75" thickTop="1" x14ac:dyDescent="0.25">
      <c r="A4487" s="51" t="str">
        <f t="shared" si="70"/>
        <v>A</v>
      </c>
      <c r="B4487" s="56" t="s">
        <v>258</v>
      </c>
      <c r="C4487" s="57" t="s">
        <v>10</v>
      </c>
      <c r="D4487" s="58">
        <v>144.70209</v>
      </c>
      <c r="E4487" s="58">
        <v>137.74169000000001</v>
      </c>
      <c r="F4487" s="58">
        <v>6.9603999999999999</v>
      </c>
    </row>
    <row r="4488" spans="1:6" s="55" customFormat="1" x14ac:dyDescent="0.25">
      <c r="A4488" s="51" t="str">
        <f t="shared" si="70"/>
        <v>A</v>
      </c>
      <c r="B4488" s="59" t="s">
        <v>258</v>
      </c>
      <c r="C4488" s="60" t="s">
        <v>11</v>
      </c>
      <c r="D4488" s="61">
        <v>135.249</v>
      </c>
      <c r="E4488" s="61">
        <v>135.249</v>
      </c>
      <c r="F4488" s="61">
        <v>0</v>
      </c>
    </row>
    <row r="4489" spans="1:6" s="55" customFormat="1" x14ac:dyDescent="0.25">
      <c r="A4489" s="51" t="str">
        <f t="shared" si="70"/>
        <v>A</v>
      </c>
      <c r="B4489" s="59" t="s">
        <v>258</v>
      </c>
      <c r="C4489" s="60" t="s">
        <v>12</v>
      </c>
      <c r="D4489" s="61">
        <v>9.4530899999999995</v>
      </c>
      <c r="E4489" s="61">
        <v>2.4926900000000001</v>
      </c>
      <c r="F4489" s="61">
        <v>6.9603999999999999</v>
      </c>
    </row>
    <row r="4490" spans="1:6" s="55" customFormat="1" ht="36.75" thickBot="1" x14ac:dyDescent="0.3">
      <c r="A4490" s="51" t="str">
        <f t="shared" si="70"/>
        <v>A</v>
      </c>
      <c r="B4490" s="52" t="s">
        <v>2008</v>
      </c>
      <c r="C4490" s="53" t="s">
        <v>2009</v>
      </c>
      <c r="D4490" s="54">
        <v>34.142499999999998</v>
      </c>
      <c r="E4490" s="54">
        <v>32.475000000000001</v>
      </c>
      <c r="F4490" s="54">
        <v>1.6675</v>
      </c>
    </row>
    <row r="4491" spans="1:6" s="55" customFormat="1" ht="15.75" thickTop="1" x14ac:dyDescent="0.25">
      <c r="A4491" s="51" t="str">
        <f t="shared" si="70"/>
        <v>A</v>
      </c>
      <c r="B4491" s="56" t="s">
        <v>258</v>
      </c>
      <c r="C4491" s="57" t="s">
        <v>10</v>
      </c>
      <c r="D4491" s="58">
        <v>34.142499999999998</v>
      </c>
      <c r="E4491" s="58">
        <v>32.475000000000001</v>
      </c>
      <c r="F4491" s="58">
        <v>1.6675</v>
      </c>
    </row>
    <row r="4492" spans="1:6" s="55" customFormat="1" x14ac:dyDescent="0.25">
      <c r="A4492" s="51" t="str">
        <f t="shared" si="70"/>
        <v>A</v>
      </c>
      <c r="B4492" s="59" t="s">
        <v>258</v>
      </c>
      <c r="C4492" s="60" t="s">
        <v>11</v>
      </c>
      <c r="D4492" s="61">
        <v>32.475000000000001</v>
      </c>
      <c r="E4492" s="61">
        <v>32.475000000000001</v>
      </c>
      <c r="F4492" s="61">
        <v>0</v>
      </c>
    </row>
    <row r="4493" spans="1:6" s="55" customFormat="1" x14ac:dyDescent="0.25">
      <c r="A4493" s="51" t="str">
        <f t="shared" si="70"/>
        <v>A</v>
      </c>
      <c r="B4493" s="59" t="s">
        <v>258</v>
      </c>
      <c r="C4493" s="60" t="s">
        <v>12</v>
      </c>
      <c r="D4493" s="61">
        <v>1.6675</v>
      </c>
      <c r="E4493" s="61">
        <v>0</v>
      </c>
      <c r="F4493" s="61">
        <v>1.6675</v>
      </c>
    </row>
    <row r="4494" spans="1:6" s="55" customFormat="1" ht="18.75" thickBot="1" x14ac:dyDescent="0.3">
      <c r="A4494" s="51" t="str">
        <f t="shared" si="70"/>
        <v>A</v>
      </c>
      <c r="B4494" s="52" t="s">
        <v>2010</v>
      </c>
      <c r="C4494" s="53" t="s">
        <v>2011</v>
      </c>
      <c r="D4494" s="54">
        <v>78.925870000000003</v>
      </c>
      <c r="E4494" s="54">
        <v>69.469110000000001</v>
      </c>
      <c r="F4494" s="54">
        <v>9.4567600000000009</v>
      </c>
    </row>
    <row r="4495" spans="1:6" s="55" customFormat="1" ht="15.75" thickTop="1" x14ac:dyDescent="0.25">
      <c r="A4495" s="51" t="str">
        <f t="shared" si="70"/>
        <v>A</v>
      </c>
      <c r="B4495" s="56" t="s">
        <v>258</v>
      </c>
      <c r="C4495" s="57" t="s">
        <v>10</v>
      </c>
      <c r="D4495" s="58">
        <v>78.925870000000003</v>
      </c>
      <c r="E4495" s="58">
        <v>69.469110000000001</v>
      </c>
      <c r="F4495" s="58">
        <v>9.4567600000000009</v>
      </c>
    </row>
    <row r="4496" spans="1:6" s="55" customFormat="1" x14ac:dyDescent="0.25">
      <c r="A4496" s="51" t="str">
        <f t="shared" si="70"/>
        <v>A</v>
      </c>
      <c r="B4496" s="59" t="s">
        <v>258</v>
      </c>
      <c r="C4496" s="60" t="s">
        <v>11</v>
      </c>
      <c r="D4496" s="61">
        <v>64.694999999999993</v>
      </c>
      <c r="E4496" s="61">
        <v>62.82</v>
      </c>
      <c r="F4496" s="61">
        <v>1.875</v>
      </c>
    </row>
    <row r="4497" spans="1:6" s="55" customFormat="1" x14ac:dyDescent="0.25">
      <c r="A4497" s="51" t="str">
        <f t="shared" si="70"/>
        <v>A</v>
      </c>
      <c r="B4497" s="59" t="s">
        <v>258</v>
      </c>
      <c r="C4497" s="60" t="s">
        <v>12</v>
      </c>
      <c r="D4497" s="61">
        <v>13.54167</v>
      </c>
      <c r="E4497" s="61">
        <v>6.49491</v>
      </c>
      <c r="F4497" s="61">
        <v>7.0467599999999999</v>
      </c>
    </row>
    <row r="4498" spans="1:6" s="55" customFormat="1" x14ac:dyDescent="0.25">
      <c r="A4498" s="51" t="str">
        <f t="shared" si="70"/>
        <v>A</v>
      </c>
      <c r="B4498" s="59" t="s">
        <v>258</v>
      </c>
      <c r="C4498" s="60" t="s">
        <v>16</v>
      </c>
      <c r="D4498" s="61">
        <v>0.68920000000000003</v>
      </c>
      <c r="E4498" s="61">
        <v>0.15419999999999998</v>
      </c>
      <c r="F4498" s="61">
        <v>0.53500000000000003</v>
      </c>
    </row>
    <row r="4499" spans="1:6" s="55" customFormat="1" ht="36.75" thickBot="1" x14ac:dyDescent="0.3">
      <c r="A4499" s="51" t="str">
        <f t="shared" si="70"/>
        <v>A</v>
      </c>
      <c r="B4499" s="52" t="s">
        <v>2012</v>
      </c>
      <c r="C4499" s="53" t="s">
        <v>2013</v>
      </c>
      <c r="D4499" s="54">
        <v>44.581000000000003</v>
      </c>
      <c r="E4499" s="54">
        <v>44.497</v>
      </c>
      <c r="F4499" s="54">
        <v>8.4000000000000005E-2</v>
      </c>
    </row>
    <row r="4500" spans="1:6" s="55" customFormat="1" ht="15.75" thickTop="1" x14ac:dyDescent="0.25">
      <c r="A4500" s="51" t="str">
        <f t="shared" si="70"/>
        <v>A</v>
      </c>
      <c r="B4500" s="56" t="s">
        <v>258</v>
      </c>
      <c r="C4500" s="57" t="s">
        <v>10</v>
      </c>
      <c r="D4500" s="58">
        <v>44.581000000000003</v>
      </c>
      <c r="E4500" s="58">
        <v>44.497</v>
      </c>
      <c r="F4500" s="58">
        <v>8.4000000000000005E-2</v>
      </c>
    </row>
    <row r="4501" spans="1:6" s="55" customFormat="1" x14ac:dyDescent="0.25">
      <c r="A4501" s="51" t="str">
        <f t="shared" si="70"/>
        <v>A</v>
      </c>
      <c r="B4501" s="59" t="s">
        <v>258</v>
      </c>
      <c r="C4501" s="60" t="s">
        <v>11</v>
      </c>
      <c r="D4501" s="61">
        <v>42.997</v>
      </c>
      <c r="E4501" s="61">
        <v>42.997</v>
      </c>
      <c r="F4501" s="61">
        <v>0</v>
      </c>
    </row>
    <row r="4502" spans="1:6" s="55" customFormat="1" x14ac:dyDescent="0.25">
      <c r="A4502" s="51" t="str">
        <f t="shared" si="70"/>
        <v>A</v>
      </c>
      <c r="B4502" s="59" t="s">
        <v>258</v>
      </c>
      <c r="C4502" s="60" t="s">
        <v>12</v>
      </c>
      <c r="D4502" s="61">
        <v>1.5840000000000001</v>
      </c>
      <c r="E4502" s="61">
        <v>1.5</v>
      </c>
      <c r="F4502" s="61">
        <v>8.4000000000000005E-2</v>
      </c>
    </row>
    <row r="4503" spans="1:6" s="55" customFormat="1" ht="18.75" thickBot="1" x14ac:dyDescent="0.3">
      <c r="A4503" s="51" t="str">
        <f t="shared" si="70"/>
        <v>A</v>
      </c>
      <c r="B4503" s="52" t="s">
        <v>2014</v>
      </c>
      <c r="C4503" s="53" t="s">
        <v>164</v>
      </c>
      <c r="D4503" s="54">
        <v>64.739450000000005</v>
      </c>
      <c r="E4503" s="54">
        <v>42.269449999999999</v>
      </c>
      <c r="F4503" s="54">
        <v>22.47</v>
      </c>
    </row>
    <row r="4504" spans="1:6" s="55" customFormat="1" ht="15.75" thickTop="1" x14ac:dyDescent="0.25">
      <c r="A4504" s="51" t="str">
        <f t="shared" si="70"/>
        <v>A</v>
      </c>
      <c r="B4504" s="56" t="s">
        <v>258</v>
      </c>
      <c r="C4504" s="57" t="s">
        <v>10</v>
      </c>
      <c r="D4504" s="58">
        <v>64.739450000000005</v>
      </c>
      <c r="E4504" s="58">
        <v>42.269449999999999</v>
      </c>
      <c r="F4504" s="58">
        <v>22.47</v>
      </c>
    </row>
    <row r="4505" spans="1:6" s="55" customFormat="1" x14ac:dyDescent="0.25">
      <c r="A4505" s="51" t="str">
        <f t="shared" si="70"/>
        <v>A</v>
      </c>
      <c r="B4505" s="59" t="s">
        <v>258</v>
      </c>
      <c r="C4505" s="60" t="s">
        <v>11</v>
      </c>
      <c r="D4505" s="61">
        <v>31.126000000000001</v>
      </c>
      <c r="E4505" s="61">
        <v>30.186</v>
      </c>
      <c r="F4505" s="61">
        <v>0.94</v>
      </c>
    </row>
    <row r="4506" spans="1:6" s="55" customFormat="1" x14ac:dyDescent="0.25">
      <c r="A4506" s="51" t="str">
        <f t="shared" si="70"/>
        <v>A</v>
      </c>
      <c r="B4506" s="59" t="s">
        <v>258</v>
      </c>
      <c r="C4506" s="60" t="s">
        <v>12</v>
      </c>
      <c r="D4506" s="61">
        <v>23.772389999999998</v>
      </c>
      <c r="E4506" s="61">
        <v>11.992389999999999</v>
      </c>
      <c r="F4506" s="61">
        <v>11.78</v>
      </c>
    </row>
    <row r="4507" spans="1:6" s="55" customFormat="1" x14ac:dyDescent="0.25">
      <c r="A4507" s="51" t="str">
        <f t="shared" si="70"/>
        <v>A</v>
      </c>
      <c r="B4507" s="59" t="s">
        <v>258</v>
      </c>
      <c r="C4507" s="60" t="s">
        <v>16</v>
      </c>
      <c r="D4507" s="61">
        <v>9.8410600000000006</v>
      </c>
      <c r="E4507" s="61">
        <v>9.1060000000000002E-2</v>
      </c>
      <c r="F4507" s="61">
        <v>9.75</v>
      </c>
    </row>
    <row r="4508" spans="1:6" s="55" customFormat="1" ht="18.75" thickBot="1" x14ac:dyDescent="0.3">
      <c r="A4508" s="51" t="str">
        <f t="shared" si="70"/>
        <v>A</v>
      </c>
      <c r="B4508" s="52" t="s">
        <v>2015</v>
      </c>
      <c r="C4508" s="53" t="s">
        <v>2016</v>
      </c>
      <c r="D4508" s="54">
        <v>207.31333000000001</v>
      </c>
      <c r="E4508" s="54">
        <v>143.44229000000001</v>
      </c>
      <c r="F4508" s="54">
        <v>63.871040000000001</v>
      </c>
    </row>
    <row r="4509" spans="1:6" s="55" customFormat="1" ht="15.75" thickTop="1" x14ac:dyDescent="0.25">
      <c r="A4509" s="51" t="str">
        <f t="shared" si="70"/>
        <v>A</v>
      </c>
      <c r="B4509" s="56" t="s">
        <v>258</v>
      </c>
      <c r="C4509" s="57" t="s">
        <v>10</v>
      </c>
      <c r="D4509" s="58">
        <v>207.31333000000001</v>
      </c>
      <c r="E4509" s="58">
        <v>143.44229000000001</v>
      </c>
      <c r="F4509" s="58">
        <v>63.871040000000001</v>
      </c>
    </row>
    <row r="4510" spans="1:6" s="55" customFormat="1" x14ac:dyDescent="0.25">
      <c r="A4510" s="51" t="str">
        <f t="shared" si="70"/>
        <v>A</v>
      </c>
      <c r="B4510" s="59" t="s">
        <v>258</v>
      </c>
      <c r="C4510" s="60" t="s">
        <v>11</v>
      </c>
      <c r="D4510" s="61">
        <v>180.85000000000002</v>
      </c>
      <c r="E4510" s="61">
        <v>123.9</v>
      </c>
      <c r="F4510" s="61">
        <v>56.95</v>
      </c>
    </row>
    <row r="4511" spans="1:6" s="55" customFormat="1" x14ac:dyDescent="0.25">
      <c r="A4511" s="51" t="str">
        <f t="shared" si="70"/>
        <v>A</v>
      </c>
      <c r="B4511" s="59" t="s">
        <v>258</v>
      </c>
      <c r="C4511" s="60" t="s">
        <v>12</v>
      </c>
      <c r="D4511" s="61">
        <v>26.393430000000002</v>
      </c>
      <c r="E4511" s="61">
        <v>19.542290000000001</v>
      </c>
      <c r="F4511" s="61">
        <v>6.85114</v>
      </c>
    </row>
    <row r="4512" spans="1:6" s="55" customFormat="1" x14ac:dyDescent="0.25">
      <c r="A4512" s="51" t="str">
        <f t="shared" si="70"/>
        <v>A</v>
      </c>
      <c r="B4512" s="59" t="s">
        <v>258</v>
      </c>
      <c r="C4512" s="60" t="s">
        <v>16</v>
      </c>
      <c r="D4512" s="61">
        <v>6.9900000000000004E-2</v>
      </c>
      <c r="E4512" s="61">
        <v>0</v>
      </c>
      <c r="F4512" s="61">
        <v>6.9900000000000004E-2</v>
      </c>
    </row>
    <row r="4513" spans="1:6" s="55" customFormat="1" ht="18.75" thickBot="1" x14ac:dyDescent="0.3">
      <c r="A4513" s="51" t="str">
        <f t="shared" si="70"/>
        <v>A</v>
      </c>
      <c r="B4513" s="52" t="s">
        <v>2017</v>
      </c>
      <c r="C4513" s="53" t="s">
        <v>171</v>
      </c>
      <c r="D4513" s="54">
        <v>163.76774</v>
      </c>
      <c r="E4513" s="54">
        <v>163.76774</v>
      </c>
      <c r="F4513" s="54">
        <v>0</v>
      </c>
    </row>
    <row r="4514" spans="1:6" s="55" customFormat="1" ht="15.75" thickTop="1" x14ac:dyDescent="0.25">
      <c r="A4514" s="51" t="str">
        <f t="shared" si="70"/>
        <v>A</v>
      </c>
      <c r="B4514" s="56" t="s">
        <v>258</v>
      </c>
      <c r="C4514" s="57" t="s">
        <v>10</v>
      </c>
      <c r="D4514" s="58">
        <v>163.76774</v>
      </c>
      <c r="E4514" s="58">
        <v>163.76774</v>
      </c>
      <c r="F4514" s="58">
        <v>0</v>
      </c>
    </row>
    <row r="4515" spans="1:6" s="55" customFormat="1" x14ac:dyDescent="0.25">
      <c r="A4515" s="51" t="str">
        <f t="shared" si="70"/>
        <v>A</v>
      </c>
      <c r="B4515" s="59" t="s">
        <v>258</v>
      </c>
      <c r="C4515" s="60" t="s">
        <v>11</v>
      </c>
      <c r="D4515" s="61">
        <v>27.5</v>
      </c>
      <c r="E4515" s="61">
        <v>27.5</v>
      </c>
      <c r="F4515" s="61">
        <v>0</v>
      </c>
    </row>
    <row r="4516" spans="1:6" s="55" customFormat="1" x14ac:dyDescent="0.25">
      <c r="A4516" s="51" t="str">
        <f t="shared" si="70"/>
        <v>A</v>
      </c>
      <c r="B4516" s="59" t="s">
        <v>258</v>
      </c>
      <c r="C4516" s="60" t="s">
        <v>12</v>
      </c>
      <c r="D4516" s="61">
        <v>136.12302000000003</v>
      </c>
      <c r="E4516" s="61">
        <v>136.12302000000003</v>
      </c>
      <c r="F4516" s="61">
        <v>0</v>
      </c>
    </row>
    <row r="4517" spans="1:6" s="55" customFormat="1" x14ac:dyDescent="0.25">
      <c r="A4517" s="51" t="str">
        <f t="shared" si="70"/>
        <v>A</v>
      </c>
      <c r="B4517" s="59" t="s">
        <v>258</v>
      </c>
      <c r="C4517" s="60" t="s">
        <v>16</v>
      </c>
      <c r="D4517" s="61">
        <v>0.14471999999999999</v>
      </c>
      <c r="E4517" s="61">
        <v>0.14471999999999999</v>
      </c>
      <c r="F4517" s="61">
        <v>0</v>
      </c>
    </row>
    <row r="4518" spans="1:6" s="55" customFormat="1" ht="36.75" thickBot="1" x14ac:dyDescent="0.3">
      <c r="A4518" s="51" t="str">
        <f t="shared" si="70"/>
        <v>A</v>
      </c>
      <c r="B4518" s="52" t="s">
        <v>2018</v>
      </c>
      <c r="C4518" s="53" t="s">
        <v>2019</v>
      </c>
      <c r="D4518" s="54">
        <v>155.70034000000001</v>
      </c>
      <c r="E4518" s="54">
        <v>135.31</v>
      </c>
      <c r="F4518" s="54">
        <v>20.390340000000002</v>
      </c>
    </row>
    <row r="4519" spans="1:6" s="55" customFormat="1" ht="15.75" thickTop="1" x14ac:dyDescent="0.25">
      <c r="A4519" s="51" t="str">
        <f t="shared" si="70"/>
        <v>A</v>
      </c>
      <c r="B4519" s="56" t="s">
        <v>258</v>
      </c>
      <c r="C4519" s="57" t="s">
        <v>10</v>
      </c>
      <c r="D4519" s="58">
        <v>155.70034000000001</v>
      </c>
      <c r="E4519" s="58">
        <v>135.31</v>
      </c>
      <c r="F4519" s="58">
        <v>20.390340000000002</v>
      </c>
    </row>
    <row r="4520" spans="1:6" s="55" customFormat="1" x14ac:dyDescent="0.25">
      <c r="A4520" s="51" t="str">
        <f t="shared" si="70"/>
        <v>A</v>
      </c>
      <c r="B4520" s="59" t="s">
        <v>258</v>
      </c>
      <c r="C4520" s="60" t="s">
        <v>11</v>
      </c>
      <c r="D4520" s="61">
        <v>132</v>
      </c>
      <c r="E4520" s="61">
        <v>132</v>
      </c>
      <c r="F4520" s="61">
        <v>0</v>
      </c>
    </row>
    <row r="4521" spans="1:6" s="55" customFormat="1" x14ac:dyDescent="0.25">
      <c r="A4521" s="51" t="str">
        <f t="shared" si="70"/>
        <v>A</v>
      </c>
      <c r="B4521" s="59" t="s">
        <v>258</v>
      </c>
      <c r="C4521" s="60" t="s">
        <v>12</v>
      </c>
      <c r="D4521" s="61">
        <v>23.31</v>
      </c>
      <c r="E4521" s="61">
        <v>3.31</v>
      </c>
      <c r="F4521" s="61">
        <v>20</v>
      </c>
    </row>
    <row r="4522" spans="1:6" s="55" customFormat="1" x14ac:dyDescent="0.25">
      <c r="A4522" s="51" t="str">
        <f t="shared" si="70"/>
        <v>A</v>
      </c>
      <c r="B4522" s="59" t="s">
        <v>258</v>
      </c>
      <c r="C4522" s="60" t="s">
        <v>16</v>
      </c>
      <c r="D4522" s="61">
        <v>0.39033999999999996</v>
      </c>
      <c r="E4522" s="61">
        <v>0</v>
      </c>
      <c r="F4522" s="61">
        <v>0.39033999999999996</v>
      </c>
    </row>
    <row r="4523" spans="1:6" s="55" customFormat="1" ht="36.75" thickBot="1" x14ac:dyDescent="0.3">
      <c r="A4523" s="51" t="str">
        <f t="shared" si="70"/>
        <v>A</v>
      </c>
      <c r="B4523" s="52" t="s">
        <v>2020</v>
      </c>
      <c r="C4523" s="53" t="s">
        <v>2021</v>
      </c>
      <c r="D4523" s="54">
        <v>192.73253</v>
      </c>
      <c r="E4523" s="54">
        <v>179.90849</v>
      </c>
      <c r="F4523" s="54">
        <v>12.82404</v>
      </c>
    </row>
    <row r="4524" spans="1:6" s="55" customFormat="1" ht="15.75" thickTop="1" x14ac:dyDescent="0.25">
      <c r="A4524" s="51" t="str">
        <f t="shared" si="70"/>
        <v>A</v>
      </c>
      <c r="B4524" s="56" t="s">
        <v>258</v>
      </c>
      <c r="C4524" s="57" t="s">
        <v>10</v>
      </c>
      <c r="D4524" s="58">
        <v>192.73253</v>
      </c>
      <c r="E4524" s="58">
        <v>179.90849</v>
      </c>
      <c r="F4524" s="58">
        <v>12.82404</v>
      </c>
    </row>
    <row r="4525" spans="1:6" s="55" customFormat="1" x14ac:dyDescent="0.25">
      <c r="A4525" s="51" t="str">
        <f t="shared" si="70"/>
        <v>A</v>
      </c>
      <c r="B4525" s="59" t="s">
        <v>258</v>
      </c>
      <c r="C4525" s="60" t="s">
        <v>11</v>
      </c>
      <c r="D4525" s="61">
        <v>126.33550000000001</v>
      </c>
      <c r="E4525" s="61">
        <v>123.6555</v>
      </c>
      <c r="F4525" s="61">
        <v>2.68</v>
      </c>
    </row>
    <row r="4526" spans="1:6" s="55" customFormat="1" x14ac:dyDescent="0.25">
      <c r="A4526" s="51" t="str">
        <f t="shared" si="70"/>
        <v>A</v>
      </c>
      <c r="B4526" s="59" t="s">
        <v>258</v>
      </c>
      <c r="C4526" s="60" t="s">
        <v>12</v>
      </c>
      <c r="D4526" s="61">
        <v>66.397030000000001</v>
      </c>
      <c r="E4526" s="61">
        <v>56.252989999999997</v>
      </c>
      <c r="F4526" s="61">
        <v>10.14404</v>
      </c>
    </row>
    <row r="4527" spans="1:6" s="55" customFormat="1" ht="36.75" thickBot="1" x14ac:dyDescent="0.3">
      <c r="A4527" s="51" t="str">
        <f t="shared" si="70"/>
        <v>A</v>
      </c>
      <c r="B4527" s="52" t="s">
        <v>2022</v>
      </c>
      <c r="C4527" s="53" t="s">
        <v>188</v>
      </c>
      <c r="D4527" s="54">
        <v>353.90976999999998</v>
      </c>
      <c r="E4527" s="54">
        <v>272.94932</v>
      </c>
      <c r="F4527" s="54">
        <v>80.960449999999994</v>
      </c>
    </row>
    <row r="4528" spans="1:6" s="55" customFormat="1" ht="15.75" thickTop="1" x14ac:dyDescent="0.25">
      <c r="A4528" s="51" t="str">
        <f t="shared" si="70"/>
        <v>A</v>
      </c>
      <c r="B4528" s="56" t="s">
        <v>258</v>
      </c>
      <c r="C4528" s="57" t="s">
        <v>10</v>
      </c>
      <c r="D4528" s="58">
        <v>353.90976999999998</v>
      </c>
      <c r="E4528" s="58">
        <v>272.94932</v>
      </c>
      <c r="F4528" s="58">
        <v>80.960449999999994</v>
      </c>
    </row>
    <row r="4529" spans="1:6" s="55" customFormat="1" x14ac:dyDescent="0.25">
      <c r="A4529" s="51" t="str">
        <f t="shared" si="70"/>
        <v>A</v>
      </c>
      <c r="B4529" s="59" t="s">
        <v>258</v>
      </c>
      <c r="C4529" s="60" t="s">
        <v>11</v>
      </c>
      <c r="D4529" s="61">
        <v>199.71095000000003</v>
      </c>
      <c r="E4529" s="61">
        <v>199.71095000000003</v>
      </c>
      <c r="F4529" s="61">
        <v>0</v>
      </c>
    </row>
    <row r="4530" spans="1:6" s="55" customFormat="1" x14ac:dyDescent="0.25">
      <c r="A4530" s="51" t="str">
        <f t="shared" si="70"/>
        <v>A</v>
      </c>
      <c r="B4530" s="59" t="s">
        <v>258</v>
      </c>
      <c r="C4530" s="60" t="s">
        <v>12</v>
      </c>
      <c r="D4530" s="61">
        <v>154.19881999999998</v>
      </c>
      <c r="E4530" s="61">
        <v>73.238369999999989</v>
      </c>
      <c r="F4530" s="61">
        <v>80.960449999999994</v>
      </c>
    </row>
    <row r="4531" spans="1:6" s="55" customFormat="1" ht="36.75" thickBot="1" x14ac:dyDescent="0.3">
      <c r="A4531" s="51" t="str">
        <f t="shared" si="70"/>
        <v>A</v>
      </c>
      <c r="B4531" s="52" t="s">
        <v>2023</v>
      </c>
      <c r="C4531" s="53" t="s">
        <v>209</v>
      </c>
      <c r="D4531" s="54">
        <v>159.19030000000001</v>
      </c>
      <c r="E4531" s="54">
        <v>125.72237</v>
      </c>
      <c r="F4531" s="54">
        <v>33.467930000000003</v>
      </c>
    </row>
    <row r="4532" spans="1:6" s="55" customFormat="1" ht="15.75" thickTop="1" x14ac:dyDescent="0.25">
      <c r="A4532" s="51" t="str">
        <f t="shared" si="70"/>
        <v>A</v>
      </c>
      <c r="B4532" s="56" t="s">
        <v>258</v>
      </c>
      <c r="C4532" s="57" t="s">
        <v>10</v>
      </c>
      <c r="D4532" s="58">
        <v>156.59029999999998</v>
      </c>
      <c r="E4532" s="58">
        <v>123.12236999999999</v>
      </c>
      <c r="F4532" s="58">
        <v>33.467930000000003</v>
      </c>
    </row>
    <row r="4533" spans="1:6" s="55" customFormat="1" x14ac:dyDescent="0.25">
      <c r="A4533" s="51" t="str">
        <f t="shared" si="70"/>
        <v>A</v>
      </c>
      <c r="B4533" s="59" t="s">
        <v>258</v>
      </c>
      <c r="C4533" s="60" t="s">
        <v>11</v>
      </c>
      <c r="D4533" s="61">
        <v>82.87</v>
      </c>
      <c r="E4533" s="61">
        <v>82.87</v>
      </c>
      <c r="F4533" s="61">
        <v>0</v>
      </c>
    </row>
    <row r="4534" spans="1:6" s="55" customFormat="1" x14ac:dyDescent="0.25">
      <c r="A4534" s="51" t="str">
        <f t="shared" si="70"/>
        <v>A</v>
      </c>
      <c r="B4534" s="59" t="s">
        <v>258</v>
      </c>
      <c r="C4534" s="60" t="s">
        <v>12</v>
      </c>
      <c r="D4534" s="61">
        <v>73.660300000000007</v>
      </c>
      <c r="E4534" s="61">
        <v>40.252369999999999</v>
      </c>
      <c r="F4534" s="61">
        <v>33.40793</v>
      </c>
    </row>
    <row r="4535" spans="1:6" s="55" customFormat="1" x14ac:dyDescent="0.25">
      <c r="A4535" s="51" t="str">
        <f t="shared" si="70"/>
        <v>A</v>
      </c>
      <c r="B4535" s="59" t="s">
        <v>258</v>
      </c>
      <c r="C4535" s="60" t="s">
        <v>16</v>
      </c>
      <c r="D4535" s="61">
        <v>0.06</v>
      </c>
      <c r="E4535" s="61">
        <v>0</v>
      </c>
      <c r="F4535" s="61">
        <v>0.06</v>
      </c>
    </row>
    <row r="4536" spans="1:6" s="55" customFormat="1" x14ac:dyDescent="0.25">
      <c r="A4536" s="51" t="str">
        <f t="shared" si="70"/>
        <v>A</v>
      </c>
      <c r="B4536" s="56" t="s">
        <v>258</v>
      </c>
      <c r="C4536" s="57" t="s">
        <v>17</v>
      </c>
      <c r="D4536" s="58">
        <v>2.6</v>
      </c>
      <c r="E4536" s="58">
        <v>2.6</v>
      </c>
      <c r="F4536" s="58">
        <v>0</v>
      </c>
    </row>
    <row r="4537" spans="1:6" s="55" customFormat="1" ht="54.75" thickBot="1" x14ac:dyDescent="0.3">
      <c r="A4537" s="51" t="str">
        <f t="shared" si="70"/>
        <v>A</v>
      </c>
      <c r="B4537" s="52" t="s">
        <v>2024</v>
      </c>
      <c r="C4537" s="53" t="s">
        <v>218</v>
      </c>
      <c r="D4537" s="54">
        <v>374.79303000000004</v>
      </c>
      <c r="E4537" s="54">
        <v>341.73500000000001</v>
      </c>
      <c r="F4537" s="54">
        <v>33.058030000000002</v>
      </c>
    </row>
    <row r="4538" spans="1:6" s="55" customFormat="1" ht="15.75" thickTop="1" x14ac:dyDescent="0.25">
      <c r="A4538" s="51" t="str">
        <f t="shared" si="70"/>
        <v>A</v>
      </c>
      <c r="B4538" s="56" t="s">
        <v>258</v>
      </c>
      <c r="C4538" s="57" t="s">
        <v>10</v>
      </c>
      <c r="D4538" s="58">
        <v>374.79303000000004</v>
      </c>
      <c r="E4538" s="58">
        <v>341.73500000000001</v>
      </c>
      <c r="F4538" s="58">
        <v>33.058030000000002</v>
      </c>
    </row>
    <row r="4539" spans="1:6" s="55" customFormat="1" x14ac:dyDescent="0.25">
      <c r="A4539" s="51" t="str">
        <f t="shared" si="70"/>
        <v>A</v>
      </c>
      <c r="B4539" s="59" t="s">
        <v>258</v>
      </c>
      <c r="C4539" s="60" t="s">
        <v>11</v>
      </c>
      <c r="D4539" s="61">
        <v>315.39499999999998</v>
      </c>
      <c r="E4539" s="61">
        <v>315.39499999999998</v>
      </c>
      <c r="F4539" s="61">
        <v>0</v>
      </c>
    </row>
    <row r="4540" spans="1:6" s="55" customFormat="1" x14ac:dyDescent="0.25">
      <c r="A4540" s="51" t="str">
        <f t="shared" si="70"/>
        <v>A</v>
      </c>
      <c r="B4540" s="59" t="s">
        <v>258</v>
      </c>
      <c r="C4540" s="60" t="s">
        <v>12</v>
      </c>
      <c r="D4540" s="61">
        <v>59.398030000000006</v>
      </c>
      <c r="E4540" s="61">
        <v>26.34</v>
      </c>
      <c r="F4540" s="61">
        <v>33.058030000000002</v>
      </c>
    </row>
    <row r="4541" spans="1:6" s="55" customFormat="1" ht="36.75" thickBot="1" x14ac:dyDescent="0.3">
      <c r="A4541" s="51" t="str">
        <f t="shared" si="70"/>
        <v>A</v>
      </c>
      <c r="B4541" s="52" t="s">
        <v>2025</v>
      </c>
      <c r="C4541" s="53" t="s">
        <v>211</v>
      </c>
      <c r="D4541" s="54">
        <v>187.81536</v>
      </c>
      <c r="E4541" s="54">
        <v>176.12971999999999</v>
      </c>
      <c r="F4541" s="54">
        <v>11.685639999999999</v>
      </c>
    </row>
    <row r="4542" spans="1:6" s="55" customFormat="1" ht="15.75" thickTop="1" x14ac:dyDescent="0.25">
      <c r="A4542" s="51" t="str">
        <f t="shared" si="70"/>
        <v>A</v>
      </c>
      <c r="B4542" s="56" t="s">
        <v>258</v>
      </c>
      <c r="C4542" s="57" t="s">
        <v>10</v>
      </c>
      <c r="D4542" s="58">
        <v>187.81536</v>
      </c>
      <c r="E4542" s="58">
        <v>176.12971999999999</v>
      </c>
      <c r="F4542" s="58">
        <v>11.685639999999999</v>
      </c>
    </row>
    <row r="4543" spans="1:6" s="55" customFormat="1" x14ac:dyDescent="0.25">
      <c r="A4543" s="51" t="str">
        <f t="shared" si="70"/>
        <v>A</v>
      </c>
      <c r="B4543" s="59" t="s">
        <v>258</v>
      </c>
      <c r="C4543" s="60" t="s">
        <v>11</v>
      </c>
      <c r="D4543" s="61">
        <v>125.58450000000001</v>
      </c>
      <c r="E4543" s="61">
        <v>123.3135</v>
      </c>
      <c r="F4543" s="61">
        <v>2.2709999999999999</v>
      </c>
    </row>
    <row r="4544" spans="1:6" s="55" customFormat="1" x14ac:dyDescent="0.25">
      <c r="A4544" s="51" t="str">
        <f t="shared" si="70"/>
        <v>A</v>
      </c>
      <c r="B4544" s="59" t="s">
        <v>258</v>
      </c>
      <c r="C4544" s="60" t="s">
        <v>12</v>
      </c>
      <c r="D4544" s="61">
        <v>62.23086</v>
      </c>
      <c r="E4544" s="61">
        <v>52.816220000000001</v>
      </c>
      <c r="F4544" s="61">
        <v>9.4146399999999986</v>
      </c>
    </row>
    <row r="4545" spans="1:6" s="55" customFormat="1" ht="36.75" thickBot="1" x14ac:dyDescent="0.3">
      <c r="A4545" s="51" t="str">
        <f t="shared" si="70"/>
        <v>A</v>
      </c>
      <c r="B4545" s="52" t="s">
        <v>2026</v>
      </c>
      <c r="C4545" s="53" t="s">
        <v>2027</v>
      </c>
      <c r="D4545" s="54">
        <v>281.95987000000002</v>
      </c>
      <c r="E4545" s="54">
        <v>234.81039000000001</v>
      </c>
      <c r="F4545" s="54">
        <v>47.149480000000004</v>
      </c>
    </row>
    <row r="4546" spans="1:6" s="55" customFormat="1" ht="15.75" thickTop="1" x14ac:dyDescent="0.25">
      <c r="A4546" s="51" t="str">
        <f t="shared" si="70"/>
        <v>A</v>
      </c>
      <c r="B4546" s="56" t="s">
        <v>258</v>
      </c>
      <c r="C4546" s="57" t="s">
        <v>10</v>
      </c>
      <c r="D4546" s="58">
        <v>280.05987000000005</v>
      </c>
      <c r="E4546" s="58">
        <v>234.18039000000002</v>
      </c>
      <c r="F4546" s="58">
        <v>45.879480000000001</v>
      </c>
    </row>
    <row r="4547" spans="1:6" s="55" customFormat="1" x14ac:dyDescent="0.25">
      <c r="A4547" s="51" t="str">
        <f t="shared" si="70"/>
        <v>A</v>
      </c>
      <c r="B4547" s="59" t="s">
        <v>258</v>
      </c>
      <c r="C4547" s="60" t="s">
        <v>11</v>
      </c>
      <c r="D4547" s="61">
        <v>137.67500000000001</v>
      </c>
      <c r="E4547" s="61">
        <v>121.5</v>
      </c>
      <c r="F4547" s="61">
        <v>16.175000000000001</v>
      </c>
    </row>
    <row r="4548" spans="1:6" s="55" customFormat="1" x14ac:dyDescent="0.25">
      <c r="A4548" s="51" t="str">
        <f t="shared" ref="A4548:A4611" si="71">IF(OR(D4548&lt;&gt;0,),"A","B")</f>
        <v>A</v>
      </c>
      <c r="B4548" s="59" t="s">
        <v>258</v>
      </c>
      <c r="C4548" s="60" t="s">
        <v>12</v>
      </c>
      <c r="D4548" s="61">
        <v>141.3295</v>
      </c>
      <c r="E4548" s="61">
        <v>112.68039</v>
      </c>
      <c r="F4548" s="61">
        <v>28.64911</v>
      </c>
    </row>
    <row r="4549" spans="1:6" s="55" customFormat="1" x14ac:dyDescent="0.25">
      <c r="A4549" s="51" t="str">
        <f t="shared" si="71"/>
        <v>A</v>
      </c>
      <c r="B4549" s="59" t="s">
        <v>258</v>
      </c>
      <c r="C4549" s="60" t="s">
        <v>16</v>
      </c>
      <c r="D4549" s="61">
        <v>1.0553699999999999</v>
      </c>
      <c r="E4549" s="61">
        <v>0</v>
      </c>
      <c r="F4549" s="61">
        <v>1.0553699999999999</v>
      </c>
    </row>
    <row r="4550" spans="1:6" s="55" customFormat="1" x14ac:dyDescent="0.25">
      <c r="A4550" s="51" t="str">
        <f t="shared" si="71"/>
        <v>A</v>
      </c>
      <c r="B4550" s="56" t="s">
        <v>258</v>
      </c>
      <c r="C4550" s="57" t="s">
        <v>17</v>
      </c>
      <c r="D4550" s="58">
        <v>1.9</v>
      </c>
      <c r="E4550" s="58">
        <v>0.63</v>
      </c>
      <c r="F4550" s="58">
        <v>1.27</v>
      </c>
    </row>
    <row r="4551" spans="1:6" s="55" customFormat="1" ht="36.75" thickBot="1" x14ac:dyDescent="0.3">
      <c r="A4551" s="51" t="str">
        <f t="shared" si="71"/>
        <v>A</v>
      </c>
      <c r="B4551" s="52" t="s">
        <v>2028</v>
      </c>
      <c r="C4551" s="53" t="s">
        <v>160</v>
      </c>
      <c r="D4551" s="54">
        <v>162.87733999999998</v>
      </c>
      <c r="E4551" s="54">
        <v>155.69873999999999</v>
      </c>
      <c r="F4551" s="54">
        <v>7.1786000000000003</v>
      </c>
    </row>
    <row r="4552" spans="1:6" s="55" customFormat="1" ht="15.75" thickTop="1" x14ac:dyDescent="0.25">
      <c r="A4552" s="51" t="str">
        <f t="shared" si="71"/>
        <v>A</v>
      </c>
      <c r="B4552" s="56" t="s">
        <v>258</v>
      </c>
      <c r="C4552" s="57" t="s">
        <v>10</v>
      </c>
      <c r="D4552" s="58">
        <v>162.87733999999998</v>
      </c>
      <c r="E4552" s="58">
        <v>155.69873999999999</v>
      </c>
      <c r="F4552" s="58">
        <v>7.1786000000000003</v>
      </c>
    </row>
    <row r="4553" spans="1:6" s="55" customFormat="1" x14ac:dyDescent="0.25">
      <c r="A4553" s="51" t="str">
        <f t="shared" si="71"/>
        <v>A</v>
      </c>
      <c r="B4553" s="59" t="s">
        <v>258</v>
      </c>
      <c r="C4553" s="60" t="s">
        <v>11</v>
      </c>
      <c r="D4553" s="61">
        <v>101.76</v>
      </c>
      <c r="E4553" s="61">
        <v>101.76</v>
      </c>
      <c r="F4553" s="61">
        <v>0</v>
      </c>
    </row>
    <row r="4554" spans="1:6" s="55" customFormat="1" x14ac:dyDescent="0.25">
      <c r="A4554" s="51" t="str">
        <f t="shared" si="71"/>
        <v>A</v>
      </c>
      <c r="B4554" s="59" t="s">
        <v>258</v>
      </c>
      <c r="C4554" s="60" t="s">
        <v>12</v>
      </c>
      <c r="D4554" s="61">
        <v>61.117339999999999</v>
      </c>
      <c r="E4554" s="61">
        <v>53.938739999999996</v>
      </c>
      <c r="F4554" s="61">
        <v>7.1786000000000003</v>
      </c>
    </row>
    <row r="4555" spans="1:6" s="55" customFormat="1" ht="36.75" thickBot="1" x14ac:dyDescent="0.3">
      <c r="A4555" s="51" t="str">
        <f t="shared" si="71"/>
        <v>A</v>
      </c>
      <c r="B4555" s="52" t="s">
        <v>2029</v>
      </c>
      <c r="C4555" s="53" t="s">
        <v>175</v>
      </c>
      <c r="D4555" s="54">
        <v>146.18133</v>
      </c>
      <c r="E4555" s="54">
        <v>102.99304000000001</v>
      </c>
      <c r="F4555" s="54">
        <v>43.188290000000002</v>
      </c>
    </row>
    <row r="4556" spans="1:6" s="55" customFormat="1" ht="15.75" thickTop="1" x14ac:dyDescent="0.25">
      <c r="A4556" s="51" t="str">
        <f t="shared" si="71"/>
        <v>A</v>
      </c>
      <c r="B4556" s="56" t="s">
        <v>258</v>
      </c>
      <c r="C4556" s="57" t="s">
        <v>10</v>
      </c>
      <c r="D4556" s="58">
        <v>146.18133</v>
      </c>
      <c r="E4556" s="58">
        <v>102.99304000000001</v>
      </c>
      <c r="F4556" s="58">
        <v>43.188290000000002</v>
      </c>
    </row>
    <row r="4557" spans="1:6" s="55" customFormat="1" x14ac:dyDescent="0.25">
      <c r="A4557" s="51" t="str">
        <f t="shared" si="71"/>
        <v>A</v>
      </c>
      <c r="B4557" s="59" t="s">
        <v>258</v>
      </c>
      <c r="C4557" s="60" t="s">
        <v>11</v>
      </c>
      <c r="D4557" s="61">
        <v>92.54</v>
      </c>
      <c r="E4557" s="61">
        <v>92.54</v>
      </c>
      <c r="F4557" s="61">
        <v>0</v>
      </c>
    </row>
    <row r="4558" spans="1:6" s="55" customFormat="1" x14ac:dyDescent="0.25">
      <c r="A4558" s="51" t="str">
        <f t="shared" si="71"/>
        <v>A</v>
      </c>
      <c r="B4558" s="59" t="s">
        <v>258</v>
      </c>
      <c r="C4558" s="60" t="s">
        <v>12</v>
      </c>
      <c r="D4558" s="61">
        <v>53.641330000000004</v>
      </c>
      <c r="E4558" s="61">
        <v>10.453040000000001</v>
      </c>
      <c r="F4558" s="61">
        <v>43.188290000000002</v>
      </c>
    </row>
    <row r="4559" spans="1:6" s="55" customFormat="1" ht="36.75" thickBot="1" x14ac:dyDescent="0.3">
      <c r="A4559" s="51" t="str">
        <f t="shared" si="71"/>
        <v>A</v>
      </c>
      <c r="B4559" s="52" t="s">
        <v>2030</v>
      </c>
      <c r="C4559" s="53" t="s">
        <v>198</v>
      </c>
      <c r="D4559" s="54">
        <v>307.32456999999999</v>
      </c>
      <c r="E4559" s="54">
        <v>277.42374999999998</v>
      </c>
      <c r="F4559" s="54">
        <v>29.90082</v>
      </c>
    </row>
    <row r="4560" spans="1:6" s="55" customFormat="1" ht="15.75" thickTop="1" x14ac:dyDescent="0.25">
      <c r="A4560" s="51" t="str">
        <f t="shared" si="71"/>
        <v>A</v>
      </c>
      <c r="B4560" s="56" t="s">
        <v>258</v>
      </c>
      <c r="C4560" s="57" t="s">
        <v>10</v>
      </c>
      <c r="D4560" s="58">
        <v>307.32456999999999</v>
      </c>
      <c r="E4560" s="58">
        <v>277.42374999999998</v>
      </c>
      <c r="F4560" s="58">
        <v>29.90082</v>
      </c>
    </row>
    <row r="4561" spans="1:6" s="55" customFormat="1" x14ac:dyDescent="0.25">
      <c r="A4561" s="51" t="str">
        <f t="shared" si="71"/>
        <v>A</v>
      </c>
      <c r="B4561" s="59" t="s">
        <v>258</v>
      </c>
      <c r="C4561" s="60" t="s">
        <v>11</v>
      </c>
      <c r="D4561" s="61">
        <v>140.995</v>
      </c>
      <c r="E4561" s="61">
        <v>140.995</v>
      </c>
      <c r="F4561" s="61">
        <v>0</v>
      </c>
    </row>
    <row r="4562" spans="1:6" s="55" customFormat="1" x14ac:dyDescent="0.25">
      <c r="A4562" s="51" t="str">
        <f t="shared" si="71"/>
        <v>A</v>
      </c>
      <c r="B4562" s="59" t="s">
        <v>258</v>
      </c>
      <c r="C4562" s="60" t="s">
        <v>12</v>
      </c>
      <c r="D4562" s="61">
        <v>151.22038000000001</v>
      </c>
      <c r="E4562" s="61">
        <v>136.02038000000002</v>
      </c>
      <c r="F4562" s="61">
        <v>15.2</v>
      </c>
    </row>
    <row r="4563" spans="1:6" s="55" customFormat="1" x14ac:dyDescent="0.25">
      <c r="A4563" s="51" t="str">
        <f t="shared" si="71"/>
        <v>A</v>
      </c>
      <c r="B4563" s="59" t="s">
        <v>258</v>
      </c>
      <c r="C4563" s="60" t="s">
        <v>16</v>
      </c>
      <c r="D4563" s="61">
        <v>15.10919</v>
      </c>
      <c r="E4563" s="61">
        <v>0.40837000000000001</v>
      </c>
      <c r="F4563" s="61">
        <v>14.70082</v>
      </c>
    </row>
    <row r="4564" spans="1:6" s="55" customFormat="1" ht="36.75" thickBot="1" x14ac:dyDescent="0.3">
      <c r="A4564" s="51" t="str">
        <f t="shared" si="71"/>
        <v>A</v>
      </c>
      <c r="B4564" s="52" t="s">
        <v>2031</v>
      </c>
      <c r="C4564" s="53" t="s">
        <v>195</v>
      </c>
      <c r="D4564" s="54">
        <v>209.43134000000001</v>
      </c>
      <c r="E4564" s="54">
        <v>209.43134000000001</v>
      </c>
      <c r="F4564" s="54">
        <v>0</v>
      </c>
    </row>
    <row r="4565" spans="1:6" s="55" customFormat="1" ht="15.75" thickTop="1" x14ac:dyDescent="0.25">
      <c r="A4565" s="51" t="str">
        <f t="shared" si="71"/>
        <v>A</v>
      </c>
      <c r="B4565" s="56" t="s">
        <v>258</v>
      </c>
      <c r="C4565" s="57" t="s">
        <v>10</v>
      </c>
      <c r="D4565" s="58">
        <v>209.43134000000001</v>
      </c>
      <c r="E4565" s="58">
        <v>209.43134000000001</v>
      </c>
      <c r="F4565" s="58">
        <v>0</v>
      </c>
    </row>
    <row r="4566" spans="1:6" s="55" customFormat="1" x14ac:dyDescent="0.25">
      <c r="A4566" s="51" t="str">
        <f t="shared" si="71"/>
        <v>A</v>
      </c>
      <c r="B4566" s="59" t="s">
        <v>258</v>
      </c>
      <c r="C4566" s="60" t="s">
        <v>11</v>
      </c>
      <c r="D4566" s="61">
        <v>149.99199999999999</v>
      </c>
      <c r="E4566" s="61">
        <v>149.99199999999999</v>
      </c>
      <c r="F4566" s="61">
        <v>0</v>
      </c>
    </row>
    <row r="4567" spans="1:6" s="55" customFormat="1" x14ac:dyDescent="0.25">
      <c r="A4567" s="51" t="str">
        <f t="shared" si="71"/>
        <v>A</v>
      </c>
      <c r="B4567" s="59" t="s">
        <v>258</v>
      </c>
      <c r="C4567" s="60" t="s">
        <v>12</v>
      </c>
      <c r="D4567" s="61">
        <v>59.095589999999994</v>
      </c>
      <c r="E4567" s="61">
        <v>59.095589999999994</v>
      </c>
      <c r="F4567" s="61">
        <v>0</v>
      </c>
    </row>
    <row r="4568" spans="1:6" s="55" customFormat="1" x14ac:dyDescent="0.25">
      <c r="A4568" s="51" t="str">
        <f t="shared" si="71"/>
        <v>A</v>
      </c>
      <c r="B4568" s="59" t="s">
        <v>258</v>
      </c>
      <c r="C4568" s="60" t="s">
        <v>16</v>
      </c>
      <c r="D4568" s="61">
        <v>0.34375</v>
      </c>
      <c r="E4568" s="61">
        <v>0.34375</v>
      </c>
      <c r="F4568" s="61">
        <v>0</v>
      </c>
    </row>
    <row r="4569" spans="1:6" s="55" customFormat="1" ht="18.75" thickBot="1" x14ac:dyDescent="0.3">
      <c r="A4569" s="51" t="str">
        <f t="shared" si="71"/>
        <v>A</v>
      </c>
      <c r="B4569" s="52" t="s">
        <v>2032</v>
      </c>
      <c r="C4569" s="53" t="s">
        <v>216</v>
      </c>
      <c r="D4569" s="54">
        <v>492.45492999999999</v>
      </c>
      <c r="E4569" s="54">
        <v>435.79922999999997</v>
      </c>
      <c r="F4569" s="54">
        <v>56.655700000000003</v>
      </c>
    </row>
    <row r="4570" spans="1:6" s="55" customFormat="1" ht="15.75" thickTop="1" x14ac:dyDescent="0.25">
      <c r="A4570" s="51" t="str">
        <f t="shared" si="71"/>
        <v>A</v>
      </c>
      <c r="B4570" s="56" t="s">
        <v>258</v>
      </c>
      <c r="C4570" s="57" t="s">
        <v>10</v>
      </c>
      <c r="D4570" s="58">
        <v>473.68794999999994</v>
      </c>
      <c r="E4570" s="58">
        <v>417.40022999999997</v>
      </c>
      <c r="F4570" s="58">
        <v>56.28772</v>
      </c>
    </row>
    <row r="4571" spans="1:6" s="55" customFormat="1" x14ac:dyDescent="0.25">
      <c r="A4571" s="51" t="str">
        <f t="shared" si="71"/>
        <v>A</v>
      </c>
      <c r="B4571" s="59" t="s">
        <v>258</v>
      </c>
      <c r="C4571" s="60" t="s">
        <v>11</v>
      </c>
      <c r="D4571" s="61">
        <v>111.77500000000001</v>
      </c>
      <c r="E4571" s="61">
        <v>111.77500000000001</v>
      </c>
      <c r="F4571" s="61">
        <v>0</v>
      </c>
    </row>
    <row r="4572" spans="1:6" s="55" customFormat="1" x14ac:dyDescent="0.25">
      <c r="A4572" s="51" t="str">
        <f t="shared" si="71"/>
        <v>A</v>
      </c>
      <c r="B4572" s="59" t="s">
        <v>258</v>
      </c>
      <c r="C4572" s="60" t="s">
        <v>12</v>
      </c>
      <c r="D4572" s="61">
        <v>210.60041999999999</v>
      </c>
      <c r="E4572" s="61">
        <v>158.85360999999997</v>
      </c>
      <c r="F4572" s="61">
        <v>51.746809999999996</v>
      </c>
    </row>
    <row r="4573" spans="1:6" s="55" customFormat="1" x14ac:dyDescent="0.25">
      <c r="A4573" s="51" t="str">
        <f t="shared" si="71"/>
        <v>A</v>
      </c>
      <c r="B4573" s="59" t="s">
        <v>258</v>
      </c>
      <c r="C4573" s="60" t="s">
        <v>14</v>
      </c>
      <c r="D4573" s="61">
        <v>137.86506</v>
      </c>
      <c r="E4573" s="61">
        <v>137.86506</v>
      </c>
      <c r="F4573" s="61">
        <v>0</v>
      </c>
    </row>
    <row r="4574" spans="1:6" s="55" customFormat="1" x14ac:dyDescent="0.25">
      <c r="A4574" s="51" t="str">
        <f t="shared" si="71"/>
        <v>A</v>
      </c>
      <c r="B4574" s="59" t="s">
        <v>258</v>
      </c>
      <c r="C4574" s="60" t="s">
        <v>16</v>
      </c>
      <c r="D4574" s="61">
        <v>13.447469999999999</v>
      </c>
      <c r="E4574" s="61">
        <v>8.9065599999999989</v>
      </c>
      <c r="F4574" s="61">
        <v>4.5409100000000002</v>
      </c>
    </row>
    <row r="4575" spans="1:6" s="55" customFormat="1" x14ac:dyDescent="0.25">
      <c r="A4575" s="51" t="str">
        <f t="shared" si="71"/>
        <v>A</v>
      </c>
      <c r="B4575" s="56" t="s">
        <v>258</v>
      </c>
      <c r="C4575" s="57" t="s">
        <v>17</v>
      </c>
      <c r="D4575" s="58">
        <v>18.76698</v>
      </c>
      <c r="E4575" s="58">
        <v>18.399000000000001</v>
      </c>
      <c r="F4575" s="58">
        <v>0.36798000000000003</v>
      </c>
    </row>
    <row r="4576" spans="1:6" s="55" customFormat="1" ht="36.75" thickBot="1" x14ac:dyDescent="0.3">
      <c r="A4576" s="51" t="str">
        <f t="shared" si="71"/>
        <v>A</v>
      </c>
      <c r="B4576" s="52" t="s">
        <v>2033</v>
      </c>
      <c r="C4576" s="53" t="s">
        <v>2034</v>
      </c>
      <c r="D4576" s="54">
        <v>553.86087999999995</v>
      </c>
      <c r="E4576" s="54">
        <v>370.40613999999999</v>
      </c>
      <c r="F4576" s="54">
        <v>183.45473999999999</v>
      </c>
    </row>
    <row r="4577" spans="1:6" s="55" customFormat="1" ht="15.75" thickTop="1" x14ac:dyDescent="0.25">
      <c r="A4577" s="51" t="str">
        <f t="shared" si="71"/>
        <v>A</v>
      </c>
      <c r="B4577" s="56" t="s">
        <v>258</v>
      </c>
      <c r="C4577" s="57" t="s">
        <v>10</v>
      </c>
      <c r="D4577" s="58">
        <v>509.35788000000002</v>
      </c>
      <c r="E4577" s="58">
        <v>335.43214</v>
      </c>
      <c r="F4577" s="58">
        <v>173.92573999999999</v>
      </c>
    </row>
    <row r="4578" spans="1:6" s="55" customFormat="1" x14ac:dyDescent="0.25">
      <c r="A4578" s="51" t="str">
        <f t="shared" si="71"/>
        <v>A</v>
      </c>
      <c r="B4578" s="59" t="s">
        <v>258</v>
      </c>
      <c r="C4578" s="60" t="s">
        <v>11</v>
      </c>
      <c r="D4578" s="61">
        <v>298.79777000000001</v>
      </c>
      <c r="E4578" s="61">
        <v>298.79777000000001</v>
      </c>
      <c r="F4578" s="61">
        <v>0</v>
      </c>
    </row>
    <row r="4579" spans="1:6" s="55" customFormat="1" x14ac:dyDescent="0.25">
      <c r="A4579" s="51" t="str">
        <f t="shared" si="71"/>
        <v>A</v>
      </c>
      <c r="B4579" s="59" t="s">
        <v>258</v>
      </c>
      <c r="C4579" s="60" t="s">
        <v>12</v>
      </c>
      <c r="D4579" s="61">
        <v>201.36144999999999</v>
      </c>
      <c r="E4579" s="61">
        <v>36.634370000000004</v>
      </c>
      <c r="F4579" s="61">
        <v>164.72708</v>
      </c>
    </row>
    <row r="4580" spans="1:6" s="55" customFormat="1" x14ac:dyDescent="0.25">
      <c r="A4580" s="51" t="str">
        <f t="shared" si="71"/>
        <v>A</v>
      </c>
      <c r="B4580" s="59" t="s">
        <v>258</v>
      </c>
      <c r="C4580" s="60" t="s">
        <v>16</v>
      </c>
      <c r="D4580" s="61">
        <v>9.1986600000000003</v>
      </c>
      <c r="E4580" s="61">
        <v>0</v>
      </c>
      <c r="F4580" s="61">
        <v>9.1986600000000003</v>
      </c>
    </row>
    <row r="4581" spans="1:6" s="55" customFormat="1" x14ac:dyDescent="0.25">
      <c r="A4581" s="51" t="str">
        <f t="shared" si="71"/>
        <v>A</v>
      </c>
      <c r="B4581" s="56" t="s">
        <v>258</v>
      </c>
      <c r="C4581" s="57" t="s">
        <v>17</v>
      </c>
      <c r="D4581" s="58">
        <v>44.503</v>
      </c>
      <c r="E4581" s="58">
        <v>34.973999999999997</v>
      </c>
      <c r="F4581" s="58">
        <v>9.5289999999999999</v>
      </c>
    </row>
    <row r="4582" spans="1:6" s="55" customFormat="1" ht="72.75" thickBot="1" x14ac:dyDescent="0.3">
      <c r="A4582" s="51" t="str">
        <f t="shared" si="71"/>
        <v>A</v>
      </c>
      <c r="B4582" s="52" t="s">
        <v>2035</v>
      </c>
      <c r="C4582" s="53" t="s">
        <v>2036</v>
      </c>
      <c r="D4582" s="54">
        <v>326.90483</v>
      </c>
      <c r="E4582" s="54">
        <v>209.45517000000001</v>
      </c>
      <c r="F4582" s="54">
        <v>117.44966000000001</v>
      </c>
    </row>
    <row r="4583" spans="1:6" s="55" customFormat="1" ht="15.75" thickTop="1" x14ac:dyDescent="0.25">
      <c r="A4583" s="51" t="str">
        <f t="shared" si="71"/>
        <v>A</v>
      </c>
      <c r="B4583" s="56" t="s">
        <v>258</v>
      </c>
      <c r="C4583" s="57" t="s">
        <v>10</v>
      </c>
      <c r="D4583" s="58">
        <v>282.40183000000002</v>
      </c>
      <c r="E4583" s="58">
        <v>174.48117000000002</v>
      </c>
      <c r="F4583" s="58">
        <v>107.92066</v>
      </c>
    </row>
    <row r="4584" spans="1:6" s="55" customFormat="1" x14ac:dyDescent="0.25">
      <c r="A4584" s="51" t="str">
        <f t="shared" si="71"/>
        <v>A</v>
      </c>
      <c r="B4584" s="59" t="s">
        <v>258</v>
      </c>
      <c r="C4584" s="60" t="s">
        <v>11</v>
      </c>
      <c r="D4584" s="61">
        <v>166.48117000000002</v>
      </c>
      <c r="E4584" s="61">
        <v>166.48117000000002</v>
      </c>
      <c r="F4584" s="61">
        <v>0</v>
      </c>
    </row>
    <row r="4585" spans="1:6" s="55" customFormat="1" x14ac:dyDescent="0.25">
      <c r="A4585" s="51" t="str">
        <f t="shared" si="71"/>
        <v>A</v>
      </c>
      <c r="B4585" s="59" t="s">
        <v>258</v>
      </c>
      <c r="C4585" s="60" t="s">
        <v>12</v>
      </c>
      <c r="D4585" s="61">
        <v>111.72199999999999</v>
      </c>
      <c r="E4585" s="61">
        <v>8</v>
      </c>
      <c r="F4585" s="61">
        <v>103.72199999999999</v>
      </c>
    </row>
    <row r="4586" spans="1:6" s="55" customFormat="1" x14ac:dyDescent="0.25">
      <c r="A4586" s="51" t="str">
        <f t="shared" si="71"/>
        <v>A</v>
      </c>
      <c r="B4586" s="59" t="s">
        <v>258</v>
      </c>
      <c r="C4586" s="60" t="s">
        <v>16</v>
      </c>
      <c r="D4586" s="61">
        <v>4.1986600000000003</v>
      </c>
      <c r="E4586" s="61">
        <v>0</v>
      </c>
      <c r="F4586" s="61">
        <v>4.1986600000000003</v>
      </c>
    </row>
    <row r="4587" spans="1:6" s="55" customFormat="1" x14ac:dyDescent="0.25">
      <c r="A4587" s="51" t="str">
        <f t="shared" si="71"/>
        <v>A</v>
      </c>
      <c r="B4587" s="56" t="s">
        <v>258</v>
      </c>
      <c r="C4587" s="57" t="s">
        <v>17</v>
      </c>
      <c r="D4587" s="58">
        <v>44.503</v>
      </c>
      <c r="E4587" s="58">
        <v>34.973999999999997</v>
      </c>
      <c r="F4587" s="58">
        <v>9.5289999999999999</v>
      </c>
    </row>
    <row r="4588" spans="1:6" s="55" customFormat="1" ht="72.75" thickBot="1" x14ac:dyDescent="0.3">
      <c r="A4588" s="51" t="str">
        <f t="shared" si="71"/>
        <v>A</v>
      </c>
      <c r="B4588" s="52" t="s">
        <v>2037</v>
      </c>
      <c r="C4588" s="53" t="s">
        <v>2038</v>
      </c>
      <c r="D4588" s="54">
        <v>48.557960000000001</v>
      </c>
      <c r="E4588" s="54">
        <v>42.226770000000002</v>
      </c>
      <c r="F4588" s="54">
        <v>6.3311899999999994</v>
      </c>
    </row>
    <row r="4589" spans="1:6" s="55" customFormat="1" ht="15.75" thickTop="1" x14ac:dyDescent="0.25">
      <c r="A4589" s="51" t="str">
        <f t="shared" si="71"/>
        <v>A</v>
      </c>
      <c r="B4589" s="56" t="s">
        <v>258</v>
      </c>
      <c r="C4589" s="57" t="s">
        <v>10</v>
      </c>
      <c r="D4589" s="58">
        <v>48.557960000000001</v>
      </c>
      <c r="E4589" s="58">
        <v>42.226770000000002</v>
      </c>
      <c r="F4589" s="58">
        <v>6.3311899999999994</v>
      </c>
    </row>
    <row r="4590" spans="1:6" s="55" customFormat="1" x14ac:dyDescent="0.25">
      <c r="A4590" s="51" t="str">
        <f t="shared" si="71"/>
        <v>A</v>
      </c>
      <c r="B4590" s="59" t="s">
        <v>258</v>
      </c>
      <c r="C4590" s="60" t="s">
        <v>11</v>
      </c>
      <c r="D4590" s="61">
        <v>34.200000000000003</v>
      </c>
      <c r="E4590" s="61">
        <v>34.200000000000003</v>
      </c>
      <c r="F4590" s="61">
        <v>0</v>
      </c>
    </row>
    <row r="4591" spans="1:6" s="55" customFormat="1" x14ac:dyDescent="0.25">
      <c r="A4591" s="51" t="str">
        <f t="shared" si="71"/>
        <v>A</v>
      </c>
      <c r="B4591" s="59" t="s">
        <v>258</v>
      </c>
      <c r="C4591" s="60" t="s">
        <v>12</v>
      </c>
      <c r="D4591" s="61">
        <v>13.35796</v>
      </c>
      <c r="E4591" s="61">
        <v>8.0267700000000008</v>
      </c>
      <c r="F4591" s="61">
        <v>5.3311899999999994</v>
      </c>
    </row>
    <row r="4592" spans="1:6" s="55" customFormat="1" x14ac:dyDescent="0.25">
      <c r="A4592" s="51" t="str">
        <f t="shared" si="71"/>
        <v>A</v>
      </c>
      <c r="B4592" s="59" t="s">
        <v>258</v>
      </c>
      <c r="C4592" s="60" t="s">
        <v>16</v>
      </c>
      <c r="D4592" s="61">
        <v>1</v>
      </c>
      <c r="E4592" s="61">
        <v>0</v>
      </c>
      <c r="F4592" s="61">
        <v>1</v>
      </c>
    </row>
    <row r="4593" spans="1:6" s="55" customFormat="1" ht="72.75" thickBot="1" x14ac:dyDescent="0.3">
      <c r="A4593" s="51" t="str">
        <f t="shared" si="71"/>
        <v>A</v>
      </c>
      <c r="B4593" s="52" t="s">
        <v>2039</v>
      </c>
      <c r="C4593" s="53" t="s">
        <v>2040</v>
      </c>
      <c r="D4593" s="54">
        <v>118.73588999999998</v>
      </c>
      <c r="E4593" s="54">
        <v>75.58095999999999</v>
      </c>
      <c r="F4593" s="54">
        <v>43.15493</v>
      </c>
    </row>
    <row r="4594" spans="1:6" s="55" customFormat="1" ht="15.75" thickTop="1" x14ac:dyDescent="0.25">
      <c r="A4594" s="51" t="str">
        <f t="shared" si="71"/>
        <v>A</v>
      </c>
      <c r="B4594" s="56" t="s">
        <v>258</v>
      </c>
      <c r="C4594" s="57" t="s">
        <v>10</v>
      </c>
      <c r="D4594" s="58">
        <v>118.73588999999998</v>
      </c>
      <c r="E4594" s="58">
        <v>75.58095999999999</v>
      </c>
      <c r="F4594" s="58">
        <v>43.15493</v>
      </c>
    </row>
    <row r="4595" spans="1:6" s="55" customFormat="1" x14ac:dyDescent="0.25">
      <c r="A4595" s="51" t="str">
        <f t="shared" si="71"/>
        <v>A</v>
      </c>
      <c r="B4595" s="59" t="s">
        <v>258</v>
      </c>
      <c r="C4595" s="60" t="s">
        <v>11</v>
      </c>
      <c r="D4595" s="61">
        <v>64.598600000000005</v>
      </c>
      <c r="E4595" s="61">
        <v>64.598600000000005</v>
      </c>
      <c r="F4595" s="61">
        <v>0</v>
      </c>
    </row>
    <row r="4596" spans="1:6" s="55" customFormat="1" x14ac:dyDescent="0.25">
      <c r="A4596" s="51" t="str">
        <f t="shared" si="71"/>
        <v>A</v>
      </c>
      <c r="B4596" s="59" t="s">
        <v>258</v>
      </c>
      <c r="C4596" s="60" t="s">
        <v>12</v>
      </c>
      <c r="D4596" s="61">
        <v>50.13729</v>
      </c>
      <c r="E4596" s="61">
        <v>10.98236</v>
      </c>
      <c r="F4596" s="61">
        <v>39.15493</v>
      </c>
    </row>
    <row r="4597" spans="1:6" s="55" customFormat="1" x14ac:dyDescent="0.25">
      <c r="A4597" s="51" t="str">
        <f t="shared" si="71"/>
        <v>A</v>
      </c>
      <c r="B4597" s="59" t="s">
        <v>258</v>
      </c>
      <c r="C4597" s="60" t="s">
        <v>16</v>
      </c>
      <c r="D4597" s="61">
        <v>4</v>
      </c>
      <c r="E4597" s="61">
        <v>0</v>
      </c>
      <c r="F4597" s="61">
        <v>4</v>
      </c>
    </row>
    <row r="4598" spans="1:6" s="55" customFormat="1" ht="54.75" thickBot="1" x14ac:dyDescent="0.3">
      <c r="A4598" s="51" t="str">
        <f t="shared" si="71"/>
        <v>A</v>
      </c>
      <c r="B4598" s="52" t="s">
        <v>2041</v>
      </c>
      <c r="C4598" s="53" t="s">
        <v>2042</v>
      </c>
      <c r="D4598" s="54">
        <v>43.380299999999998</v>
      </c>
      <c r="E4598" s="54">
        <v>28.562619999999999</v>
      </c>
      <c r="F4598" s="54">
        <v>14.817680000000001</v>
      </c>
    </row>
    <row r="4599" spans="1:6" s="55" customFormat="1" ht="15.75" thickTop="1" x14ac:dyDescent="0.25">
      <c r="A4599" s="51" t="str">
        <f t="shared" si="71"/>
        <v>A</v>
      </c>
      <c r="B4599" s="56" t="s">
        <v>258</v>
      </c>
      <c r="C4599" s="57" t="s">
        <v>10</v>
      </c>
      <c r="D4599" s="58">
        <v>43.380299999999998</v>
      </c>
      <c r="E4599" s="58">
        <v>28.562619999999999</v>
      </c>
      <c r="F4599" s="58">
        <v>14.817680000000001</v>
      </c>
    </row>
    <row r="4600" spans="1:6" s="55" customFormat="1" x14ac:dyDescent="0.25">
      <c r="A4600" s="51" t="str">
        <f t="shared" si="71"/>
        <v>A</v>
      </c>
      <c r="B4600" s="59" t="s">
        <v>258</v>
      </c>
      <c r="C4600" s="60" t="s">
        <v>11</v>
      </c>
      <c r="D4600" s="61">
        <v>23.808</v>
      </c>
      <c r="E4600" s="61">
        <v>23.808</v>
      </c>
      <c r="F4600" s="61">
        <v>0</v>
      </c>
    </row>
    <row r="4601" spans="1:6" s="55" customFormat="1" x14ac:dyDescent="0.25">
      <c r="A4601" s="51" t="str">
        <f t="shared" si="71"/>
        <v>A</v>
      </c>
      <c r="B4601" s="59" t="s">
        <v>258</v>
      </c>
      <c r="C4601" s="60" t="s">
        <v>12</v>
      </c>
      <c r="D4601" s="61">
        <v>19.572300000000002</v>
      </c>
      <c r="E4601" s="61">
        <v>4.7546200000000001</v>
      </c>
      <c r="F4601" s="61">
        <v>14.817680000000001</v>
      </c>
    </row>
    <row r="4602" spans="1:6" s="55" customFormat="1" ht="54.75" thickBot="1" x14ac:dyDescent="0.3">
      <c r="A4602" s="51" t="str">
        <f t="shared" si="71"/>
        <v>A</v>
      </c>
      <c r="B4602" s="52" t="s">
        <v>2043</v>
      </c>
      <c r="C4602" s="53" t="s">
        <v>2044</v>
      </c>
      <c r="D4602" s="54">
        <v>16.2819</v>
      </c>
      <c r="E4602" s="54">
        <v>14.58062</v>
      </c>
      <c r="F4602" s="54">
        <v>1.7012799999999999</v>
      </c>
    </row>
    <row r="4603" spans="1:6" s="55" customFormat="1" ht="15.75" thickTop="1" x14ac:dyDescent="0.25">
      <c r="A4603" s="51" t="str">
        <f t="shared" si="71"/>
        <v>A</v>
      </c>
      <c r="B4603" s="56" t="s">
        <v>258</v>
      </c>
      <c r="C4603" s="57" t="s">
        <v>10</v>
      </c>
      <c r="D4603" s="58">
        <v>16.2819</v>
      </c>
      <c r="E4603" s="58">
        <v>14.58062</v>
      </c>
      <c r="F4603" s="58">
        <v>1.7012799999999999</v>
      </c>
    </row>
    <row r="4604" spans="1:6" s="55" customFormat="1" x14ac:dyDescent="0.25">
      <c r="A4604" s="51" t="str">
        <f t="shared" si="71"/>
        <v>A</v>
      </c>
      <c r="B4604" s="59" t="s">
        <v>258</v>
      </c>
      <c r="C4604" s="60" t="s">
        <v>11</v>
      </c>
      <c r="D4604" s="61">
        <v>9.7100000000000009</v>
      </c>
      <c r="E4604" s="61">
        <v>9.7100000000000009</v>
      </c>
      <c r="F4604" s="61">
        <v>0</v>
      </c>
    </row>
    <row r="4605" spans="1:6" s="55" customFormat="1" x14ac:dyDescent="0.25">
      <c r="A4605" s="51" t="str">
        <f t="shared" si="71"/>
        <v>A</v>
      </c>
      <c r="B4605" s="59" t="s">
        <v>258</v>
      </c>
      <c r="C4605" s="60" t="s">
        <v>12</v>
      </c>
      <c r="D4605" s="61">
        <v>6.5718999999999994</v>
      </c>
      <c r="E4605" s="61">
        <v>4.8706199999999997</v>
      </c>
      <c r="F4605" s="61">
        <v>1.7012799999999999</v>
      </c>
    </row>
    <row r="4606" spans="1:6" s="55" customFormat="1" ht="36.75" thickBot="1" x14ac:dyDescent="0.3">
      <c r="A4606" s="51" t="str">
        <f t="shared" si="71"/>
        <v>A</v>
      </c>
      <c r="B4606" s="52" t="s">
        <v>2045</v>
      </c>
      <c r="C4606" s="53" t="s">
        <v>2046</v>
      </c>
      <c r="D4606" s="54">
        <v>174.34038999999999</v>
      </c>
      <c r="E4606" s="54">
        <v>163.12189999999998</v>
      </c>
      <c r="F4606" s="54">
        <v>11.218489999999999</v>
      </c>
    </row>
    <row r="4607" spans="1:6" s="55" customFormat="1" ht="15.75" thickTop="1" x14ac:dyDescent="0.25">
      <c r="A4607" s="51" t="str">
        <f t="shared" si="71"/>
        <v>A</v>
      </c>
      <c r="B4607" s="56" t="s">
        <v>258</v>
      </c>
      <c r="C4607" s="57" t="s">
        <v>10</v>
      </c>
      <c r="D4607" s="58">
        <v>139.36639</v>
      </c>
      <c r="E4607" s="58">
        <v>128.14789999999999</v>
      </c>
      <c r="F4607" s="58">
        <v>11.218489999999999</v>
      </c>
    </row>
    <row r="4608" spans="1:6" s="55" customFormat="1" x14ac:dyDescent="0.25">
      <c r="A4608" s="51" t="str">
        <f t="shared" si="71"/>
        <v>A</v>
      </c>
      <c r="B4608" s="59" t="s">
        <v>258</v>
      </c>
      <c r="C4608" s="60" t="s">
        <v>11</v>
      </c>
      <c r="D4608" s="61">
        <v>83.775000000000006</v>
      </c>
      <c r="E4608" s="61">
        <v>83.775000000000006</v>
      </c>
      <c r="F4608" s="61">
        <v>0</v>
      </c>
    </row>
    <row r="4609" spans="1:6" s="55" customFormat="1" x14ac:dyDescent="0.25">
      <c r="A4609" s="51" t="str">
        <f t="shared" si="71"/>
        <v>A</v>
      </c>
      <c r="B4609" s="59" t="s">
        <v>258</v>
      </c>
      <c r="C4609" s="60" t="s">
        <v>12</v>
      </c>
      <c r="D4609" s="61">
        <v>55.591390000000004</v>
      </c>
      <c r="E4609" s="61">
        <v>44.372900000000001</v>
      </c>
      <c r="F4609" s="61">
        <v>11.218489999999999</v>
      </c>
    </row>
    <row r="4610" spans="1:6" s="55" customFormat="1" x14ac:dyDescent="0.25">
      <c r="A4610" s="51" t="str">
        <f t="shared" si="71"/>
        <v>A</v>
      </c>
      <c r="B4610" s="56" t="s">
        <v>258</v>
      </c>
      <c r="C4610" s="57" t="s">
        <v>17</v>
      </c>
      <c r="D4610" s="58">
        <v>34.973999999999997</v>
      </c>
      <c r="E4610" s="58">
        <v>34.973999999999997</v>
      </c>
      <c r="F4610" s="58">
        <v>0</v>
      </c>
    </row>
    <row r="4611" spans="1:6" s="55" customFormat="1" ht="18.75" thickBot="1" x14ac:dyDescent="0.3">
      <c r="A4611" s="51" t="str">
        <f t="shared" si="71"/>
        <v>A</v>
      </c>
      <c r="B4611" s="52" t="s">
        <v>2047</v>
      </c>
      <c r="C4611" s="53" t="s">
        <v>2048</v>
      </c>
      <c r="D4611" s="54">
        <v>177</v>
      </c>
      <c r="E4611" s="54">
        <v>177</v>
      </c>
      <c r="F4611" s="54">
        <v>0</v>
      </c>
    </row>
    <row r="4612" spans="1:6" s="55" customFormat="1" ht="15.75" thickTop="1" x14ac:dyDescent="0.25">
      <c r="A4612" s="51" t="str">
        <f t="shared" ref="A4612:A4675" si="72">IF(OR(D4612&lt;&gt;0,),"A","B")</f>
        <v>A</v>
      </c>
      <c r="B4612" s="56" t="s">
        <v>258</v>
      </c>
      <c r="C4612" s="57" t="s">
        <v>10</v>
      </c>
      <c r="D4612" s="58">
        <v>177</v>
      </c>
      <c r="E4612" s="58">
        <v>177</v>
      </c>
      <c r="F4612" s="58">
        <v>0</v>
      </c>
    </row>
    <row r="4613" spans="1:6" s="55" customFormat="1" x14ac:dyDescent="0.25">
      <c r="A4613" s="51" t="str">
        <f t="shared" si="72"/>
        <v>A</v>
      </c>
      <c r="B4613" s="59" t="s">
        <v>258</v>
      </c>
      <c r="C4613" s="60" t="s">
        <v>11</v>
      </c>
      <c r="D4613" s="61">
        <v>177</v>
      </c>
      <c r="E4613" s="61">
        <v>177</v>
      </c>
      <c r="F4613" s="61">
        <v>0</v>
      </c>
    </row>
    <row r="4614" spans="1:6" s="55" customFormat="1" ht="18.75" thickBot="1" x14ac:dyDescent="0.3">
      <c r="A4614" s="51" t="str">
        <f t="shared" si="72"/>
        <v>A</v>
      </c>
      <c r="B4614" s="52" t="s">
        <v>2049</v>
      </c>
      <c r="C4614" s="53" t="s">
        <v>2050</v>
      </c>
      <c r="D4614" s="54">
        <v>2148.0250599999999</v>
      </c>
      <c r="E4614" s="54">
        <v>2148.0250599999999</v>
      </c>
      <c r="F4614" s="54">
        <v>0</v>
      </c>
    </row>
    <row r="4615" spans="1:6" s="55" customFormat="1" ht="15.75" thickTop="1" x14ac:dyDescent="0.25">
      <c r="A4615" s="51" t="str">
        <f t="shared" si="72"/>
        <v>A</v>
      </c>
      <c r="B4615" s="56" t="s">
        <v>258</v>
      </c>
      <c r="C4615" s="57" t="s">
        <v>10</v>
      </c>
      <c r="D4615" s="58">
        <v>2144.3210600000002</v>
      </c>
      <c r="E4615" s="58">
        <v>2144.3210600000002</v>
      </c>
      <c r="F4615" s="58">
        <v>0</v>
      </c>
    </row>
    <row r="4616" spans="1:6" s="55" customFormat="1" x14ac:dyDescent="0.25">
      <c r="A4616" s="51" t="str">
        <f t="shared" si="72"/>
        <v>A</v>
      </c>
      <c r="B4616" s="59" t="s">
        <v>258</v>
      </c>
      <c r="C4616" s="60" t="s">
        <v>12</v>
      </c>
      <c r="D4616" s="61">
        <v>279.81515000000002</v>
      </c>
      <c r="E4616" s="61">
        <v>279.81515000000002</v>
      </c>
      <c r="F4616" s="61">
        <v>0</v>
      </c>
    </row>
    <row r="4617" spans="1:6" s="55" customFormat="1" x14ac:dyDescent="0.25">
      <c r="A4617" s="51" t="str">
        <f t="shared" si="72"/>
        <v>A</v>
      </c>
      <c r="B4617" s="59" t="s">
        <v>258</v>
      </c>
      <c r="C4617" s="60" t="s">
        <v>14</v>
      </c>
      <c r="D4617" s="61">
        <v>1515.7621600000002</v>
      </c>
      <c r="E4617" s="61">
        <v>1515.7621600000002</v>
      </c>
      <c r="F4617" s="61">
        <v>0</v>
      </c>
    </row>
    <row r="4618" spans="1:6" s="55" customFormat="1" x14ac:dyDescent="0.25">
      <c r="A4618" s="51" t="str">
        <f t="shared" si="72"/>
        <v>A</v>
      </c>
      <c r="B4618" s="59" t="s">
        <v>258</v>
      </c>
      <c r="C4618" s="60" t="s">
        <v>2</v>
      </c>
      <c r="D4618" s="61">
        <v>35.682749999999999</v>
      </c>
      <c r="E4618" s="61">
        <v>35.682749999999999</v>
      </c>
      <c r="F4618" s="61">
        <v>0</v>
      </c>
    </row>
    <row r="4619" spans="1:6" s="55" customFormat="1" x14ac:dyDescent="0.25">
      <c r="A4619" s="51" t="str">
        <f t="shared" si="72"/>
        <v>A</v>
      </c>
      <c r="B4619" s="59" t="s">
        <v>258</v>
      </c>
      <c r="C4619" s="60" t="s">
        <v>16</v>
      </c>
      <c r="D4619" s="61">
        <v>313.06099999999998</v>
      </c>
      <c r="E4619" s="61">
        <v>313.06099999999998</v>
      </c>
      <c r="F4619" s="61">
        <v>0</v>
      </c>
    </row>
    <row r="4620" spans="1:6" s="55" customFormat="1" x14ac:dyDescent="0.25">
      <c r="A4620" s="51" t="str">
        <f t="shared" si="72"/>
        <v>A</v>
      </c>
      <c r="B4620" s="56" t="s">
        <v>258</v>
      </c>
      <c r="C4620" s="57" t="s">
        <v>17</v>
      </c>
      <c r="D4620" s="58">
        <v>3.7040000000000002</v>
      </c>
      <c r="E4620" s="58">
        <v>3.7040000000000002</v>
      </c>
      <c r="F4620" s="58">
        <v>0</v>
      </c>
    </row>
    <row r="4621" spans="1:6" s="55" customFormat="1" ht="36.75" thickBot="1" x14ac:dyDescent="0.3">
      <c r="A4621" s="51" t="str">
        <f t="shared" si="72"/>
        <v>A</v>
      </c>
      <c r="B4621" s="52" t="s">
        <v>2051</v>
      </c>
      <c r="C4621" s="53" t="s">
        <v>2052</v>
      </c>
      <c r="D4621" s="54">
        <v>1863.30591</v>
      </c>
      <c r="E4621" s="54">
        <v>1863.30591</v>
      </c>
      <c r="F4621" s="54">
        <v>0</v>
      </c>
    </row>
    <row r="4622" spans="1:6" s="55" customFormat="1" ht="15.75" thickTop="1" x14ac:dyDescent="0.25">
      <c r="A4622" s="51" t="str">
        <f t="shared" si="72"/>
        <v>A</v>
      </c>
      <c r="B4622" s="56" t="s">
        <v>258</v>
      </c>
      <c r="C4622" s="57" t="s">
        <v>10</v>
      </c>
      <c r="D4622" s="58">
        <v>1863.30591</v>
      </c>
      <c r="E4622" s="58">
        <v>1863.30591</v>
      </c>
      <c r="F4622" s="58">
        <v>0</v>
      </c>
    </row>
    <row r="4623" spans="1:6" s="55" customFormat="1" x14ac:dyDescent="0.25">
      <c r="A4623" s="51" t="str">
        <f t="shared" si="72"/>
        <v>A</v>
      </c>
      <c r="B4623" s="59" t="s">
        <v>258</v>
      </c>
      <c r="C4623" s="60" t="s">
        <v>14</v>
      </c>
      <c r="D4623" s="61">
        <v>1515.7621600000002</v>
      </c>
      <c r="E4623" s="61">
        <v>1515.7621600000002</v>
      </c>
      <c r="F4623" s="61">
        <v>0</v>
      </c>
    </row>
    <row r="4624" spans="1:6" s="55" customFormat="1" x14ac:dyDescent="0.25">
      <c r="A4624" s="51" t="str">
        <f t="shared" si="72"/>
        <v>A</v>
      </c>
      <c r="B4624" s="59" t="s">
        <v>258</v>
      </c>
      <c r="C4624" s="60" t="s">
        <v>2</v>
      </c>
      <c r="D4624" s="61">
        <v>35.682749999999999</v>
      </c>
      <c r="E4624" s="61">
        <v>35.682749999999999</v>
      </c>
      <c r="F4624" s="61">
        <v>0</v>
      </c>
    </row>
    <row r="4625" spans="1:6" s="55" customFormat="1" x14ac:dyDescent="0.25">
      <c r="A4625" s="51" t="str">
        <f t="shared" si="72"/>
        <v>A</v>
      </c>
      <c r="B4625" s="59" t="s">
        <v>258</v>
      </c>
      <c r="C4625" s="60" t="s">
        <v>16</v>
      </c>
      <c r="D4625" s="61">
        <v>311.86099999999999</v>
      </c>
      <c r="E4625" s="61">
        <v>311.86099999999999</v>
      </c>
      <c r="F4625" s="61">
        <v>0</v>
      </c>
    </row>
    <row r="4626" spans="1:6" s="55" customFormat="1" ht="36.75" thickBot="1" x14ac:dyDescent="0.3">
      <c r="A4626" s="51" t="str">
        <f t="shared" si="72"/>
        <v>A</v>
      </c>
      <c r="B4626" s="52" t="s">
        <v>2053</v>
      </c>
      <c r="C4626" s="53" t="s">
        <v>1914</v>
      </c>
      <c r="D4626" s="54">
        <v>16.21</v>
      </c>
      <c r="E4626" s="54">
        <v>16.21</v>
      </c>
      <c r="F4626" s="54">
        <v>0</v>
      </c>
    </row>
    <row r="4627" spans="1:6" s="55" customFormat="1" ht="15.75" thickTop="1" x14ac:dyDescent="0.25">
      <c r="A4627" s="51" t="str">
        <f t="shared" si="72"/>
        <v>A</v>
      </c>
      <c r="B4627" s="56" t="s">
        <v>258</v>
      </c>
      <c r="C4627" s="57" t="s">
        <v>10</v>
      </c>
      <c r="D4627" s="58">
        <v>16.21</v>
      </c>
      <c r="E4627" s="58">
        <v>16.21</v>
      </c>
      <c r="F4627" s="58">
        <v>0</v>
      </c>
    </row>
    <row r="4628" spans="1:6" s="55" customFormat="1" x14ac:dyDescent="0.25">
      <c r="A4628" s="51" t="str">
        <f t="shared" si="72"/>
        <v>A</v>
      </c>
      <c r="B4628" s="59" t="s">
        <v>258</v>
      </c>
      <c r="C4628" s="60" t="s">
        <v>12</v>
      </c>
      <c r="D4628" s="61">
        <v>16.21</v>
      </c>
      <c r="E4628" s="61">
        <v>16.21</v>
      </c>
      <c r="F4628" s="61">
        <v>0</v>
      </c>
    </row>
    <row r="4629" spans="1:6" s="55" customFormat="1" ht="36.75" thickBot="1" x14ac:dyDescent="0.3">
      <c r="A4629" s="51" t="str">
        <f t="shared" si="72"/>
        <v>A</v>
      </c>
      <c r="B4629" s="52" t="s">
        <v>2054</v>
      </c>
      <c r="C4629" s="53" t="s">
        <v>1918</v>
      </c>
      <c r="D4629" s="54">
        <v>11.8454</v>
      </c>
      <c r="E4629" s="54">
        <v>11.8454</v>
      </c>
      <c r="F4629" s="54">
        <v>0</v>
      </c>
    </row>
    <row r="4630" spans="1:6" s="55" customFormat="1" ht="15.75" thickTop="1" x14ac:dyDescent="0.25">
      <c r="A4630" s="51" t="str">
        <f t="shared" si="72"/>
        <v>A</v>
      </c>
      <c r="B4630" s="56" t="s">
        <v>258</v>
      </c>
      <c r="C4630" s="57" t="s">
        <v>10</v>
      </c>
      <c r="D4630" s="58">
        <v>8.1413999999999991</v>
      </c>
      <c r="E4630" s="58">
        <v>8.1413999999999991</v>
      </c>
      <c r="F4630" s="58">
        <v>0</v>
      </c>
    </row>
    <row r="4631" spans="1:6" s="55" customFormat="1" x14ac:dyDescent="0.25">
      <c r="A4631" s="51" t="str">
        <f t="shared" si="72"/>
        <v>A</v>
      </c>
      <c r="B4631" s="59" t="s">
        <v>258</v>
      </c>
      <c r="C4631" s="60" t="s">
        <v>12</v>
      </c>
      <c r="D4631" s="61">
        <v>8.1413999999999991</v>
      </c>
      <c r="E4631" s="61">
        <v>8.1413999999999991</v>
      </c>
      <c r="F4631" s="61">
        <v>0</v>
      </c>
    </row>
    <row r="4632" spans="1:6" s="55" customFormat="1" x14ac:dyDescent="0.25">
      <c r="A4632" s="51" t="str">
        <f t="shared" si="72"/>
        <v>A</v>
      </c>
      <c r="B4632" s="56" t="s">
        <v>258</v>
      </c>
      <c r="C4632" s="57" t="s">
        <v>17</v>
      </c>
      <c r="D4632" s="58">
        <v>3.7040000000000002</v>
      </c>
      <c r="E4632" s="58">
        <v>3.7040000000000002</v>
      </c>
      <c r="F4632" s="58">
        <v>0</v>
      </c>
    </row>
    <row r="4633" spans="1:6" s="55" customFormat="1" ht="54.75" thickBot="1" x14ac:dyDescent="0.3">
      <c r="A4633" s="51" t="str">
        <f t="shared" si="72"/>
        <v>A</v>
      </c>
      <c r="B4633" s="52" t="s">
        <v>2055</v>
      </c>
      <c r="C4633" s="53" t="s">
        <v>2056</v>
      </c>
      <c r="D4633" s="54">
        <v>17.600000000000001</v>
      </c>
      <c r="E4633" s="54">
        <v>17.600000000000001</v>
      </c>
      <c r="F4633" s="54">
        <v>0</v>
      </c>
    </row>
    <row r="4634" spans="1:6" s="55" customFormat="1" ht="15.75" thickTop="1" x14ac:dyDescent="0.25">
      <c r="A4634" s="51" t="str">
        <f t="shared" si="72"/>
        <v>A</v>
      </c>
      <c r="B4634" s="56" t="s">
        <v>258</v>
      </c>
      <c r="C4634" s="57" t="s">
        <v>10</v>
      </c>
      <c r="D4634" s="58">
        <v>17.600000000000001</v>
      </c>
      <c r="E4634" s="58">
        <v>17.600000000000001</v>
      </c>
      <c r="F4634" s="58">
        <v>0</v>
      </c>
    </row>
    <row r="4635" spans="1:6" s="55" customFormat="1" x14ac:dyDescent="0.25">
      <c r="A4635" s="51" t="str">
        <f t="shared" si="72"/>
        <v>A</v>
      </c>
      <c r="B4635" s="59" t="s">
        <v>258</v>
      </c>
      <c r="C4635" s="60" t="s">
        <v>12</v>
      </c>
      <c r="D4635" s="61">
        <v>17.600000000000001</v>
      </c>
      <c r="E4635" s="61">
        <v>17.600000000000001</v>
      </c>
      <c r="F4635" s="61">
        <v>0</v>
      </c>
    </row>
    <row r="4636" spans="1:6" s="55" customFormat="1" ht="36.75" thickBot="1" x14ac:dyDescent="0.3">
      <c r="A4636" s="51" t="str">
        <f t="shared" si="72"/>
        <v>A</v>
      </c>
      <c r="B4636" s="52" t="s">
        <v>2057</v>
      </c>
      <c r="C4636" s="53" t="s">
        <v>1992</v>
      </c>
      <c r="D4636" s="54">
        <v>197.64474999999999</v>
      </c>
      <c r="E4636" s="54">
        <v>197.64474999999999</v>
      </c>
      <c r="F4636" s="54">
        <v>0</v>
      </c>
    </row>
    <row r="4637" spans="1:6" s="55" customFormat="1" ht="15.75" thickTop="1" x14ac:dyDescent="0.25">
      <c r="A4637" s="51" t="str">
        <f t="shared" si="72"/>
        <v>A</v>
      </c>
      <c r="B4637" s="56" t="s">
        <v>258</v>
      </c>
      <c r="C4637" s="57" t="s">
        <v>10</v>
      </c>
      <c r="D4637" s="58">
        <v>197.64474999999999</v>
      </c>
      <c r="E4637" s="58">
        <v>197.64474999999999</v>
      </c>
      <c r="F4637" s="58">
        <v>0</v>
      </c>
    </row>
    <row r="4638" spans="1:6" s="55" customFormat="1" x14ac:dyDescent="0.25">
      <c r="A4638" s="51" t="str">
        <f t="shared" si="72"/>
        <v>A</v>
      </c>
      <c r="B4638" s="59" t="s">
        <v>258</v>
      </c>
      <c r="C4638" s="60" t="s">
        <v>12</v>
      </c>
      <c r="D4638" s="61">
        <v>197.64474999999999</v>
      </c>
      <c r="E4638" s="61">
        <v>197.64474999999999</v>
      </c>
      <c r="F4638" s="61">
        <v>0</v>
      </c>
    </row>
    <row r="4639" spans="1:6" s="55" customFormat="1" ht="36.75" thickBot="1" x14ac:dyDescent="0.3">
      <c r="A4639" s="51" t="str">
        <f t="shared" si="72"/>
        <v>A</v>
      </c>
      <c r="B4639" s="52" t="s">
        <v>2058</v>
      </c>
      <c r="C4639" s="53" t="s">
        <v>184</v>
      </c>
      <c r="D4639" s="54">
        <v>17.63</v>
      </c>
      <c r="E4639" s="54">
        <v>17.63</v>
      </c>
      <c r="F4639" s="54">
        <v>0</v>
      </c>
    </row>
    <row r="4640" spans="1:6" s="55" customFormat="1" ht="15.75" thickTop="1" x14ac:dyDescent="0.25">
      <c r="A4640" s="51" t="str">
        <f t="shared" si="72"/>
        <v>A</v>
      </c>
      <c r="B4640" s="56" t="s">
        <v>258</v>
      </c>
      <c r="C4640" s="57" t="s">
        <v>10</v>
      </c>
      <c r="D4640" s="58">
        <v>17.63</v>
      </c>
      <c r="E4640" s="58">
        <v>17.63</v>
      </c>
      <c r="F4640" s="58">
        <v>0</v>
      </c>
    </row>
    <row r="4641" spans="1:6" s="55" customFormat="1" x14ac:dyDescent="0.25">
      <c r="A4641" s="51" t="str">
        <f t="shared" si="72"/>
        <v>A</v>
      </c>
      <c r="B4641" s="59" t="s">
        <v>258</v>
      </c>
      <c r="C4641" s="60" t="s">
        <v>12</v>
      </c>
      <c r="D4641" s="61">
        <v>17.63</v>
      </c>
      <c r="E4641" s="61">
        <v>17.63</v>
      </c>
      <c r="F4641" s="61">
        <v>0</v>
      </c>
    </row>
    <row r="4642" spans="1:6" s="55" customFormat="1" ht="36.75" thickBot="1" x14ac:dyDescent="0.3">
      <c r="A4642" s="51" t="str">
        <f t="shared" si="72"/>
        <v>A</v>
      </c>
      <c r="B4642" s="52" t="s">
        <v>2059</v>
      </c>
      <c r="C4642" s="53" t="s">
        <v>2000</v>
      </c>
      <c r="D4642" s="54">
        <v>7.7089999999999996</v>
      </c>
      <c r="E4642" s="54">
        <v>7.7089999999999996</v>
      </c>
      <c r="F4642" s="54">
        <v>0</v>
      </c>
    </row>
    <row r="4643" spans="1:6" s="55" customFormat="1" ht="15.75" thickTop="1" x14ac:dyDescent="0.25">
      <c r="A4643" s="51" t="str">
        <f t="shared" si="72"/>
        <v>A</v>
      </c>
      <c r="B4643" s="56" t="s">
        <v>258</v>
      </c>
      <c r="C4643" s="57" t="s">
        <v>10</v>
      </c>
      <c r="D4643" s="58">
        <v>7.7089999999999996</v>
      </c>
      <c r="E4643" s="58">
        <v>7.7089999999999996</v>
      </c>
      <c r="F4643" s="58">
        <v>0</v>
      </c>
    </row>
    <row r="4644" spans="1:6" s="55" customFormat="1" x14ac:dyDescent="0.25">
      <c r="A4644" s="51" t="str">
        <f t="shared" si="72"/>
        <v>A</v>
      </c>
      <c r="B4644" s="59" t="s">
        <v>258</v>
      </c>
      <c r="C4644" s="60" t="s">
        <v>12</v>
      </c>
      <c r="D4644" s="61">
        <v>7.7089999999999996</v>
      </c>
      <c r="E4644" s="61">
        <v>7.7089999999999996</v>
      </c>
      <c r="F4644" s="61">
        <v>0</v>
      </c>
    </row>
    <row r="4645" spans="1:6" s="55" customFormat="1" ht="54.75" thickBot="1" x14ac:dyDescent="0.3">
      <c r="A4645" s="51" t="str">
        <f t="shared" si="72"/>
        <v>A</v>
      </c>
      <c r="B4645" s="52" t="s">
        <v>2060</v>
      </c>
      <c r="C4645" s="53" t="s">
        <v>1944</v>
      </c>
      <c r="D4645" s="54">
        <v>1.2</v>
      </c>
      <c r="E4645" s="54">
        <v>1.2</v>
      </c>
      <c r="F4645" s="54">
        <v>0</v>
      </c>
    </row>
    <row r="4646" spans="1:6" s="55" customFormat="1" ht="15.75" thickTop="1" x14ac:dyDescent="0.25">
      <c r="A4646" s="51" t="str">
        <f t="shared" si="72"/>
        <v>A</v>
      </c>
      <c r="B4646" s="56" t="s">
        <v>258</v>
      </c>
      <c r="C4646" s="57" t="s">
        <v>10</v>
      </c>
      <c r="D4646" s="58">
        <v>1.2</v>
      </c>
      <c r="E4646" s="58">
        <v>1.2</v>
      </c>
      <c r="F4646" s="58">
        <v>0</v>
      </c>
    </row>
    <row r="4647" spans="1:6" s="55" customFormat="1" x14ac:dyDescent="0.25">
      <c r="A4647" s="51" t="str">
        <f t="shared" si="72"/>
        <v>A</v>
      </c>
      <c r="B4647" s="59" t="s">
        <v>258</v>
      </c>
      <c r="C4647" s="60" t="s">
        <v>16</v>
      </c>
      <c r="D4647" s="61">
        <v>1.2</v>
      </c>
      <c r="E4647" s="61">
        <v>1.2</v>
      </c>
      <c r="F4647" s="61">
        <v>0</v>
      </c>
    </row>
    <row r="4648" spans="1:6" s="55" customFormat="1" ht="36.75" thickBot="1" x14ac:dyDescent="0.3">
      <c r="A4648" s="51" t="str">
        <f t="shared" si="72"/>
        <v>A</v>
      </c>
      <c r="B4648" s="52" t="s">
        <v>2061</v>
      </c>
      <c r="C4648" s="53" t="s">
        <v>193</v>
      </c>
      <c r="D4648" s="54">
        <v>9.3000000000000007</v>
      </c>
      <c r="E4648" s="54">
        <v>9.3000000000000007</v>
      </c>
      <c r="F4648" s="54">
        <v>0</v>
      </c>
    </row>
    <row r="4649" spans="1:6" s="55" customFormat="1" ht="15.75" thickTop="1" x14ac:dyDescent="0.25">
      <c r="A4649" s="51" t="str">
        <f t="shared" si="72"/>
        <v>A</v>
      </c>
      <c r="B4649" s="56" t="s">
        <v>258</v>
      </c>
      <c r="C4649" s="57" t="s">
        <v>10</v>
      </c>
      <c r="D4649" s="58">
        <v>9.3000000000000007</v>
      </c>
      <c r="E4649" s="58">
        <v>9.3000000000000007</v>
      </c>
      <c r="F4649" s="58">
        <v>0</v>
      </c>
    </row>
    <row r="4650" spans="1:6" s="55" customFormat="1" x14ac:dyDescent="0.25">
      <c r="A4650" s="51" t="str">
        <f t="shared" si="72"/>
        <v>A</v>
      </c>
      <c r="B4650" s="59" t="s">
        <v>258</v>
      </c>
      <c r="C4650" s="60" t="s">
        <v>12</v>
      </c>
      <c r="D4650" s="61">
        <v>9.3000000000000007</v>
      </c>
      <c r="E4650" s="61">
        <v>9.3000000000000007</v>
      </c>
      <c r="F4650" s="61">
        <v>0</v>
      </c>
    </row>
    <row r="4651" spans="1:6" s="55" customFormat="1" ht="18.75" thickBot="1" x14ac:dyDescent="0.3">
      <c r="A4651" s="51" t="str">
        <f t="shared" si="72"/>
        <v>A</v>
      </c>
      <c r="B4651" s="52" t="s">
        <v>2062</v>
      </c>
      <c r="C4651" s="53" t="s">
        <v>164</v>
      </c>
      <c r="D4651" s="54">
        <v>5.58</v>
      </c>
      <c r="E4651" s="54">
        <v>5.58</v>
      </c>
      <c r="F4651" s="54">
        <v>0</v>
      </c>
    </row>
    <row r="4652" spans="1:6" s="55" customFormat="1" ht="15.75" thickTop="1" x14ac:dyDescent="0.25">
      <c r="A4652" s="51" t="str">
        <f t="shared" si="72"/>
        <v>A</v>
      </c>
      <c r="B4652" s="56" t="s">
        <v>258</v>
      </c>
      <c r="C4652" s="57" t="s">
        <v>10</v>
      </c>
      <c r="D4652" s="58">
        <v>5.58</v>
      </c>
      <c r="E4652" s="58">
        <v>5.58</v>
      </c>
      <c r="F4652" s="58">
        <v>0</v>
      </c>
    </row>
    <row r="4653" spans="1:6" s="55" customFormat="1" x14ac:dyDescent="0.25">
      <c r="A4653" s="51" t="str">
        <f t="shared" si="72"/>
        <v>A</v>
      </c>
      <c r="B4653" s="59" t="s">
        <v>258</v>
      </c>
      <c r="C4653" s="60" t="s">
        <v>12</v>
      </c>
      <c r="D4653" s="61">
        <v>5.58</v>
      </c>
      <c r="E4653" s="61">
        <v>5.58</v>
      </c>
      <c r="F4653" s="61">
        <v>0</v>
      </c>
    </row>
    <row r="4654" spans="1:6" s="55" customFormat="1" ht="36.75" thickBot="1" x14ac:dyDescent="0.3">
      <c r="A4654" s="51" t="str">
        <f t="shared" si="72"/>
        <v>A</v>
      </c>
      <c r="B4654" s="52" t="s">
        <v>2063</v>
      </c>
      <c r="C4654" s="53" t="s">
        <v>2064</v>
      </c>
      <c r="D4654" s="54">
        <v>404.02562999999998</v>
      </c>
      <c r="E4654" s="54">
        <v>404.02562999999998</v>
      </c>
      <c r="F4654" s="54">
        <v>0</v>
      </c>
    </row>
    <row r="4655" spans="1:6" s="55" customFormat="1" ht="15.75" thickTop="1" x14ac:dyDescent="0.25">
      <c r="A4655" s="51" t="str">
        <f t="shared" si="72"/>
        <v>A</v>
      </c>
      <c r="B4655" s="56" t="s">
        <v>258</v>
      </c>
      <c r="C4655" s="57" t="s">
        <v>10</v>
      </c>
      <c r="D4655" s="58">
        <v>404.02562999999998</v>
      </c>
      <c r="E4655" s="58">
        <v>404.02562999999998</v>
      </c>
      <c r="F4655" s="58">
        <v>0</v>
      </c>
    </row>
    <row r="4656" spans="1:6" s="55" customFormat="1" x14ac:dyDescent="0.25">
      <c r="A4656" s="51" t="str">
        <f t="shared" si="72"/>
        <v>A</v>
      </c>
      <c r="B4656" s="59" t="s">
        <v>258</v>
      </c>
      <c r="C4656" s="60" t="s">
        <v>12</v>
      </c>
      <c r="D4656" s="61">
        <v>106.83563000000001</v>
      </c>
      <c r="E4656" s="61">
        <v>106.83563000000001</v>
      </c>
      <c r="F4656" s="61">
        <v>0</v>
      </c>
    </row>
    <row r="4657" spans="1:6" s="55" customFormat="1" x14ac:dyDescent="0.25">
      <c r="A4657" s="51" t="str">
        <f t="shared" si="72"/>
        <v>A</v>
      </c>
      <c r="B4657" s="59" t="s">
        <v>258</v>
      </c>
      <c r="C4657" s="60" t="s">
        <v>14</v>
      </c>
      <c r="D4657" s="61">
        <v>258.60899999999998</v>
      </c>
      <c r="E4657" s="61">
        <v>258.60899999999998</v>
      </c>
      <c r="F4657" s="61">
        <v>0</v>
      </c>
    </row>
    <row r="4658" spans="1:6" s="55" customFormat="1" x14ac:dyDescent="0.25">
      <c r="A4658" s="51" t="str">
        <f t="shared" si="72"/>
        <v>A</v>
      </c>
      <c r="B4658" s="59" t="s">
        <v>258</v>
      </c>
      <c r="C4658" s="60" t="s">
        <v>16</v>
      </c>
      <c r="D4658" s="61">
        <v>38.581000000000003</v>
      </c>
      <c r="E4658" s="61">
        <v>38.581000000000003</v>
      </c>
      <c r="F4658" s="61">
        <v>0</v>
      </c>
    </row>
    <row r="4659" spans="1:6" s="55" customFormat="1" ht="54.75" thickBot="1" x14ac:dyDescent="0.3">
      <c r="A4659" s="51" t="str">
        <f t="shared" si="72"/>
        <v>A</v>
      </c>
      <c r="B4659" s="52" t="s">
        <v>2065</v>
      </c>
      <c r="C4659" s="53" t="s">
        <v>2066</v>
      </c>
      <c r="D4659" s="54">
        <v>301.75162999999998</v>
      </c>
      <c r="E4659" s="54">
        <v>301.75162999999998</v>
      </c>
      <c r="F4659" s="54">
        <v>0</v>
      </c>
    </row>
    <row r="4660" spans="1:6" s="55" customFormat="1" ht="15.75" thickTop="1" x14ac:dyDescent="0.25">
      <c r="A4660" s="51" t="str">
        <f t="shared" si="72"/>
        <v>A</v>
      </c>
      <c r="B4660" s="56" t="s">
        <v>258</v>
      </c>
      <c r="C4660" s="57" t="s">
        <v>10</v>
      </c>
      <c r="D4660" s="58">
        <v>301.75162999999998</v>
      </c>
      <c r="E4660" s="58">
        <v>301.75162999999998</v>
      </c>
      <c r="F4660" s="58">
        <v>0</v>
      </c>
    </row>
    <row r="4661" spans="1:6" s="55" customFormat="1" x14ac:dyDescent="0.25">
      <c r="A4661" s="51" t="str">
        <f t="shared" si="72"/>
        <v>A</v>
      </c>
      <c r="B4661" s="59" t="s">
        <v>258</v>
      </c>
      <c r="C4661" s="60" t="s">
        <v>12</v>
      </c>
      <c r="D4661" s="61">
        <v>7.6446300000000003</v>
      </c>
      <c r="E4661" s="61">
        <v>7.6446300000000003</v>
      </c>
      <c r="F4661" s="61">
        <v>0</v>
      </c>
    </row>
    <row r="4662" spans="1:6" s="55" customFormat="1" x14ac:dyDescent="0.25">
      <c r="A4662" s="51" t="str">
        <f t="shared" si="72"/>
        <v>A</v>
      </c>
      <c r="B4662" s="59" t="s">
        <v>258</v>
      </c>
      <c r="C4662" s="60" t="s">
        <v>14</v>
      </c>
      <c r="D4662" s="61">
        <v>258.60899999999998</v>
      </c>
      <c r="E4662" s="61">
        <v>258.60899999999998</v>
      </c>
      <c r="F4662" s="61">
        <v>0</v>
      </c>
    </row>
    <row r="4663" spans="1:6" s="55" customFormat="1" x14ac:dyDescent="0.25">
      <c r="A4663" s="51" t="str">
        <f t="shared" si="72"/>
        <v>A</v>
      </c>
      <c r="B4663" s="59" t="s">
        <v>258</v>
      </c>
      <c r="C4663" s="60" t="s">
        <v>16</v>
      </c>
      <c r="D4663" s="61">
        <v>35.497999999999998</v>
      </c>
      <c r="E4663" s="61">
        <v>35.497999999999998</v>
      </c>
      <c r="F4663" s="61">
        <v>0</v>
      </c>
    </row>
    <row r="4664" spans="1:6" s="55" customFormat="1" ht="18.75" thickBot="1" x14ac:dyDescent="0.3">
      <c r="A4664" s="51" t="str">
        <f t="shared" si="72"/>
        <v>A</v>
      </c>
      <c r="B4664" s="52" t="s">
        <v>2067</v>
      </c>
      <c r="C4664" s="53" t="s">
        <v>2011</v>
      </c>
      <c r="D4664" s="54">
        <v>21.655000000000001</v>
      </c>
      <c r="E4664" s="54">
        <v>21.655000000000001</v>
      </c>
      <c r="F4664" s="54">
        <v>0</v>
      </c>
    </row>
    <row r="4665" spans="1:6" s="55" customFormat="1" ht="15.75" thickTop="1" x14ac:dyDescent="0.25">
      <c r="A4665" s="51" t="str">
        <f t="shared" si="72"/>
        <v>A</v>
      </c>
      <c r="B4665" s="56" t="s">
        <v>258</v>
      </c>
      <c r="C4665" s="57" t="s">
        <v>10</v>
      </c>
      <c r="D4665" s="58">
        <v>21.655000000000001</v>
      </c>
      <c r="E4665" s="58">
        <v>21.655000000000001</v>
      </c>
      <c r="F4665" s="58">
        <v>0</v>
      </c>
    </row>
    <row r="4666" spans="1:6" s="55" customFormat="1" x14ac:dyDescent="0.25">
      <c r="A4666" s="51" t="str">
        <f t="shared" si="72"/>
        <v>A</v>
      </c>
      <c r="B4666" s="59" t="s">
        <v>258</v>
      </c>
      <c r="C4666" s="60" t="s">
        <v>12</v>
      </c>
      <c r="D4666" s="61">
        <v>21.655000000000001</v>
      </c>
      <c r="E4666" s="61">
        <v>21.655000000000001</v>
      </c>
      <c r="F4666" s="61">
        <v>0</v>
      </c>
    </row>
    <row r="4667" spans="1:6" s="55" customFormat="1" ht="54.75" thickBot="1" x14ac:dyDescent="0.3">
      <c r="A4667" s="51" t="str">
        <f t="shared" si="72"/>
        <v>A</v>
      </c>
      <c r="B4667" s="52" t="s">
        <v>2068</v>
      </c>
      <c r="C4667" s="53" t="s">
        <v>1982</v>
      </c>
      <c r="D4667" s="54">
        <v>66.396000000000001</v>
      </c>
      <c r="E4667" s="54">
        <v>66.396000000000001</v>
      </c>
      <c r="F4667" s="54">
        <v>0</v>
      </c>
    </row>
    <row r="4668" spans="1:6" s="55" customFormat="1" ht="15.75" thickTop="1" x14ac:dyDescent="0.25">
      <c r="A4668" s="51" t="str">
        <f t="shared" si="72"/>
        <v>A</v>
      </c>
      <c r="B4668" s="56" t="s">
        <v>258</v>
      </c>
      <c r="C4668" s="57" t="s">
        <v>10</v>
      </c>
      <c r="D4668" s="58">
        <v>66.396000000000001</v>
      </c>
      <c r="E4668" s="58">
        <v>66.396000000000001</v>
      </c>
      <c r="F4668" s="58">
        <v>0</v>
      </c>
    </row>
    <row r="4669" spans="1:6" s="55" customFormat="1" x14ac:dyDescent="0.25">
      <c r="A4669" s="51" t="str">
        <f t="shared" si="72"/>
        <v>A</v>
      </c>
      <c r="B4669" s="59" t="s">
        <v>258</v>
      </c>
      <c r="C4669" s="60" t="s">
        <v>12</v>
      </c>
      <c r="D4669" s="61">
        <v>66.396000000000001</v>
      </c>
      <c r="E4669" s="61">
        <v>66.396000000000001</v>
      </c>
      <c r="F4669" s="61">
        <v>0</v>
      </c>
    </row>
    <row r="4670" spans="1:6" s="55" customFormat="1" ht="18.75" thickBot="1" x14ac:dyDescent="0.3">
      <c r="A4670" s="51" t="str">
        <f t="shared" si="72"/>
        <v>A</v>
      </c>
      <c r="B4670" s="52" t="s">
        <v>2069</v>
      </c>
      <c r="C4670" s="53" t="s">
        <v>2070</v>
      </c>
      <c r="D4670" s="54">
        <v>8.0559999999999992</v>
      </c>
      <c r="E4670" s="54">
        <v>8.0559999999999992</v>
      </c>
      <c r="F4670" s="54">
        <v>0</v>
      </c>
    </row>
    <row r="4671" spans="1:6" s="55" customFormat="1" ht="15.75" thickTop="1" x14ac:dyDescent="0.25">
      <c r="A4671" s="51" t="str">
        <f t="shared" si="72"/>
        <v>A</v>
      </c>
      <c r="B4671" s="56" t="s">
        <v>258</v>
      </c>
      <c r="C4671" s="57" t="s">
        <v>10</v>
      </c>
      <c r="D4671" s="58">
        <v>8.0559999999999992</v>
      </c>
      <c r="E4671" s="58">
        <v>8.0559999999999992</v>
      </c>
      <c r="F4671" s="58">
        <v>0</v>
      </c>
    </row>
    <row r="4672" spans="1:6" s="55" customFormat="1" x14ac:dyDescent="0.25">
      <c r="A4672" s="51" t="str">
        <f t="shared" si="72"/>
        <v>A</v>
      </c>
      <c r="B4672" s="59" t="s">
        <v>258</v>
      </c>
      <c r="C4672" s="60" t="s">
        <v>12</v>
      </c>
      <c r="D4672" s="61">
        <v>8.0559999999999992</v>
      </c>
      <c r="E4672" s="61">
        <v>8.0559999999999992</v>
      </c>
      <c r="F4672" s="61">
        <v>0</v>
      </c>
    </row>
    <row r="4673" spans="1:6" s="55" customFormat="1" ht="72.75" thickBot="1" x14ac:dyDescent="0.3">
      <c r="A4673" s="51" t="str">
        <f t="shared" si="72"/>
        <v>A</v>
      </c>
      <c r="B4673" s="52" t="s">
        <v>2071</v>
      </c>
      <c r="C4673" s="53" t="s">
        <v>2072</v>
      </c>
      <c r="D4673" s="54">
        <v>6.1669999999999998</v>
      </c>
      <c r="E4673" s="54">
        <v>6.1669999999999998</v>
      </c>
      <c r="F4673" s="54">
        <v>0</v>
      </c>
    </row>
    <row r="4674" spans="1:6" s="55" customFormat="1" ht="15.75" thickTop="1" x14ac:dyDescent="0.25">
      <c r="A4674" s="51" t="str">
        <f t="shared" si="72"/>
        <v>A</v>
      </c>
      <c r="B4674" s="56" t="s">
        <v>258</v>
      </c>
      <c r="C4674" s="57" t="s">
        <v>10</v>
      </c>
      <c r="D4674" s="58">
        <v>6.1669999999999998</v>
      </c>
      <c r="E4674" s="58">
        <v>6.1669999999999998</v>
      </c>
      <c r="F4674" s="58">
        <v>0</v>
      </c>
    </row>
    <row r="4675" spans="1:6" s="55" customFormat="1" x14ac:dyDescent="0.25">
      <c r="A4675" s="51" t="str">
        <f t="shared" si="72"/>
        <v>A</v>
      </c>
      <c r="B4675" s="59" t="s">
        <v>258</v>
      </c>
      <c r="C4675" s="60" t="s">
        <v>12</v>
      </c>
      <c r="D4675" s="61">
        <v>3.0840000000000001</v>
      </c>
      <c r="E4675" s="61">
        <v>3.0840000000000001</v>
      </c>
      <c r="F4675" s="61">
        <v>0</v>
      </c>
    </row>
    <row r="4676" spans="1:6" s="55" customFormat="1" x14ac:dyDescent="0.25">
      <c r="A4676" s="51" t="str">
        <f t="shared" ref="A4676:A4739" si="73">IF(OR(D4676&lt;&gt;0,),"A","B")</f>
        <v>A</v>
      </c>
      <c r="B4676" s="59" t="s">
        <v>258</v>
      </c>
      <c r="C4676" s="60" t="s">
        <v>16</v>
      </c>
      <c r="D4676" s="61">
        <v>3.0830000000000002</v>
      </c>
      <c r="E4676" s="61">
        <v>3.0830000000000002</v>
      </c>
      <c r="F4676" s="61">
        <v>0</v>
      </c>
    </row>
    <row r="4677" spans="1:6" ht="36.75" thickBot="1" x14ac:dyDescent="0.3">
      <c r="A4677" s="31" t="str">
        <f t="shared" si="73"/>
        <v>A</v>
      </c>
      <c r="B4677" s="42" t="s">
        <v>2073</v>
      </c>
      <c r="C4677" s="43" t="s">
        <v>2074</v>
      </c>
      <c r="D4677" s="44">
        <v>6153.6986299999999</v>
      </c>
      <c r="E4677" s="44">
        <v>4828.7667599999995</v>
      </c>
      <c r="F4677" s="44">
        <v>1324.9318700000001</v>
      </c>
    </row>
    <row r="4678" spans="1:6" ht="15.75" thickTop="1" x14ac:dyDescent="0.25">
      <c r="A4678" s="31" t="str">
        <f t="shared" si="73"/>
        <v>A</v>
      </c>
      <c r="B4678" s="45" t="s">
        <v>258</v>
      </c>
      <c r="C4678" s="46" t="s">
        <v>10</v>
      </c>
      <c r="D4678" s="47">
        <v>5644.1799499999997</v>
      </c>
      <c r="E4678" s="47">
        <v>4392.6629999999996</v>
      </c>
      <c r="F4678" s="47">
        <v>1251.5169500000002</v>
      </c>
    </row>
    <row r="4679" spans="1:6" x14ac:dyDescent="0.25">
      <c r="A4679" s="31" t="str">
        <f t="shared" si="73"/>
        <v>A</v>
      </c>
      <c r="B4679" s="48" t="s">
        <v>258</v>
      </c>
      <c r="C4679" s="49" t="s">
        <v>11</v>
      </c>
      <c r="D4679" s="50">
        <v>2724.07474</v>
      </c>
      <c r="E4679" s="50">
        <v>2528.6064200000001</v>
      </c>
      <c r="F4679" s="50">
        <v>195.46832000000001</v>
      </c>
    </row>
    <row r="4680" spans="1:6" x14ac:dyDescent="0.25">
      <c r="A4680" s="31" t="str">
        <f t="shared" si="73"/>
        <v>A</v>
      </c>
      <c r="B4680" s="48" t="s">
        <v>258</v>
      </c>
      <c r="C4680" s="49" t="s">
        <v>12</v>
      </c>
      <c r="D4680" s="50">
        <v>2618.2558599999993</v>
      </c>
      <c r="E4680" s="50">
        <v>1851.9872499999994</v>
      </c>
      <c r="F4680" s="50">
        <v>766.26860999999985</v>
      </c>
    </row>
    <row r="4681" spans="1:6" x14ac:dyDescent="0.25">
      <c r="A4681" s="31" t="str">
        <f t="shared" si="73"/>
        <v>A</v>
      </c>
      <c r="B4681" s="48" t="s">
        <v>258</v>
      </c>
      <c r="C4681" s="49" t="s">
        <v>15</v>
      </c>
      <c r="D4681" s="50">
        <v>6.2012599999999996</v>
      </c>
      <c r="E4681" s="50">
        <v>3.0279799999999999</v>
      </c>
      <c r="F4681" s="50">
        <v>3.1732800000000001</v>
      </c>
    </row>
    <row r="4682" spans="1:6" x14ac:dyDescent="0.25">
      <c r="A4682" s="31" t="str">
        <f t="shared" si="73"/>
        <v>A</v>
      </c>
      <c r="B4682" s="48" t="s">
        <v>258</v>
      </c>
      <c r="C4682" s="49" t="s">
        <v>16</v>
      </c>
      <c r="D4682" s="50">
        <v>295.64809000000002</v>
      </c>
      <c r="E4682" s="50">
        <v>9.0413499999999996</v>
      </c>
      <c r="F4682" s="50">
        <v>286.60674</v>
      </c>
    </row>
    <row r="4683" spans="1:6" x14ac:dyDescent="0.25">
      <c r="A4683" s="31" t="str">
        <f t="shared" si="73"/>
        <v>A</v>
      </c>
      <c r="B4683" s="45" t="s">
        <v>258</v>
      </c>
      <c r="C4683" s="46" t="s">
        <v>17</v>
      </c>
      <c r="D4683" s="47">
        <v>509.51867999999996</v>
      </c>
      <c r="E4683" s="47">
        <v>436.10375999999997</v>
      </c>
      <c r="F4683" s="47">
        <v>73.414919999999995</v>
      </c>
    </row>
    <row r="4684" spans="1:6" s="55" customFormat="1" ht="18.75" thickBot="1" x14ac:dyDescent="0.3">
      <c r="A4684" s="51" t="str">
        <f t="shared" si="73"/>
        <v>A</v>
      </c>
      <c r="B4684" s="52" t="s">
        <v>2075</v>
      </c>
      <c r="C4684" s="53" t="s">
        <v>2076</v>
      </c>
      <c r="D4684" s="54">
        <v>48.664059999999999</v>
      </c>
      <c r="E4684" s="54">
        <v>48.664059999999999</v>
      </c>
      <c r="F4684" s="54">
        <v>0</v>
      </c>
    </row>
    <row r="4685" spans="1:6" s="55" customFormat="1" ht="15.75" thickTop="1" x14ac:dyDescent="0.25">
      <c r="A4685" s="51" t="str">
        <f t="shared" si="73"/>
        <v>A</v>
      </c>
      <c r="B4685" s="56" t="s">
        <v>258</v>
      </c>
      <c r="C4685" s="57" t="s">
        <v>10</v>
      </c>
      <c r="D4685" s="58">
        <v>29.664060000000003</v>
      </c>
      <c r="E4685" s="58">
        <v>29.664060000000003</v>
      </c>
      <c r="F4685" s="58">
        <v>0</v>
      </c>
    </row>
    <row r="4686" spans="1:6" s="55" customFormat="1" x14ac:dyDescent="0.25">
      <c r="A4686" s="51" t="str">
        <f t="shared" si="73"/>
        <v>A</v>
      </c>
      <c r="B4686" s="59" t="s">
        <v>258</v>
      </c>
      <c r="C4686" s="60" t="s">
        <v>12</v>
      </c>
      <c r="D4686" s="61">
        <v>29.664060000000003</v>
      </c>
      <c r="E4686" s="61">
        <v>29.664060000000003</v>
      </c>
      <c r="F4686" s="61">
        <v>0</v>
      </c>
    </row>
    <row r="4687" spans="1:6" s="55" customFormat="1" x14ac:dyDescent="0.25">
      <c r="A4687" s="51" t="str">
        <f t="shared" si="73"/>
        <v>A</v>
      </c>
      <c r="B4687" s="56" t="s">
        <v>258</v>
      </c>
      <c r="C4687" s="57" t="s">
        <v>17</v>
      </c>
      <c r="D4687" s="58">
        <v>19</v>
      </c>
      <c r="E4687" s="58">
        <v>19</v>
      </c>
      <c r="F4687" s="58">
        <v>0</v>
      </c>
    </row>
    <row r="4688" spans="1:6" s="55" customFormat="1" ht="54.75" thickBot="1" x14ac:dyDescent="0.3">
      <c r="A4688" s="51" t="str">
        <f t="shared" si="73"/>
        <v>A</v>
      </c>
      <c r="B4688" s="52" t="s">
        <v>2077</v>
      </c>
      <c r="C4688" s="53" t="s">
        <v>2078</v>
      </c>
      <c r="D4688" s="54">
        <v>5.5140600000000006</v>
      </c>
      <c r="E4688" s="54">
        <v>5.5140600000000006</v>
      </c>
      <c r="F4688" s="54">
        <v>0</v>
      </c>
    </row>
    <row r="4689" spans="1:6" s="55" customFormat="1" ht="15.75" thickTop="1" x14ac:dyDescent="0.25">
      <c r="A4689" s="51" t="str">
        <f t="shared" si="73"/>
        <v>A</v>
      </c>
      <c r="B4689" s="56" t="s">
        <v>258</v>
      </c>
      <c r="C4689" s="57" t="s">
        <v>10</v>
      </c>
      <c r="D4689" s="58">
        <v>5.5140600000000006</v>
      </c>
      <c r="E4689" s="58">
        <v>5.5140600000000006</v>
      </c>
      <c r="F4689" s="58">
        <v>0</v>
      </c>
    </row>
    <row r="4690" spans="1:6" s="55" customFormat="1" x14ac:dyDescent="0.25">
      <c r="A4690" s="51" t="str">
        <f t="shared" si="73"/>
        <v>A</v>
      </c>
      <c r="B4690" s="59" t="s">
        <v>258</v>
      </c>
      <c r="C4690" s="60" t="s">
        <v>12</v>
      </c>
      <c r="D4690" s="61">
        <v>5.5140600000000006</v>
      </c>
      <c r="E4690" s="61">
        <v>5.5140600000000006</v>
      </c>
      <c r="F4690" s="61">
        <v>0</v>
      </c>
    </row>
    <row r="4691" spans="1:6" s="55" customFormat="1" ht="36.75" thickBot="1" x14ac:dyDescent="0.3">
      <c r="A4691" s="51" t="str">
        <f t="shared" si="73"/>
        <v>A</v>
      </c>
      <c r="B4691" s="52" t="s">
        <v>2079</v>
      </c>
      <c r="C4691" s="53" t="s">
        <v>2080</v>
      </c>
      <c r="D4691" s="54">
        <v>43.15</v>
      </c>
      <c r="E4691" s="54">
        <v>43.15</v>
      </c>
      <c r="F4691" s="54">
        <v>0</v>
      </c>
    </row>
    <row r="4692" spans="1:6" s="55" customFormat="1" ht="15.75" thickTop="1" x14ac:dyDescent="0.25">
      <c r="A4692" s="51" t="str">
        <f t="shared" si="73"/>
        <v>A</v>
      </c>
      <c r="B4692" s="56" t="s">
        <v>258</v>
      </c>
      <c r="C4692" s="57" t="s">
        <v>10</v>
      </c>
      <c r="D4692" s="58">
        <v>24.15</v>
      </c>
      <c r="E4692" s="58">
        <v>24.15</v>
      </c>
      <c r="F4692" s="58">
        <v>0</v>
      </c>
    </row>
    <row r="4693" spans="1:6" s="55" customFormat="1" x14ac:dyDescent="0.25">
      <c r="A4693" s="51" t="str">
        <f t="shared" si="73"/>
        <v>A</v>
      </c>
      <c r="B4693" s="59" t="s">
        <v>258</v>
      </c>
      <c r="C4693" s="60" t="s">
        <v>12</v>
      </c>
      <c r="D4693" s="61">
        <v>24.15</v>
      </c>
      <c r="E4693" s="61">
        <v>24.15</v>
      </c>
      <c r="F4693" s="61">
        <v>0</v>
      </c>
    </row>
    <row r="4694" spans="1:6" s="55" customFormat="1" x14ac:dyDescent="0.25">
      <c r="A4694" s="51" t="str">
        <f t="shared" si="73"/>
        <v>A</v>
      </c>
      <c r="B4694" s="56" t="s">
        <v>258</v>
      </c>
      <c r="C4694" s="57" t="s">
        <v>17</v>
      </c>
      <c r="D4694" s="58">
        <v>19</v>
      </c>
      <c r="E4694" s="58">
        <v>19</v>
      </c>
      <c r="F4694" s="58">
        <v>0</v>
      </c>
    </row>
    <row r="4695" spans="1:6" s="55" customFormat="1" ht="18.75" thickBot="1" x14ac:dyDescent="0.3">
      <c r="A4695" s="51" t="str">
        <f t="shared" si="73"/>
        <v>A</v>
      </c>
      <c r="B4695" s="52" t="s">
        <v>2081</v>
      </c>
      <c r="C4695" s="53" t="s">
        <v>2082</v>
      </c>
      <c r="D4695" s="54">
        <v>4395.1935400000002</v>
      </c>
      <c r="E4695" s="54">
        <v>3144.9593000000004</v>
      </c>
      <c r="F4695" s="54">
        <v>1250.23424</v>
      </c>
    </row>
    <row r="4696" spans="1:6" s="55" customFormat="1" ht="15.75" thickTop="1" x14ac:dyDescent="0.25">
      <c r="A4696" s="51" t="str">
        <f t="shared" si="73"/>
        <v>A</v>
      </c>
      <c r="B4696" s="56" t="s">
        <v>258</v>
      </c>
      <c r="C4696" s="57" t="s">
        <v>10</v>
      </c>
      <c r="D4696" s="58">
        <v>4309.0595800000001</v>
      </c>
      <c r="E4696" s="58">
        <v>3132.24026</v>
      </c>
      <c r="F4696" s="58">
        <v>1176.8193200000001</v>
      </c>
    </row>
    <row r="4697" spans="1:6" s="55" customFormat="1" x14ac:dyDescent="0.25">
      <c r="A4697" s="51" t="str">
        <f t="shared" si="73"/>
        <v>A</v>
      </c>
      <c r="B4697" s="59" t="s">
        <v>258</v>
      </c>
      <c r="C4697" s="60" t="s">
        <v>11</v>
      </c>
      <c r="D4697" s="61">
        <v>2222.8928300000002</v>
      </c>
      <c r="E4697" s="61">
        <v>2027.4245100000001</v>
      </c>
      <c r="F4697" s="61">
        <v>195.46832000000001</v>
      </c>
    </row>
    <row r="4698" spans="1:6" s="55" customFormat="1" x14ac:dyDescent="0.25">
      <c r="A4698" s="51" t="str">
        <f t="shared" si="73"/>
        <v>A</v>
      </c>
      <c r="B4698" s="59" t="s">
        <v>258</v>
      </c>
      <c r="C4698" s="60" t="s">
        <v>12</v>
      </c>
      <c r="D4698" s="61">
        <v>1849.4470399999998</v>
      </c>
      <c r="E4698" s="61">
        <v>1099.3502799999999</v>
      </c>
      <c r="F4698" s="61">
        <v>750.0967599999999</v>
      </c>
    </row>
    <row r="4699" spans="1:6" s="55" customFormat="1" x14ac:dyDescent="0.25">
      <c r="A4699" s="51" t="str">
        <f t="shared" si="73"/>
        <v>A</v>
      </c>
      <c r="B4699" s="59" t="s">
        <v>258</v>
      </c>
      <c r="C4699" s="60" t="s">
        <v>15</v>
      </c>
      <c r="D4699" s="61">
        <v>3.4232800000000001</v>
      </c>
      <c r="E4699" s="61">
        <v>0.25</v>
      </c>
      <c r="F4699" s="61">
        <v>3.1732800000000001</v>
      </c>
    </row>
    <row r="4700" spans="1:6" s="55" customFormat="1" x14ac:dyDescent="0.25">
      <c r="A4700" s="51" t="str">
        <f t="shared" si="73"/>
        <v>A</v>
      </c>
      <c r="B4700" s="59" t="s">
        <v>258</v>
      </c>
      <c r="C4700" s="60" t="s">
        <v>16</v>
      </c>
      <c r="D4700" s="61">
        <v>233.29643000000004</v>
      </c>
      <c r="E4700" s="61">
        <v>5.2154699999999998</v>
      </c>
      <c r="F4700" s="61">
        <v>228.08096000000003</v>
      </c>
    </row>
    <row r="4701" spans="1:6" s="55" customFormat="1" x14ac:dyDescent="0.25">
      <c r="A4701" s="51" t="str">
        <f t="shared" si="73"/>
        <v>A</v>
      </c>
      <c r="B4701" s="56" t="s">
        <v>258</v>
      </c>
      <c r="C4701" s="57" t="s">
        <v>17</v>
      </c>
      <c r="D4701" s="58">
        <v>86.133960000000002</v>
      </c>
      <c r="E4701" s="58">
        <v>12.719040000000001</v>
      </c>
      <c r="F4701" s="58">
        <v>73.414919999999995</v>
      </c>
    </row>
    <row r="4702" spans="1:6" s="55" customFormat="1" ht="18.75" thickBot="1" x14ac:dyDescent="0.3">
      <c r="A4702" s="51" t="str">
        <f t="shared" si="73"/>
        <v>A</v>
      </c>
      <c r="B4702" s="52" t="s">
        <v>2083</v>
      </c>
      <c r="C4702" s="53" t="s">
        <v>2084</v>
      </c>
      <c r="D4702" s="54">
        <v>2705.5295000000006</v>
      </c>
      <c r="E4702" s="54">
        <v>2064.2926200000002</v>
      </c>
      <c r="F4702" s="54">
        <v>641.23688000000016</v>
      </c>
    </row>
    <row r="4703" spans="1:6" s="55" customFormat="1" ht="15.75" thickTop="1" x14ac:dyDescent="0.25">
      <c r="A4703" s="51" t="str">
        <f t="shared" si="73"/>
        <v>A</v>
      </c>
      <c r="B4703" s="56" t="s">
        <v>258</v>
      </c>
      <c r="C4703" s="57" t="s">
        <v>10</v>
      </c>
      <c r="D4703" s="58">
        <v>2692.7145</v>
      </c>
      <c r="E4703" s="58">
        <v>2064.2926200000002</v>
      </c>
      <c r="F4703" s="58">
        <v>628.4218800000001</v>
      </c>
    </row>
    <row r="4704" spans="1:6" s="55" customFormat="1" x14ac:dyDescent="0.25">
      <c r="A4704" s="51" t="str">
        <f t="shared" si="73"/>
        <v>A</v>
      </c>
      <c r="B4704" s="59" t="s">
        <v>258</v>
      </c>
      <c r="C4704" s="60" t="s">
        <v>11</v>
      </c>
      <c r="D4704" s="61">
        <v>1324.0615399999999</v>
      </c>
      <c r="E4704" s="61">
        <v>1316.84654</v>
      </c>
      <c r="F4704" s="61">
        <v>7.2149999999999999</v>
      </c>
    </row>
    <row r="4705" spans="1:6" s="55" customFormat="1" x14ac:dyDescent="0.25">
      <c r="A4705" s="51" t="str">
        <f t="shared" si="73"/>
        <v>A</v>
      </c>
      <c r="B4705" s="59" t="s">
        <v>258</v>
      </c>
      <c r="C4705" s="60" t="s">
        <v>12</v>
      </c>
      <c r="D4705" s="61">
        <v>1253.74668</v>
      </c>
      <c r="E4705" s="61">
        <v>745.74928</v>
      </c>
      <c r="F4705" s="61">
        <v>507.99740000000003</v>
      </c>
    </row>
    <row r="4706" spans="1:6" s="55" customFormat="1" x14ac:dyDescent="0.25">
      <c r="A4706" s="51" t="str">
        <f t="shared" si="73"/>
        <v>A</v>
      </c>
      <c r="B4706" s="59" t="s">
        <v>258</v>
      </c>
      <c r="C4706" s="60" t="s">
        <v>15</v>
      </c>
      <c r="D4706" s="61">
        <v>3.1732800000000001</v>
      </c>
      <c r="E4706" s="61">
        <v>0</v>
      </c>
      <c r="F4706" s="61">
        <v>3.1732800000000001</v>
      </c>
    </row>
    <row r="4707" spans="1:6" s="55" customFormat="1" x14ac:dyDescent="0.25">
      <c r="A4707" s="51" t="str">
        <f t="shared" si="73"/>
        <v>A</v>
      </c>
      <c r="B4707" s="59" t="s">
        <v>258</v>
      </c>
      <c r="C4707" s="60" t="s">
        <v>16</v>
      </c>
      <c r="D4707" s="61">
        <v>111.73299999999999</v>
      </c>
      <c r="E4707" s="61">
        <v>1.6967999999999999</v>
      </c>
      <c r="F4707" s="61">
        <v>110.03619999999999</v>
      </c>
    </row>
    <row r="4708" spans="1:6" s="55" customFormat="1" x14ac:dyDescent="0.25">
      <c r="A4708" s="51" t="str">
        <f t="shared" si="73"/>
        <v>A</v>
      </c>
      <c r="B4708" s="56" t="s">
        <v>258</v>
      </c>
      <c r="C4708" s="57" t="s">
        <v>17</v>
      </c>
      <c r="D4708" s="58">
        <v>12.815</v>
      </c>
      <c r="E4708" s="58">
        <v>0</v>
      </c>
      <c r="F4708" s="58">
        <v>12.815</v>
      </c>
    </row>
    <row r="4709" spans="1:6" s="55" customFormat="1" ht="54.75" thickBot="1" x14ac:dyDescent="0.3">
      <c r="A4709" s="51" t="str">
        <f t="shared" si="73"/>
        <v>A</v>
      </c>
      <c r="B4709" s="52" t="s">
        <v>2085</v>
      </c>
      <c r="C4709" s="53" t="s">
        <v>2086</v>
      </c>
      <c r="D4709" s="54">
        <v>1557.2384900000002</v>
      </c>
      <c r="E4709" s="54">
        <v>1102.7779800000001</v>
      </c>
      <c r="F4709" s="54">
        <v>454.46051000000006</v>
      </c>
    </row>
    <row r="4710" spans="1:6" s="55" customFormat="1" ht="15.75" thickTop="1" x14ac:dyDescent="0.25">
      <c r="A4710" s="51" t="str">
        <f t="shared" si="73"/>
        <v>A</v>
      </c>
      <c r="B4710" s="56" t="s">
        <v>258</v>
      </c>
      <c r="C4710" s="57" t="s">
        <v>10</v>
      </c>
      <c r="D4710" s="58">
        <v>1544.4234900000001</v>
      </c>
      <c r="E4710" s="58">
        <v>1102.7779800000001</v>
      </c>
      <c r="F4710" s="58">
        <v>441.64551000000006</v>
      </c>
    </row>
    <row r="4711" spans="1:6" s="55" customFormat="1" x14ac:dyDescent="0.25">
      <c r="A4711" s="51" t="str">
        <f t="shared" si="73"/>
        <v>A</v>
      </c>
      <c r="B4711" s="59" t="s">
        <v>258</v>
      </c>
      <c r="C4711" s="60" t="s">
        <v>11</v>
      </c>
      <c r="D4711" s="61">
        <v>809.678</v>
      </c>
      <c r="E4711" s="61">
        <v>802.46299999999997</v>
      </c>
      <c r="F4711" s="61">
        <v>7.2149999999999999</v>
      </c>
    </row>
    <row r="4712" spans="1:6" s="55" customFormat="1" x14ac:dyDescent="0.25">
      <c r="A4712" s="51" t="str">
        <f t="shared" si="73"/>
        <v>A</v>
      </c>
      <c r="B4712" s="59" t="s">
        <v>258</v>
      </c>
      <c r="C4712" s="60" t="s">
        <v>12</v>
      </c>
      <c r="D4712" s="61">
        <v>620.79971</v>
      </c>
      <c r="E4712" s="61">
        <v>299.52868000000001</v>
      </c>
      <c r="F4712" s="61">
        <v>321.27103000000005</v>
      </c>
    </row>
    <row r="4713" spans="1:6" s="55" customFormat="1" x14ac:dyDescent="0.25">
      <c r="A4713" s="51" t="str">
        <f t="shared" si="73"/>
        <v>A</v>
      </c>
      <c r="B4713" s="59" t="s">
        <v>258</v>
      </c>
      <c r="C4713" s="60" t="s">
        <v>15</v>
      </c>
      <c r="D4713" s="61">
        <v>3.1732800000000001</v>
      </c>
      <c r="E4713" s="61">
        <v>0</v>
      </c>
      <c r="F4713" s="61">
        <v>3.1732800000000001</v>
      </c>
    </row>
    <row r="4714" spans="1:6" s="55" customFormat="1" x14ac:dyDescent="0.25">
      <c r="A4714" s="51" t="str">
        <f t="shared" si="73"/>
        <v>A</v>
      </c>
      <c r="B4714" s="59" t="s">
        <v>258</v>
      </c>
      <c r="C4714" s="60" t="s">
        <v>16</v>
      </c>
      <c r="D4714" s="61">
        <v>110.77249999999999</v>
      </c>
      <c r="E4714" s="61">
        <v>0.7863</v>
      </c>
      <c r="F4714" s="61">
        <v>109.9862</v>
      </c>
    </row>
    <row r="4715" spans="1:6" s="55" customFormat="1" x14ac:dyDescent="0.25">
      <c r="A4715" s="51" t="str">
        <f t="shared" si="73"/>
        <v>A</v>
      </c>
      <c r="B4715" s="56" t="s">
        <v>258</v>
      </c>
      <c r="C4715" s="57" t="s">
        <v>17</v>
      </c>
      <c r="D4715" s="58">
        <v>12.815</v>
      </c>
      <c r="E4715" s="58">
        <v>0</v>
      </c>
      <c r="F4715" s="58">
        <v>12.815</v>
      </c>
    </row>
    <row r="4716" spans="1:6" s="55" customFormat="1" ht="90.75" thickBot="1" x14ac:dyDescent="0.3">
      <c r="A4716" s="51" t="str">
        <f t="shared" si="73"/>
        <v>A</v>
      </c>
      <c r="B4716" s="52" t="s">
        <v>2087</v>
      </c>
      <c r="C4716" s="53" t="s">
        <v>1930</v>
      </c>
      <c r="D4716" s="54">
        <v>622.55861000000004</v>
      </c>
      <c r="E4716" s="54">
        <v>543.83816000000002</v>
      </c>
      <c r="F4716" s="54">
        <v>78.72045</v>
      </c>
    </row>
    <row r="4717" spans="1:6" s="55" customFormat="1" ht="15.75" thickTop="1" x14ac:dyDescent="0.25">
      <c r="A4717" s="51" t="str">
        <f t="shared" si="73"/>
        <v>A</v>
      </c>
      <c r="B4717" s="56" t="s">
        <v>258</v>
      </c>
      <c r="C4717" s="57" t="s">
        <v>10</v>
      </c>
      <c r="D4717" s="58">
        <v>622.55861000000004</v>
      </c>
      <c r="E4717" s="58">
        <v>543.83816000000002</v>
      </c>
      <c r="F4717" s="58">
        <v>78.72045</v>
      </c>
    </row>
    <row r="4718" spans="1:6" s="55" customFormat="1" x14ac:dyDescent="0.25">
      <c r="A4718" s="51" t="str">
        <f t="shared" si="73"/>
        <v>A</v>
      </c>
      <c r="B4718" s="59" t="s">
        <v>258</v>
      </c>
      <c r="C4718" s="60" t="s">
        <v>11</v>
      </c>
      <c r="D4718" s="61">
        <v>351.92594000000003</v>
      </c>
      <c r="E4718" s="61">
        <v>351.92594000000003</v>
      </c>
      <c r="F4718" s="61">
        <v>0</v>
      </c>
    </row>
    <row r="4719" spans="1:6" s="55" customFormat="1" x14ac:dyDescent="0.25">
      <c r="A4719" s="51" t="str">
        <f t="shared" si="73"/>
        <v>A</v>
      </c>
      <c r="B4719" s="59" t="s">
        <v>258</v>
      </c>
      <c r="C4719" s="60" t="s">
        <v>12</v>
      </c>
      <c r="D4719" s="61">
        <v>269.80592999999999</v>
      </c>
      <c r="E4719" s="61">
        <v>191.13548</v>
      </c>
      <c r="F4719" s="61">
        <v>78.670450000000002</v>
      </c>
    </row>
    <row r="4720" spans="1:6" s="55" customFormat="1" x14ac:dyDescent="0.25">
      <c r="A4720" s="51" t="str">
        <f t="shared" si="73"/>
        <v>A</v>
      </c>
      <c r="B4720" s="59" t="s">
        <v>258</v>
      </c>
      <c r="C4720" s="60" t="s">
        <v>16</v>
      </c>
      <c r="D4720" s="61">
        <v>0.82674000000000003</v>
      </c>
      <c r="E4720" s="61">
        <v>0.77673999999999999</v>
      </c>
      <c r="F4720" s="61">
        <v>0.05</v>
      </c>
    </row>
    <row r="4721" spans="1:6" s="55" customFormat="1" ht="90.75" thickBot="1" x14ac:dyDescent="0.3">
      <c r="A4721" s="51" t="str">
        <f t="shared" si="73"/>
        <v>A</v>
      </c>
      <c r="B4721" s="52" t="s">
        <v>2088</v>
      </c>
      <c r="C4721" s="53" t="s">
        <v>2089</v>
      </c>
      <c r="D4721" s="54">
        <v>324.21971000000002</v>
      </c>
      <c r="E4721" s="54">
        <v>300.23616000000004</v>
      </c>
      <c r="F4721" s="54">
        <v>23.983550000000001</v>
      </c>
    </row>
    <row r="4722" spans="1:6" s="55" customFormat="1" ht="15.75" thickTop="1" x14ac:dyDescent="0.25">
      <c r="A4722" s="51" t="str">
        <f t="shared" si="73"/>
        <v>A</v>
      </c>
      <c r="B4722" s="56" t="s">
        <v>258</v>
      </c>
      <c r="C4722" s="57" t="s">
        <v>10</v>
      </c>
      <c r="D4722" s="58">
        <v>324.21971000000002</v>
      </c>
      <c r="E4722" s="58">
        <v>300.23616000000004</v>
      </c>
      <c r="F4722" s="58">
        <v>23.983550000000001</v>
      </c>
    </row>
    <row r="4723" spans="1:6" s="55" customFormat="1" x14ac:dyDescent="0.25">
      <c r="A4723" s="51" t="str">
        <f t="shared" si="73"/>
        <v>A</v>
      </c>
      <c r="B4723" s="59" t="s">
        <v>258</v>
      </c>
      <c r="C4723" s="60" t="s">
        <v>11</v>
      </c>
      <c r="D4723" s="61">
        <v>63.71</v>
      </c>
      <c r="E4723" s="61">
        <v>63.71</v>
      </c>
      <c r="F4723" s="61">
        <v>0</v>
      </c>
    </row>
    <row r="4724" spans="1:6" s="55" customFormat="1" x14ac:dyDescent="0.25">
      <c r="A4724" s="51" t="str">
        <f t="shared" si="73"/>
        <v>A</v>
      </c>
      <c r="B4724" s="59" t="s">
        <v>258</v>
      </c>
      <c r="C4724" s="60" t="s">
        <v>12</v>
      </c>
      <c r="D4724" s="61">
        <v>260.37594999999999</v>
      </c>
      <c r="E4724" s="61">
        <v>236.39239999999998</v>
      </c>
      <c r="F4724" s="61">
        <v>23.983550000000001</v>
      </c>
    </row>
    <row r="4725" spans="1:6" s="55" customFormat="1" x14ac:dyDescent="0.25">
      <c r="A4725" s="51" t="str">
        <f t="shared" si="73"/>
        <v>A</v>
      </c>
      <c r="B4725" s="59" t="s">
        <v>258</v>
      </c>
      <c r="C4725" s="60" t="s">
        <v>16</v>
      </c>
      <c r="D4725" s="61">
        <v>0.13375999999999999</v>
      </c>
      <c r="E4725" s="61">
        <v>0.13375999999999999</v>
      </c>
      <c r="F4725" s="61">
        <v>0</v>
      </c>
    </row>
    <row r="4726" spans="1:6" s="55" customFormat="1" ht="36.75" thickBot="1" x14ac:dyDescent="0.3">
      <c r="A4726" s="51" t="str">
        <f t="shared" si="73"/>
        <v>A</v>
      </c>
      <c r="B4726" s="52" t="s">
        <v>2090</v>
      </c>
      <c r="C4726" s="53" t="s">
        <v>2091</v>
      </c>
      <c r="D4726" s="54">
        <v>19.5</v>
      </c>
      <c r="E4726" s="54">
        <v>19.5</v>
      </c>
      <c r="F4726" s="54">
        <v>0</v>
      </c>
    </row>
    <row r="4727" spans="1:6" s="55" customFormat="1" ht="15.75" thickTop="1" x14ac:dyDescent="0.25">
      <c r="A4727" s="51" t="str">
        <f t="shared" si="73"/>
        <v>A</v>
      </c>
      <c r="B4727" s="56" t="s">
        <v>258</v>
      </c>
      <c r="C4727" s="57" t="s">
        <v>10</v>
      </c>
      <c r="D4727" s="58">
        <v>19.5</v>
      </c>
      <c r="E4727" s="58">
        <v>19.5</v>
      </c>
      <c r="F4727" s="58">
        <v>0</v>
      </c>
    </row>
    <row r="4728" spans="1:6" s="55" customFormat="1" x14ac:dyDescent="0.25">
      <c r="A4728" s="51" t="str">
        <f t="shared" si="73"/>
        <v>A</v>
      </c>
      <c r="B4728" s="59" t="s">
        <v>258</v>
      </c>
      <c r="C4728" s="60" t="s">
        <v>11</v>
      </c>
      <c r="D4728" s="61">
        <v>19.5</v>
      </c>
      <c r="E4728" s="61">
        <v>19.5</v>
      </c>
      <c r="F4728" s="61">
        <v>0</v>
      </c>
    </row>
    <row r="4729" spans="1:6" s="55" customFormat="1" ht="36.75" thickBot="1" x14ac:dyDescent="0.3">
      <c r="A4729" s="51" t="str">
        <f t="shared" si="73"/>
        <v>A</v>
      </c>
      <c r="B4729" s="52" t="s">
        <v>2092</v>
      </c>
      <c r="C4729" s="53" t="s">
        <v>2093</v>
      </c>
      <c r="D4729" s="54">
        <v>182.01269000000002</v>
      </c>
      <c r="E4729" s="54">
        <v>97.940320000000014</v>
      </c>
      <c r="F4729" s="54">
        <v>84.072369999999992</v>
      </c>
    </row>
    <row r="4730" spans="1:6" s="55" customFormat="1" ht="15.75" thickTop="1" x14ac:dyDescent="0.25">
      <c r="A4730" s="51" t="str">
        <f t="shared" si="73"/>
        <v>A</v>
      </c>
      <c r="B4730" s="56" t="s">
        <v>258</v>
      </c>
      <c r="C4730" s="57" t="s">
        <v>10</v>
      </c>
      <c r="D4730" s="58">
        <v>182.01269000000002</v>
      </c>
      <c r="E4730" s="58">
        <v>97.940320000000014</v>
      </c>
      <c r="F4730" s="58">
        <v>84.072369999999992</v>
      </c>
    </row>
    <row r="4731" spans="1:6" s="55" customFormat="1" x14ac:dyDescent="0.25">
      <c r="A4731" s="51" t="str">
        <f t="shared" si="73"/>
        <v>A</v>
      </c>
      <c r="B4731" s="59" t="s">
        <v>258</v>
      </c>
      <c r="C4731" s="60" t="s">
        <v>11</v>
      </c>
      <c r="D4731" s="61">
        <v>79.247600000000006</v>
      </c>
      <c r="E4731" s="61">
        <v>79.247600000000006</v>
      </c>
      <c r="F4731" s="61">
        <v>0</v>
      </c>
    </row>
    <row r="4732" spans="1:6" s="55" customFormat="1" x14ac:dyDescent="0.25">
      <c r="A4732" s="51" t="str">
        <f t="shared" si="73"/>
        <v>A</v>
      </c>
      <c r="B4732" s="59" t="s">
        <v>258</v>
      </c>
      <c r="C4732" s="60" t="s">
        <v>12</v>
      </c>
      <c r="D4732" s="61">
        <v>102.76508999999999</v>
      </c>
      <c r="E4732" s="61">
        <v>18.692720000000001</v>
      </c>
      <c r="F4732" s="61">
        <v>84.072369999999992</v>
      </c>
    </row>
    <row r="4733" spans="1:6" s="55" customFormat="1" ht="36.75" thickBot="1" x14ac:dyDescent="0.3">
      <c r="A4733" s="51" t="str">
        <f t="shared" si="73"/>
        <v>A</v>
      </c>
      <c r="B4733" s="52" t="s">
        <v>2094</v>
      </c>
      <c r="C4733" s="53" t="s">
        <v>2080</v>
      </c>
      <c r="D4733" s="54">
        <v>341.49509</v>
      </c>
      <c r="E4733" s="54">
        <v>226.91434000000001</v>
      </c>
      <c r="F4733" s="54">
        <v>114.58074999999999</v>
      </c>
    </row>
    <row r="4734" spans="1:6" s="55" customFormat="1" ht="15.75" thickTop="1" x14ac:dyDescent="0.25">
      <c r="A4734" s="51" t="str">
        <f t="shared" si="73"/>
        <v>A</v>
      </c>
      <c r="B4734" s="56" t="s">
        <v>258</v>
      </c>
      <c r="C4734" s="57" t="s">
        <v>10</v>
      </c>
      <c r="D4734" s="58">
        <v>301.04391999999996</v>
      </c>
      <c r="E4734" s="58">
        <v>221.22433999999998</v>
      </c>
      <c r="F4734" s="58">
        <v>79.819580000000002</v>
      </c>
    </row>
    <row r="4735" spans="1:6" s="55" customFormat="1" x14ac:dyDescent="0.25">
      <c r="A4735" s="51" t="str">
        <f t="shared" si="73"/>
        <v>A</v>
      </c>
      <c r="B4735" s="59" t="s">
        <v>258</v>
      </c>
      <c r="C4735" s="60" t="s">
        <v>11</v>
      </c>
      <c r="D4735" s="61">
        <v>146.31061</v>
      </c>
      <c r="E4735" s="61">
        <v>144.78</v>
      </c>
      <c r="F4735" s="61">
        <v>1.5306099999999998</v>
      </c>
    </row>
    <row r="4736" spans="1:6" s="55" customFormat="1" x14ac:dyDescent="0.25">
      <c r="A4736" s="51" t="str">
        <f t="shared" si="73"/>
        <v>A</v>
      </c>
      <c r="B4736" s="59" t="s">
        <v>258</v>
      </c>
      <c r="C4736" s="60" t="s">
        <v>12</v>
      </c>
      <c r="D4736" s="61">
        <v>133.85531</v>
      </c>
      <c r="E4736" s="61">
        <v>76.444339999999997</v>
      </c>
      <c r="F4736" s="61">
        <v>57.410969999999999</v>
      </c>
    </row>
    <row r="4737" spans="1:6" s="55" customFormat="1" x14ac:dyDescent="0.25">
      <c r="A4737" s="51" t="str">
        <f t="shared" si="73"/>
        <v>A</v>
      </c>
      <c r="B4737" s="59" t="s">
        <v>258</v>
      </c>
      <c r="C4737" s="60" t="s">
        <v>16</v>
      </c>
      <c r="D4737" s="61">
        <v>20.878</v>
      </c>
      <c r="E4737" s="61">
        <v>0</v>
      </c>
      <c r="F4737" s="61">
        <v>20.878</v>
      </c>
    </row>
    <row r="4738" spans="1:6" s="55" customFormat="1" x14ac:dyDescent="0.25">
      <c r="A4738" s="51" t="str">
        <f t="shared" si="73"/>
        <v>A</v>
      </c>
      <c r="B4738" s="56" t="s">
        <v>258</v>
      </c>
      <c r="C4738" s="57" t="s">
        <v>17</v>
      </c>
      <c r="D4738" s="58">
        <v>40.451169999999998</v>
      </c>
      <c r="E4738" s="58">
        <v>5.69</v>
      </c>
      <c r="F4738" s="58">
        <v>34.76117</v>
      </c>
    </row>
    <row r="4739" spans="1:6" s="55" customFormat="1" ht="36.75" thickBot="1" x14ac:dyDescent="0.3">
      <c r="A4739" s="51" t="str">
        <f t="shared" si="73"/>
        <v>A</v>
      </c>
      <c r="B4739" s="52" t="s">
        <v>2095</v>
      </c>
      <c r="C4739" s="53" t="s">
        <v>2096</v>
      </c>
      <c r="D4739" s="54">
        <v>127.43127</v>
      </c>
      <c r="E4739" s="54">
        <v>90.039760000000001</v>
      </c>
      <c r="F4739" s="54">
        <v>37.391509999999997</v>
      </c>
    </row>
    <row r="4740" spans="1:6" s="55" customFormat="1" ht="15.75" thickTop="1" x14ac:dyDescent="0.25">
      <c r="A4740" s="51" t="str">
        <f t="shared" ref="A4740:A4803" si="74">IF(OR(D4740&lt;&gt;0,),"A","B")</f>
        <v>A</v>
      </c>
      <c r="B4740" s="56" t="s">
        <v>258</v>
      </c>
      <c r="C4740" s="57" t="s">
        <v>10</v>
      </c>
      <c r="D4740" s="58">
        <v>124.43127</v>
      </c>
      <c r="E4740" s="58">
        <v>87.039760000000001</v>
      </c>
      <c r="F4740" s="58">
        <v>37.391509999999997</v>
      </c>
    </row>
    <row r="4741" spans="1:6" s="55" customFormat="1" x14ac:dyDescent="0.25">
      <c r="A4741" s="51" t="str">
        <f t="shared" si="74"/>
        <v>A</v>
      </c>
      <c r="B4741" s="59" t="s">
        <v>258</v>
      </c>
      <c r="C4741" s="60" t="s">
        <v>11</v>
      </c>
      <c r="D4741" s="61">
        <v>59.240650000000002</v>
      </c>
      <c r="E4741" s="61">
        <v>56.570650000000001</v>
      </c>
      <c r="F4741" s="61">
        <v>2.67</v>
      </c>
    </row>
    <row r="4742" spans="1:6" s="55" customFormat="1" x14ac:dyDescent="0.25">
      <c r="A4742" s="51" t="str">
        <f t="shared" si="74"/>
        <v>A</v>
      </c>
      <c r="B4742" s="59" t="s">
        <v>258</v>
      </c>
      <c r="C4742" s="60" t="s">
        <v>12</v>
      </c>
      <c r="D4742" s="61">
        <v>54.16413</v>
      </c>
      <c r="E4742" s="61">
        <v>27.384209999999999</v>
      </c>
      <c r="F4742" s="61">
        <v>26.779919999999997</v>
      </c>
    </row>
    <row r="4743" spans="1:6" s="55" customFormat="1" x14ac:dyDescent="0.25">
      <c r="A4743" s="51" t="str">
        <f t="shared" si="74"/>
        <v>A</v>
      </c>
      <c r="B4743" s="59" t="s">
        <v>258</v>
      </c>
      <c r="C4743" s="60" t="s">
        <v>15</v>
      </c>
      <c r="D4743" s="61">
        <v>0.25</v>
      </c>
      <c r="E4743" s="61">
        <v>0.25</v>
      </c>
      <c r="F4743" s="61">
        <v>0</v>
      </c>
    </row>
    <row r="4744" spans="1:6" s="55" customFormat="1" x14ac:dyDescent="0.25">
      <c r="A4744" s="51" t="str">
        <f t="shared" si="74"/>
        <v>A</v>
      </c>
      <c r="B4744" s="59" t="s">
        <v>258</v>
      </c>
      <c r="C4744" s="60" t="s">
        <v>16</v>
      </c>
      <c r="D4744" s="61">
        <v>10.776489999999999</v>
      </c>
      <c r="E4744" s="61">
        <v>2.8349000000000002</v>
      </c>
      <c r="F4744" s="61">
        <v>7.9415899999999997</v>
      </c>
    </row>
    <row r="4745" spans="1:6" s="55" customFormat="1" x14ac:dyDescent="0.25">
      <c r="A4745" s="51" t="str">
        <f t="shared" si="74"/>
        <v>A</v>
      </c>
      <c r="B4745" s="56" t="s">
        <v>258</v>
      </c>
      <c r="C4745" s="57" t="s">
        <v>17</v>
      </c>
      <c r="D4745" s="58">
        <v>3</v>
      </c>
      <c r="E4745" s="58">
        <v>3</v>
      </c>
      <c r="F4745" s="58">
        <v>0</v>
      </c>
    </row>
    <row r="4746" spans="1:6" s="55" customFormat="1" ht="54.75" thickBot="1" x14ac:dyDescent="0.3">
      <c r="A4746" s="51" t="str">
        <f t="shared" si="74"/>
        <v>A</v>
      </c>
      <c r="B4746" s="52" t="s">
        <v>2097</v>
      </c>
      <c r="C4746" s="53" t="s">
        <v>2098</v>
      </c>
      <c r="D4746" s="54">
        <v>146.9127</v>
      </c>
      <c r="E4746" s="54">
        <v>99.555050000000008</v>
      </c>
      <c r="F4746" s="54">
        <v>47.35765</v>
      </c>
    </row>
    <row r="4747" spans="1:6" s="55" customFormat="1" ht="15.75" thickTop="1" x14ac:dyDescent="0.25">
      <c r="A4747" s="51" t="str">
        <f t="shared" si="74"/>
        <v>A</v>
      </c>
      <c r="B4747" s="56" t="s">
        <v>258</v>
      </c>
      <c r="C4747" s="57" t="s">
        <v>10</v>
      </c>
      <c r="D4747" s="58">
        <v>146.9127</v>
      </c>
      <c r="E4747" s="58">
        <v>99.555050000000008</v>
      </c>
      <c r="F4747" s="58">
        <v>47.35765</v>
      </c>
    </row>
    <row r="4748" spans="1:6" s="55" customFormat="1" x14ac:dyDescent="0.25">
      <c r="A4748" s="51" t="str">
        <f t="shared" si="74"/>
        <v>A</v>
      </c>
      <c r="B4748" s="59" t="s">
        <v>258</v>
      </c>
      <c r="C4748" s="60" t="s">
        <v>11</v>
      </c>
      <c r="D4748" s="61">
        <v>84.123000000000005</v>
      </c>
      <c r="E4748" s="61">
        <v>80.278000000000006</v>
      </c>
      <c r="F4748" s="61">
        <v>3.8450000000000002</v>
      </c>
    </row>
    <row r="4749" spans="1:6" s="55" customFormat="1" x14ac:dyDescent="0.25">
      <c r="A4749" s="51" t="str">
        <f t="shared" si="74"/>
        <v>A</v>
      </c>
      <c r="B4749" s="59" t="s">
        <v>258</v>
      </c>
      <c r="C4749" s="60" t="s">
        <v>12</v>
      </c>
      <c r="D4749" s="61">
        <v>21.174100000000003</v>
      </c>
      <c r="E4749" s="61">
        <v>18.971450000000001</v>
      </c>
      <c r="F4749" s="61">
        <v>2.2026500000000002</v>
      </c>
    </row>
    <row r="4750" spans="1:6" s="55" customFormat="1" x14ac:dyDescent="0.25">
      <c r="A4750" s="51" t="str">
        <f t="shared" si="74"/>
        <v>A</v>
      </c>
      <c r="B4750" s="59" t="s">
        <v>258</v>
      </c>
      <c r="C4750" s="60" t="s">
        <v>16</v>
      </c>
      <c r="D4750" s="61">
        <v>41.615600000000001</v>
      </c>
      <c r="E4750" s="61">
        <v>0.30560000000000004</v>
      </c>
      <c r="F4750" s="61">
        <v>41.31</v>
      </c>
    </row>
    <row r="4751" spans="1:6" s="55" customFormat="1" ht="36.75" thickBot="1" x14ac:dyDescent="0.3">
      <c r="A4751" s="51" t="str">
        <f t="shared" si="74"/>
        <v>A</v>
      </c>
      <c r="B4751" s="52" t="s">
        <v>2099</v>
      </c>
      <c r="C4751" s="53" t="s">
        <v>2100</v>
      </c>
      <c r="D4751" s="54">
        <v>132.16580999999999</v>
      </c>
      <c r="E4751" s="54">
        <v>93.108999999999995</v>
      </c>
      <c r="F4751" s="54">
        <v>39.056809999999999</v>
      </c>
    </row>
    <row r="4752" spans="1:6" s="55" customFormat="1" ht="15.75" thickTop="1" x14ac:dyDescent="0.25">
      <c r="A4752" s="51" t="str">
        <f t="shared" si="74"/>
        <v>A</v>
      </c>
      <c r="B4752" s="56" t="s">
        <v>258</v>
      </c>
      <c r="C4752" s="57" t="s">
        <v>10</v>
      </c>
      <c r="D4752" s="58">
        <v>132.16580999999999</v>
      </c>
      <c r="E4752" s="58">
        <v>93.108999999999995</v>
      </c>
      <c r="F4752" s="58">
        <v>39.056809999999999</v>
      </c>
    </row>
    <row r="4753" spans="1:6" s="55" customFormat="1" x14ac:dyDescent="0.25">
      <c r="A4753" s="51" t="str">
        <f t="shared" si="74"/>
        <v>A</v>
      </c>
      <c r="B4753" s="59" t="s">
        <v>258</v>
      </c>
      <c r="C4753" s="60" t="s">
        <v>11</v>
      </c>
      <c r="D4753" s="61">
        <v>88.997</v>
      </c>
      <c r="E4753" s="61">
        <v>85.31</v>
      </c>
      <c r="F4753" s="61">
        <v>3.6869999999999998</v>
      </c>
    </row>
    <row r="4754" spans="1:6" s="55" customFormat="1" x14ac:dyDescent="0.25">
      <c r="A4754" s="51" t="str">
        <f t="shared" si="74"/>
        <v>A</v>
      </c>
      <c r="B4754" s="59" t="s">
        <v>258</v>
      </c>
      <c r="C4754" s="60" t="s">
        <v>12</v>
      </c>
      <c r="D4754" s="61">
        <v>43.168810000000001</v>
      </c>
      <c r="E4754" s="61">
        <v>7.7990000000000004</v>
      </c>
      <c r="F4754" s="61">
        <v>35.369810000000001</v>
      </c>
    </row>
    <row r="4755" spans="1:6" s="55" customFormat="1" ht="18.75" thickBot="1" x14ac:dyDescent="0.3">
      <c r="A4755" s="51" t="str">
        <f t="shared" si="74"/>
        <v>A</v>
      </c>
      <c r="B4755" s="52" t="s">
        <v>2101</v>
      </c>
      <c r="C4755" s="53" t="s">
        <v>2102</v>
      </c>
      <c r="D4755" s="54">
        <v>54.016260000000003</v>
      </c>
      <c r="E4755" s="54">
        <v>53.123940000000005</v>
      </c>
      <c r="F4755" s="54">
        <v>0.89231999999999989</v>
      </c>
    </row>
    <row r="4756" spans="1:6" s="55" customFormat="1" ht="15.75" thickTop="1" x14ac:dyDescent="0.25">
      <c r="A4756" s="51" t="str">
        <f t="shared" si="74"/>
        <v>A</v>
      </c>
      <c r="B4756" s="56" t="s">
        <v>258</v>
      </c>
      <c r="C4756" s="57" t="s">
        <v>10</v>
      </c>
      <c r="D4756" s="58">
        <v>49.427219999999998</v>
      </c>
      <c r="E4756" s="58">
        <v>49.094899999999996</v>
      </c>
      <c r="F4756" s="58">
        <v>0.33232</v>
      </c>
    </row>
    <row r="4757" spans="1:6" s="55" customFormat="1" x14ac:dyDescent="0.25">
      <c r="A4757" s="51" t="str">
        <f t="shared" si="74"/>
        <v>A</v>
      </c>
      <c r="B4757" s="59" t="s">
        <v>258</v>
      </c>
      <c r="C4757" s="60" t="s">
        <v>11</v>
      </c>
      <c r="D4757" s="61">
        <v>19.094999999999999</v>
      </c>
      <c r="E4757" s="61">
        <v>19.094999999999999</v>
      </c>
      <c r="F4757" s="61">
        <v>0</v>
      </c>
    </row>
    <row r="4758" spans="1:6" s="55" customFormat="1" x14ac:dyDescent="0.25">
      <c r="A4758" s="51" t="str">
        <f t="shared" si="74"/>
        <v>A</v>
      </c>
      <c r="B4758" s="59" t="s">
        <v>258</v>
      </c>
      <c r="C4758" s="60" t="s">
        <v>12</v>
      </c>
      <c r="D4758" s="61">
        <v>30.17972</v>
      </c>
      <c r="E4758" s="61">
        <v>29.8474</v>
      </c>
      <c r="F4758" s="61">
        <v>0.33232</v>
      </c>
    </row>
    <row r="4759" spans="1:6" s="55" customFormat="1" x14ac:dyDescent="0.25">
      <c r="A4759" s="51" t="str">
        <f t="shared" si="74"/>
        <v>A</v>
      </c>
      <c r="B4759" s="59" t="s">
        <v>258</v>
      </c>
      <c r="C4759" s="60" t="s">
        <v>16</v>
      </c>
      <c r="D4759" s="61">
        <v>0.1525</v>
      </c>
      <c r="E4759" s="61">
        <v>0.1525</v>
      </c>
      <c r="F4759" s="61">
        <v>0</v>
      </c>
    </row>
    <row r="4760" spans="1:6" s="55" customFormat="1" x14ac:dyDescent="0.25">
      <c r="A4760" s="51" t="str">
        <f t="shared" si="74"/>
        <v>A</v>
      </c>
      <c r="B4760" s="56" t="s">
        <v>258</v>
      </c>
      <c r="C4760" s="57" t="s">
        <v>17</v>
      </c>
      <c r="D4760" s="58">
        <v>4.5890400000000007</v>
      </c>
      <c r="E4760" s="58">
        <v>4.0290400000000002</v>
      </c>
      <c r="F4760" s="58">
        <v>0.56000000000000005</v>
      </c>
    </row>
    <row r="4761" spans="1:6" s="55" customFormat="1" ht="36.75" thickBot="1" x14ac:dyDescent="0.3">
      <c r="A4761" s="51" t="str">
        <f t="shared" si="74"/>
        <v>A</v>
      </c>
      <c r="B4761" s="52" t="s">
        <v>2103</v>
      </c>
      <c r="C4761" s="53" t="s">
        <v>2104</v>
      </c>
      <c r="D4761" s="54">
        <v>127.28263000000001</v>
      </c>
      <c r="E4761" s="54">
        <v>97.019840000000002</v>
      </c>
      <c r="F4761" s="54">
        <v>30.262790000000003</v>
      </c>
    </row>
    <row r="4762" spans="1:6" s="55" customFormat="1" ht="15.75" thickTop="1" x14ac:dyDescent="0.25">
      <c r="A4762" s="51" t="str">
        <f t="shared" si="74"/>
        <v>A</v>
      </c>
      <c r="B4762" s="56" t="s">
        <v>258</v>
      </c>
      <c r="C4762" s="57" t="s">
        <v>10</v>
      </c>
      <c r="D4762" s="58">
        <v>126.45263</v>
      </c>
      <c r="E4762" s="58">
        <v>97.019840000000002</v>
      </c>
      <c r="F4762" s="58">
        <v>29.432790000000001</v>
      </c>
    </row>
    <row r="4763" spans="1:6" s="55" customFormat="1" x14ac:dyDescent="0.25">
      <c r="A4763" s="51" t="str">
        <f t="shared" si="74"/>
        <v>A</v>
      </c>
      <c r="B4763" s="59" t="s">
        <v>258</v>
      </c>
      <c r="C4763" s="60" t="s">
        <v>11</v>
      </c>
      <c r="D4763" s="61">
        <v>72.745000000000005</v>
      </c>
      <c r="E4763" s="61">
        <v>72.745000000000005</v>
      </c>
      <c r="F4763" s="61">
        <v>0</v>
      </c>
    </row>
    <row r="4764" spans="1:6" s="55" customFormat="1" x14ac:dyDescent="0.25">
      <c r="A4764" s="51" t="str">
        <f t="shared" si="74"/>
        <v>A</v>
      </c>
      <c r="B4764" s="59" t="s">
        <v>258</v>
      </c>
      <c r="C4764" s="60" t="s">
        <v>12</v>
      </c>
      <c r="D4764" s="61">
        <v>38.468380000000003</v>
      </c>
      <c r="E4764" s="61">
        <v>24.274840000000001</v>
      </c>
      <c r="F4764" s="61">
        <v>14.19354</v>
      </c>
    </row>
    <row r="4765" spans="1:6" s="55" customFormat="1" x14ac:dyDescent="0.25">
      <c r="A4765" s="51" t="str">
        <f t="shared" si="74"/>
        <v>A</v>
      </c>
      <c r="B4765" s="59" t="s">
        <v>258</v>
      </c>
      <c r="C4765" s="60" t="s">
        <v>16</v>
      </c>
      <c r="D4765" s="61">
        <v>15.23925</v>
      </c>
      <c r="E4765" s="61">
        <v>0</v>
      </c>
      <c r="F4765" s="61">
        <v>15.23925</v>
      </c>
    </row>
    <row r="4766" spans="1:6" s="55" customFormat="1" x14ac:dyDescent="0.25">
      <c r="A4766" s="51" t="str">
        <f t="shared" si="74"/>
        <v>A</v>
      </c>
      <c r="B4766" s="56" t="s">
        <v>258</v>
      </c>
      <c r="C4766" s="57" t="s">
        <v>17</v>
      </c>
      <c r="D4766" s="58">
        <v>0.83</v>
      </c>
      <c r="E4766" s="58">
        <v>0</v>
      </c>
      <c r="F4766" s="58">
        <v>0.83</v>
      </c>
    </row>
    <row r="4767" spans="1:6" s="55" customFormat="1" ht="18.75" thickBot="1" x14ac:dyDescent="0.3">
      <c r="A4767" s="51" t="str">
        <f t="shared" si="74"/>
        <v>A</v>
      </c>
      <c r="B4767" s="52" t="s">
        <v>2105</v>
      </c>
      <c r="C4767" s="53" t="s">
        <v>2106</v>
      </c>
      <c r="D4767" s="54">
        <v>197.55905999999999</v>
      </c>
      <c r="E4767" s="54">
        <v>180.20197999999999</v>
      </c>
      <c r="F4767" s="54">
        <v>17.357080000000003</v>
      </c>
    </row>
    <row r="4768" spans="1:6" s="55" customFormat="1" ht="15.75" thickTop="1" x14ac:dyDescent="0.25">
      <c r="A4768" s="51" t="str">
        <f t="shared" si="74"/>
        <v>A</v>
      </c>
      <c r="B4768" s="56" t="s">
        <v>258</v>
      </c>
      <c r="C4768" s="57" t="s">
        <v>10</v>
      </c>
      <c r="D4768" s="58">
        <v>195.76306</v>
      </c>
      <c r="E4768" s="58">
        <v>180.20197999999999</v>
      </c>
      <c r="F4768" s="58">
        <v>15.56108</v>
      </c>
    </row>
    <row r="4769" spans="1:6" s="55" customFormat="1" x14ac:dyDescent="0.25">
      <c r="A4769" s="51" t="str">
        <f t="shared" si="74"/>
        <v>A</v>
      </c>
      <c r="B4769" s="59" t="s">
        <v>258</v>
      </c>
      <c r="C4769" s="60" t="s">
        <v>11</v>
      </c>
      <c r="D4769" s="61">
        <v>108.96221000000001</v>
      </c>
      <c r="E4769" s="61">
        <v>106.29</v>
      </c>
      <c r="F4769" s="61">
        <v>2.6722100000000002</v>
      </c>
    </row>
    <row r="4770" spans="1:6" s="55" customFormat="1" x14ac:dyDescent="0.25">
      <c r="A4770" s="51" t="str">
        <f t="shared" si="74"/>
        <v>A</v>
      </c>
      <c r="B4770" s="59" t="s">
        <v>258</v>
      </c>
      <c r="C4770" s="60" t="s">
        <v>12</v>
      </c>
      <c r="D4770" s="61">
        <v>84.734200000000001</v>
      </c>
      <c r="E4770" s="61">
        <v>73.91198</v>
      </c>
      <c r="F4770" s="61">
        <v>10.82222</v>
      </c>
    </row>
    <row r="4771" spans="1:6" s="55" customFormat="1" x14ac:dyDescent="0.25">
      <c r="A4771" s="51" t="str">
        <f t="shared" si="74"/>
        <v>A</v>
      </c>
      <c r="B4771" s="59" t="s">
        <v>258</v>
      </c>
      <c r="C4771" s="60" t="s">
        <v>16</v>
      </c>
      <c r="D4771" s="61">
        <v>2.0666500000000001</v>
      </c>
      <c r="E4771" s="61">
        <v>0</v>
      </c>
      <c r="F4771" s="61">
        <v>2.0666500000000001</v>
      </c>
    </row>
    <row r="4772" spans="1:6" s="55" customFormat="1" x14ac:dyDescent="0.25">
      <c r="A4772" s="51" t="str">
        <f t="shared" si="74"/>
        <v>A</v>
      </c>
      <c r="B4772" s="56" t="s">
        <v>258</v>
      </c>
      <c r="C4772" s="57" t="s">
        <v>17</v>
      </c>
      <c r="D4772" s="58">
        <v>1.796</v>
      </c>
      <c r="E4772" s="58">
        <v>0</v>
      </c>
      <c r="F4772" s="58">
        <v>1.796</v>
      </c>
    </row>
    <row r="4773" spans="1:6" s="55" customFormat="1" ht="18.75" thickBot="1" x14ac:dyDescent="0.3">
      <c r="A4773" s="51" t="str">
        <f t="shared" si="74"/>
        <v>A</v>
      </c>
      <c r="B4773" s="52" t="s">
        <v>2107</v>
      </c>
      <c r="C4773" s="53" t="s">
        <v>2108</v>
      </c>
      <c r="D4773" s="54">
        <v>13.414200000000001</v>
      </c>
      <c r="E4773" s="54">
        <v>13.414200000000001</v>
      </c>
      <c r="F4773" s="54">
        <v>0</v>
      </c>
    </row>
    <row r="4774" spans="1:6" s="55" customFormat="1" ht="15.75" thickTop="1" x14ac:dyDescent="0.25">
      <c r="A4774" s="51" t="str">
        <f t="shared" si="74"/>
        <v>A</v>
      </c>
      <c r="B4774" s="56" t="s">
        <v>258</v>
      </c>
      <c r="C4774" s="57" t="s">
        <v>10</v>
      </c>
      <c r="D4774" s="58">
        <v>13.414200000000001</v>
      </c>
      <c r="E4774" s="58">
        <v>13.414200000000001</v>
      </c>
      <c r="F4774" s="58">
        <v>0</v>
      </c>
    </row>
    <row r="4775" spans="1:6" s="55" customFormat="1" x14ac:dyDescent="0.25">
      <c r="A4775" s="51" t="str">
        <f t="shared" si="74"/>
        <v>A</v>
      </c>
      <c r="B4775" s="59" t="s">
        <v>258</v>
      </c>
      <c r="C4775" s="60" t="s">
        <v>11</v>
      </c>
      <c r="D4775" s="61">
        <v>10.599</v>
      </c>
      <c r="E4775" s="61">
        <v>10.599</v>
      </c>
      <c r="F4775" s="61">
        <v>0</v>
      </c>
    </row>
    <row r="4776" spans="1:6" s="55" customFormat="1" x14ac:dyDescent="0.25">
      <c r="A4776" s="51" t="str">
        <f t="shared" si="74"/>
        <v>A</v>
      </c>
      <c r="B4776" s="59" t="s">
        <v>258</v>
      </c>
      <c r="C4776" s="60" t="s">
        <v>12</v>
      </c>
      <c r="D4776" s="61">
        <v>2.8151999999999999</v>
      </c>
      <c r="E4776" s="61">
        <v>2.8151999999999999</v>
      </c>
      <c r="F4776" s="61">
        <v>0</v>
      </c>
    </row>
    <row r="4777" spans="1:6" s="55" customFormat="1" ht="36.75" thickBot="1" x14ac:dyDescent="0.3">
      <c r="A4777" s="51" t="str">
        <f t="shared" si="74"/>
        <v>A</v>
      </c>
      <c r="B4777" s="52" t="s">
        <v>2109</v>
      </c>
      <c r="C4777" s="53" t="s">
        <v>2110</v>
      </c>
      <c r="D4777" s="54">
        <v>63.312849999999997</v>
      </c>
      <c r="E4777" s="54">
        <v>35.243019999999994</v>
      </c>
      <c r="F4777" s="54">
        <v>28.069830000000003</v>
      </c>
    </row>
    <row r="4778" spans="1:6" s="55" customFormat="1" ht="15.75" thickTop="1" x14ac:dyDescent="0.25">
      <c r="A4778" s="51" t="str">
        <f t="shared" si="74"/>
        <v>A</v>
      </c>
      <c r="B4778" s="56" t="s">
        <v>258</v>
      </c>
      <c r="C4778" s="57" t="s">
        <v>10</v>
      </c>
      <c r="D4778" s="58">
        <v>56.705099999999995</v>
      </c>
      <c r="E4778" s="58">
        <v>35.243019999999994</v>
      </c>
      <c r="F4778" s="58">
        <v>21.46208</v>
      </c>
    </row>
    <row r="4779" spans="1:6" s="55" customFormat="1" x14ac:dyDescent="0.25">
      <c r="A4779" s="51" t="str">
        <f t="shared" si="74"/>
        <v>A</v>
      </c>
      <c r="B4779" s="59" t="s">
        <v>258</v>
      </c>
      <c r="C4779" s="60" t="s">
        <v>11</v>
      </c>
      <c r="D4779" s="61">
        <v>14.9175</v>
      </c>
      <c r="E4779" s="61">
        <v>12.699</v>
      </c>
      <c r="F4779" s="61">
        <v>2.2185000000000001</v>
      </c>
    </row>
    <row r="4780" spans="1:6" s="55" customFormat="1" x14ac:dyDescent="0.25">
      <c r="A4780" s="51" t="str">
        <f t="shared" si="74"/>
        <v>A</v>
      </c>
      <c r="B4780" s="59" t="s">
        <v>258</v>
      </c>
      <c r="C4780" s="60" t="s">
        <v>12</v>
      </c>
      <c r="D4780" s="61">
        <v>41.637030000000003</v>
      </c>
      <c r="E4780" s="61">
        <v>22.393450000000001</v>
      </c>
      <c r="F4780" s="61">
        <v>19.243580000000001</v>
      </c>
    </row>
    <row r="4781" spans="1:6" s="55" customFormat="1" x14ac:dyDescent="0.25">
      <c r="A4781" s="51" t="str">
        <f t="shared" si="74"/>
        <v>A</v>
      </c>
      <c r="B4781" s="59" t="s">
        <v>258</v>
      </c>
      <c r="C4781" s="60" t="s">
        <v>16</v>
      </c>
      <c r="D4781" s="61">
        <v>0.15056999999999998</v>
      </c>
      <c r="E4781" s="61">
        <v>0.15056999999999998</v>
      </c>
      <c r="F4781" s="61">
        <v>0</v>
      </c>
    </row>
    <row r="4782" spans="1:6" s="55" customFormat="1" x14ac:dyDescent="0.25">
      <c r="A4782" s="51" t="str">
        <f t="shared" si="74"/>
        <v>A</v>
      </c>
      <c r="B4782" s="56" t="s">
        <v>258</v>
      </c>
      <c r="C4782" s="57" t="s">
        <v>17</v>
      </c>
      <c r="D4782" s="58">
        <v>6.6077500000000002</v>
      </c>
      <c r="E4782" s="58">
        <v>0</v>
      </c>
      <c r="F4782" s="58">
        <v>6.6077500000000002</v>
      </c>
    </row>
    <row r="4783" spans="1:6" s="55" customFormat="1" ht="18.75" thickBot="1" x14ac:dyDescent="0.3">
      <c r="A4783" s="51" t="str">
        <f t="shared" si="74"/>
        <v>A</v>
      </c>
      <c r="B4783" s="52" t="s">
        <v>2111</v>
      </c>
      <c r="C4783" s="53" t="s">
        <v>2112</v>
      </c>
      <c r="D4783" s="54">
        <v>33.575510000000001</v>
      </c>
      <c r="E4783" s="54">
        <v>31.15982</v>
      </c>
      <c r="F4783" s="54">
        <v>2.4156900000000001</v>
      </c>
    </row>
    <row r="4784" spans="1:6" s="55" customFormat="1" ht="15.75" thickTop="1" x14ac:dyDescent="0.25">
      <c r="A4784" s="51" t="str">
        <f t="shared" si="74"/>
        <v>A</v>
      </c>
      <c r="B4784" s="56" t="s">
        <v>258</v>
      </c>
      <c r="C4784" s="57" t="s">
        <v>10</v>
      </c>
      <c r="D4784" s="58">
        <v>33.575510000000001</v>
      </c>
      <c r="E4784" s="58">
        <v>31.15982</v>
      </c>
      <c r="F4784" s="58">
        <v>2.4156900000000001</v>
      </c>
    </row>
    <row r="4785" spans="1:6" s="55" customFormat="1" x14ac:dyDescent="0.25">
      <c r="A4785" s="51" t="str">
        <f t="shared" si="74"/>
        <v>A</v>
      </c>
      <c r="B4785" s="59" t="s">
        <v>258</v>
      </c>
      <c r="C4785" s="60" t="s">
        <v>11</v>
      </c>
      <c r="D4785" s="61">
        <v>23.19</v>
      </c>
      <c r="E4785" s="61">
        <v>23.19</v>
      </c>
      <c r="F4785" s="61">
        <v>0</v>
      </c>
    </row>
    <row r="4786" spans="1:6" s="55" customFormat="1" x14ac:dyDescent="0.25">
      <c r="A4786" s="51" t="str">
        <f t="shared" si="74"/>
        <v>A</v>
      </c>
      <c r="B4786" s="59" t="s">
        <v>258</v>
      </c>
      <c r="C4786" s="60" t="s">
        <v>12</v>
      </c>
      <c r="D4786" s="61">
        <v>10.38551</v>
      </c>
      <c r="E4786" s="61">
        <v>7.9698199999999995</v>
      </c>
      <c r="F4786" s="61">
        <v>2.4156900000000001</v>
      </c>
    </row>
    <row r="4787" spans="1:6" s="55" customFormat="1" ht="18.75" thickBot="1" x14ac:dyDescent="0.3">
      <c r="A4787" s="51" t="str">
        <f t="shared" si="74"/>
        <v>A</v>
      </c>
      <c r="B4787" s="52" t="s">
        <v>2113</v>
      </c>
      <c r="C4787" s="53" t="s">
        <v>2114</v>
      </c>
      <c r="D4787" s="54">
        <v>38.7288</v>
      </c>
      <c r="E4787" s="54">
        <v>28.23743</v>
      </c>
      <c r="F4787" s="54">
        <v>10.491370000000002</v>
      </c>
    </row>
    <row r="4788" spans="1:6" s="55" customFormat="1" ht="15.75" thickTop="1" x14ac:dyDescent="0.25">
      <c r="A4788" s="51" t="str">
        <f t="shared" si="74"/>
        <v>A</v>
      </c>
      <c r="B4788" s="56" t="s">
        <v>258</v>
      </c>
      <c r="C4788" s="57" t="s">
        <v>10</v>
      </c>
      <c r="D4788" s="58">
        <v>38.7288</v>
      </c>
      <c r="E4788" s="58">
        <v>28.23743</v>
      </c>
      <c r="F4788" s="58">
        <v>10.491370000000002</v>
      </c>
    </row>
    <row r="4789" spans="1:6" s="55" customFormat="1" x14ac:dyDescent="0.25">
      <c r="A4789" s="51" t="str">
        <f t="shared" si="74"/>
        <v>A</v>
      </c>
      <c r="B4789" s="59" t="s">
        <v>258</v>
      </c>
      <c r="C4789" s="60" t="s">
        <v>11</v>
      </c>
      <c r="D4789" s="61">
        <v>16.44632</v>
      </c>
      <c r="E4789" s="61">
        <v>16.44632</v>
      </c>
      <c r="F4789" s="61">
        <v>0</v>
      </c>
    </row>
    <row r="4790" spans="1:6" s="55" customFormat="1" x14ac:dyDescent="0.25">
      <c r="A4790" s="51" t="str">
        <f t="shared" si="74"/>
        <v>A</v>
      </c>
      <c r="B4790" s="59" t="s">
        <v>258</v>
      </c>
      <c r="C4790" s="60" t="s">
        <v>12</v>
      </c>
      <c r="D4790" s="61">
        <v>22.28248</v>
      </c>
      <c r="E4790" s="61">
        <v>11.79111</v>
      </c>
      <c r="F4790" s="61">
        <v>10.491370000000002</v>
      </c>
    </row>
    <row r="4791" spans="1:6" s="55" customFormat="1" ht="18.75" thickBot="1" x14ac:dyDescent="0.3">
      <c r="A4791" s="51" t="str">
        <f t="shared" si="74"/>
        <v>A</v>
      </c>
      <c r="B4791" s="52" t="s">
        <v>2115</v>
      </c>
      <c r="C4791" s="53" t="s">
        <v>2116</v>
      </c>
      <c r="D4791" s="54">
        <v>15.90462</v>
      </c>
      <c r="E4791" s="54">
        <v>13.24</v>
      </c>
      <c r="F4791" s="54">
        <v>2.6646199999999998</v>
      </c>
    </row>
    <row r="4792" spans="1:6" s="55" customFormat="1" ht="15.75" thickTop="1" x14ac:dyDescent="0.25">
      <c r="A4792" s="51" t="str">
        <f t="shared" si="74"/>
        <v>A</v>
      </c>
      <c r="B4792" s="56" t="s">
        <v>258</v>
      </c>
      <c r="C4792" s="57" t="s">
        <v>10</v>
      </c>
      <c r="D4792" s="58">
        <v>15.90462</v>
      </c>
      <c r="E4792" s="58">
        <v>13.24</v>
      </c>
      <c r="F4792" s="58">
        <v>2.6646199999999998</v>
      </c>
    </row>
    <row r="4793" spans="1:6" s="55" customFormat="1" x14ac:dyDescent="0.25">
      <c r="A4793" s="51" t="str">
        <f t="shared" si="74"/>
        <v>A</v>
      </c>
      <c r="B4793" s="59" t="s">
        <v>258</v>
      </c>
      <c r="C4793" s="60" t="s">
        <v>11</v>
      </c>
      <c r="D4793" s="61">
        <v>9.2100000000000009</v>
      </c>
      <c r="E4793" s="61">
        <v>9.2100000000000009</v>
      </c>
      <c r="F4793" s="61">
        <v>0</v>
      </c>
    </row>
    <row r="4794" spans="1:6" s="55" customFormat="1" x14ac:dyDescent="0.25">
      <c r="A4794" s="51" t="str">
        <f t="shared" si="74"/>
        <v>A</v>
      </c>
      <c r="B4794" s="59" t="s">
        <v>258</v>
      </c>
      <c r="C4794" s="60" t="s">
        <v>12</v>
      </c>
      <c r="D4794" s="61">
        <v>6.6946200000000005</v>
      </c>
      <c r="E4794" s="61">
        <v>4.03</v>
      </c>
      <c r="F4794" s="61">
        <v>2.6646199999999998</v>
      </c>
    </row>
    <row r="4795" spans="1:6" s="55" customFormat="1" ht="36.75" thickBot="1" x14ac:dyDescent="0.3">
      <c r="A4795" s="51" t="str">
        <f t="shared" si="74"/>
        <v>A</v>
      </c>
      <c r="B4795" s="52" t="s">
        <v>2117</v>
      </c>
      <c r="C4795" s="53" t="s">
        <v>2118</v>
      </c>
      <c r="D4795" s="54">
        <v>17.653780000000001</v>
      </c>
      <c r="E4795" s="54">
        <v>17.570720000000001</v>
      </c>
      <c r="F4795" s="54">
        <v>8.3060000000000009E-2</v>
      </c>
    </row>
    <row r="4796" spans="1:6" s="55" customFormat="1" ht="15.75" thickTop="1" x14ac:dyDescent="0.25">
      <c r="A4796" s="51" t="str">
        <f t="shared" si="74"/>
        <v>A</v>
      </c>
      <c r="B4796" s="56" t="s">
        <v>258</v>
      </c>
      <c r="C4796" s="57" t="s">
        <v>10</v>
      </c>
      <c r="D4796" s="58">
        <v>17.653780000000001</v>
      </c>
      <c r="E4796" s="58">
        <v>17.570720000000001</v>
      </c>
      <c r="F4796" s="58">
        <v>8.3060000000000009E-2</v>
      </c>
    </row>
    <row r="4797" spans="1:6" s="55" customFormat="1" x14ac:dyDescent="0.25">
      <c r="A4797" s="51" t="str">
        <f t="shared" si="74"/>
        <v>A</v>
      </c>
      <c r="B4797" s="59" t="s">
        <v>258</v>
      </c>
      <c r="C4797" s="60" t="s">
        <v>11</v>
      </c>
      <c r="D4797" s="61">
        <v>10.574999999999999</v>
      </c>
      <c r="E4797" s="61">
        <v>10.574999999999999</v>
      </c>
      <c r="F4797" s="61">
        <v>0</v>
      </c>
    </row>
    <row r="4798" spans="1:6" s="55" customFormat="1" x14ac:dyDescent="0.25">
      <c r="A4798" s="51" t="str">
        <f t="shared" si="74"/>
        <v>A</v>
      </c>
      <c r="B4798" s="59" t="s">
        <v>258</v>
      </c>
      <c r="C4798" s="60" t="s">
        <v>12</v>
      </c>
      <c r="D4798" s="61">
        <v>7.0287800000000002</v>
      </c>
      <c r="E4798" s="61">
        <v>6.9957200000000004</v>
      </c>
      <c r="F4798" s="61">
        <v>3.3059999999999999E-2</v>
      </c>
    </row>
    <row r="4799" spans="1:6" s="55" customFormat="1" x14ac:dyDescent="0.25">
      <c r="A4799" s="51" t="str">
        <f t="shared" si="74"/>
        <v>A</v>
      </c>
      <c r="B4799" s="59" t="s">
        <v>258</v>
      </c>
      <c r="C4799" s="60" t="s">
        <v>16</v>
      </c>
      <c r="D4799" s="61">
        <v>0.05</v>
      </c>
      <c r="E4799" s="61">
        <v>0</v>
      </c>
      <c r="F4799" s="61">
        <v>0.05</v>
      </c>
    </row>
    <row r="4800" spans="1:6" s="55" customFormat="1" ht="18.75" thickBot="1" x14ac:dyDescent="0.3">
      <c r="A4800" s="51" t="str">
        <f t="shared" si="74"/>
        <v>A</v>
      </c>
      <c r="B4800" s="52" t="s">
        <v>2119</v>
      </c>
      <c r="C4800" s="53" t="s">
        <v>2120</v>
      </c>
      <c r="D4800" s="54">
        <v>27.710989999999999</v>
      </c>
      <c r="E4800" s="54">
        <v>12.75</v>
      </c>
      <c r="F4800" s="54">
        <v>14.960989999999999</v>
      </c>
    </row>
    <row r="4801" spans="1:6" s="55" customFormat="1" ht="15.75" thickTop="1" x14ac:dyDescent="0.25">
      <c r="A4801" s="51" t="str">
        <f t="shared" si="74"/>
        <v>A</v>
      </c>
      <c r="B4801" s="56" t="s">
        <v>258</v>
      </c>
      <c r="C4801" s="57" t="s">
        <v>10</v>
      </c>
      <c r="D4801" s="58">
        <v>27.710989999999999</v>
      </c>
      <c r="E4801" s="58">
        <v>12.75</v>
      </c>
      <c r="F4801" s="58">
        <v>14.960989999999999</v>
      </c>
    </row>
    <row r="4802" spans="1:6" s="55" customFormat="1" x14ac:dyDescent="0.25">
      <c r="A4802" s="51" t="str">
        <f t="shared" si="74"/>
        <v>A</v>
      </c>
      <c r="B4802" s="59" t="s">
        <v>258</v>
      </c>
      <c r="C4802" s="60" t="s">
        <v>11</v>
      </c>
      <c r="D4802" s="61">
        <v>12.75</v>
      </c>
      <c r="E4802" s="61">
        <v>12.75</v>
      </c>
      <c r="F4802" s="61">
        <v>0</v>
      </c>
    </row>
    <row r="4803" spans="1:6" s="55" customFormat="1" x14ac:dyDescent="0.25">
      <c r="A4803" s="51" t="str">
        <f t="shared" si="74"/>
        <v>A</v>
      </c>
      <c r="B4803" s="59" t="s">
        <v>258</v>
      </c>
      <c r="C4803" s="60" t="s">
        <v>12</v>
      </c>
      <c r="D4803" s="61">
        <v>3.3333200000000001</v>
      </c>
      <c r="E4803" s="61">
        <v>0</v>
      </c>
      <c r="F4803" s="61">
        <v>3.3333200000000001</v>
      </c>
    </row>
    <row r="4804" spans="1:6" s="55" customFormat="1" x14ac:dyDescent="0.25">
      <c r="A4804" s="51" t="str">
        <f t="shared" ref="A4804:A4867" si="75">IF(OR(D4804&lt;&gt;0,),"A","B")</f>
        <v>A</v>
      </c>
      <c r="B4804" s="59" t="s">
        <v>258</v>
      </c>
      <c r="C4804" s="60" t="s">
        <v>16</v>
      </c>
      <c r="D4804" s="61">
        <v>11.62767</v>
      </c>
      <c r="E4804" s="61">
        <v>0</v>
      </c>
      <c r="F4804" s="61">
        <v>11.62767</v>
      </c>
    </row>
    <row r="4805" spans="1:6" s="55" customFormat="1" ht="18.75" thickBot="1" x14ac:dyDescent="0.3">
      <c r="A4805" s="51" t="str">
        <f t="shared" si="75"/>
        <v>A</v>
      </c>
      <c r="B4805" s="52" t="s">
        <v>2121</v>
      </c>
      <c r="C4805" s="53" t="s">
        <v>2122</v>
      </c>
      <c r="D4805" s="54">
        <v>281.88100000000003</v>
      </c>
      <c r="E4805" s="54">
        <v>18.997</v>
      </c>
      <c r="F4805" s="54">
        <v>262.88400000000001</v>
      </c>
    </row>
    <row r="4806" spans="1:6" s="55" customFormat="1" ht="15.75" thickTop="1" x14ac:dyDescent="0.25">
      <c r="A4806" s="51" t="str">
        <f t="shared" si="75"/>
        <v>A</v>
      </c>
      <c r="B4806" s="56" t="s">
        <v>258</v>
      </c>
      <c r="C4806" s="57" t="s">
        <v>10</v>
      </c>
      <c r="D4806" s="58">
        <v>265.83600000000001</v>
      </c>
      <c r="E4806" s="58">
        <v>18.997</v>
      </c>
      <c r="F4806" s="58">
        <v>246.839</v>
      </c>
    </row>
    <row r="4807" spans="1:6" s="55" customFormat="1" x14ac:dyDescent="0.25">
      <c r="A4807" s="51" t="str">
        <f t="shared" si="75"/>
        <v>A</v>
      </c>
      <c r="B4807" s="59" t="s">
        <v>258</v>
      </c>
      <c r="C4807" s="60" t="s">
        <v>11</v>
      </c>
      <c r="D4807" s="61">
        <v>171.63</v>
      </c>
      <c r="E4807" s="61">
        <v>0</v>
      </c>
      <c r="F4807" s="61">
        <v>171.63</v>
      </c>
    </row>
    <row r="4808" spans="1:6" s="55" customFormat="1" x14ac:dyDescent="0.25">
      <c r="A4808" s="51" t="str">
        <f t="shared" si="75"/>
        <v>A</v>
      </c>
      <c r="B4808" s="59" t="s">
        <v>258</v>
      </c>
      <c r="C4808" s="60" t="s">
        <v>12</v>
      </c>
      <c r="D4808" s="61">
        <v>75.374400000000009</v>
      </c>
      <c r="E4808" s="61">
        <v>18.997</v>
      </c>
      <c r="F4808" s="61">
        <v>56.377400000000002</v>
      </c>
    </row>
    <row r="4809" spans="1:6" s="55" customFormat="1" x14ac:dyDescent="0.25">
      <c r="A4809" s="51" t="str">
        <f t="shared" si="75"/>
        <v>A</v>
      </c>
      <c r="B4809" s="59" t="s">
        <v>258</v>
      </c>
      <c r="C4809" s="60" t="s">
        <v>16</v>
      </c>
      <c r="D4809" s="61">
        <v>18.831599999999998</v>
      </c>
      <c r="E4809" s="61">
        <v>0</v>
      </c>
      <c r="F4809" s="61">
        <v>18.831599999999998</v>
      </c>
    </row>
    <row r="4810" spans="1:6" s="55" customFormat="1" x14ac:dyDescent="0.25">
      <c r="A4810" s="51" t="str">
        <f t="shared" si="75"/>
        <v>A</v>
      </c>
      <c r="B4810" s="56" t="s">
        <v>258</v>
      </c>
      <c r="C4810" s="57" t="s">
        <v>17</v>
      </c>
      <c r="D4810" s="58">
        <v>16.045000000000002</v>
      </c>
      <c r="E4810" s="58">
        <v>0</v>
      </c>
      <c r="F4810" s="58">
        <v>16.045000000000002</v>
      </c>
    </row>
    <row r="4811" spans="1:6" s="55" customFormat="1" ht="18.75" thickBot="1" x14ac:dyDescent="0.3">
      <c r="A4811" s="51" t="str">
        <f t="shared" si="75"/>
        <v>A</v>
      </c>
      <c r="B4811" s="52" t="s">
        <v>2123</v>
      </c>
      <c r="C4811" s="53" t="s">
        <v>165</v>
      </c>
      <c r="D4811" s="54">
        <v>16.524259999999998</v>
      </c>
      <c r="E4811" s="54">
        <v>16.524259999999998</v>
      </c>
      <c r="F4811" s="54">
        <v>0</v>
      </c>
    </row>
    <row r="4812" spans="1:6" s="55" customFormat="1" ht="15.75" thickTop="1" x14ac:dyDescent="0.25">
      <c r="A4812" s="51" t="str">
        <f t="shared" si="75"/>
        <v>A</v>
      </c>
      <c r="B4812" s="56" t="s">
        <v>258</v>
      </c>
      <c r="C4812" s="57" t="s">
        <v>10</v>
      </c>
      <c r="D4812" s="58">
        <v>16.524259999999998</v>
      </c>
      <c r="E4812" s="58">
        <v>16.524259999999998</v>
      </c>
      <c r="F4812" s="58">
        <v>0</v>
      </c>
    </row>
    <row r="4813" spans="1:6" s="55" customFormat="1" x14ac:dyDescent="0.25">
      <c r="A4813" s="51" t="str">
        <f t="shared" si="75"/>
        <v>A</v>
      </c>
      <c r="B4813" s="59" t="s">
        <v>258</v>
      </c>
      <c r="C4813" s="60" t="s">
        <v>11</v>
      </c>
      <c r="D4813" s="61">
        <v>15</v>
      </c>
      <c r="E4813" s="61">
        <v>15</v>
      </c>
      <c r="F4813" s="61">
        <v>0</v>
      </c>
    </row>
    <row r="4814" spans="1:6" s="55" customFormat="1" x14ac:dyDescent="0.25">
      <c r="A4814" s="51" t="str">
        <f t="shared" si="75"/>
        <v>A</v>
      </c>
      <c r="B4814" s="59" t="s">
        <v>258</v>
      </c>
      <c r="C4814" s="60" t="s">
        <v>12</v>
      </c>
      <c r="D4814" s="61">
        <v>1.4866600000000001</v>
      </c>
      <c r="E4814" s="61">
        <v>1.4866600000000001</v>
      </c>
      <c r="F4814" s="61">
        <v>0</v>
      </c>
    </row>
    <row r="4815" spans="1:6" s="55" customFormat="1" x14ac:dyDescent="0.25">
      <c r="A4815" s="51" t="str">
        <f t="shared" si="75"/>
        <v>A</v>
      </c>
      <c r="B4815" s="59" t="s">
        <v>258</v>
      </c>
      <c r="C4815" s="60" t="s">
        <v>16</v>
      </c>
      <c r="D4815" s="61">
        <v>3.7600000000000001E-2</v>
      </c>
      <c r="E4815" s="61">
        <v>3.7600000000000001E-2</v>
      </c>
      <c r="F4815" s="61">
        <v>0</v>
      </c>
    </row>
    <row r="4816" spans="1:6" s="55" customFormat="1" ht="54.75" thickBot="1" x14ac:dyDescent="0.3">
      <c r="A4816" s="51" t="str">
        <f t="shared" si="75"/>
        <v>A</v>
      </c>
      <c r="B4816" s="52" t="s">
        <v>2124</v>
      </c>
      <c r="C4816" s="53" t="s">
        <v>2125</v>
      </c>
      <c r="D4816" s="54">
        <v>38.747569999999996</v>
      </c>
      <c r="E4816" s="54">
        <v>38.218679999999999</v>
      </c>
      <c r="F4816" s="54">
        <v>0.52888999999999997</v>
      </c>
    </row>
    <row r="4817" spans="1:6" s="55" customFormat="1" ht="15.75" thickTop="1" x14ac:dyDescent="0.25">
      <c r="A4817" s="51" t="str">
        <f t="shared" si="75"/>
        <v>A</v>
      </c>
      <c r="B4817" s="56" t="s">
        <v>258</v>
      </c>
      <c r="C4817" s="57" t="s">
        <v>10</v>
      </c>
      <c r="D4817" s="58">
        <v>38.747569999999996</v>
      </c>
      <c r="E4817" s="58">
        <v>38.218679999999999</v>
      </c>
      <c r="F4817" s="58">
        <v>0.52888999999999997</v>
      </c>
    </row>
    <row r="4818" spans="1:6" s="55" customFormat="1" x14ac:dyDescent="0.25">
      <c r="A4818" s="51" t="str">
        <f t="shared" si="75"/>
        <v>A</v>
      </c>
      <c r="B4818" s="59" t="s">
        <v>258</v>
      </c>
      <c r="C4818" s="60" t="s">
        <v>11</v>
      </c>
      <c r="D4818" s="61">
        <v>25.2</v>
      </c>
      <c r="E4818" s="61">
        <v>25.2</v>
      </c>
      <c r="F4818" s="61">
        <v>0</v>
      </c>
    </row>
    <row r="4819" spans="1:6" s="55" customFormat="1" x14ac:dyDescent="0.25">
      <c r="A4819" s="51" t="str">
        <f t="shared" si="75"/>
        <v>A</v>
      </c>
      <c r="B4819" s="59" t="s">
        <v>258</v>
      </c>
      <c r="C4819" s="60" t="s">
        <v>12</v>
      </c>
      <c r="D4819" s="61">
        <v>13.410070000000001</v>
      </c>
      <c r="E4819" s="61">
        <v>12.98118</v>
      </c>
      <c r="F4819" s="61">
        <v>0.42888999999999999</v>
      </c>
    </row>
    <row r="4820" spans="1:6" s="55" customFormat="1" x14ac:dyDescent="0.25">
      <c r="A4820" s="51" t="str">
        <f t="shared" si="75"/>
        <v>A</v>
      </c>
      <c r="B4820" s="59" t="s">
        <v>258</v>
      </c>
      <c r="C4820" s="60" t="s">
        <v>16</v>
      </c>
      <c r="D4820" s="61">
        <v>0.13750000000000001</v>
      </c>
      <c r="E4820" s="61">
        <v>3.7499999999999999E-2</v>
      </c>
      <c r="F4820" s="61">
        <v>0.1</v>
      </c>
    </row>
    <row r="4821" spans="1:6" s="55" customFormat="1" ht="36.75" thickBot="1" x14ac:dyDescent="0.3">
      <c r="A4821" s="51" t="str">
        <f t="shared" si="75"/>
        <v>A</v>
      </c>
      <c r="B4821" s="52" t="s">
        <v>2126</v>
      </c>
      <c r="C4821" s="53" t="s">
        <v>2127</v>
      </c>
      <c r="D4821" s="54">
        <v>15.34764</v>
      </c>
      <c r="E4821" s="54">
        <v>15.34764</v>
      </c>
      <c r="F4821" s="54">
        <v>0</v>
      </c>
    </row>
    <row r="4822" spans="1:6" s="55" customFormat="1" ht="15.75" thickTop="1" x14ac:dyDescent="0.25">
      <c r="A4822" s="51" t="str">
        <f t="shared" si="75"/>
        <v>A</v>
      </c>
      <c r="B4822" s="56" t="s">
        <v>258</v>
      </c>
      <c r="C4822" s="57" t="s">
        <v>10</v>
      </c>
      <c r="D4822" s="58">
        <v>15.34764</v>
      </c>
      <c r="E4822" s="58">
        <v>15.34764</v>
      </c>
      <c r="F4822" s="58">
        <v>0</v>
      </c>
    </row>
    <row r="4823" spans="1:6" s="55" customFormat="1" x14ac:dyDescent="0.25">
      <c r="A4823" s="51" t="str">
        <f t="shared" si="75"/>
        <v>A</v>
      </c>
      <c r="B4823" s="59" t="s">
        <v>258</v>
      </c>
      <c r="C4823" s="60" t="s">
        <v>11</v>
      </c>
      <c r="D4823" s="61">
        <v>9.84</v>
      </c>
      <c r="E4823" s="61">
        <v>9.84</v>
      </c>
      <c r="F4823" s="61">
        <v>0</v>
      </c>
    </row>
    <row r="4824" spans="1:6" s="55" customFormat="1" x14ac:dyDescent="0.25">
      <c r="A4824" s="51" t="str">
        <f t="shared" si="75"/>
        <v>A</v>
      </c>
      <c r="B4824" s="59" t="s">
        <v>258</v>
      </c>
      <c r="C4824" s="60" t="s">
        <v>12</v>
      </c>
      <c r="D4824" s="61">
        <v>5.5076400000000003</v>
      </c>
      <c r="E4824" s="61">
        <v>5.5076400000000003</v>
      </c>
      <c r="F4824" s="61">
        <v>0</v>
      </c>
    </row>
    <row r="4825" spans="1:6" s="55" customFormat="1" ht="18.75" thickBot="1" x14ac:dyDescent="0.3">
      <c r="A4825" s="51" t="str">
        <f t="shared" si="75"/>
        <v>A</v>
      </c>
      <c r="B4825" s="52" t="s">
        <v>2128</v>
      </c>
      <c r="C4825" s="53" t="s">
        <v>2129</v>
      </c>
      <c r="D4825" s="54">
        <v>1289.5035600000001</v>
      </c>
      <c r="E4825" s="54">
        <v>1214.80593</v>
      </c>
      <c r="F4825" s="54">
        <v>74.697630000000004</v>
      </c>
    </row>
    <row r="4826" spans="1:6" s="55" customFormat="1" ht="15.75" thickTop="1" x14ac:dyDescent="0.25">
      <c r="A4826" s="51" t="str">
        <f t="shared" si="75"/>
        <v>A</v>
      </c>
      <c r="B4826" s="56" t="s">
        <v>258</v>
      </c>
      <c r="C4826" s="57" t="s">
        <v>10</v>
      </c>
      <c r="D4826" s="58">
        <v>1289.5035600000001</v>
      </c>
      <c r="E4826" s="58">
        <v>1214.80593</v>
      </c>
      <c r="F4826" s="58">
        <v>74.697630000000004</v>
      </c>
    </row>
    <row r="4827" spans="1:6" s="55" customFormat="1" x14ac:dyDescent="0.25">
      <c r="A4827" s="51" t="str">
        <f t="shared" si="75"/>
        <v>A</v>
      </c>
      <c r="B4827" s="59" t="s">
        <v>258</v>
      </c>
      <c r="C4827" s="60" t="s">
        <v>11</v>
      </c>
      <c r="D4827" s="61">
        <v>501.18190999999996</v>
      </c>
      <c r="E4827" s="61">
        <v>501.18190999999996</v>
      </c>
      <c r="F4827" s="61">
        <v>0</v>
      </c>
    </row>
    <row r="4828" spans="1:6" s="55" customFormat="1" x14ac:dyDescent="0.25">
      <c r="A4828" s="51" t="str">
        <f t="shared" si="75"/>
        <v>A</v>
      </c>
      <c r="B4828" s="59" t="s">
        <v>258</v>
      </c>
      <c r="C4828" s="60" t="s">
        <v>12</v>
      </c>
      <c r="D4828" s="61">
        <v>723.19200999999987</v>
      </c>
      <c r="E4828" s="61">
        <v>707.02015999999992</v>
      </c>
      <c r="F4828" s="61">
        <v>16.171849999999999</v>
      </c>
    </row>
    <row r="4829" spans="1:6" s="55" customFormat="1" x14ac:dyDescent="0.25">
      <c r="A4829" s="51" t="str">
        <f t="shared" si="75"/>
        <v>A</v>
      </c>
      <c r="B4829" s="59" t="s">
        <v>258</v>
      </c>
      <c r="C4829" s="60" t="s">
        <v>15</v>
      </c>
      <c r="D4829" s="61">
        <v>2.7779799999999999</v>
      </c>
      <c r="E4829" s="61">
        <v>2.7779799999999999</v>
      </c>
      <c r="F4829" s="61">
        <v>0</v>
      </c>
    </row>
    <row r="4830" spans="1:6" s="55" customFormat="1" x14ac:dyDescent="0.25">
      <c r="A4830" s="51" t="str">
        <f t="shared" si="75"/>
        <v>A</v>
      </c>
      <c r="B4830" s="59" t="s">
        <v>258</v>
      </c>
      <c r="C4830" s="60" t="s">
        <v>16</v>
      </c>
      <c r="D4830" s="61">
        <v>62.351659999999995</v>
      </c>
      <c r="E4830" s="61">
        <v>3.8258800000000002</v>
      </c>
      <c r="F4830" s="61">
        <v>58.525779999999997</v>
      </c>
    </row>
    <row r="4831" spans="1:6" s="55" customFormat="1" ht="36.75" thickBot="1" x14ac:dyDescent="0.3">
      <c r="A4831" s="51" t="str">
        <f t="shared" si="75"/>
        <v>A</v>
      </c>
      <c r="B4831" s="52" t="s">
        <v>2130</v>
      </c>
      <c r="C4831" s="53" t="s">
        <v>2131</v>
      </c>
      <c r="D4831" s="54">
        <v>1121.7757299999998</v>
      </c>
      <c r="E4831" s="54">
        <v>1047.0780999999999</v>
      </c>
      <c r="F4831" s="54">
        <v>74.697630000000004</v>
      </c>
    </row>
    <row r="4832" spans="1:6" s="55" customFormat="1" ht="15.75" thickTop="1" x14ac:dyDescent="0.25">
      <c r="A4832" s="51" t="str">
        <f t="shared" si="75"/>
        <v>A</v>
      </c>
      <c r="B4832" s="56" t="s">
        <v>258</v>
      </c>
      <c r="C4832" s="57" t="s">
        <v>10</v>
      </c>
      <c r="D4832" s="58">
        <v>1121.7757299999998</v>
      </c>
      <c r="E4832" s="58">
        <v>1047.0780999999999</v>
      </c>
      <c r="F4832" s="58">
        <v>74.697630000000004</v>
      </c>
    </row>
    <row r="4833" spans="1:6" s="55" customFormat="1" x14ac:dyDescent="0.25">
      <c r="A4833" s="51" t="str">
        <f t="shared" si="75"/>
        <v>A</v>
      </c>
      <c r="B4833" s="59" t="s">
        <v>258</v>
      </c>
      <c r="C4833" s="60" t="s">
        <v>11</v>
      </c>
      <c r="D4833" s="61">
        <v>501.18190999999996</v>
      </c>
      <c r="E4833" s="61">
        <v>501.18190999999996</v>
      </c>
      <c r="F4833" s="61">
        <v>0</v>
      </c>
    </row>
    <row r="4834" spans="1:6" s="55" customFormat="1" x14ac:dyDescent="0.25">
      <c r="A4834" s="51" t="str">
        <f t="shared" si="75"/>
        <v>A</v>
      </c>
      <c r="B4834" s="59" t="s">
        <v>258</v>
      </c>
      <c r="C4834" s="60" t="s">
        <v>12</v>
      </c>
      <c r="D4834" s="61">
        <v>555.46417999999994</v>
      </c>
      <c r="E4834" s="61">
        <v>539.29232999999999</v>
      </c>
      <c r="F4834" s="61">
        <v>16.171849999999999</v>
      </c>
    </row>
    <row r="4835" spans="1:6" s="55" customFormat="1" x14ac:dyDescent="0.25">
      <c r="A4835" s="51" t="str">
        <f t="shared" si="75"/>
        <v>A</v>
      </c>
      <c r="B4835" s="59" t="s">
        <v>258</v>
      </c>
      <c r="C4835" s="60" t="s">
        <v>15</v>
      </c>
      <c r="D4835" s="61">
        <v>2.7779799999999999</v>
      </c>
      <c r="E4835" s="61">
        <v>2.7779799999999999</v>
      </c>
      <c r="F4835" s="61">
        <v>0</v>
      </c>
    </row>
    <row r="4836" spans="1:6" s="55" customFormat="1" x14ac:dyDescent="0.25">
      <c r="A4836" s="51" t="str">
        <f t="shared" si="75"/>
        <v>A</v>
      </c>
      <c r="B4836" s="59" t="s">
        <v>258</v>
      </c>
      <c r="C4836" s="60" t="s">
        <v>16</v>
      </c>
      <c r="D4836" s="61">
        <v>62.351659999999995</v>
      </c>
      <c r="E4836" s="61">
        <v>3.8258800000000002</v>
      </c>
      <c r="F4836" s="61">
        <v>58.525779999999997</v>
      </c>
    </row>
    <row r="4837" spans="1:6" s="55" customFormat="1" ht="18.75" thickBot="1" x14ac:dyDescent="0.3">
      <c r="A4837" s="51" t="str">
        <f t="shared" si="75"/>
        <v>A</v>
      </c>
      <c r="B4837" s="52" t="s">
        <v>2132</v>
      </c>
      <c r="C4837" s="53" t="s">
        <v>2133</v>
      </c>
      <c r="D4837" s="54">
        <v>167.72782999999998</v>
      </c>
      <c r="E4837" s="54">
        <v>167.72782999999998</v>
      </c>
      <c r="F4837" s="54">
        <v>0</v>
      </c>
    </row>
    <row r="4838" spans="1:6" s="55" customFormat="1" ht="15.75" thickTop="1" x14ac:dyDescent="0.25">
      <c r="A4838" s="51" t="str">
        <f t="shared" si="75"/>
        <v>A</v>
      </c>
      <c r="B4838" s="56" t="s">
        <v>258</v>
      </c>
      <c r="C4838" s="57" t="s">
        <v>10</v>
      </c>
      <c r="D4838" s="58">
        <v>167.72782999999998</v>
      </c>
      <c r="E4838" s="58">
        <v>167.72782999999998</v>
      </c>
      <c r="F4838" s="58">
        <v>0</v>
      </c>
    </row>
    <row r="4839" spans="1:6" s="55" customFormat="1" x14ac:dyDescent="0.25">
      <c r="A4839" s="51" t="str">
        <f t="shared" si="75"/>
        <v>A</v>
      </c>
      <c r="B4839" s="59" t="s">
        <v>258</v>
      </c>
      <c r="C4839" s="60" t="s">
        <v>12</v>
      </c>
      <c r="D4839" s="61">
        <v>167.72782999999998</v>
      </c>
      <c r="E4839" s="61">
        <v>167.72782999999998</v>
      </c>
      <c r="F4839" s="61">
        <v>0</v>
      </c>
    </row>
    <row r="4840" spans="1:6" s="55" customFormat="1" ht="72.75" thickBot="1" x14ac:dyDescent="0.3">
      <c r="A4840" s="51" t="str">
        <f t="shared" si="75"/>
        <v>A</v>
      </c>
      <c r="B4840" s="52" t="s">
        <v>2134</v>
      </c>
      <c r="C4840" s="53" t="s">
        <v>2135</v>
      </c>
      <c r="D4840" s="54">
        <v>420.33747</v>
      </c>
      <c r="E4840" s="54">
        <v>420.33747</v>
      </c>
      <c r="F4840" s="54">
        <v>0</v>
      </c>
    </row>
    <row r="4841" spans="1:6" s="55" customFormat="1" ht="15.75" thickTop="1" x14ac:dyDescent="0.25">
      <c r="A4841" s="51" t="str">
        <f t="shared" si="75"/>
        <v>A</v>
      </c>
      <c r="B4841" s="56" t="s">
        <v>258</v>
      </c>
      <c r="C4841" s="57" t="s">
        <v>10</v>
      </c>
      <c r="D4841" s="58">
        <v>15.95275</v>
      </c>
      <c r="E4841" s="58">
        <v>15.95275</v>
      </c>
      <c r="F4841" s="58">
        <v>0</v>
      </c>
    </row>
    <row r="4842" spans="1:6" s="55" customFormat="1" x14ac:dyDescent="0.25">
      <c r="A4842" s="51" t="str">
        <f t="shared" si="75"/>
        <v>A</v>
      </c>
      <c r="B4842" s="59" t="s">
        <v>258</v>
      </c>
      <c r="C4842" s="60" t="s">
        <v>12</v>
      </c>
      <c r="D4842" s="61">
        <v>15.95275</v>
      </c>
      <c r="E4842" s="61">
        <v>15.95275</v>
      </c>
      <c r="F4842" s="61">
        <v>0</v>
      </c>
    </row>
    <row r="4843" spans="1:6" s="55" customFormat="1" x14ac:dyDescent="0.25">
      <c r="A4843" s="51" t="str">
        <f t="shared" si="75"/>
        <v>A</v>
      </c>
      <c r="B4843" s="56" t="s">
        <v>258</v>
      </c>
      <c r="C4843" s="57" t="s">
        <v>17</v>
      </c>
      <c r="D4843" s="58">
        <v>404.38471999999996</v>
      </c>
      <c r="E4843" s="58">
        <v>404.38471999999996</v>
      </c>
      <c r="F4843" s="58">
        <v>0</v>
      </c>
    </row>
    <row r="4844" spans="1:6" ht="36.75" thickBot="1" x14ac:dyDescent="0.3">
      <c r="A4844" s="31" t="str">
        <f t="shared" si="75"/>
        <v>A</v>
      </c>
      <c r="B4844" s="42" t="s">
        <v>2136</v>
      </c>
      <c r="C4844" s="43" t="s">
        <v>2137</v>
      </c>
      <c r="D4844" s="44">
        <v>46677.019799999995</v>
      </c>
      <c r="E4844" s="44">
        <v>46677.019799999995</v>
      </c>
      <c r="F4844" s="44">
        <v>0</v>
      </c>
    </row>
    <row r="4845" spans="1:6" ht="15.75" thickTop="1" x14ac:dyDescent="0.25">
      <c r="A4845" s="31" t="str">
        <f t="shared" si="75"/>
        <v>A</v>
      </c>
      <c r="B4845" s="45" t="s">
        <v>258</v>
      </c>
      <c r="C4845" s="46" t="s">
        <v>10</v>
      </c>
      <c r="D4845" s="47">
        <v>46677.019799999995</v>
      </c>
      <c r="E4845" s="47">
        <v>46677.019799999995</v>
      </c>
      <c r="F4845" s="47">
        <v>0</v>
      </c>
    </row>
    <row r="4846" spans="1:6" x14ac:dyDescent="0.25">
      <c r="A4846" s="31" t="str">
        <f t="shared" si="75"/>
        <v>A</v>
      </c>
      <c r="B4846" s="48" t="s">
        <v>258</v>
      </c>
      <c r="C4846" s="49" t="s">
        <v>11</v>
      </c>
      <c r="D4846" s="50">
        <v>34.274999999999999</v>
      </c>
      <c r="E4846" s="50">
        <v>34.274999999999999</v>
      </c>
      <c r="F4846" s="50">
        <v>0</v>
      </c>
    </row>
    <row r="4847" spans="1:6" x14ac:dyDescent="0.25">
      <c r="A4847" s="31" t="str">
        <f t="shared" si="75"/>
        <v>A</v>
      </c>
      <c r="B4847" s="48" t="s">
        <v>258</v>
      </c>
      <c r="C4847" s="49" t="s">
        <v>12</v>
      </c>
      <c r="D4847" s="50">
        <v>44.578809999999997</v>
      </c>
      <c r="E4847" s="50">
        <v>44.578809999999997</v>
      </c>
      <c r="F4847" s="50">
        <v>0</v>
      </c>
    </row>
    <row r="4848" spans="1:6" x14ac:dyDescent="0.25">
      <c r="A4848" s="31" t="str">
        <f t="shared" si="75"/>
        <v>A</v>
      </c>
      <c r="B4848" s="48" t="s">
        <v>258</v>
      </c>
      <c r="C4848" s="49" t="s">
        <v>14</v>
      </c>
      <c r="D4848" s="50">
        <v>45292.340850000001</v>
      </c>
      <c r="E4848" s="50">
        <v>45292.340850000001</v>
      </c>
      <c r="F4848" s="50">
        <v>0</v>
      </c>
    </row>
    <row r="4849" spans="1:6" x14ac:dyDescent="0.25">
      <c r="A4849" s="31" t="str">
        <f t="shared" si="75"/>
        <v>A</v>
      </c>
      <c r="B4849" s="48" t="s">
        <v>258</v>
      </c>
      <c r="C4849" s="49" t="s">
        <v>2</v>
      </c>
      <c r="D4849" s="50">
        <v>674</v>
      </c>
      <c r="E4849" s="50">
        <v>674</v>
      </c>
      <c r="F4849" s="50">
        <v>0</v>
      </c>
    </row>
    <row r="4850" spans="1:6" x14ac:dyDescent="0.25">
      <c r="A4850" s="31" t="str">
        <f t="shared" si="75"/>
        <v>A</v>
      </c>
      <c r="B4850" s="48" t="s">
        <v>258</v>
      </c>
      <c r="C4850" s="49" t="s">
        <v>16</v>
      </c>
      <c r="D4850" s="50">
        <v>631.82514000000003</v>
      </c>
      <c r="E4850" s="50">
        <v>631.82514000000003</v>
      </c>
      <c r="F4850" s="50">
        <v>0</v>
      </c>
    </row>
    <row r="4851" spans="1:6" s="55" customFormat="1" ht="18.75" thickBot="1" x14ac:dyDescent="0.3">
      <c r="A4851" s="51" t="str">
        <f t="shared" si="75"/>
        <v>A</v>
      </c>
      <c r="B4851" s="52" t="s">
        <v>2138</v>
      </c>
      <c r="C4851" s="53" t="s">
        <v>2139</v>
      </c>
      <c r="D4851" s="54">
        <v>8639.7619500000001</v>
      </c>
      <c r="E4851" s="54">
        <v>8639.7619500000001</v>
      </c>
      <c r="F4851" s="54">
        <v>0</v>
      </c>
    </row>
    <row r="4852" spans="1:6" s="55" customFormat="1" ht="15.75" thickTop="1" x14ac:dyDescent="0.25">
      <c r="A4852" s="51" t="str">
        <f t="shared" si="75"/>
        <v>A</v>
      </c>
      <c r="B4852" s="56" t="s">
        <v>258</v>
      </c>
      <c r="C4852" s="57" t="s">
        <v>10</v>
      </c>
      <c r="D4852" s="58">
        <v>8639.7619500000001</v>
      </c>
      <c r="E4852" s="58">
        <v>8639.7619500000001</v>
      </c>
      <c r="F4852" s="58">
        <v>0</v>
      </c>
    </row>
    <row r="4853" spans="1:6" s="55" customFormat="1" x14ac:dyDescent="0.25">
      <c r="A4853" s="51" t="str">
        <f t="shared" si="75"/>
        <v>A</v>
      </c>
      <c r="B4853" s="59" t="s">
        <v>258</v>
      </c>
      <c r="C4853" s="60" t="s">
        <v>14</v>
      </c>
      <c r="D4853" s="61">
        <v>8239.7619500000001</v>
      </c>
      <c r="E4853" s="61">
        <v>8239.7619500000001</v>
      </c>
      <c r="F4853" s="61">
        <v>0</v>
      </c>
    </row>
    <row r="4854" spans="1:6" s="55" customFormat="1" x14ac:dyDescent="0.25">
      <c r="A4854" s="51" t="str">
        <f t="shared" si="75"/>
        <v>A</v>
      </c>
      <c r="B4854" s="59" t="s">
        <v>258</v>
      </c>
      <c r="C4854" s="60" t="s">
        <v>16</v>
      </c>
      <c r="D4854" s="61">
        <v>400</v>
      </c>
      <c r="E4854" s="61">
        <v>400</v>
      </c>
      <c r="F4854" s="61">
        <v>0</v>
      </c>
    </row>
    <row r="4855" spans="1:6" s="55" customFormat="1" ht="18.75" thickBot="1" x14ac:dyDescent="0.3">
      <c r="A4855" s="51" t="str">
        <f t="shared" si="75"/>
        <v>A</v>
      </c>
      <c r="B4855" s="52" t="s">
        <v>2140</v>
      </c>
      <c r="C4855" s="53" t="s">
        <v>2141</v>
      </c>
      <c r="D4855" s="54">
        <v>3167.1926000000003</v>
      </c>
      <c r="E4855" s="54">
        <v>3167.1926000000003</v>
      </c>
      <c r="F4855" s="54">
        <v>0</v>
      </c>
    </row>
    <row r="4856" spans="1:6" s="55" customFormat="1" ht="15.75" thickTop="1" x14ac:dyDescent="0.25">
      <c r="A4856" s="51" t="str">
        <f t="shared" si="75"/>
        <v>A</v>
      </c>
      <c r="B4856" s="56" t="s">
        <v>258</v>
      </c>
      <c r="C4856" s="57" t="s">
        <v>10</v>
      </c>
      <c r="D4856" s="58">
        <v>3167.1926000000003</v>
      </c>
      <c r="E4856" s="58">
        <v>3167.1926000000003</v>
      </c>
      <c r="F4856" s="58">
        <v>0</v>
      </c>
    </row>
    <row r="4857" spans="1:6" s="55" customFormat="1" x14ac:dyDescent="0.25">
      <c r="A4857" s="51" t="str">
        <f t="shared" si="75"/>
        <v>A</v>
      </c>
      <c r="B4857" s="59" t="s">
        <v>258</v>
      </c>
      <c r="C4857" s="60" t="s">
        <v>14</v>
      </c>
      <c r="D4857" s="61">
        <v>3167.1926000000003</v>
      </c>
      <c r="E4857" s="61">
        <v>3167.1926000000003</v>
      </c>
      <c r="F4857" s="61">
        <v>0</v>
      </c>
    </row>
    <row r="4858" spans="1:6" s="55" customFormat="1" ht="18.75" thickBot="1" x14ac:dyDescent="0.3">
      <c r="A4858" s="51" t="str">
        <f t="shared" si="75"/>
        <v>A</v>
      </c>
      <c r="B4858" s="52" t="s">
        <v>2142</v>
      </c>
      <c r="C4858" s="53" t="s">
        <v>2143</v>
      </c>
      <c r="D4858" s="54">
        <v>4631.78953</v>
      </c>
      <c r="E4858" s="54">
        <v>4631.78953</v>
      </c>
      <c r="F4858" s="54">
        <v>0</v>
      </c>
    </row>
    <row r="4859" spans="1:6" s="55" customFormat="1" ht="15.75" thickTop="1" x14ac:dyDescent="0.25">
      <c r="A4859" s="51" t="str">
        <f t="shared" si="75"/>
        <v>A</v>
      </c>
      <c r="B4859" s="56" t="s">
        <v>258</v>
      </c>
      <c r="C4859" s="57" t="s">
        <v>10</v>
      </c>
      <c r="D4859" s="58">
        <v>4631.78953</v>
      </c>
      <c r="E4859" s="58">
        <v>4631.78953</v>
      </c>
      <c r="F4859" s="58">
        <v>0</v>
      </c>
    </row>
    <row r="4860" spans="1:6" s="55" customFormat="1" x14ac:dyDescent="0.25">
      <c r="A4860" s="51" t="str">
        <f t="shared" si="75"/>
        <v>A</v>
      </c>
      <c r="B4860" s="59" t="s">
        <v>258</v>
      </c>
      <c r="C4860" s="60" t="s">
        <v>14</v>
      </c>
      <c r="D4860" s="61">
        <v>4576.9557500000001</v>
      </c>
      <c r="E4860" s="61">
        <v>4576.9557500000001</v>
      </c>
      <c r="F4860" s="61">
        <v>0</v>
      </c>
    </row>
    <row r="4861" spans="1:6" s="55" customFormat="1" x14ac:dyDescent="0.25">
      <c r="A4861" s="51" t="str">
        <f t="shared" si="75"/>
        <v>A</v>
      </c>
      <c r="B4861" s="59" t="s">
        <v>258</v>
      </c>
      <c r="C4861" s="60" t="s">
        <v>16</v>
      </c>
      <c r="D4861" s="61">
        <v>54.833779999999997</v>
      </c>
      <c r="E4861" s="61">
        <v>54.833779999999997</v>
      </c>
      <c r="F4861" s="61">
        <v>0</v>
      </c>
    </row>
    <row r="4862" spans="1:6" s="55" customFormat="1" ht="18.75" thickBot="1" x14ac:dyDescent="0.3">
      <c r="A4862" s="51" t="str">
        <f t="shared" si="75"/>
        <v>A</v>
      </c>
      <c r="B4862" s="52" t="s">
        <v>2144</v>
      </c>
      <c r="C4862" s="53" t="s">
        <v>2145</v>
      </c>
      <c r="D4862" s="54">
        <v>1795.9514199999999</v>
      </c>
      <c r="E4862" s="54">
        <v>1795.9514199999999</v>
      </c>
      <c r="F4862" s="54">
        <v>0</v>
      </c>
    </row>
    <row r="4863" spans="1:6" s="55" customFormat="1" ht="15.75" thickTop="1" x14ac:dyDescent="0.25">
      <c r="A4863" s="51" t="str">
        <f t="shared" si="75"/>
        <v>A</v>
      </c>
      <c r="B4863" s="56" t="s">
        <v>258</v>
      </c>
      <c r="C4863" s="57" t="s">
        <v>10</v>
      </c>
      <c r="D4863" s="58">
        <v>1795.9514199999999</v>
      </c>
      <c r="E4863" s="58">
        <v>1795.9514199999999</v>
      </c>
      <c r="F4863" s="58">
        <v>0</v>
      </c>
    </row>
    <row r="4864" spans="1:6" s="55" customFormat="1" x14ac:dyDescent="0.25">
      <c r="A4864" s="51" t="str">
        <f t="shared" si="75"/>
        <v>A</v>
      </c>
      <c r="B4864" s="59" t="s">
        <v>258</v>
      </c>
      <c r="C4864" s="60" t="s">
        <v>14</v>
      </c>
      <c r="D4864" s="61">
        <v>1795.9514199999999</v>
      </c>
      <c r="E4864" s="61">
        <v>1795.9514199999999</v>
      </c>
      <c r="F4864" s="61">
        <v>0</v>
      </c>
    </row>
    <row r="4865" spans="1:6" s="55" customFormat="1" ht="18.75" thickBot="1" x14ac:dyDescent="0.3">
      <c r="A4865" s="51" t="str">
        <f t="shared" si="75"/>
        <v>A</v>
      </c>
      <c r="B4865" s="52" t="s">
        <v>2146</v>
      </c>
      <c r="C4865" s="53" t="s">
        <v>2147</v>
      </c>
      <c r="D4865" s="54">
        <v>389.13065999999998</v>
      </c>
      <c r="E4865" s="54">
        <v>389.13065999999998</v>
      </c>
      <c r="F4865" s="54">
        <v>0</v>
      </c>
    </row>
    <row r="4866" spans="1:6" s="55" customFormat="1" ht="15.75" thickTop="1" x14ac:dyDescent="0.25">
      <c r="A4866" s="51" t="str">
        <f t="shared" si="75"/>
        <v>A</v>
      </c>
      <c r="B4866" s="56" t="s">
        <v>258</v>
      </c>
      <c r="C4866" s="57" t="s">
        <v>10</v>
      </c>
      <c r="D4866" s="58">
        <v>389.13065999999998</v>
      </c>
      <c r="E4866" s="58">
        <v>389.13065999999998</v>
      </c>
      <c r="F4866" s="58">
        <v>0</v>
      </c>
    </row>
    <row r="4867" spans="1:6" s="55" customFormat="1" x14ac:dyDescent="0.25">
      <c r="A4867" s="51" t="str">
        <f t="shared" si="75"/>
        <v>A</v>
      </c>
      <c r="B4867" s="59" t="s">
        <v>258</v>
      </c>
      <c r="C4867" s="60" t="s">
        <v>14</v>
      </c>
      <c r="D4867" s="61">
        <v>389.13065999999998</v>
      </c>
      <c r="E4867" s="61">
        <v>389.13065999999998</v>
      </c>
      <c r="F4867" s="61">
        <v>0</v>
      </c>
    </row>
    <row r="4868" spans="1:6" s="55" customFormat="1" ht="36.75" thickBot="1" x14ac:dyDescent="0.3">
      <c r="A4868" s="51" t="str">
        <f t="shared" ref="A4868:A4931" si="76">IF(OR(D4868&lt;&gt;0,),"A","B")</f>
        <v>A</v>
      </c>
      <c r="B4868" s="52" t="s">
        <v>2148</v>
      </c>
      <c r="C4868" s="53" t="s">
        <v>2149</v>
      </c>
      <c r="D4868" s="54">
        <v>1946.7785100000001</v>
      </c>
      <c r="E4868" s="54">
        <v>1946.7785100000001</v>
      </c>
      <c r="F4868" s="54">
        <v>0</v>
      </c>
    </row>
    <row r="4869" spans="1:6" s="55" customFormat="1" ht="15.75" thickTop="1" x14ac:dyDescent="0.25">
      <c r="A4869" s="51" t="str">
        <f t="shared" si="76"/>
        <v>A</v>
      </c>
      <c r="B4869" s="56" t="s">
        <v>258</v>
      </c>
      <c r="C4869" s="57" t="s">
        <v>10</v>
      </c>
      <c r="D4869" s="58">
        <v>1946.7785100000001</v>
      </c>
      <c r="E4869" s="58">
        <v>1946.7785100000001</v>
      </c>
      <c r="F4869" s="58">
        <v>0</v>
      </c>
    </row>
    <row r="4870" spans="1:6" s="55" customFormat="1" x14ac:dyDescent="0.25">
      <c r="A4870" s="51" t="str">
        <f t="shared" si="76"/>
        <v>A</v>
      </c>
      <c r="B4870" s="59" t="s">
        <v>258</v>
      </c>
      <c r="C4870" s="60" t="s">
        <v>14</v>
      </c>
      <c r="D4870" s="61">
        <v>1946.7785100000001</v>
      </c>
      <c r="E4870" s="61">
        <v>1946.7785100000001</v>
      </c>
      <c r="F4870" s="61">
        <v>0</v>
      </c>
    </row>
    <row r="4871" spans="1:6" s="55" customFormat="1" ht="18.75" thickBot="1" x14ac:dyDescent="0.3">
      <c r="A4871" s="51" t="str">
        <f t="shared" si="76"/>
        <v>A</v>
      </c>
      <c r="B4871" s="52" t="s">
        <v>2150</v>
      </c>
      <c r="C4871" s="53" t="s">
        <v>2151</v>
      </c>
      <c r="D4871" s="54">
        <v>653.12805000000003</v>
      </c>
      <c r="E4871" s="54">
        <v>653.12805000000003</v>
      </c>
      <c r="F4871" s="54">
        <v>0</v>
      </c>
    </row>
    <row r="4872" spans="1:6" s="55" customFormat="1" ht="15.75" thickTop="1" x14ac:dyDescent="0.25">
      <c r="A4872" s="51" t="str">
        <f t="shared" si="76"/>
        <v>A</v>
      </c>
      <c r="B4872" s="56" t="s">
        <v>258</v>
      </c>
      <c r="C4872" s="57" t="s">
        <v>10</v>
      </c>
      <c r="D4872" s="58">
        <v>653.12805000000003</v>
      </c>
      <c r="E4872" s="58">
        <v>653.12805000000003</v>
      </c>
      <c r="F4872" s="58">
        <v>0</v>
      </c>
    </row>
    <row r="4873" spans="1:6" s="55" customFormat="1" x14ac:dyDescent="0.25">
      <c r="A4873" s="51" t="str">
        <f t="shared" si="76"/>
        <v>A</v>
      </c>
      <c r="B4873" s="59" t="s">
        <v>258</v>
      </c>
      <c r="C4873" s="60" t="s">
        <v>14</v>
      </c>
      <c r="D4873" s="61">
        <v>653.12805000000003</v>
      </c>
      <c r="E4873" s="61">
        <v>653.12805000000003</v>
      </c>
      <c r="F4873" s="61">
        <v>0</v>
      </c>
    </row>
    <row r="4874" spans="1:6" s="55" customFormat="1" ht="18.75" thickBot="1" x14ac:dyDescent="0.3">
      <c r="A4874" s="51" t="str">
        <f t="shared" si="76"/>
        <v>A</v>
      </c>
      <c r="B4874" s="52" t="s">
        <v>2152</v>
      </c>
      <c r="C4874" s="53" t="s">
        <v>2153</v>
      </c>
      <c r="D4874" s="54">
        <v>566.66178000000002</v>
      </c>
      <c r="E4874" s="54">
        <v>566.66178000000002</v>
      </c>
      <c r="F4874" s="54">
        <v>0</v>
      </c>
    </row>
    <row r="4875" spans="1:6" s="55" customFormat="1" ht="15.75" thickTop="1" x14ac:dyDescent="0.25">
      <c r="A4875" s="51" t="str">
        <f t="shared" si="76"/>
        <v>A</v>
      </c>
      <c r="B4875" s="56" t="s">
        <v>258</v>
      </c>
      <c r="C4875" s="57" t="s">
        <v>10</v>
      </c>
      <c r="D4875" s="58">
        <v>566.66178000000002</v>
      </c>
      <c r="E4875" s="58">
        <v>566.66178000000002</v>
      </c>
      <c r="F4875" s="58">
        <v>0</v>
      </c>
    </row>
    <row r="4876" spans="1:6" s="55" customFormat="1" x14ac:dyDescent="0.25">
      <c r="A4876" s="51" t="str">
        <f t="shared" si="76"/>
        <v>A</v>
      </c>
      <c r="B4876" s="59" t="s">
        <v>258</v>
      </c>
      <c r="C4876" s="60" t="s">
        <v>14</v>
      </c>
      <c r="D4876" s="61">
        <v>566.66178000000002</v>
      </c>
      <c r="E4876" s="61">
        <v>566.66178000000002</v>
      </c>
      <c r="F4876" s="61">
        <v>0</v>
      </c>
    </row>
    <row r="4877" spans="1:6" s="55" customFormat="1" ht="18.75" thickBot="1" x14ac:dyDescent="0.3">
      <c r="A4877" s="51" t="str">
        <f t="shared" si="76"/>
        <v>A</v>
      </c>
      <c r="B4877" s="52" t="s">
        <v>2154</v>
      </c>
      <c r="C4877" s="53" t="s">
        <v>2155</v>
      </c>
      <c r="D4877" s="54">
        <v>350</v>
      </c>
      <c r="E4877" s="54">
        <v>350</v>
      </c>
      <c r="F4877" s="54">
        <v>0</v>
      </c>
    </row>
    <row r="4878" spans="1:6" s="55" customFormat="1" ht="15.75" thickTop="1" x14ac:dyDescent="0.25">
      <c r="A4878" s="51" t="str">
        <f t="shared" si="76"/>
        <v>A</v>
      </c>
      <c r="B4878" s="56" t="s">
        <v>258</v>
      </c>
      <c r="C4878" s="57" t="s">
        <v>10</v>
      </c>
      <c r="D4878" s="58">
        <v>350</v>
      </c>
      <c r="E4878" s="58">
        <v>350</v>
      </c>
      <c r="F4878" s="58">
        <v>0</v>
      </c>
    </row>
    <row r="4879" spans="1:6" s="55" customFormat="1" x14ac:dyDescent="0.25">
      <c r="A4879" s="51" t="str">
        <f t="shared" si="76"/>
        <v>A</v>
      </c>
      <c r="B4879" s="59" t="s">
        <v>258</v>
      </c>
      <c r="C4879" s="60" t="s">
        <v>14</v>
      </c>
      <c r="D4879" s="61">
        <v>350</v>
      </c>
      <c r="E4879" s="61">
        <v>350</v>
      </c>
      <c r="F4879" s="61">
        <v>0</v>
      </c>
    </row>
    <row r="4880" spans="1:6" s="55" customFormat="1" ht="18.75" thickBot="1" x14ac:dyDescent="0.3">
      <c r="A4880" s="51" t="str">
        <f t="shared" si="76"/>
        <v>A</v>
      </c>
      <c r="B4880" s="52" t="s">
        <v>2156</v>
      </c>
      <c r="C4880" s="53" t="s">
        <v>2157</v>
      </c>
      <c r="D4880" s="54">
        <v>744.87449000000004</v>
      </c>
      <c r="E4880" s="54">
        <v>744.87449000000004</v>
      </c>
      <c r="F4880" s="54">
        <v>0</v>
      </c>
    </row>
    <row r="4881" spans="1:6" s="55" customFormat="1" ht="15.75" thickTop="1" x14ac:dyDescent="0.25">
      <c r="A4881" s="51" t="str">
        <f t="shared" si="76"/>
        <v>A</v>
      </c>
      <c r="B4881" s="56" t="s">
        <v>258</v>
      </c>
      <c r="C4881" s="57" t="s">
        <v>10</v>
      </c>
      <c r="D4881" s="58">
        <v>744.87449000000004</v>
      </c>
      <c r="E4881" s="58">
        <v>744.87449000000004</v>
      </c>
      <c r="F4881" s="58">
        <v>0</v>
      </c>
    </row>
    <row r="4882" spans="1:6" s="55" customFormat="1" x14ac:dyDescent="0.25">
      <c r="A4882" s="51" t="str">
        <f t="shared" si="76"/>
        <v>A</v>
      </c>
      <c r="B4882" s="59" t="s">
        <v>258</v>
      </c>
      <c r="C4882" s="60" t="s">
        <v>14</v>
      </c>
      <c r="D4882" s="61">
        <v>744.87449000000004</v>
      </c>
      <c r="E4882" s="61">
        <v>744.87449000000004</v>
      </c>
      <c r="F4882" s="61">
        <v>0</v>
      </c>
    </row>
    <row r="4883" spans="1:6" s="55" customFormat="1" ht="18.75" thickBot="1" x14ac:dyDescent="0.3">
      <c r="A4883" s="51" t="str">
        <f t="shared" si="76"/>
        <v>A</v>
      </c>
      <c r="B4883" s="52" t="s">
        <v>2158</v>
      </c>
      <c r="C4883" s="53" t="s">
        <v>2159</v>
      </c>
      <c r="D4883" s="54">
        <v>1392.65</v>
      </c>
      <c r="E4883" s="54">
        <v>1392.65</v>
      </c>
      <c r="F4883" s="54">
        <v>0</v>
      </c>
    </row>
    <row r="4884" spans="1:6" s="55" customFormat="1" ht="15.75" thickTop="1" x14ac:dyDescent="0.25">
      <c r="A4884" s="51" t="str">
        <f t="shared" si="76"/>
        <v>A</v>
      </c>
      <c r="B4884" s="56" t="s">
        <v>258</v>
      </c>
      <c r="C4884" s="57" t="s">
        <v>10</v>
      </c>
      <c r="D4884" s="58">
        <v>1392.65</v>
      </c>
      <c r="E4884" s="58">
        <v>1392.65</v>
      </c>
      <c r="F4884" s="58">
        <v>0</v>
      </c>
    </row>
    <row r="4885" spans="1:6" s="55" customFormat="1" x14ac:dyDescent="0.25">
      <c r="A4885" s="51" t="str">
        <f t="shared" si="76"/>
        <v>A</v>
      </c>
      <c r="B4885" s="59" t="s">
        <v>258</v>
      </c>
      <c r="C4885" s="60" t="s">
        <v>14</v>
      </c>
      <c r="D4885" s="61">
        <v>1392.65</v>
      </c>
      <c r="E4885" s="61">
        <v>1392.65</v>
      </c>
      <c r="F4885" s="61">
        <v>0</v>
      </c>
    </row>
    <row r="4886" spans="1:6" s="55" customFormat="1" ht="18.75" thickBot="1" x14ac:dyDescent="0.3">
      <c r="A4886" s="51" t="str">
        <f t="shared" si="76"/>
        <v>A</v>
      </c>
      <c r="B4886" s="52" t="s">
        <v>2160</v>
      </c>
      <c r="C4886" s="53" t="s">
        <v>2161</v>
      </c>
      <c r="D4886" s="54">
        <v>1597.77658</v>
      </c>
      <c r="E4886" s="54">
        <v>1597.77658</v>
      </c>
      <c r="F4886" s="54">
        <v>0</v>
      </c>
    </row>
    <row r="4887" spans="1:6" s="55" customFormat="1" ht="15.75" thickTop="1" x14ac:dyDescent="0.25">
      <c r="A4887" s="51" t="str">
        <f t="shared" si="76"/>
        <v>A</v>
      </c>
      <c r="B4887" s="56" t="s">
        <v>258</v>
      </c>
      <c r="C4887" s="57" t="s">
        <v>10</v>
      </c>
      <c r="D4887" s="58">
        <v>1597.77658</v>
      </c>
      <c r="E4887" s="58">
        <v>1597.77658</v>
      </c>
      <c r="F4887" s="58">
        <v>0</v>
      </c>
    </row>
    <row r="4888" spans="1:6" s="55" customFormat="1" x14ac:dyDescent="0.25">
      <c r="A4888" s="51" t="str">
        <f t="shared" si="76"/>
        <v>A</v>
      </c>
      <c r="B4888" s="59" t="s">
        <v>258</v>
      </c>
      <c r="C4888" s="60" t="s">
        <v>14</v>
      </c>
      <c r="D4888" s="61">
        <v>1597.77658</v>
      </c>
      <c r="E4888" s="61">
        <v>1597.77658</v>
      </c>
      <c r="F4888" s="61">
        <v>0</v>
      </c>
    </row>
    <row r="4889" spans="1:6" s="55" customFormat="1" ht="18.75" thickBot="1" x14ac:dyDescent="0.3">
      <c r="A4889" s="51" t="str">
        <f t="shared" si="76"/>
        <v>A</v>
      </c>
      <c r="B4889" s="52" t="s">
        <v>2162</v>
      </c>
      <c r="C4889" s="53" t="s">
        <v>2163</v>
      </c>
      <c r="D4889" s="54">
        <v>67.384659999999997</v>
      </c>
      <c r="E4889" s="54">
        <v>67.384659999999997</v>
      </c>
      <c r="F4889" s="54">
        <v>0</v>
      </c>
    </row>
    <row r="4890" spans="1:6" s="55" customFormat="1" ht="15.75" thickTop="1" x14ac:dyDescent="0.25">
      <c r="A4890" s="51" t="str">
        <f t="shared" si="76"/>
        <v>A</v>
      </c>
      <c r="B4890" s="56" t="s">
        <v>258</v>
      </c>
      <c r="C4890" s="57" t="s">
        <v>10</v>
      </c>
      <c r="D4890" s="58">
        <v>67.384659999999997</v>
      </c>
      <c r="E4890" s="58">
        <v>67.384659999999997</v>
      </c>
      <c r="F4890" s="58">
        <v>0</v>
      </c>
    </row>
    <row r="4891" spans="1:6" s="55" customFormat="1" x14ac:dyDescent="0.25">
      <c r="A4891" s="51" t="str">
        <f t="shared" si="76"/>
        <v>A</v>
      </c>
      <c r="B4891" s="59" t="s">
        <v>258</v>
      </c>
      <c r="C4891" s="60" t="s">
        <v>14</v>
      </c>
      <c r="D4891" s="61">
        <v>67.384659999999997</v>
      </c>
      <c r="E4891" s="61">
        <v>67.384659999999997</v>
      </c>
      <c r="F4891" s="61">
        <v>0</v>
      </c>
    </row>
    <row r="4892" spans="1:6" s="55" customFormat="1" ht="18.75" thickBot="1" x14ac:dyDescent="0.3">
      <c r="A4892" s="51" t="str">
        <f t="shared" si="76"/>
        <v>A</v>
      </c>
      <c r="B4892" s="52" t="s">
        <v>2164</v>
      </c>
      <c r="C4892" s="53" t="s">
        <v>2165</v>
      </c>
      <c r="D4892" s="54">
        <v>355.79419999999999</v>
      </c>
      <c r="E4892" s="54">
        <v>355.79419999999999</v>
      </c>
      <c r="F4892" s="54">
        <v>0</v>
      </c>
    </row>
    <row r="4893" spans="1:6" s="55" customFormat="1" ht="15.75" thickTop="1" x14ac:dyDescent="0.25">
      <c r="A4893" s="51" t="str">
        <f t="shared" si="76"/>
        <v>A</v>
      </c>
      <c r="B4893" s="56" t="s">
        <v>258</v>
      </c>
      <c r="C4893" s="57" t="s">
        <v>10</v>
      </c>
      <c r="D4893" s="58">
        <v>355.79419999999999</v>
      </c>
      <c r="E4893" s="58">
        <v>355.79419999999999</v>
      </c>
      <c r="F4893" s="58">
        <v>0</v>
      </c>
    </row>
    <row r="4894" spans="1:6" s="55" customFormat="1" x14ac:dyDescent="0.25">
      <c r="A4894" s="51" t="str">
        <f t="shared" si="76"/>
        <v>A</v>
      </c>
      <c r="B4894" s="59" t="s">
        <v>258</v>
      </c>
      <c r="C4894" s="60" t="s">
        <v>14</v>
      </c>
      <c r="D4894" s="61">
        <v>355.79419999999999</v>
      </c>
      <c r="E4894" s="61">
        <v>355.79419999999999</v>
      </c>
      <c r="F4894" s="61">
        <v>0</v>
      </c>
    </row>
    <row r="4895" spans="1:6" s="55" customFormat="1" ht="18.75" thickBot="1" x14ac:dyDescent="0.3">
      <c r="A4895" s="51" t="str">
        <f t="shared" si="76"/>
        <v>A</v>
      </c>
      <c r="B4895" s="52" t="s">
        <v>2166</v>
      </c>
      <c r="C4895" s="53" t="s">
        <v>2167</v>
      </c>
      <c r="D4895" s="54">
        <v>437.43720999999999</v>
      </c>
      <c r="E4895" s="54">
        <v>437.43720999999999</v>
      </c>
      <c r="F4895" s="54">
        <v>0</v>
      </c>
    </row>
    <row r="4896" spans="1:6" s="55" customFormat="1" ht="15.75" thickTop="1" x14ac:dyDescent="0.25">
      <c r="A4896" s="51" t="str">
        <f t="shared" si="76"/>
        <v>A</v>
      </c>
      <c r="B4896" s="56" t="s">
        <v>258</v>
      </c>
      <c r="C4896" s="57" t="s">
        <v>10</v>
      </c>
      <c r="D4896" s="58">
        <v>437.43720999999999</v>
      </c>
      <c r="E4896" s="58">
        <v>437.43720999999999</v>
      </c>
      <c r="F4896" s="58">
        <v>0</v>
      </c>
    </row>
    <row r="4897" spans="1:6" s="55" customFormat="1" x14ac:dyDescent="0.25">
      <c r="A4897" s="51" t="str">
        <f t="shared" si="76"/>
        <v>A</v>
      </c>
      <c r="B4897" s="59" t="s">
        <v>258</v>
      </c>
      <c r="C4897" s="60" t="s">
        <v>14</v>
      </c>
      <c r="D4897" s="61">
        <v>437.43720999999999</v>
      </c>
      <c r="E4897" s="61">
        <v>437.43720999999999</v>
      </c>
      <c r="F4897" s="61">
        <v>0</v>
      </c>
    </row>
    <row r="4898" spans="1:6" s="55" customFormat="1" ht="36.75" thickBot="1" x14ac:dyDescent="0.3">
      <c r="A4898" s="51" t="str">
        <f t="shared" si="76"/>
        <v>A</v>
      </c>
      <c r="B4898" s="52" t="s">
        <v>2168</v>
      </c>
      <c r="C4898" s="53" t="s">
        <v>2169</v>
      </c>
      <c r="D4898" s="54">
        <v>1592.4644800000001</v>
      </c>
      <c r="E4898" s="54">
        <v>1592.4644800000001</v>
      </c>
      <c r="F4898" s="54">
        <v>0</v>
      </c>
    </row>
    <row r="4899" spans="1:6" s="55" customFormat="1" ht="15.75" thickTop="1" x14ac:dyDescent="0.25">
      <c r="A4899" s="51" t="str">
        <f t="shared" si="76"/>
        <v>A</v>
      </c>
      <c r="B4899" s="56" t="s">
        <v>258</v>
      </c>
      <c r="C4899" s="57" t="s">
        <v>10</v>
      </c>
      <c r="D4899" s="58">
        <v>1592.4644800000001</v>
      </c>
      <c r="E4899" s="58">
        <v>1592.4644800000001</v>
      </c>
      <c r="F4899" s="58">
        <v>0</v>
      </c>
    </row>
    <row r="4900" spans="1:6" s="55" customFormat="1" x14ac:dyDescent="0.25">
      <c r="A4900" s="51" t="str">
        <f t="shared" si="76"/>
        <v>A</v>
      </c>
      <c r="B4900" s="59" t="s">
        <v>258</v>
      </c>
      <c r="C4900" s="60" t="s">
        <v>14</v>
      </c>
      <c r="D4900" s="61">
        <v>1592.4644800000001</v>
      </c>
      <c r="E4900" s="61">
        <v>1592.4644800000001</v>
      </c>
      <c r="F4900" s="61">
        <v>0</v>
      </c>
    </row>
    <row r="4901" spans="1:6" s="55" customFormat="1" ht="18.75" thickBot="1" x14ac:dyDescent="0.3">
      <c r="A4901" s="51" t="str">
        <f t="shared" si="76"/>
        <v>A</v>
      </c>
      <c r="B4901" s="52" t="s">
        <v>2170</v>
      </c>
      <c r="C4901" s="53" t="s">
        <v>197</v>
      </c>
      <c r="D4901" s="54">
        <v>6731.9071699999995</v>
      </c>
      <c r="E4901" s="54">
        <v>6731.9071699999995</v>
      </c>
      <c r="F4901" s="54">
        <v>0</v>
      </c>
    </row>
    <row r="4902" spans="1:6" s="55" customFormat="1" ht="15.75" thickTop="1" x14ac:dyDescent="0.25">
      <c r="A4902" s="51" t="str">
        <f t="shared" si="76"/>
        <v>A</v>
      </c>
      <c r="B4902" s="56" t="s">
        <v>258</v>
      </c>
      <c r="C4902" s="57" t="s">
        <v>10</v>
      </c>
      <c r="D4902" s="58">
        <v>6731.9071699999995</v>
      </c>
      <c r="E4902" s="58">
        <v>6731.9071699999995</v>
      </c>
      <c r="F4902" s="58">
        <v>0</v>
      </c>
    </row>
    <row r="4903" spans="1:6" s="55" customFormat="1" x14ac:dyDescent="0.25">
      <c r="A4903" s="51" t="str">
        <f t="shared" si="76"/>
        <v>A</v>
      </c>
      <c r="B4903" s="59" t="s">
        <v>258</v>
      </c>
      <c r="C4903" s="60" t="s">
        <v>11</v>
      </c>
      <c r="D4903" s="61">
        <v>34.274999999999999</v>
      </c>
      <c r="E4903" s="61">
        <v>34.274999999999999</v>
      </c>
      <c r="F4903" s="61">
        <v>0</v>
      </c>
    </row>
    <row r="4904" spans="1:6" s="55" customFormat="1" x14ac:dyDescent="0.25">
      <c r="A4904" s="51" t="str">
        <f t="shared" si="76"/>
        <v>A</v>
      </c>
      <c r="B4904" s="59" t="s">
        <v>258</v>
      </c>
      <c r="C4904" s="60" t="s">
        <v>12</v>
      </c>
      <c r="D4904" s="61">
        <v>44.578809999999997</v>
      </c>
      <c r="E4904" s="61">
        <v>44.578809999999997</v>
      </c>
      <c r="F4904" s="61">
        <v>0</v>
      </c>
    </row>
    <row r="4905" spans="1:6" s="55" customFormat="1" x14ac:dyDescent="0.25">
      <c r="A4905" s="51" t="str">
        <f t="shared" si="76"/>
        <v>A</v>
      </c>
      <c r="B4905" s="59" t="s">
        <v>258</v>
      </c>
      <c r="C4905" s="60" t="s">
        <v>14</v>
      </c>
      <c r="D4905" s="61">
        <v>5978.99</v>
      </c>
      <c r="E4905" s="61">
        <v>5978.99</v>
      </c>
      <c r="F4905" s="61">
        <v>0</v>
      </c>
    </row>
    <row r="4906" spans="1:6" s="55" customFormat="1" x14ac:dyDescent="0.25">
      <c r="A4906" s="51" t="str">
        <f t="shared" si="76"/>
        <v>A</v>
      </c>
      <c r="B4906" s="59" t="s">
        <v>258</v>
      </c>
      <c r="C4906" s="60" t="s">
        <v>2</v>
      </c>
      <c r="D4906" s="61">
        <v>674</v>
      </c>
      <c r="E4906" s="61">
        <v>674</v>
      </c>
      <c r="F4906" s="61">
        <v>0</v>
      </c>
    </row>
    <row r="4907" spans="1:6" s="55" customFormat="1" x14ac:dyDescent="0.25">
      <c r="A4907" s="51" t="str">
        <f t="shared" si="76"/>
        <v>A</v>
      </c>
      <c r="B4907" s="59" t="s">
        <v>258</v>
      </c>
      <c r="C4907" s="60" t="s">
        <v>16</v>
      </c>
      <c r="D4907" s="61">
        <v>6.336E-2</v>
      </c>
      <c r="E4907" s="61">
        <v>6.336E-2</v>
      </c>
      <c r="F4907" s="61">
        <v>0</v>
      </c>
    </row>
    <row r="4908" spans="1:6" s="55" customFormat="1" ht="18.75" thickBot="1" x14ac:dyDescent="0.3">
      <c r="A4908" s="51" t="str">
        <f t="shared" si="76"/>
        <v>A</v>
      </c>
      <c r="B4908" s="52" t="s">
        <v>2171</v>
      </c>
      <c r="C4908" s="53" t="s">
        <v>2172</v>
      </c>
      <c r="D4908" s="54">
        <v>11088.0126</v>
      </c>
      <c r="E4908" s="54">
        <v>11088.0126</v>
      </c>
      <c r="F4908" s="54">
        <v>0</v>
      </c>
    </row>
    <row r="4909" spans="1:6" s="55" customFormat="1" ht="15.75" thickTop="1" x14ac:dyDescent="0.25">
      <c r="A4909" s="51" t="str">
        <f t="shared" si="76"/>
        <v>A</v>
      </c>
      <c r="B4909" s="56" t="s">
        <v>258</v>
      </c>
      <c r="C4909" s="57" t="s">
        <v>10</v>
      </c>
      <c r="D4909" s="58">
        <v>11088.0126</v>
      </c>
      <c r="E4909" s="58">
        <v>11088.0126</v>
      </c>
      <c r="F4909" s="58">
        <v>0</v>
      </c>
    </row>
    <row r="4910" spans="1:6" s="55" customFormat="1" x14ac:dyDescent="0.25">
      <c r="A4910" s="51" t="str">
        <f t="shared" si="76"/>
        <v>A</v>
      </c>
      <c r="B4910" s="59" t="s">
        <v>258</v>
      </c>
      <c r="C4910" s="60" t="s">
        <v>14</v>
      </c>
      <c r="D4910" s="61">
        <v>11088.0126</v>
      </c>
      <c r="E4910" s="61">
        <v>11088.0126</v>
      </c>
      <c r="F4910" s="61">
        <v>0</v>
      </c>
    </row>
    <row r="4911" spans="1:6" s="55" customFormat="1" ht="36.75" thickBot="1" x14ac:dyDescent="0.3">
      <c r="A4911" s="51" t="str">
        <f t="shared" si="76"/>
        <v>A</v>
      </c>
      <c r="B4911" s="52" t="s">
        <v>2173</v>
      </c>
      <c r="C4911" s="53" t="s">
        <v>2174</v>
      </c>
      <c r="D4911" s="54">
        <v>528.32390999999996</v>
      </c>
      <c r="E4911" s="54">
        <v>528.32390999999996</v>
      </c>
      <c r="F4911" s="54">
        <v>0</v>
      </c>
    </row>
    <row r="4912" spans="1:6" s="55" customFormat="1" ht="15.75" thickTop="1" x14ac:dyDescent="0.25">
      <c r="A4912" s="51" t="str">
        <f t="shared" si="76"/>
        <v>A</v>
      </c>
      <c r="B4912" s="56" t="s">
        <v>258</v>
      </c>
      <c r="C4912" s="57" t="s">
        <v>10</v>
      </c>
      <c r="D4912" s="58">
        <v>528.32390999999996</v>
      </c>
      <c r="E4912" s="58">
        <v>528.32390999999996</v>
      </c>
      <c r="F4912" s="58">
        <v>0</v>
      </c>
    </row>
    <row r="4913" spans="1:6" s="55" customFormat="1" x14ac:dyDescent="0.25">
      <c r="A4913" s="51" t="str">
        <f t="shared" si="76"/>
        <v>A</v>
      </c>
      <c r="B4913" s="59" t="s">
        <v>258</v>
      </c>
      <c r="C4913" s="60" t="s">
        <v>14</v>
      </c>
      <c r="D4913" s="61">
        <v>351.39590999999996</v>
      </c>
      <c r="E4913" s="61">
        <v>351.39590999999996</v>
      </c>
      <c r="F4913" s="61">
        <v>0</v>
      </c>
    </row>
    <row r="4914" spans="1:6" s="55" customFormat="1" x14ac:dyDescent="0.25">
      <c r="A4914" s="51" t="str">
        <f t="shared" si="76"/>
        <v>A</v>
      </c>
      <c r="B4914" s="59" t="s">
        <v>258</v>
      </c>
      <c r="C4914" s="60" t="s">
        <v>16</v>
      </c>
      <c r="D4914" s="61">
        <v>176.928</v>
      </c>
      <c r="E4914" s="61">
        <v>176.928</v>
      </c>
      <c r="F4914" s="61">
        <v>0</v>
      </c>
    </row>
    <row r="4915" spans="1:6" ht="36.75" thickBot="1" x14ac:dyDescent="0.3">
      <c r="A4915" s="31" t="str">
        <f t="shared" si="76"/>
        <v>A</v>
      </c>
      <c r="B4915" s="42" t="s">
        <v>2175</v>
      </c>
      <c r="C4915" s="43" t="s">
        <v>2176</v>
      </c>
      <c r="D4915" s="44">
        <v>3245.62</v>
      </c>
      <c r="E4915" s="44">
        <v>3245.62</v>
      </c>
      <c r="F4915" s="44">
        <v>0</v>
      </c>
    </row>
    <row r="4916" spans="1:6" ht="15.75" thickTop="1" x14ac:dyDescent="0.25">
      <c r="A4916" s="31" t="str">
        <f t="shared" si="76"/>
        <v>A</v>
      </c>
      <c r="B4916" s="45" t="s">
        <v>258</v>
      </c>
      <c r="C4916" s="46" t="s">
        <v>10</v>
      </c>
      <c r="D4916" s="47">
        <v>3245.62</v>
      </c>
      <c r="E4916" s="47">
        <v>3245.62</v>
      </c>
      <c r="F4916" s="47">
        <v>0</v>
      </c>
    </row>
    <row r="4917" spans="1:6" x14ac:dyDescent="0.25">
      <c r="A4917" s="31" t="str">
        <f t="shared" si="76"/>
        <v>A</v>
      </c>
      <c r="B4917" s="48" t="s">
        <v>258</v>
      </c>
      <c r="C4917" s="49" t="s">
        <v>15</v>
      </c>
      <c r="D4917" s="50">
        <v>205.27</v>
      </c>
      <c r="E4917" s="50">
        <v>205.27</v>
      </c>
      <c r="F4917" s="50">
        <v>0</v>
      </c>
    </row>
    <row r="4918" spans="1:6" x14ac:dyDescent="0.25">
      <c r="A4918" s="31" t="str">
        <f t="shared" si="76"/>
        <v>A</v>
      </c>
      <c r="B4918" s="48" t="s">
        <v>258</v>
      </c>
      <c r="C4918" s="49" t="s">
        <v>16</v>
      </c>
      <c r="D4918" s="50">
        <v>3040.35</v>
      </c>
      <c r="E4918" s="50">
        <v>3040.35</v>
      </c>
      <c r="F4918" s="50">
        <v>0</v>
      </c>
    </row>
    <row r="4919" spans="1:6" s="55" customFormat="1" ht="72.75" thickBot="1" x14ac:dyDescent="0.3">
      <c r="A4919" s="51" t="str">
        <f t="shared" si="76"/>
        <v>A</v>
      </c>
      <c r="B4919" s="52" t="s">
        <v>2177</v>
      </c>
      <c r="C4919" s="53" t="s">
        <v>2178</v>
      </c>
      <c r="D4919" s="54">
        <v>371.1</v>
      </c>
      <c r="E4919" s="54">
        <v>371.1</v>
      </c>
      <c r="F4919" s="54">
        <v>0</v>
      </c>
    </row>
    <row r="4920" spans="1:6" s="55" customFormat="1" ht="15.75" thickTop="1" x14ac:dyDescent="0.25">
      <c r="A4920" s="51" t="str">
        <f t="shared" si="76"/>
        <v>A</v>
      </c>
      <c r="B4920" s="56" t="s">
        <v>258</v>
      </c>
      <c r="C4920" s="57" t="s">
        <v>10</v>
      </c>
      <c r="D4920" s="58">
        <v>371.1</v>
      </c>
      <c r="E4920" s="58">
        <v>371.1</v>
      </c>
      <c r="F4920" s="58">
        <v>0</v>
      </c>
    </row>
    <row r="4921" spans="1:6" s="55" customFormat="1" x14ac:dyDescent="0.25">
      <c r="A4921" s="51" t="str">
        <f t="shared" si="76"/>
        <v>A</v>
      </c>
      <c r="B4921" s="59" t="s">
        <v>258</v>
      </c>
      <c r="C4921" s="60" t="s">
        <v>16</v>
      </c>
      <c r="D4921" s="61">
        <v>371.1</v>
      </c>
      <c r="E4921" s="61">
        <v>371.1</v>
      </c>
      <c r="F4921" s="61">
        <v>0</v>
      </c>
    </row>
    <row r="4922" spans="1:6" s="55" customFormat="1" ht="36.75" thickBot="1" x14ac:dyDescent="0.3">
      <c r="A4922" s="51" t="str">
        <f t="shared" si="76"/>
        <v>A</v>
      </c>
      <c r="B4922" s="52" t="s">
        <v>2179</v>
      </c>
      <c r="C4922" s="53" t="s">
        <v>2180</v>
      </c>
      <c r="D4922" s="54">
        <v>125.34</v>
      </c>
      <c r="E4922" s="54">
        <v>125.34</v>
      </c>
      <c r="F4922" s="54">
        <v>0</v>
      </c>
    </row>
    <row r="4923" spans="1:6" s="55" customFormat="1" ht="15.75" thickTop="1" x14ac:dyDescent="0.25">
      <c r="A4923" s="51" t="str">
        <f t="shared" si="76"/>
        <v>A</v>
      </c>
      <c r="B4923" s="56" t="s">
        <v>258</v>
      </c>
      <c r="C4923" s="57" t="s">
        <v>10</v>
      </c>
      <c r="D4923" s="58">
        <v>125.34</v>
      </c>
      <c r="E4923" s="58">
        <v>125.34</v>
      </c>
      <c r="F4923" s="58">
        <v>0</v>
      </c>
    </row>
    <row r="4924" spans="1:6" s="55" customFormat="1" x14ac:dyDescent="0.25">
      <c r="A4924" s="51" t="str">
        <f t="shared" si="76"/>
        <v>A</v>
      </c>
      <c r="B4924" s="59" t="s">
        <v>258</v>
      </c>
      <c r="C4924" s="60" t="s">
        <v>15</v>
      </c>
      <c r="D4924" s="61">
        <v>125.34</v>
      </c>
      <c r="E4924" s="61">
        <v>125.34</v>
      </c>
      <c r="F4924" s="61">
        <v>0</v>
      </c>
    </row>
    <row r="4925" spans="1:6" s="55" customFormat="1" ht="72.75" thickBot="1" x14ac:dyDescent="0.3">
      <c r="A4925" s="51" t="str">
        <f t="shared" si="76"/>
        <v>A</v>
      </c>
      <c r="B4925" s="52" t="s">
        <v>2181</v>
      </c>
      <c r="C4925" s="53" t="s">
        <v>2182</v>
      </c>
      <c r="D4925" s="54">
        <v>2481.4499999999998</v>
      </c>
      <c r="E4925" s="54">
        <v>2481.4499999999998</v>
      </c>
      <c r="F4925" s="54">
        <v>0</v>
      </c>
    </row>
    <row r="4926" spans="1:6" s="55" customFormat="1" ht="15.75" thickTop="1" x14ac:dyDescent="0.25">
      <c r="A4926" s="51" t="str">
        <f t="shared" si="76"/>
        <v>A</v>
      </c>
      <c r="B4926" s="56" t="s">
        <v>258</v>
      </c>
      <c r="C4926" s="57" t="s">
        <v>10</v>
      </c>
      <c r="D4926" s="58">
        <v>2481.4499999999998</v>
      </c>
      <c r="E4926" s="58">
        <v>2481.4499999999998</v>
      </c>
      <c r="F4926" s="58">
        <v>0</v>
      </c>
    </row>
    <row r="4927" spans="1:6" s="55" customFormat="1" x14ac:dyDescent="0.25">
      <c r="A4927" s="51" t="str">
        <f t="shared" si="76"/>
        <v>A</v>
      </c>
      <c r="B4927" s="59" t="s">
        <v>258</v>
      </c>
      <c r="C4927" s="60" t="s">
        <v>16</v>
      </c>
      <c r="D4927" s="61">
        <v>2481.4499999999998</v>
      </c>
      <c r="E4927" s="61">
        <v>2481.4499999999998</v>
      </c>
      <c r="F4927" s="61">
        <v>0</v>
      </c>
    </row>
    <row r="4928" spans="1:6" s="55" customFormat="1" ht="54.75" thickBot="1" x14ac:dyDescent="0.3">
      <c r="A4928" s="51" t="str">
        <f t="shared" si="76"/>
        <v>A</v>
      </c>
      <c r="B4928" s="52" t="s">
        <v>2183</v>
      </c>
      <c r="C4928" s="53" t="s">
        <v>2184</v>
      </c>
      <c r="D4928" s="54">
        <v>52.93</v>
      </c>
      <c r="E4928" s="54">
        <v>52.93</v>
      </c>
      <c r="F4928" s="54">
        <v>0</v>
      </c>
    </row>
    <row r="4929" spans="1:6" s="55" customFormat="1" ht="15.75" thickTop="1" x14ac:dyDescent="0.25">
      <c r="A4929" s="51" t="str">
        <f t="shared" si="76"/>
        <v>A</v>
      </c>
      <c r="B4929" s="56" t="s">
        <v>258</v>
      </c>
      <c r="C4929" s="57" t="s">
        <v>10</v>
      </c>
      <c r="D4929" s="58">
        <v>52.93</v>
      </c>
      <c r="E4929" s="58">
        <v>52.93</v>
      </c>
      <c r="F4929" s="58">
        <v>0</v>
      </c>
    </row>
    <row r="4930" spans="1:6" s="55" customFormat="1" x14ac:dyDescent="0.25">
      <c r="A4930" s="51" t="str">
        <f t="shared" si="76"/>
        <v>A</v>
      </c>
      <c r="B4930" s="59" t="s">
        <v>258</v>
      </c>
      <c r="C4930" s="60" t="s">
        <v>15</v>
      </c>
      <c r="D4930" s="61">
        <v>52.93</v>
      </c>
      <c r="E4930" s="61">
        <v>52.93</v>
      </c>
      <c r="F4930" s="61">
        <v>0</v>
      </c>
    </row>
    <row r="4931" spans="1:6" s="55" customFormat="1" ht="36.75" thickBot="1" x14ac:dyDescent="0.3">
      <c r="A4931" s="51" t="str">
        <f t="shared" si="76"/>
        <v>A</v>
      </c>
      <c r="B4931" s="52" t="s">
        <v>2185</v>
      </c>
      <c r="C4931" s="53" t="s">
        <v>2186</v>
      </c>
      <c r="D4931" s="54">
        <v>214.8</v>
      </c>
      <c r="E4931" s="54">
        <v>214.8</v>
      </c>
      <c r="F4931" s="54">
        <v>0</v>
      </c>
    </row>
    <row r="4932" spans="1:6" s="55" customFormat="1" ht="15.75" thickTop="1" x14ac:dyDescent="0.25">
      <c r="A4932" s="51" t="str">
        <f t="shared" ref="A4932:A4995" si="77">IF(OR(D4932&lt;&gt;0,),"A","B")</f>
        <v>A</v>
      </c>
      <c r="B4932" s="56" t="s">
        <v>258</v>
      </c>
      <c r="C4932" s="57" t="s">
        <v>10</v>
      </c>
      <c r="D4932" s="58">
        <v>214.8</v>
      </c>
      <c r="E4932" s="58">
        <v>214.8</v>
      </c>
      <c r="F4932" s="58">
        <v>0</v>
      </c>
    </row>
    <row r="4933" spans="1:6" s="55" customFormat="1" x14ac:dyDescent="0.25">
      <c r="A4933" s="51" t="str">
        <f t="shared" si="77"/>
        <v>A</v>
      </c>
      <c r="B4933" s="59" t="s">
        <v>258</v>
      </c>
      <c r="C4933" s="60" t="s">
        <v>15</v>
      </c>
      <c r="D4933" s="61">
        <v>27</v>
      </c>
      <c r="E4933" s="61">
        <v>27</v>
      </c>
      <c r="F4933" s="61">
        <v>0</v>
      </c>
    </row>
    <row r="4934" spans="1:6" s="55" customFormat="1" x14ac:dyDescent="0.25">
      <c r="A4934" s="51" t="str">
        <f t="shared" si="77"/>
        <v>A</v>
      </c>
      <c r="B4934" s="59" t="s">
        <v>258</v>
      </c>
      <c r="C4934" s="60" t="s">
        <v>16</v>
      </c>
      <c r="D4934" s="61">
        <v>187.8</v>
      </c>
      <c r="E4934" s="61">
        <v>187.8</v>
      </c>
      <c r="F4934" s="61">
        <v>0</v>
      </c>
    </row>
    <row r="4935" spans="1:6" ht="18.75" thickBot="1" x14ac:dyDescent="0.3">
      <c r="A4935" s="31" t="str">
        <f t="shared" si="77"/>
        <v>A</v>
      </c>
      <c r="B4935" s="42" t="s">
        <v>2187</v>
      </c>
      <c r="C4935" s="43" t="s">
        <v>2188</v>
      </c>
      <c r="D4935" s="44">
        <v>566.62053999999989</v>
      </c>
      <c r="E4935" s="44">
        <v>558.10312999999985</v>
      </c>
      <c r="F4935" s="44">
        <v>8.5174099999999999</v>
      </c>
    </row>
    <row r="4936" spans="1:6" ht="15.75" thickTop="1" x14ac:dyDescent="0.25">
      <c r="A4936" s="31" t="str">
        <f t="shared" si="77"/>
        <v>A</v>
      </c>
      <c r="B4936" s="45" t="s">
        <v>258</v>
      </c>
      <c r="C4936" s="46" t="s">
        <v>10</v>
      </c>
      <c r="D4936" s="47">
        <v>565.37053999999989</v>
      </c>
      <c r="E4936" s="47">
        <v>556.85312999999985</v>
      </c>
      <c r="F4936" s="47">
        <v>8.5174099999999999</v>
      </c>
    </row>
    <row r="4937" spans="1:6" x14ac:dyDescent="0.25">
      <c r="A4937" s="31" t="str">
        <f t="shared" si="77"/>
        <v>A</v>
      </c>
      <c r="B4937" s="48" t="s">
        <v>258</v>
      </c>
      <c r="C4937" s="49" t="s">
        <v>11</v>
      </c>
      <c r="D4937" s="50">
        <v>164.67236</v>
      </c>
      <c r="E4937" s="50">
        <v>164.67236</v>
      </c>
      <c r="F4937" s="50">
        <v>0</v>
      </c>
    </row>
    <row r="4938" spans="1:6" x14ac:dyDescent="0.25">
      <c r="A4938" s="31" t="str">
        <f t="shared" si="77"/>
        <v>A</v>
      </c>
      <c r="B4938" s="48" t="s">
        <v>258</v>
      </c>
      <c r="C4938" s="49" t="s">
        <v>12</v>
      </c>
      <c r="D4938" s="50">
        <v>111.32144999999998</v>
      </c>
      <c r="E4938" s="50">
        <v>107.26603999999999</v>
      </c>
      <c r="F4938" s="50">
        <v>4.0554100000000002</v>
      </c>
    </row>
    <row r="4939" spans="1:6" x14ac:dyDescent="0.25">
      <c r="A4939" s="31" t="str">
        <f t="shared" si="77"/>
        <v>A</v>
      </c>
      <c r="B4939" s="48" t="s">
        <v>258</v>
      </c>
      <c r="C4939" s="49" t="s">
        <v>14</v>
      </c>
      <c r="D4939" s="50">
        <v>272.02130999999997</v>
      </c>
      <c r="E4939" s="50">
        <v>272.02130999999997</v>
      </c>
      <c r="F4939" s="50">
        <v>0</v>
      </c>
    </row>
    <row r="4940" spans="1:6" x14ac:dyDescent="0.25">
      <c r="A4940" s="31" t="str">
        <f t="shared" si="77"/>
        <v>A</v>
      </c>
      <c r="B4940" s="48" t="s">
        <v>258</v>
      </c>
      <c r="C4940" s="49" t="s">
        <v>15</v>
      </c>
      <c r="D4940" s="50">
        <v>11.242000000000001</v>
      </c>
      <c r="E4940" s="50">
        <v>11.242000000000001</v>
      </c>
      <c r="F4940" s="50">
        <v>0</v>
      </c>
    </row>
    <row r="4941" spans="1:6" x14ac:dyDescent="0.25">
      <c r="A4941" s="31" t="str">
        <f t="shared" si="77"/>
        <v>A</v>
      </c>
      <c r="B4941" s="48" t="s">
        <v>258</v>
      </c>
      <c r="C4941" s="49" t="s">
        <v>16</v>
      </c>
      <c r="D4941" s="50">
        <v>6.1134199999999996</v>
      </c>
      <c r="E4941" s="50">
        <v>1.6514200000000001</v>
      </c>
      <c r="F4941" s="50">
        <v>4.4619999999999997</v>
      </c>
    </row>
    <row r="4942" spans="1:6" x14ac:dyDescent="0.25">
      <c r="A4942" s="31" t="str">
        <f t="shared" si="77"/>
        <v>A</v>
      </c>
      <c r="B4942" s="45" t="s">
        <v>258</v>
      </c>
      <c r="C4942" s="46" t="s">
        <v>17</v>
      </c>
      <c r="D4942" s="47">
        <v>1.25</v>
      </c>
      <c r="E4942" s="47">
        <v>1.25</v>
      </c>
      <c r="F4942" s="47">
        <v>0</v>
      </c>
    </row>
    <row r="4943" spans="1:6" s="55" customFormat="1" ht="18.75" thickBot="1" x14ac:dyDescent="0.3">
      <c r="A4943" s="51" t="str">
        <f t="shared" si="77"/>
        <v>A</v>
      </c>
      <c r="B4943" s="52" t="s">
        <v>2189</v>
      </c>
      <c r="C4943" s="53" t="s">
        <v>2190</v>
      </c>
      <c r="D4943" s="54">
        <v>293.34922999999992</v>
      </c>
      <c r="E4943" s="54">
        <v>284.83181999999994</v>
      </c>
      <c r="F4943" s="54">
        <v>8.5174099999999999</v>
      </c>
    </row>
    <row r="4944" spans="1:6" s="55" customFormat="1" ht="15.75" thickTop="1" x14ac:dyDescent="0.25">
      <c r="A4944" s="51" t="str">
        <f t="shared" si="77"/>
        <v>A</v>
      </c>
      <c r="B4944" s="56" t="s">
        <v>258</v>
      </c>
      <c r="C4944" s="57" t="s">
        <v>10</v>
      </c>
      <c r="D4944" s="58">
        <v>293.34922999999992</v>
      </c>
      <c r="E4944" s="58">
        <v>284.83181999999994</v>
      </c>
      <c r="F4944" s="58">
        <v>8.5174099999999999</v>
      </c>
    </row>
    <row r="4945" spans="1:6" s="55" customFormat="1" x14ac:dyDescent="0.25">
      <c r="A4945" s="51" t="str">
        <f t="shared" si="77"/>
        <v>A</v>
      </c>
      <c r="B4945" s="59" t="s">
        <v>258</v>
      </c>
      <c r="C4945" s="60" t="s">
        <v>11</v>
      </c>
      <c r="D4945" s="61">
        <v>164.67236</v>
      </c>
      <c r="E4945" s="61">
        <v>164.67236</v>
      </c>
      <c r="F4945" s="61">
        <v>0</v>
      </c>
    </row>
    <row r="4946" spans="1:6" s="55" customFormat="1" x14ac:dyDescent="0.25">
      <c r="A4946" s="51" t="str">
        <f t="shared" si="77"/>
        <v>A</v>
      </c>
      <c r="B4946" s="59" t="s">
        <v>258</v>
      </c>
      <c r="C4946" s="60" t="s">
        <v>12</v>
      </c>
      <c r="D4946" s="61">
        <v>111.32144999999998</v>
      </c>
      <c r="E4946" s="61">
        <v>107.26603999999999</v>
      </c>
      <c r="F4946" s="61">
        <v>4.0554100000000002</v>
      </c>
    </row>
    <row r="4947" spans="1:6" s="55" customFormat="1" x14ac:dyDescent="0.25">
      <c r="A4947" s="51" t="str">
        <f t="shared" si="77"/>
        <v>A</v>
      </c>
      <c r="B4947" s="59" t="s">
        <v>258</v>
      </c>
      <c r="C4947" s="60" t="s">
        <v>15</v>
      </c>
      <c r="D4947" s="61">
        <v>11.242000000000001</v>
      </c>
      <c r="E4947" s="61">
        <v>11.242000000000001</v>
      </c>
      <c r="F4947" s="61">
        <v>0</v>
      </c>
    </row>
    <row r="4948" spans="1:6" s="55" customFormat="1" x14ac:dyDescent="0.25">
      <c r="A4948" s="51" t="str">
        <f t="shared" si="77"/>
        <v>A</v>
      </c>
      <c r="B4948" s="59" t="s">
        <v>258</v>
      </c>
      <c r="C4948" s="60" t="s">
        <v>16</v>
      </c>
      <c r="D4948" s="61">
        <v>6.1134199999999996</v>
      </c>
      <c r="E4948" s="61">
        <v>1.6514200000000001</v>
      </c>
      <c r="F4948" s="61">
        <v>4.4619999999999997</v>
      </c>
    </row>
    <row r="4949" spans="1:6" s="55" customFormat="1" ht="18.75" thickBot="1" x14ac:dyDescent="0.3">
      <c r="A4949" s="51" t="str">
        <f t="shared" si="77"/>
        <v>A</v>
      </c>
      <c r="B4949" s="52" t="s">
        <v>2191</v>
      </c>
      <c r="C4949" s="53" t="s">
        <v>2192</v>
      </c>
      <c r="D4949" s="54">
        <v>273.27130999999997</v>
      </c>
      <c r="E4949" s="54">
        <v>273.27130999999997</v>
      </c>
      <c r="F4949" s="54">
        <v>0</v>
      </c>
    </row>
    <row r="4950" spans="1:6" s="55" customFormat="1" ht="15.75" thickTop="1" x14ac:dyDescent="0.25">
      <c r="A4950" s="51" t="str">
        <f t="shared" si="77"/>
        <v>A</v>
      </c>
      <c r="B4950" s="56" t="s">
        <v>258</v>
      </c>
      <c r="C4950" s="57" t="s">
        <v>10</v>
      </c>
      <c r="D4950" s="58">
        <v>272.02130999999997</v>
      </c>
      <c r="E4950" s="58">
        <v>272.02130999999997</v>
      </c>
      <c r="F4950" s="58">
        <v>0</v>
      </c>
    </row>
    <row r="4951" spans="1:6" s="55" customFormat="1" x14ac:dyDescent="0.25">
      <c r="A4951" s="51" t="str">
        <f t="shared" si="77"/>
        <v>A</v>
      </c>
      <c r="B4951" s="59" t="s">
        <v>258</v>
      </c>
      <c r="C4951" s="60" t="s">
        <v>14</v>
      </c>
      <c r="D4951" s="61">
        <v>272.02130999999997</v>
      </c>
      <c r="E4951" s="61">
        <v>272.02130999999997</v>
      </c>
      <c r="F4951" s="61">
        <v>0</v>
      </c>
    </row>
    <row r="4952" spans="1:6" s="55" customFormat="1" x14ac:dyDescent="0.25">
      <c r="A4952" s="51" t="str">
        <f t="shared" si="77"/>
        <v>A</v>
      </c>
      <c r="B4952" s="56" t="s">
        <v>258</v>
      </c>
      <c r="C4952" s="57" t="s">
        <v>17</v>
      </c>
      <c r="D4952" s="58">
        <v>1.25</v>
      </c>
      <c r="E4952" s="58">
        <v>1.25</v>
      </c>
      <c r="F4952" s="58">
        <v>0</v>
      </c>
    </row>
    <row r="4953" spans="1:6" ht="18.75" thickBot="1" x14ac:dyDescent="0.3">
      <c r="A4953" s="31" t="str">
        <f t="shared" si="77"/>
        <v>A</v>
      </c>
      <c r="B4953" s="42" t="s">
        <v>2193</v>
      </c>
      <c r="C4953" s="43" t="s">
        <v>2194</v>
      </c>
      <c r="D4953" s="44">
        <v>4166.7675300000001</v>
      </c>
      <c r="E4953" s="44">
        <v>4166.7675300000001</v>
      </c>
      <c r="F4953" s="44">
        <v>0</v>
      </c>
    </row>
    <row r="4954" spans="1:6" ht="15.75" thickTop="1" x14ac:dyDescent="0.25">
      <c r="A4954" s="31" t="str">
        <f t="shared" si="77"/>
        <v>A</v>
      </c>
      <c r="B4954" s="45" t="s">
        <v>258</v>
      </c>
      <c r="C4954" s="46" t="s">
        <v>10</v>
      </c>
      <c r="D4954" s="47">
        <v>4166.7675300000001</v>
      </c>
      <c r="E4954" s="47">
        <v>4166.7675300000001</v>
      </c>
      <c r="F4954" s="47">
        <v>0</v>
      </c>
    </row>
    <row r="4955" spans="1:6" x14ac:dyDescent="0.25">
      <c r="A4955" s="31" t="str">
        <f t="shared" si="77"/>
        <v>A</v>
      </c>
      <c r="B4955" s="48" t="s">
        <v>258</v>
      </c>
      <c r="C4955" s="49" t="s">
        <v>12</v>
      </c>
      <c r="D4955" s="50">
        <v>4166.7675300000001</v>
      </c>
      <c r="E4955" s="50">
        <v>4166.7675300000001</v>
      </c>
      <c r="F4955" s="50">
        <v>0</v>
      </c>
    </row>
    <row r="4956" spans="1:6" ht="18.75" thickBot="1" x14ac:dyDescent="0.3">
      <c r="A4956" s="31" t="str">
        <f t="shared" si="77"/>
        <v>A</v>
      </c>
      <c r="B4956" s="42" t="s">
        <v>2195</v>
      </c>
      <c r="C4956" s="43" t="s">
        <v>2196</v>
      </c>
      <c r="D4956" s="44">
        <v>385.53685000000002</v>
      </c>
      <c r="E4956" s="44">
        <v>385.53685000000002</v>
      </c>
      <c r="F4956" s="44">
        <v>0</v>
      </c>
    </row>
    <row r="4957" spans="1:6" ht="15.75" thickTop="1" x14ac:dyDescent="0.25">
      <c r="A4957" s="31" t="str">
        <f t="shared" si="77"/>
        <v>A</v>
      </c>
      <c r="B4957" s="45" t="s">
        <v>258</v>
      </c>
      <c r="C4957" s="46" t="s">
        <v>10</v>
      </c>
      <c r="D4957" s="47">
        <v>385.53685000000002</v>
      </c>
      <c r="E4957" s="47">
        <v>385.53685000000002</v>
      </c>
      <c r="F4957" s="47">
        <v>0</v>
      </c>
    </row>
    <row r="4958" spans="1:6" x14ac:dyDescent="0.25">
      <c r="A4958" s="31" t="str">
        <f t="shared" si="77"/>
        <v>A</v>
      </c>
      <c r="B4958" s="48" t="s">
        <v>258</v>
      </c>
      <c r="C4958" s="49" t="s">
        <v>11</v>
      </c>
      <c r="D4958" s="50">
        <v>300.30865</v>
      </c>
      <c r="E4958" s="50">
        <v>300.30865</v>
      </c>
      <c r="F4958" s="50">
        <v>0</v>
      </c>
    </row>
    <row r="4959" spans="1:6" x14ac:dyDescent="0.25">
      <c r="A4959" s="31" t="str">
        <f t="shared" si="77"/>
        <v>A</v>
      </c>
      <c r="B4959" s="48" t="s">
        <v>258</v>
      </c>
      <c r="C4959" s="49" t="s">
        <v>12</v>
      </c>
      <c r="D4959" s="50">
        <v>79.516580000000005</v>
      </c>
      <c r="E4959" s="50">
        <v>79.516580000000005</v>
      </c>
      <c r="F4959" s="50">
        <v>0</v>
      </c>
    </row>
    <row r="4960" spans="1:6" x14ac:dyDescent="0.25">
      <c r="A4960" s="31" t="str">
        <f t="shared" si="77"/>
        <v>A</v>
      </c>
      <c r="B4960" s="48" t="s">
        <v>258</v>
      </c>
      <c r="C4960" s="49" t="s">
        <v>15</v>
      </c>
      <c r="D4960" s="50">
        <v>5.3961300000000003</v>
      </c>
      <c r="E4960" s="50">
        <v>5.3961300000000003</v>
      </c>
      <c r="F4960" s="50">
        <v>0</v>
      </c>
    </row>
    <row r="4961" spans="1:6" x14ac:dyDescent="0.25">
      <c r="A4961" s="31" t="str">
        <f t="shared" si="77"/>
        <v>A</v>
      </c>
      <c r="B4961" s="48" t="s">
        <v>258</v>
      </c>
      <c r="C4961" s="49" t="s">
        <v>16</v>
      </c>
      <c r="D4961" s="50">
        <v>0.31548999999999999</v>
      </c>
      <c r="E4961" s="50">
        <v>0.31548999999999999</v>
      </c>
      <c r="F4961" s="50">
        <v>0</v>
      </c>
    </row>
    <row r="4962" spans="1:6" ht="18.75" thickBot="1" x14ac:dyDescent="0.3">
      <c r="A4962" s="31" t="str">
        <f t="shared" si="77"/>
        <v>A</v>
      </c>
      <c r="B4962" s="42" t="s">
        <v>2197</v>
      </c>
      <c r="C4962" s="43" t="s">
        <v>2198</v>
      </c>
      <c r="D4962" s="44">
        <v>2388.0944199999999</v>
      </c>
      <c r="E4962" s="44">
        <v>2388.0944199999999</v>
      </c>
      <c r="F4962" s="44">
        <v>0</v>
      </c>
    </row>
    <row r="4963" spans="1:6" ht="15.75" thickTop="1" x14ac:dyDescent="0.25">
      <c r="A4963" s="31" t="str">
        <f t="shared" si="77"/>
        <v>A</v>
      </c>
      <c r="B4963" s="45" t="s">
        <v>258</v>
      </c>
      <c r="C4963" s="46" t="s">
        <v>10</v>
      </c>
      <c r="D4963" s="47">
        <v>2287.3627199999996</v>
      </c>
      <c r="E4963" s="47">
        <v>2287.3627199999996</v>
      </c>
      <c r="F4963" s="47">
        <v>0</v>
      </c>
    </row>
    <row r="4964" spans="1:6" x14ac:dyDescent="0.25">
      <c r="A4964" s="31" t="str">
        <f t="shared" si="77"/>
        <v>A</v>
      </c>
      <c r="B4964" s="48" t="s">
        <v>258</v>
      </c>
      <c r="C4964" s="49" t="s">
        <v>11</v>
      </c>
      <c r="D4964" s="50">
        <v>1324.87266</v>
      </c>
      <c r="E4964" s="50">
        <v>1324.87266</v>
      </c>
      <c r="F4964" s="50">
        <v>0</v>
      </c>
    </row>
    <row r="4965" spans="1:6" x14ac:dyDescent="0.25">
      <c r="A4965" s="31" t="str">
        <f t="shared" si="77"/>
        <v>A</v>
      </c>
      <c r="B4965" s="48" t="s">
        <v>258</v>
      </c>
      <c r="C4965" s="49" t="s">
        <v>12</v>
      </c>
      <c r="D4965" s="50">
        <v>925.83272999999997</v>
      </c>
      <c r="E4965" s="50">
        <v>925.83272999999997</v>
      </c>
      <c r="F4965" s="50">
        <v>0</v>
      </c>
    </row>
    <row r="4966" spans="1:6" x14ac:dyDescent="0.25">
      <c r="A4966" s="31" t="str">
        <f t="shared" si="77"/>
        <v>A</v>
      </c>
      <c r="B4966" s="48" t="s">
        <v>258</v>
      </c>
      <c r="C4966" s="49" t="s">
        <v>15</v>
      </c>
      <c r="D4966" s="50">
        <v>32.004429999999999</v>
      </c>
      <c r="E4966" s="50">
        <v>32.004429999999999</v>
      </c>
      <c r="F4966" s="50">
        <v>0</v>
      </c>
    </row>
    <row r="4967" spans="1:6" x14ac:dyDescent="0.25">
      <c r="A4967" s="31" t="str">
        <f t="shared" si="77"/>
        <v>A</v>
      </c>
      <c r="B4967" s="48" t="s">
        <v>258</v>
      </c>
      <c r="C4967" s="49" t="s">
        <v>16</v>
      </c>
      <c r="D4967" s="50">
        <v>4.6528999999999998</v>
      </c>
      <c r="E4967" s="50">
        <v>4.6528999999999998</v>
      </c>
      <c r="F4967" s="50">
        <v>0</v>
      </c>
    </row>
    <row r="4968" spans="1:6" x14ac:dyDescent="0.25">
      <c r="A4968" s="31" t="str">
        <f t="shared" si="77"/>
        <v>A</v>
      </c>
      <c r="B4968" s="45" t="s">
        <v>258</v>
      </c>
      <c r="C4968" s="46" t="s">
        <v>17</v>
      </c>
      <c r="D4968" s="47">
        <v>100.7317</v>
      </c>
      <c r="E4968" s="47">
        <v>100.7317</v>
      </c>
      <c r="F4968" s="47">
        <v>0</v>
      </c>
    </row>
    <row r="4969" spans="1:6" ht="18.75" thickBot="1" x14ac:dyDescent="0.3">
      <c r="A4969" s="31" t="str">
        <f t="shared" si="77"/>
        <v>A</v>
      </c>
      <c r="B4969" s="42" t="s">
        <v>2199</v>
      </c>
      <c r="C4969" s="43" t="s">
        <v>227</v>
      </c>
      <c r="D4969" s="44">
        <v>2279.5897200000004</v>
      </c>
      <c r="E4969" s="44">
        <v>1954.1111200000003</v>
      </c>
      <c r="F4969" s="44">
        <v>325.47859999999997</v>
      </c>
    </row>
    <row r="4970" spans="1:6" ht="15.75" thickTop="1" x14ac:dyDescent="0.25">
      <c r="A4970" s="31" t="str">
        <f t="shared" si="77"/>
        <v>A</v>
      </c>
      <c r="B4970" s="45" t="s">
        <v>258</v>
      </c>
      <c r="C4970" s="46" t="s">
        <v>10</v>
      </c>
      <c r="D4970" s="47">
        <v>2190.4917200000004</v>
      </c>
      <c r="E4970" s="47">
        <v>1902.9221200000004</v>
      </c>
      <c r="F4970" s="47">
        <v>287.56959999999998</v>
      </c>
    </row>
    <row r="4971" spans="1:6" x14ac:dyDescent="0.25">
      <c r="A4971" s="31" t="str">
        <f t="shared" si="77"/>
        <v>A</v>
      </c>
      <c r="B4971" s="48" t="s">
        <v>258</v>
      </c>
      <c r="C4971" s="49" t="s">
        <v>11</v>
      </c>
      <c r="D4971" s="50">
        <v>578.3589300000001</v>
      </c>
      <c r="E4971" s="50">
        <v>578.3589300000001</v>
      </c>
      <c r="F4971" s="50">
        <v>0</v>
      </c>
    </row>
    <row r="4972" spans="1:6" x14ac:dyDescent="0.25">
      <c r="A4972" s="31" t="str">
        <f t="shared" si="77"/>
        <v>A</v>
      </c>
      <c r="B4972" s="48" t="s">
        <v>258</v>
      </c>
      <c r="C4972" s="49" t="s">
        <v>12</v>
      </c>
      <c r="D4972" s="50">
        <v>1231.47263</v>
      </c>
      <c r="E4972" s="50">
        <v>944.75303000000008</v>
      </c>
      <c r="F4972" s="50">
        <v>286.71959999999996</v>
      </c>
    </row>
    <row r="4973" spans="1:6" x14ac:dyDescent="0.25">
      <c r="A4973" s="31" t="str">
        <f t="shared" si="77"/>
        <v>A</v>
      </c>
      <c r="B4973" s="48" t="s">
        <v>258</v>
      </c>
      <c r="C4973" s="49" t="s">
        <v>15</v>
      </c>
      <c r="D4973" s="50">
        <v>25.892299999999999</v>
      </c>
      <c r="E4973" s="50">
        <v>25.892299999999999</v>
      </c>
      <c r="F4973" s="50">
        <v>0</v>
      </c>
    </row>
    <row r="4974" spans="1:6" x14ac:dyDescent="0.25">
      <c r="A4974" s="31" t="str">
        <f t="shared" si="77"/>
        <v>A</v>
      </c>
      <c r="B4974" s="48" t="s">
        <v>258</v>
      </c>
      <c r="C4974" s="49" t="s">
        <v>16</v>
      </c>
      <c r="D4974" s="50">
        <v>354.76785999999998</v>
      </c>
      <c r="E4974" s="50">
        <v>353.91785999999996</v>
      </c>
      <c r="F4974" s="50">
        <v>0.85</v>
      </c>
    </row>
    <row r="4975" spans="1:6" x14ac:dyDescent="0.25">
      <c r="A4975" s="31" t="str">
        <f t="shared" si="77"/>
        <v>A</v>
      </c>
      <c r="B4975" s="45" t="s">
        <v>258</v>
      </c>
      <c r="C4975" s="46" t="s">
        <v>17</v>
      </c>
      <c r="D4975" s="47">
        <v>89.097999999999999</v>
      </c>
      <c r="E4975" s="47">
        <v>51.189</v>
      </c>
      <c r="F4975" s="47">
        <v>37.908999999999999</v>
      </c>
    </row>
    <row r="4976" spans="1:6" s="55" customFormat="1" ht="18.75" thickBot="1" x14ac:dyDescent="0.3">
      <c r="A4976" s="51" t="str">
        <f t="shared" si="77"/>
        <v>A</v>
      </c>
      <c r="B4976" s="52" t="s">
        <v>2200</v>
      </c>
      <c r="C4976" s="53" t="s">
        <v>227</v>
      </c>
      <c r="D4976" s="54">
        <v>1598.4910700000003</v>
      </c>
      <c r="E4976" s="54">
        <v>1597.6410700000004</v>
      </c>
      <c r="F4976" s="54">
        <v>0.85</v>
      </c>
    </row>
    <row r="4977" spans="1:6" s="55" customFormat="1" ht="15.75" thickTop="1" x14ac:dyDescent="0.25">
      <c r="A4977" s="51" t="str">
        <f t="shared" si="77"/>
        <v>A</v>
      </c>
      <c r="B4977" s="56" t="s">
        <v>258</v>
      </c>
      <c r="C4977" s="57" t="s">
        <v>10</v>
      </c>
      <c r="D4977" s="58">
        <v>1547.3020700000002</v>
      </c>
      <c r="E4977" s="58">
        <v>1546.4520700000003</v>
      </c>
      <c r="F4977" s="58">
        <v>0.85</v>
      </c>
    </row>
    <row r="4978" spans="1:6" s="55" customFormat="1" x14ac:dyDescent="0.25">
      <c r="A4978" s="51" t="str">
        <f t="shared" si="77"/>
        <v>A</v>
      </c>
      <c r="B4978" s="59" t="s">
        <v>258</v>
      </c>
      <c r="C4978" s="60" t="s">
        <v>11</v>
      </c>
      <c r="D4978" s="61">
        <v>543.55893000000003</v>
      </c>
      <c r="E4978" s="61">
        <v>543.55893000000003</v>
      </c>
      <c r="F4978" s="61">
        <v>0</v>
      </c>
    </row>
    <row r="4979" spans="1:6" s="55" customFormat="1" x14ac:dyDescent="0.25">
      <c r="A4979" s="51" t="str">
        <f t="shared" si="77"/>
        <v>A</v>
      </c>
      <c r="B4979" s="59" t="s">
        <v>258</v>
      </c>
      <c r="C4979" s="60" t="s">
        <v>12</v>
      </c>
      <c r="D4979" s="61">
        <v>623.08298000000002</v>
      </c>
      <c r="E4979" s="61">
        <v>623.08298000000002</v>
      </c>
      <c r="F4979" s="61">
        <v>0</v>
      </c>
    </row>
    <row r="4980" spans="1:6" s="55" customFormat="1" x14ac:dyDescent="0.25">
      <c r="A4980" s="51" t="str">
        <f t="shared" si="77"/>
        <v>A</v>
      </c>
      <c r="B4980" s="59" t="s">
        <v>258</v>
      </c>
      <c r="C4980" s="60" t="s">
        <v>15</v>
      </c>
      <c r="D4980" s="61">
        <v>25.892299999999999</v>
      </c>
      <c r="E4980" s="61">
        <v>25.892299999999999</v>
      </c>
      <c r="F4980" s="61">
        <v>0</v>
      </c>
    </row>
    <row r="4981" spans="1:6" s="55" customFormat="1" x14ac:dyDescent="0.25">
      <c r="A4981" s="51" t="str">
        <f t="shared" si="77"/>
        <v>A</v>
      </c>
      <c r="B4981" s="59" t="s">
        <v>258</v>
      </c>
      <c r="C4981" s="60" t="s">
        <v>16</v>
      </c>
      <c r="D4981" s="61">
        <v>354.76785999999998</v>
      </c>
      <c r="E4981" s="61">
        <v>353.91785999999996</v>
      </c>
      <c r="F4981" s="61">
        <v>0.85</v>
      </c>
    </row>
    <row r="4982" spans="1:6" s="55" customFormat="1" x14ac:dyDescent="0.25">
      <c r="A4982" s="51" t="str">
        <f t="shared" si="77"/>
        <v>A</v>
      </c>
      <c r="B4982" s="56" t="s">
        <v>258</v>
      </c>
      <c r="C4982" s="57" t="s">
        <v>17</v>
      </c>
      <c r="D4982" s="58">
        <v>51.189</v>
      </c>
      <c r="E4982" s="58">
        <v>51.189</v>
      </c>
      <c r="F4982" s="58">
        <v>0</v>
      </c>
    </row>
    <row r="4983" spans="1:6" s="55" customFormat="1" ht="18.75" thickBot="1" x14ac:dyDescent="0.3">
      <c r="A4983" s="51" t="str">
        <f t="shared" si="77"/>
        <v>A</v>
      </c>
      <c r="B4983" s="52" t="s">
        <v>2201</v>
      </c>
      <c r="C4983" s="53" t="s">
        <v>2202</v>
      </c>
      <c r="D4983" s="54">
        <v>681.09864999999991</v>
      </c>
      <c r="E4983" s="54">
        <v>356.47005000000001</v>
      </c>
      <c r="F4983" s="54">
        <v>324.62859999999995</v>
      </c>
    </row>
    <row r="4984" spans="1:6" s="55" customFormat="1" ht="15.75" thickTop="1" x14ac:dyDescent="0.25">
      <c r="A4984" s="51" t="str">
        <f t="shared" si="77"/>
        <v>A</v>
      </c>
      <c r="B4984" s="56" t="s">
        <v>258</v>
      </c>
      <c r="C4984" s="57" t="s">
        <v>10</v>
      </c>
      <c r="D4984" s="58">
        <v>643.18965000000003</v>
      </c>
      <c r="E4984" s="58">
        <v>356.47005000000001</v>
      </c>
      <c r="F4984" s="58">
        <v>286.71959999999996</v>
      </c>
    </row>
    <row r="4985" spans="1:6" s="55" customFormat="1" x14ac:dyDescent="0.25">
      <c r="A4985" s="51" t="str">
        <f t="shared" si="77"/>
        <v>A</v>
      </c>
      <c r="B4985" s="59" t="s">
        <v>258</v>
      </c>
      <c r="C4985" s="60" t="s">
        <v>11</v>
      </c>
      <c r="D4985" s="61">
        <v>34.799999999999997</v>
      </c>
      <c r="E4985" s="61">
        <v>34.799999999999997</v>
      </c>
      <c r="F4985" s="61">
        <v>0</v>
      </c>
    </row>
    <row r="4986" spans="1:6" s="55" customFormat="1" x14ac:dyDescent="0.25">
      <c r="A4986" s="51" t="str">
        <f t="shared" si="77"/>
        <v>A</v>
      </c>
      <c r="B4986" s="59" t="s">
        <v>258</v>
      </c>
      <c r="C4986" s="60" t="s">
        <v>12</v>
      </c>
      <c r="D4986" s="61">
        <v>608.38964999999996</v>
      </c>
      <c r="E4986" s="61">
        <v>321.67005</v>
      </c>
      <c r="F4986" s="61">
        <v>286.71959999999996</v>
      </c>
    </row>
    <row r="4987" spans="1:6" s="55" customFormat="1" x14ac:dyDescent="0.25">
      <c r="A4987" s="51" t="str">
        <f t="shared" si="77"/>
        <v>A</v>
      </c>
      <c r="B4987" s="56" t="s">
        <v>258</v>
      </c>
      <c r="C4987" s="57" t="s">
        <v>17</v>
      </c>
      <c r="D4987" s="58">
        <v>37.908999999999999</v>
      </c>
      <c r="E4987" s="58">
        <v>0</v>
      </c>
      <c r="F4987" s="58">
        <v>37.908999999999999</v>
      </c>
    </row>
    <row r="4988" spans="1:6" ht="36.75" thickBot="1" x14ac:dyDescent="0.3">
      <c r="A4988" s="31" t="str">
        <f t="shared" si="77"/>
        <v>A</v>
      </c>
      <c r="B4988" s="42" t="s">
        <v>2203</v>
      </c>
      <c r="C4988" s="43" t="s">
        <v>228</v>
      </c>
      <c r="D4988" s="44">
        <v>459.36574000000002</v>
      </c>
      <c r="E4988" s="44">
        <v>459.36574000000002</v>
      </c>
      <c r="F4988" s="44">
        <v>0</v>
      </c>
    </row>
    <row r="4989" spans="1:6" ht="15.75" thickTop="1" x14ac:dyDescent="0.25">
      <c r="A4989" s="31" t="str">
        <f t="shared" si="77"/>
        <v>A</v>
      </c>
      <c r="B4989" s="45" t="s">
        <v>258</v>
      </c>
      <c r="C4989" s="46" t="s">
        <v>10</v>
      </c>
      <c r="D4989" s="47">
        <v>459.36574000000002</v>
      </c>
      <c r="E4989" s="47">
        <v>459.36574000000002</v>
      </c>
      <c r="F4989" s="47">
        <v>0</v>
      </c>
    </row>
    <row r="4990" spans="1:6" x14ac:dyDescent="0.25">
      <c r="A4990" s="31" t="str">
        <f t="shared" si="77"/>
        <v>A</v>
      </c>
      <c r="B4990" s="48" t="s">
        <v>258</v>
      </c>
      <c r="C4990" s="49" t="s">
        <v>11</v>
      </c>
      <c r="D4990" s="50">
        <v>293.17291999999998</v>
      </c>
      <c r="E4990" s="50">
        <v>293.17291999999998</v>
      </c>
      <c r="F4990" s="50">
        <v>0</v>
      </c>
    </row>
    <row r="4991" spans="1:6" x14ac:dyDescent="0.25">
      <c r="A4991" s="31" t="str">
        <f t="shared" si="77"/>
        <v>A</v>
      </c>
      <c r="B4991" s="48" t="s">
        <v>258</v>
      </c>
      <c r="C4991" s="49" t="s">
        <v>12</v>
      </c>
      <c r="D4991" s="50">
        <v>150.33554000000001</v>
      </c>
      <c r="E4991" s="50">
        <v>150.33554000000001</v>
      </c>
      <c r="F4991" s="50">
        <v>0</v>
      </c>
    </row>
    <row r="4992" spans="1:6" x14ac:dyDescent="0.25">
      <c r="A4992" s="31" t="str">
        <f t="shared" si="77"/>
        <v>A</v>
      </c>
      <c r="B4992" s="48" t="s">
        <v>258</v>
      </c>
      <c r="C4992" s="49" t="s">
        <v>15</v>
      </c>
      <c r="D4992" s="50">
        <v>7.9508400000000004</v>
      </c>
      <c r="E4992" s="50">
        <v>7.9508400000000004</v>
      </c>
      <c r="F4992" s="50">
        <v>0</v>
      </c>
    </row>
    <row r="4993" spans="1:6" x14ac:dyDescent="0.25">
      <c r="A4993" s="31" t="str">
        <f t="shared" si="77"/>
        <v>A</v>
      </c>
      <c r="B4993" s="48" t="s">
        <v>258</v>
      </c>
      <c r="C4993" s="49" t="s">
        <v>16</v>
      </c>
      <c r="D4993" s="50">
        <v>7.9064399999999999</v>
      </c>
      <c r="E4993" s="50">
        <v>7.9064399999999999</v>
      </c>
      <c r="F4993" s="50">
        <v>0</v>
      </c>
    </row>
    <row r="4994" spans="1:6" ht="18.75" thickBot="1" x14ac:dyDescent="0.3">
      <c r="A4994" s="31" t="str">
        <f t="shared" si="77"/>
        <v>A</v>
      </c>
      <c r="B4994" s="42" t="s">
        <v>2204</v>
      </c>
      <c r="C4994" s="43" t="s">
        <v>2205</v>
      </c>
      <c r="D4994" s="44">
        <v>927.32646999999986</v>
      </c>
      <c r="E4994" s="44">
        <v>927.32646999999986</v>
      </c>
      <c r="F4994" s="44">
        <v>0</v>
      </c>
    </row>
    <row r="4995" spans="1:6" ht="15.75" thickTop="1" x14ac:dyDescent="0.25">
      <c r="A4995" s="31" t="str">
        <f t="shared" si="77"/>
        <v>A</v>
      </c>
      <c r="B4995" s="45" t="s">
        <v>258</v>
      </c>
      <c r="C4995" s="46" t="s">
        <v>10</v>
      </c>
      <c r="D4995" s="47">
        <v>843.62646999999981</v>
      </c>
      <c r="E4995" s="47">
        <v>843.62646999999981</v>
      </c>
      <c r="F4995" s="47">
        <v>0</v>
      </c>
    </row>
    <row r="4996" spans="1:6" x14ac:dyDescent="0.25">
      <c r="A4996" s="31" t="str">
        <f t="shared" ref="A4996:A5059" si="78">IF(OR(D4996&lt;&gt;0,),"A","B")</f>
        <v>A</v>
      </c>
      <c r="B4996" s="48" t="s">
        <v>258</v>
      </c>
      <c r="C4996" s="49" t="s">
        <v>11</v>
      </c>
      <c r="D4996" s="50">
        <v>642.60944999999992</v>
      </c>
      <c r="E4996" s="50">
        <v>642.60944999999992</v>
      </c>
      <c r="F4996" s="50">
        <v>0</v>
      </c>
    </row>
    <row r="4997" spans="1:6" x14ac:dyDescent="0.25">
      <c r="A4997" s="31" t="str">
        <f t="shared" si="78"/>
        <v>A</v>
      </c>
      <c r="B4997" s="48" t="s">
        <v>258</v>
      </c>
      <c r="C4997" s="49" t="s">
        <v>12</v>
      </c>
      <c r="D4997" s="50">
        <v>196.36395999999999</v>
      </c>
      <c r="E4997" s="50">
        <v>196.36395999999999</v>
      </c>
      <c r="F4997" s="50">
        <v>0</v>
      </c>
    </row>
    <row r="4998" spans="1:6" x14ac:dyDescent="0.25">
      <c r="A4998" s="31" t="str">
        <f t="shared" si="78"/>
        <v>A</v>
      </c>
      <c r="B4998" s="48" t="s">
        <v>258</v>
      </c>
      <c r="C4998" s="49" t="s">
        <v>15</v>
      </c>
      <c r="D4998" s="50">
        <v>3.8235999999999999</v>
      </c>
      <c r="E4998" s="50">
        <v>3.8235999999999999</v>
      </c>
      <c r="F4998" s="50">
        <v>0</v>
      </c>
    </row>
    <row r="4999" spans="1:6" x14ac:dyDescent="0.25">
      <c r="A4999" s="31" t="str">
        <f t="shared" si="78"/>
        <v>A</v>
      </c>
      <c r="B4999" s="48" t="s">
        <v>258</v>
      </c>
      <c r="C4999" s="49" t="s">
        <v>16</v>
      </c>
      <c r="D4999" s="50">
        <v>0.82946000000000009</v>
      </c>
      <c r="E4999" s="50">
        <v>0.82946000000000009</v>
      </c>
      <c r="F4999" s="50">
        <v>0</v>
      </c>
    </row>
    <row r="5000" spans="1:6" x14ac:dyDescent="0.25">
      <c r="A5000" s="31" t="str">
        <f t="shared" si="78"/>
        <v>A</v>
      </c>
      <c r="B5000" s="45" t="s">
        <v>258</v>
      </c>
      <c r="C5000" s="46" t="s">
        <v>17</v>
      </c>
      <c r="D5000" s="47">
        <v>83.7</v>
      </c>
      <c r="E5000" s="47">
        <v>83.7</v>
      </c>
      <c r="F5000" s="47">
        <v>0</v>
      </c>
    </row>
    <row r="5001" spans="1:6" ht="36.75" thickBot="1" x14ac:dyDescent="0.3">
      <c r="A5001" s="31" t="str">
        <f t="shared" si="78"/>
        <v>A</v>
      </c>
      <c r="B5001" s="42" t="s">
        <v>2206</v>
      </c>
      <c r="C5001" s="43" t="s">
        <v>2207</v>
      </c>
      <c r="D5001" s="44">
        <v>18722.395499999999</v>
      </c>
      <c r="E5001" s="44">
        <v>18576.075569999997</v>
      </c>
      <c r="F5001" s="44">
        <v>146.31993</v>
      </c>
    </row>
    <row r="5002" spans="1:6" ht="15.75" thickTop="1" x14ac:dyDescent="0.25">
      <c r="A5002" s="31" t="str">
        <f t="shared" si="78"/>
        <v>A</v>
      </c>
      <c r="B5002" s="45" t="s">
        <v>258</v>
      </c>
      <c r="C5002" s="46" t="s">
        <v>10</v>
      </c>
      <c r="D5002" s="47">
        <v>18576.856049999995</v>
      </c>
      <c r="E5002" s="47">
        <v>18450.357569999996</v>
      </c>
      <c r="F5002" s="47">
        <v>126.49848</v>
      </c>
    </row>
    <row r="5003" spans="1:6" x14ac:dyDescent="0.25">
      <c r="A5003" s="31" t="str">
        <f t="shared" si="78"/>
        <v>A</v>
      </c>
      <c r="B5003" s="48" t="s">
        <v>258</v>
      </c>
      <c r="C5003" s="49" t="s">
        <v>11</v>
      </c>
      <c r="D5003" s="50">
        <v>13791.666570000001</v>
      </c>
      <c r="E5003" s="50">
        <v>13780.86044</v>
      </c>
      <c r="F5003" s="50">
        <v>10.80613</v>
      </c>
    </row>
    <row r="5004" spans="1:6" x14ac:dyDescent="0.25">
      <c r="A5004" s="31" t="str">
        <f t="shared" si="78"/>
        <v>A</v>
      </c>
      <c r="B5004" s="48" t="s">
        <v>258</v>
      </c>
      <c r="C5004" s="49" t="s">
        <v>12</v>
      </c>
      <c r="D5004" s="50">
        <v>4271.3259699999999</v>
      </c>
      <c r="E5004" s="50">
        <v>4221.6868599999998</v>
      </c>
      <c r="F5004" s="50">
        <v>49.639110000000002</v>
      </c>
    </row>
    <row r="5005" spans="1:6" x14ac:dyDescent="0.25">
      <c r="A5005" s="31" t="str">
        <f t="shared" si="78"/>
        <v>A</v>
      </c>
      <c r="B5005" s="48" t="s">
        <v>258</v>
      </c>
      <c r="C5005" s="49" t="s">
        <v>2</v>
      </c>
      <c r="D5005" s="50">
        <v>17.40962</v>
      </c>
      <c r="E5005" s="50">
        <v>0</v>
      </c>
      <c r="F5005" s="50">
        <v>17.40962</v>
      </c>
    </row>
    <row r="5006" spans="1:6" x14ac:dyDescent="0.25">
      <c r="A5006" s="31" t="str">
        <f t="shared" si="78"/>
        <v>A</v>
      </c>
      <c r="B5006" s="48" t="s">
        <v>258</v>
      </c>
      <c r="C5006" s="49" t="s">
        <v>15</v>
      </c>
      <c r="D5006" s="50">
        <v>161.19251999999997</v>
      </c>
      <c r="E5006" s="50">
        <v>160.55475999999999</v>
      </c>
      <c r="F5006" s="50">
        <v>0.63775999999999999</v>
      </c>
    </row>
    <row r="5007" spans="1:6" x14ac:dyDescent="0.25">
      <c r="A5007" s="31" t="str">
        <f t="shared" si="78"/>
        <v>A</v>
      </c>
      <c r="B5007" s="48" t="s">
        <v>258</v>
      </c>
      <c r="C5007" s="49" t="s">
        <v>16</v>
      </c>
      <c r="D5007" s="50">
        <v>335.26137</v>
      </c>
      <c r="E5007" s="50">
        <v>287.25551000000002</v>
      </c>
      <c r="F5007" s="50">
        <v>48.005859999999998</v>
      </c>
    </row>
    <row r="5008" spans="1:6" x14ac:dyDescent="0.25">
      <c r="A5008" s="31" t="str">
        <f t="shared" si="78"/>
        <v>A</v>
      </c>
      <c r="B5008" s="45" t="s">
        <v>258</v>
      </c>
      <c r="C5008" s="46" t="s">
        <v>17</v>
      </c>
      <c r="D5008" s="47">
        <v>145.53945000000002</v>
      </c>
      <c r="E5008" s="47">
        <v>125.718</v>
      </c>
      <c r="F5008" s="47">
        <v>19.821450000000002</v>
      </c>
    </row>
    <row r="5009" spans="1:6" ht="36.75" thickBot="1" x14ac:dyDescent="0.3">
      <c r="A5009" s="31" t="str">
        <f t="shared" si="78"/>
        <v>A</v>
      </c>
      <c r="B5009" s="42" t="s">
        <v>2208</v>
      </c>
      <c r="C5009" s="43" t="s">
        <v>2209</v>
      </c>
      <c r="D5009" s="44">
        <v>15453.253059999999</v>
      </c>
      <c r="E5009" s="44">
        <v>15453.253059999999</v>
      </c>
      <c r="F5009" s="44">
        <v>0</v>
      </c>
    </row>
    <row r="5010" spans="1:6" ht="15.75" thickTop="1" x14ac:dyDescent="0.25">
      <c r="A5010" s="31" t="str">
        <f t="shared" si="78"/>
        <v>A</v>
      </c>
      <c r="B5010" s="45" t="s">
        <v>258</v>
      </c>
      <c r="C5010" s="46" t="s">
        <v>10</v>
      </c>
      <c r="D5010" s="47">
        <v>15343.216059999999</v>
      </c>
      <c r="E5010" s="47">
        <v>15343.216059999999</v>
      </c>
      <c r="F5010" s="47">
        <v>0</v>
      </c>
    </row>
    <row r="5011" spans="1:6" x14ac:dyDescent="0.25">
      <c r="A5011" s="31" t="str">
        <f t="shared" si="78"/>
        <v>A</v>
      </c>
      <c r="B5011" s="48" t="s">
        <v>258</v>
      </c>
      <c r="C5011" s="49" t="s">
        <v>11</v>
      </c>
      <c r="D5011" s="50">
        <v>13256.70377</v>
      </c>
      <c r="E5011" s="50">
        <v>13256.70377</v>
      </c>
      <c r="F5011" s="50">
        <v>0</v>
      </c>
    </row>
    <row r="5012" spans="1:6" x14ac:dyDescent="0.25">
      <c r="A5012" s="31" t="str">
        <f t="shared" si="78"/>
        <v>A</v>
      </c>
      <c r="B5012" s="48" t="s">
        <v>258</v>
      </c>
      <c r="C5012" s="49" t="s">
        <v>12</v>
      </c>
      <c r="D5012" s="50">
        <v>1721.13806</v>
      </c>
      <c r="E5012" s="50">
        <v>1721.13806</v>
      </c>
      <c r="F5012" s="50">
        <v>0</v>
      </c>
    </row>
    <row r="5013" spans="1:6" x14ac:dyDescent="0.25">
      <c r="A5013" s="31" t="str">
        <f t="shared" si="78"/>
        <v>A</v>
      </c>
      <c r="B5013" s="48" t="s">
        <v>258</v>
      </c>
      <c r="C5013" s="49" t="s">
        <v>15</v>
      </c>
      <c r="D5013" s="50">
        <v>154.32386</v>
      </c>
      <c r="E5013" s="50">
        <v>154.32386</v>
      </c>
      <c r="F5013" s="50">
        <v>0</v>
      </c>
    </row>
    <row r="5014" spans="1:6" x14ac:dyDescent="0.25">
      <c r="A5014" s="31" t="str">
        <f t="shared" si="78"/>
        <v>A</v>
      </c>
      <c r="B5014" s="48" t="s">
        <v>258</v>
      </c>
      <c r="C5014" s="49" t="s">
        <v>16</v>
      </c>
      <c r="D5014" s="50">
        <v>211.05036999999999</v>
      </c>
      <c r="E5014" s="50">
        <v>211.05036999999999</v>
      </c>
      <c r="F5014" s="50">
        <v>0</v>
      </c>
    </row>
    <row r="5015" spans="1:6" x14ac:dyDescent="0.25">
      <c r="A5015" s="31" t="str">
        <f t="shared" si="78"/>
        <v>A</v>
      </c>
      <c r="B5015" s="45" t="s">
        <v>258</v>
      </c>
      <c r="C5015" s="46" t="s">
        <v>17</v>
      </c>
      <c r="D5015" s="47">
        <v>110.03700000000001</v>
      </c>
      <c r="E5015" s="47">
        <v>110.03700000000001</v>
      </c>
      <c r="F5015" s="47">
        <v>0</v>
      </c>
    </row>
    <row r="5016" spans="1:6" ht="18.75" thickBot="1" x14ac:dyDescent="0.3">
      <c r="A5016" s="31" t="str">
        <f t="shared" si="78"/>
        <v>A</v>
      </c>
      <c r="B5016" s="42" t="s">
        <v>2210</v>
      </c>
      <c r="C5016" s="43" t="s">
        <v>2211</v>
      </c>
      <c r="D5016" s="44">
        <v>2946.5826699999998</v>
      </c>
      <c r="E5016" s="44">
        <v>2946.5826699999998</v>
      </c>
      <c r="F5016" s="44">
        <v>0</v>
      </c>
    </row>
    <row r="5017" spans="1:6" ht="15.75" thickTop="1" x14ac:dyDescent="0.25">
      <c r="A5017" s="31" t="str">
        <f t="shared" si="78"/>
        <v>A</v>
      </c>
      <c r="B5017" s="45" t="s">
        <v>258</v>
      </c>
      <c r="C5017" s="46" t="s">
        <v>10</v>
      </c>
      <c r="D5017" s="47">
        <v>2930.9016699999997</v>
      </c>
      <c r="E5017" s="47">
        <v>2930.9016699999997</v>
      </c>
      <c r="F5017" s="47">
        <v>0</v>
      </c>
    </row>
    <row r="5018" spans="1:6" x14ac:dyDescent="0.25">
      <c r="A5018" s="31" t="str">
        <f t="shared" si="78"/>
        <v>A</v>
      </c>
      <c r="B5018" s="48" t="s">
        <v>258</v>
      </c>
      <c r="C5018" s="49" t="s">
        <v>11</v>
      </c>
      <c r="D5018" s="50">
        <v>347.91683</v>
      </c>
      <c r="E5018" s="50">
        <v>347.91683</v>
      </c>
      <c r="F5018" s="50">
        <v>0</v>
      </c>
    </row>
    <row r="5019" spans="1:6" x14ac:dyDescent="0.25">
      <c r="A5019" s="31" t="str">
        <f t="shared" si="78"/>
        <v>A</v>
      </c>
      <c r="B5019" s="48" t="s">
        <v>258</v>
      </c>
      <c r="C5019" s="49" t="s">
        <v>12</v>
      </c>
      <c r="D5019" s="50">
        <v>2500.5488</v>
      </c>
      <c r="E5019" s="50">
        <v>2500.5488</v>
      </c>
      <c r="F5019" s="50">
        <v>0</v>
      </c>
    </row>
    <row r="5020" spans="1:6" x14ac:dyDescent="0.25">
      <c r="A5020" s="31" t="str">
        <f t="shared" si="78"/>
        <v>A</v>
      </c>
      <c r="B5020" s="48" t="s">
        <v>258</v>
      </c>
      <c r="C5020" s="49" t="s">
        <v>15</v>
      </c>
      <c r="D5020" s="50">
        <v>6.2308999999999992</v>
      </c>
      <c r="E5020" s="50">
        <v>6.2308999999999992</v>
      </c>
      <c r="F5020" s="50">
        <v>0</v>
      </c>
    </row>
    <row r="5021" spans="1:6" x14ac:dyDescent="0.25">
      <c r="A5021" s="31" t="str">
        <f t="shared" si="78"/>
        <v>A</v>
      </c>
      <c r="B5021" s="48" t="s">
        <v>258</v>
      </c>
      <c r="C5021" s="49" t="s">
        <v>16</v>
      </c>
      <c r="D5021" s="50">
        <v>76.20514</v>
      </c>
      <c r="E5021" s="50">
        <v>76.20514</v>
      </c>
      <c r="F5021" s="50">
        <v>0</v>
      </c>
    </row>
    <row r="5022" spans="1:6" x14ac:dyDescent="0.25">
      <c r="A5022" s="31" t="str">
        <f t="shared" si="78"/>
        <v>A</v>
      </c>
      <c r="B5022" s="45" t="s">
        <v>258</v>
      </c>
      <c r="C5022" s="46" t="s">
        <v>17</v>
      </c>
      <c r="D5022" s="47">
        <v>15.680999999999999</v>
      </c>
      <c r="E5022" s="47">
        <v>15.680999999999999</v>
      </c>
      <c r="F5022" s="47">
        <v>0</v>
      </c>
    </row>
    <row r="5023" spans="1:6" ht="36.75" thickBot="1" x14ac:dyDescent="0.3">
      <c r="A5023" s="31" t="str">
        <f t="shared" si="78"/>
        <v>A</v>
      </c>
      <c r="B5023" s="42" t="s">
        <v>2212</v>
      </c>
      <c r="C5023" s="43" t="s">
        <v>2213</v>
      </c>
      <c r="D5023" s="44">
        <v>322.55976999999996</v>
      </c>
      <c r="E5023" s="44">
        <v>176.23983999999999</v>
      </c>
      <c r="F5023" s="44">
        <v>146.31993</v>
      </c>
    </row>
    <row r="5024" spans="1:6" ht="15.75" thickTop="1" x14ac:dyDescent="0.25">
      <c r="A5024" s="31" t="str">
        <f t="shared" si="78"/>
        <v>A</v>
      </c>
      <c r="B5024" s="45" t="s">
        <v>258</v>
      </c>
      <c r="C5024" s="46" t="s">
        <v>10</v>
      </c>
      <c r="D5024" s="47">
        <v>302.73831999999999</v>
      </c>
      <c r="E5024" s="47">
        <v>176.23983999999999</v>
      </c>
      <c r="F5024" s="47">
        <v>126.49848</v>
      </c>
    </row>
    <row r="5025" spans="1:6" x14ac:dyDescent="0.25">
      <c r="A5025" s="31" t="str">
        <f t="shared" si="78"/>
        <v>A</v>
      </c>
      <c r="B5025" s="48" t="s">
        <v>258</v>
      </c>
      <c r="C5025" s="49" t="s">
        <v>11</v>
      </c>
      <c r="D5025" s="50">
        <v>187.04596999999998</v>
      </c>
      <c r="E5025" s="50">
        <v>176.23983999999999</v>
      </c>
      <c r="F5025" s="50">
        <v>10.80613</v>
      </c>
    </row>
    <row r="5026" spans="1:6" x14ac:dyDescent="0.25">
      <c r="A5026" s="31" t="str">
        <f t="shared" si="78"/>
        <v>A</v>
      </c>
      <c r="B5026" s="48" t="s">
        <v>258</v>
      </c>
      <c r="C5026" s="49" t="s">
        <v>12</v>
      </c>
      <c r="D5026" s="50">
        <v>49.639110000000002</v>
      </c>
      <c r="E5026" s="50">
        <v>0</v>
      </c>
      <c r="F5026" s="50">
        <v>49.639110000000002</v>
      </c>
    </row>
    <row r="5027" spans="1:6" x14ac:dyDescent="0.25">
      <c r="A5027" s="31" t="str">
        <f t="shared" si="78"/>
        <v>A</v>
      </c>
      <c r="B5027" s="48" t="s">
        <v>258</v>
      </c>
      <c r="C5027" s="49" t="s">
        <v>2</v>
      </c>
      <c r="D5027" s="50">
        <v>17.40962</v>
      </c>
      <c r="E5027" s="50">
        <v>0</v>
      </c>
      <c r="F5027" s="50">
        <v>17.40962</v>
      </c>
    </row>
    <row r="5028" spans="1:6" x14ac:dyDescent="0.25">
      <c r="A5028" s="31" t="str">
        <f t="shared" si="78"/>
        <v>A</v>
      </c>
      <c r="B5028" s="48" t="s">
        <v>258</v>
      </c>
      <c r="C5028" s="49" t="s">
        <v>15</v>
      </c>
      <c r="D5028" s="50">
        <v>0.63775999999999999</v>
      </c>
      <c r="E5028" s="50">
        <v>0</v>
      </c>
      <c r="F5028" s="50">
        <v>0.63775999999999999</v>
      </c>
    </row>
    <row r="5029" spans="1:6" x14ac:dyDescent="0.25">
      <c r="A5029" s="31" t="str">
        <f t="shared" si="78"/>
        <v>A</v>
      </c>
      <c r="B5029" s="48" t="s">
        <v>258</v>
      </c>
      <c r="C5029" s="49" t="s">
        <v>16</v>
      </c>
      <c r="D5029" s="50">
        <v>48.005859999999998</v>
      </c>
      <c r="E5029" s="50">
        <v>0</v>
      </c>
      <c r="F5029" s="50">
        <v>48.005859999999998</v>
      </c>
    </row>
    <row r="5030" spans="1:6" x14ac:dyDescent="0.25">
      <c r="A5030" s="31" t="str">
        <f t="shared" si="78"/>
        <v>A</v>
      </c>
      <c r="B5030" s="45" t="s">
        <v>258</v>
      </c>
      <c r="C5030" s="46" t="s">
        <v>17</v>
      </c>
      <c r="D5030" s="47">
        <v>19.821450000000002</v>
      </c>
      <c r="E5030" s="47">
        <v>0</v>
      </c>
      <c r="F5030" s="47">
        <v>19.821450000000002</v>
      </c>
    </row>
    <row r="5031" spans="1:6" ht="18.75" thickBot="1" x14ac:dyDescent="0.3">
      <c r="A5031" s="31" t="str">
        <f t="shared" si="78"/>
        <v>A</v>
      </c>
      <c r="B5031" s="42" t="s">
        <v>2214</v>
      </c>
      <c r="C5031" s="43" t="s">
        <v>2215</v>
      </c>
      <c r="D5031" s="44">
        <v>2012.3815</v>
      </c>
      <c r="E5031" s="44">
        <v>2012.3815</v>
      </c>
      <c r="F5031" s="44">
        <v>0</v>
      </c>
    </row>
    <row r="5032" spans="1:6" ht="15.75" thickTop="1" x14ac:dyDescent="0.25">
      <c r="A5032" s="31" t="str">
        <f t="shared" si="78"/>
        <v>A</v>
      </c>
      <c r="B5032" s="45" t="s">
        <v>258</v>
      </c>
      <c r="C5032" s="46" t="s">
        <v>10</v>
      </c>
      <c r="D5032" s="47">
        <v>1432.8021000000001</v>
      </c>
      <c r="E5032" s="47">
        <v>1432.8021000000001</v>
      </c>
      <c r="F5032" s="47">
        <v>0</v>
      </c>
    </row>
    <row r="5033" spans="1:6" x14ac:dyDescent="0.25">
      <c r="A5033" s="31" t="str">
        <f t="shared" si="78"/>
        <v>A</v>
      </c>
      <c r="B5033" s="48" t="s">
        <v>258</v>
      </c>
      <c r="C5033" s="49" t="s">
        <v>11</v>
      </c>
      <c r="D5033" s="50">
        <v>899.62306000000001</v>
      </c>
      <c r="E5033" s="50">
        <v>899.62306000000001</v>
      </c>
      <c r="F5033" s="50">
        <v>0</v>
      </c>
    </row>
    <row r="5034" spans="1:6" x14ac:dyDescent="0.25">
      <c r="A5034" s="31" t="str">
        <f t="shared" si="78"/>
        <v>A</v>
      </c>
      <c r="B5034" s="48" t="s">
        <v>258</v>
      </c>
      <c r="C5034" s="49" t="s">
        <v>12</v>
      </c>
      <c r="D5034" s="50">
        <v>462.89473000000004</v>
      </c>
      <c r="E5034" s="50">
        <v>462.89473000000004</v>
      </c>
      <c r="F5034" s="50">
        <v>0</v>
      </c>
    </row>
    <row r="5035" spans="1:6" x14ac:dyDescent="0.25">
      <c r="A5035" s="31" t="str">
        <f t="shared" si="78"/>
        <v>A</v>
      </c>
      <c r="B5035" s="48" t="s">
        <v>258</v>
      </c>
      <c r="C5035" s="49" t="s">
        <v>2</v>
      </c>
      <c r="D5035" s="50">
        <v>37.734629999999996</v>
      </c>
      <c r="E5035" s="50">
        <v>37.734629999999996</v>
      </c>
      <c r="F5035" s="50">
        <v>0</v>
      </c>
    </row>
    <row r="5036" spans="1:6" x14ac:dyDescent="0.25">
      <c r="A5036" s="31" t="str">
        <f t="shared" si="78"/>
        <v>A</v>
      </c>
      <c r="B5036" s="48" t="s">
        <v>258</v>
      </c>
      <c r="C5036" s="49" t="s">
        <v>15</v>
      </c>
      <c r="D5036" s="50">
        <v>3.2952300000000001</v>
      </c>
      <c r="E5036" s="50">
        <v>3.2952300000000001</v>
      </c>
      <c r="F5036" s="50">
        <v>0</v>
      </c>
    </row>
    <row r="5037" spans="1:6" x14ac:dyDescent="0.25">
      <c r="A5037" s="31" t="str">
        <f t="shared" si="78"/>
        <v>A</v>
      </c>
      <c r="B5037" s="48" t="s">
        <v>258</v>
      </c>
      <c r="C5037" s="49" t="s">
        <v>16</v>
      </c>
      <c r="D5037" s="50">
        <v>29.254450000000002</v>
      </c>
      <c r="E5037" s="50">
        <v>29.254450000000002</v>
      </c>
      <c r="F5037" s="50">
        <v>0</v>
      </c>
    </row>
    <row r="5038" spans="1:6" x14ac:dyDescent="0.25">
      <c r="A5038" s="31" t="str">
        <f t="shared" si="78"/>
        <v>A</v>
      </c>
      <c r="B5038" s="45" t="s">
        <v>258</v>
      </c>
      <c r="C5038" s="46" t="s">
        <v>17</v>
      </c>
      <c r="D5038" s="47">
        <v>579.57940000000008</v>
      </c>
      <c r="E5038" s="47">
        <v>579.57940000000008</v>
      </c>
      <c r="F5038" s="47">
        <v>0</v>
      </c>
    </row>
    <row r="5039" spans="1:6" s="55" customFormat="1" ht="54.75" thickBot="1" x14ac:dyDescent="0.3">
      <c r="A5039" s="51" t="str">
        <f t="shared" si="78"/>
        <v>A</v>
      </c>
      <c r="B5039" s="52" t="s">
        <v>2216</v>
      </c>
      <c r="C5039" s="53" t="s">
        <v>2217</v>
      </c>
      <c r="D5039" s="54">
        <v>2012.3815</v>
      </c>
      <c r="E5039" s="54">
        <v>2012.3815</v>
      </c>
      <c r="F5039" s="54">
        <v>0</v>
      </c>
    </row>
    <row r="5040" spans="1:6" s="55" customFormat="1" ht="15.75" thickTop="1" x14ac:dyDescent="0.25">
      <c r="A5040" s="51" t="str">
        <f t="shared" si="78"/>
        <v>A</v>
      </c>
      <c r="B5040" s="56" t="s">
        <v>258</v>
      </c>
      <c r="C5040" s="57" t="s">
        <v>10</v>
      </c>
      <c r="D5040" s="58">
        <v>1432.8021000000001</v>
      </c>
      <c r="E5040" s="58">
        <v>1432.8021000000001</v>
      </c>
      <c r="F5040" s="58">
        <v>0</v>
      </c>
    </row>
    <row r="5041" spans="1:6" s="55" customFormat="1" x14ac:dyDescent="0.25">
      <c r="A5041" s="51" t="str">
        <f t="shared" si="78"/>
        <v>A</v>
      </c>
      <c r="B5041" s="59" t="s">
        <v>258</v>
      </c>
      <c r="C5041" s="60" t="s">
        <v>11</v>
      </c>
      <c r="D5041" s="61">
        <v>899.62306000000001</v>
      </c>
      <c r="E5041" s="61">
        <v>899.62306000000001</v>
      </c>
      <c r="F5041" s="61">
        <v>0</v>
      </c>
    </row>
    <row r="5042" spans="1:6" s="55" customFormat="1" x14ac:dyDescent="0.25">
      <c r="A5042" s="51" t="str">
        <f t="shared" si="78"/>
        <v>A</v>
      </c>
      <c r="B5042" s="59" t="s">
        <v>258</v>
      </c>
      <c r="C5042" s="60" t="s">
        <v>12</v>
      </c>
      <c r="D5042" s="61">
        <v>462.89473000000004</v>
      </c>
      <c r="E5042" s="61">
        <v>462.89473000000004</v>
      </c>
      <c r="F5042" s="61">
        <v>0</v>
      </c>
    </row>
    <row r="5043" spans="1:6" s="55" customFormat="1" x14ac:dyDescent="0.25">
      <c r="A5043" s="51" t="str">
        <f t="shared" si="78"/>
        <v>A</v>
      </c>
      <c r="B5043" s="59" t="s">
        <v>258</v>
      </c>
      <c r="C5043" s="60" t="s">
        <v>2</v>
      </c>
      <c r="D5043" s="61">
        <v>37.734629999999996</v>
      </c>
      <c r="E5043" s="61">
        <v>37.734629999999996</v>
      </c>
      <c r="F5043" s="61">
        <v>0</v>
      </c>
    </row>
    <row r="5044" spans="1:6" s="55" customFormat="1" x14ac:dyDescent="0.25">
      <c r="A5044" s="51" t="str">
        <f t="shared" si="78"/>
        <v>A</v>
      </c>
      <c r="B5044" s="59" t="s">
        <v>258</v>
      </c>
      <c r="C5044" s="60" t="s">
        <v>15</v>
      </c>
      <c r="D5044" s="61">
        <v>3.2952300000000001</v>
      </c>
      <c r="E5044" s="61">
        <v>3.2952300000000001</v>
      </c>
      <c r="F5044" s="61">
        <v>0</v>
      </c>
    </row>
    <row r="5045" spans="1:6" s="55" customFormat="1" x14ac:dyDescent="0.25">
      <c r="A5045" s="51" t="str">
        <f t="shared" si="78"/>
        <v>A</v>
      </c>
      <c r="B5045" s="59" t="s">
        <v>258</v>
      </c>
      <c r="C5045" s="60" t="s">
        <v>16</v>
      </c>
      <c r="D5045" s="61">
        <v>29.254450000000002</v>
      </c>
      <c r="E5045" s="61">
        <v>29.254450000000002</v>
      </c>
      <c r="F5045" s="61">
        <v>0</v>
      </c>
    </row>
    <row r="5046" spans="1:6" s="55" customFormat="1" x14ac:dyDescent="0.25">
      <c r="A5046" s="51" t="str">
        <f t="shared" si="78"/>
        <v>A</v>
      </c>
      <c r="B5046" s="56" t="s">
        <v>258</v>
      </c>
      <c r="C5046" s="57" t="s">
        <v>17</v>
      </c>
      <c r="D5046" s="58">
        <v>579.57940000000008</v>
      </c>
      <c r="E5046" s="58">
        <v>579.57940000000008</v>
      </c>
      <c r="F5046" s="58">
        <v>0</v>
      </c>
    </row>
    <row r="5047" spans="1:6" ht="18.75" thickBot="1" x14ac:dyDescent="0.3">
      <c r="A5047" s="31" t="str">
        <f t="shared" si="78"/>
        <v>A</v>
      </c>
      <c r="B5047" s="42" t="s">
        <v>2218</v>
      </c>
      <c r="C5047" s="43" t="s">
        <v>2219</v>
      </c>
      <c r="D5047" s="44">
        <v>57593.099840000003</v>
      </c>
      <c r="E5047" s="44">
        <v>25306.570620000002</v>
      </c>
      <c r="F5047" s="44">
        <v>32286.52922</v>
      </c>
    </row>
    <row r="5048" spans="1:6" ht="15.75" thickTop="1" x14ac:dyDescent="0.25">
      <c r="A5048" s="31" t="str">
        <f t="shared" si="78"/>
        <v>A</v>
      </c>
      <c r="B5048" s="45" t="s">
        <v>258</v>
      </c>
      <c r="C5048" s="46" t="s">
        <v>10</v>
      </c>
      <c r="D5048" s="47">
        <v>53602.640360000005</v>
      </c>
      <c r="E5048" s="47">
        <v>25306.570620000002</v>
      </c>
      <c r="F5048" s="47">
        <v>28296.069739999999</v>
      </c>
    </row>
    <row r="5049" spans="1:6" x14ac:dyDescent="0.25">
      <c r="A5049" s="31" t="str">
        <f t="shared" si="78"/>
        <v>A</v>
      </c>
      <c r="B5049" s="48" t="s">
        <v>258</v>
      </c>
      <c r="C5049" s="49" t="s">
        <v>11</v>
      </c>
      <c r="D5049" s="50">
        <v>677.98</v>
      </c>
      <c r="E5049" s="50">
        <v>0</v>
      </c>
      <c r="F5049" s="50">
        <v>677.98</v>
      </c>
    </row>
    <row r="5050" spans="1:6" x14ac:dyDescent="0.25">
      <c r="A5050" s="31" t="str">
        <f t="shared" si="78"/>
        <v>A</v>
      </c>
      <c r="B5050" s="48" t="s">
        <v>258</v>
      </c>
      <c r="C5050" s="49" t="s">
        <v>12</v>
      </c>
      <c r="D5050" s="50">
        <v>15767.949279999999</v>
      </c>
      <c r="E5050" s="50">
        <v>0</v>
      </c>
      <c r="F5050" s="50">
        <v>15767.949279999999</v>
      </c>
    </row>
    <row r="5051" spans="1:6" x14ac:dyDescent="0.25">
      <c r="A5051" s="31" t="str">
        <f t="shared" si="78"/>
        <v>A</v>
      </c>
      <c r="B5051" s="48" t="s">
        <v>258</v>
      </c>
      <c r="C5051" s="49" t="s">
        <v>13</v>
      </c>
      <c r="D5051" s="50">
        <v>1353.5119</v>
      </c>
      <c r="E5051" s="50">
        <v>0</v>
      </c>
      <c r="F5051" s="50">
        <v>1353.5119</v>
      </c>
    </row>
    <row r="5052" spans="1:6" x14ac:dyDescent="0.25">
      <c r="A5052" s="31" t="str">
        <f t="shared" si="78"/>
        <v>A</v>
      </c>
      <c r="B5052" s="48" t="s">
        <v>258</v>
      </c>
      <c r="C5052" s="49" t="s">
        <v>2</v>
      </c>
      <c r="D5052" s="50">
        <v>25306.570620000002</v>
      </c>
      <c r="E5052" s="50">
        <v>25306.570620000002</v>
      </c>
      <c r="F5052" s="50">
        <v>0</v>
      </c>
    </row>
    <row r="5053" spans="1:6" x14ac:dyDescent="0.25">
      <c r="A5053" s="31" t="str">
        <f t="shared" si="78"/>
        <v>A</v>
      </c>
      <c r="B5053" s="48" t="s">
        <v>258</v>
      </c>
      <c r="C5053" s="49" t="s">
        <v>15</v>
      </c>
      <c r="D5053" s="50">
        <v>32.1389</v>
      </c>
      <c r="E5053" s="50">
        <v>0</v>
      </c>
      <c r="F5053" s="50">
        <v>32.1389</v>
      </c>
    </row>
    <row r="5054" spans="1:6" x14ac:dyDescent="0.25">
      <c r="A5054" s="31" t="str">
        <f t="shared" si="78"/>
        <v>A</v>
      </c>
      <c r="B5054" s="48" t="s">
        <v>258</v>
      </c>
      <c r="C5054" s="49" t="s">
        <v>16</v>
      </c>
      <c r="D5054" s="50">
        <v>10464.489659999999</v>
      </c>
      <c r="E5054" s="50">
        <v>0</v>
      </c>
      <c r="F5054" s="50">
        <v>10464.489659999999</v>
      </c>
    </row>
    <row r="5055" spans="1:6" x14ac:dyDescent="0.25">
      <c r="A5055" s="31" t="str">
        <f t="shared" si="78"/>
        <v>A</v>
      </c>
      <c r="B5055" s="45" t="s">
        <v>258</v>
      </c>
      <c r="C5055" s="46" t="s">
        <v>17</v>
      </c>
      <c r="D5055" s="47">
        <v>2057.1579400000001</v>
      </c>
      <c r="E5055" s="47">
        <v>0</v>
      </c>
      <c r="F5055" s="47">
        <v>2057.1579400000001</v>
      </c>
    </row>
    <row r="5056" spans="1:6" x14ac:dyDescent="0.25">
      <c r="A5056" s="31" t="str">
        <f t="shared" si="78"/>
        <v>A</v>
      </c>
      <c r="B5056" s="45" t="s">
        <v>258</v>
      </c>
      <c r="C5056" s="46" t="s">
        <v>21</v>
      </c>
      <c r="D5056" s="47">
        <v>1933.3015399999999</v>
      </c>
      <c r="E5056" s="47">
        <v>0</v>
      </c>
      <c r="F5056" s="47">
        <v>1933.3015399999999</v>
      </c>
    </row>
    <row r="5057" spans="1:6" s="55" customFormat="1" ht="18.75" thickBot="1" x14ac:dyDescent="0.3">
      <c r="A5057" s="51" t="str">
        <f t="shared" si="78"/>
        <v>A</v>
      </c>
      <c r="B5057" s="52" t="s">
        <v>2220</v>
      </c>
      <c r="C5057" s="53" t="s">
        <v>2221</v>
      </c>
      <c r="D5057" s="54">
        <v>57593.099840000003</v>
      </c>
      <c r="E5057" s="54">
        <v>25306.570620000002</v>
      </c>
      <c r="F5057" s="54">
        <v>32286.52922</v>
      </c>
    </row>
    <row r="5058" spans="1:6" s="55" customFormat="1" ht="15.75" thickTop="1" x14ac:dyDescent="0.25">
      <c r="A5058" s="51" t="str">
        <f t="shared" si="78"/>
        <v>A</v>
      </c>
      <c r="B5058" s="56" t="s">
        <v>258</v>
      </c>
      <c r="C5058" s="57" t="s">
        <v>10</v>
      </c>
      <c r="D5058" s="58">
        <v>53602.640360000005</v>
      </c>
      <c r="E5058" s="58">
        <v>25306.570620000002</v>
      </c>
      <c r="F5058" s="58">
        <v>28296.069739999999</v>
      </c>
    </row>
    <row r="5059" spans="1:6" s="55" customFormat="1" x14ac:dyDescent="0.25">
      <c r="A5059" s="51" t="str">
        <f t="shared" si="78"/>
        <v>A</v>
      </c>
      <c r="B5059" s="59" t="s">
        <v>258</v>
      </c>
      <c r="C5059" s="60" t="s">
        <v>11</v>
      </c>
      <c r="D5059" s="61">
        <v>677.98</v>
      </c>
      <c r="E5059" s="61">
        <v>0</v>
      </c>
      <c r="F5059" s="61">
        <v>677.98</v>
      </c>
    </row>
    <row r="5060" spans="1:6" s="55" customFormat="1" x14ac:dyDescent="0.25">
      <c r="A5060" s="51" t="str">
        <f t="shared" ref="A5060:A5123" si="79">IF(OR(D5060&lt;&gt;0,),"A","B")</f>
        <v>A</v>
      </c>
      <c r="B5060" s="59" t="s">
        <v>258</v>
      </c>
      <c r="C5060" s="60" t="s">
        <v>12</v>
      </c>
      <c r="D5060" s="61">
        <v>15767.949279999999</v>
      </c>
      <c r="E5060" s="61">
        <v>0</v>
      </c>
      <c r="F5060" s="61">
        <v>15767.949279999999</v>
      </c>
    </row>
    <row r="5061" spans="1:6" s="55" customFormat="1" x14ac:dyDescent="0.25">
      <c r="A5061" s="51" t="str">
        <f t="shared" si="79"/>
        <v>A</v>
      </c>
      <c r="B5061" s="59" t="s">
        <v>258</v>
      </c>
      <c r="C5061" s="60" t="s">
        <v>13</v>
      </c>
      <c r="D5061" s="61">
        <v>1353.5119</v>
      </c>
      <c r="E5061" s="61">
        <v>0</v>
      </c>
      <c r="F5061" s="61">
        <v>1353.5119</v>
      </c>
    </row>
    <row r="5062" spans="1:6" s="55" customFormat="1" x14ac:dyDescent="0.25">
      <c r="A5062" s="51" t="str">
        <f t="shared" si="79"/>
        <v>A</v>
      </c>
      <c r="B5062" s="59" t="s">
        <v>258</v>
      </c>
      <c r="C5062" s="60" t="s">
        <v>2</v>
      </c>
      <c r="D5062" s="61">
        <v>25306.570620000002</v>
      </c>
      <c r="E5062" s="61">
        <v>25306.570620000002</v>
      </c>
      <c r="F5062" s="61">
        <v>0</v>
      </c>
    </row>
    <row r="5063" spans="1:6" s="55" customFormat="1" x14ac:dyDescent="0.25">
      <c r="A5063" s="51" t="str">
        <f t="shared" si="79"/>
        <v>A</v>
      </c>
      <c r="B5063" s="59" t="s">
        <v>258</v>
      </c>
      <c r="C5063" s="60" t="s">
        <v>15</v>
      </c>
      <c r="D5063" s="61">
        <v>32.1389</v>
      </c>
      <c r="E5063" s="61">
        <v>0</v>
      </c>
      <c r="F5063" s="61">
        <v>32.1389</v>
      </c>
    </row>
    <row r="5064" spans="1:6" s="55" customFormat="1" x14ac:dyDescent="0.25">
      <c r="A5064" s="51" t="str">
        <f t="shared" si="79"/>
        <v>A</v>
      </c>
      <c r="B5064" s="59" t="s">
        <v>258</v>
      </c>
      <c r="C5064" s="60" t="s">
        <v>16</v>
      </c>
      <c r="D5064" s="61">
        <v>10464.489659999999</v>
      </c>
      <c r="E5064" s="61">
        <v>0</v>
      </c>
      <c r="F5064" s="61">
        <v>10464.489659999999</v>
      </c>
    </row>
    <row r="5065" spans="1:6" s="55" customFormat="1" x14ac:dyDescent="0.25">
      <c r="A5065" s="51" t="str">
        <f t="shared" si="79"/>
        <v>A</v>
      </c>
      <c r="B5065" s="56" t="s">
        <v>258</v>
      </c>
      <c r="C5065" s="57" t="s">
        <v>17</v>
      </c>
      <c r="D5065" s="58">
        <v>2057.1579400000001</v>
      </c>
      <c r="E5065" s="58">
        <v>0</v>
      </c>
      <c r="F5065" s="58">
        <v>2057.1579400000001</v>
      </c>
    </row>
    <row r="5066" spans="1:6" s="55" customFormat="1" x14ac:dyDescent="0.25">
      <c r="A5066" s="51" t="str">
        <f t="shared" si="79"/>
        <v>A</v>
      </c>
      <c r="B5066" s="56" t="s">
        <v>258</v>
      </c>
      <c r="C5066" s="57" t="s">
        <v>21</v>
      </c>
      <c r="D5066" s="58">
        <v>1933.3015399999999</v>
      </c>
      <c r="E5066" s="58">
        <v>0</v>
      </c>
      <c r="F5066" s="58">
        <v>1933.3015399999999</v>
      </c>
    </row>
    <row r="5067" spans="1:6" s="55" customFormat="1" ht="18.75" thickBot="1" x14ac:dyDescent="0.3">
      <c r="A5067" s="51" t="str">
        <f t="shared" si="79"/>
        <v>A</v>
      </c>
      <c r="B5067" s="52" t="s">
        <v>2222</v>
      </c>
      <c r="C5067" s="53" t="s">
        <v>231</v>
      </c>
      <c r="D5067" s="54">
        <v>50364.732520000005</v>
      </c>
      <c r="E5067" s="54">
        <v>21511.945620000002</v>
      </c>
      <c r="F5067" s="54">
        <v>28852.786899999999</v>
      </c>
    </row>
    <row r="5068" spans="1:6" s="55" customFormat="1" ht="15.75" thickTop="1" x14ac:dyDescent="0.25">
      <c r="A5068" s="51" t="str">
        <f t="shared" si="79"/>
        <v>A</v>
      </c>
      <c r="B5068" s="56" t="s">
        <v>258</v>
      </c>
      <c r="C5068" s="57" t="s">
        <v>10</v>
      </c>
      <c r="D5068" s="58">
        <v>46859.730660000001</v>
      </c>
      <c r="E5068" s="58">
        <v>21511.945620000002</v>
      </c>
      <c r="F5068" s="58">
        <v>25347.785039999999</v>
      </c>
    </row>
    <row r="5069" spans="1:6" s="55" customFormat="1" x14ac:dyDescent="0.25">
      <c r="A5069" s="51" t="str">
        <f t="shared" si="79"/>
        <v>A</v>
      </c>
      <c r="B5069" s="59" t="s">
        <v>258</v>
      </c>
      <c r="C5069" s="60" t="s">
        <v>11</v>
      </c>
      <c r="D5069" s="61">
        <v>212.13</v>
      </c>
      <c r="E5069" s="61">
        <v>0</v>
      </c>
      <c r="F5069" s="61">
        <v>212.13</v>
      </c>
    </row>
    <row r="5070" spans="1:6" s="55" customFormat="1" x14ac:dyDescent="0.25">
      <c r="A5070" s="51" t="str">
        <f t="shared" si="79"/>
        <v>A</v>
      </c>
      <c r="B5070" s="59" t="s">
        <v>258</v>
      </c>
      <c r="C5070" s="60" t="s">
        <v>12</v>
      </c>
      <c r="D5070" s="61">
        <v>13339.081759999999</v>
      </c>
      <c r="E5070" s="61">
        <v>0</v>
      </c>
      <c r="F5070" s="61">
        <v>13339.081759999999</v>
      </c>
    </row>
    <row r="5071" spans="1:6" s="55" customFormat="1" x14ac:dyDescent="0.25">
      <c r="A5071" s="51" t="str">
        <f t="shared" si="79"/>
        <v>A</v>
      </c>
      <c r="B5071" s="59" t="s">
        <v>258</v>
      </c>
      <c r="C5071" s="60" t="s">
        <v>13</v>
      </c>
      <c r="D5071" s="61">
        <v>1353.5119</v>
      </c>
      <c r="E5071" s="61">
        <v>0</v>
      </c>
      <c r="F5071" s="61">
        <v>1353.5119</v>
      </c>
    </row>
    <row r="5072" spans="1:6" s="55" customFormat="1" x14ac:dyDescent="0.25">
      <c r="A5072" s="51" t="str">
        <f t="shared" si="79"/>
        <v>A</v>
      </c>
      <c r="B5072" s="59" t="s">
        <v>258</v>
      </c>
      <c r="C5072" s="60" t="s">
        <v>2</v>
      </c>
      <c r="D5072" s="61">
        <v>21511.945620000002</v>
      </c>
      <c r="E5072" s="61">
        <v>21511.945620000002</v>
      </c>
      <c r="F5072" s="61">
        <v>0</v>
      </c>
    </row>
    <row r="5073" spans="1:6" s="55" customFormat="1" x14ac:dyDescent="0.25">
      <c r="A5073" s="51" t="str">
        <f t="shared" si="79"/>
        <v>A</v>
      </c>
      <c r="B5073" s="59" t="s">
        <v>258</v>
      </c>
      <c r="C5073" s="60" t="s">
        <v>15</v>
      </c>
      <c r="D5073" s="61">
        <v>20.900689999999997</v>
      </c>
      <c r="E5073" s="61">
        <v>0</v>
      </c>
      <c r="F5073" s="61">
        <v>20.900689999999997</v>
      </c>
    </row>
    <row r="5074" spans="1:6" s="55" customFormat="1" x14ac:dyDescent="0.25">
      <c r="A5074" s="51" t="str">
        <f t="shared" si="79"/>
        <v>A</v>
      </c>
      <c r="B5074" s="59" t="s">
        <v>258</v>
      </c>
      <c r="C5074" s="60" t="s">
        <v>16</v>
      </c>
      <c r="D5074" s="61">
        <v>10422.160689999999</v>
      </c>
      <c r="E5074" s="61">
        <v>0</v>
      </c>
      <c r="F5074" s="61">
        <v>10422.160689999999</v>
      </c>
    </row>
    <row r="5075" spans="1:6" s="55" customFormat="1" x14ac:dyDescent="0.25">
      <c r="A5075" s="51" t="str">
        <f t="shared" si="79"/>
        <v>A</v>
      </c>
      <c r="B5075" s="56" t="s">
        <v>258</v>
      </c>
      <c r="C5075" s="57" t="s">
        <v>17</v>
      </c>
      <c r="D5075" s="58">
        <v>1571.7003200000001</v>
      </c>
      <c r="E5075" s="58">
        <v>0</v>
      </c>
      <c r="F5075" s="58">
        <v>1571.7003200000001</v>
      </c>
    </row>
    <row r="5076" spans="1:6" s="55" customFormat="1" x14ac:dyDescent="0.25">
      <c r="A5076" s="51" t="str">
        <f t="shared" si="79"/>
        <v>A</v>
      </c>
      <c r="B5076" s="56" t="s">
        <v>258</v>
      </c>
      <c r="C5076" s="57" t="s">
        <v>21</v>
      </c>
      <c r="D5076" s="58">
        <v>1933.3015399999999</v>
      </c>
      <c r="E5076" s="58">
        <v>0</v>
      </c>
      <c r="F5076" s="58">
        <v>1933.3015399999999</v>
      </c>
    </row>
    <row r="5077" spans="1:6" s="55" customFormat="1" ht="36.75" thickBot="1" x14ac:dyDescent="0.3">
      <c r="A5077" s="51" t="str">
        <f t="shared" si="79"/>
        <v>A</v>
      </c>
      <c r="B5077" s="52" t="s">
        <v>2223</v>
      </c>
      <c r="C5077" s="53" t="s">
        <v>230</v>
      </c>
      <c r="D5077" s="54">
        <v>7228.3673200000003</v>
      </c>
      <c r="E5077" s="54">
        <v>3794.625</v>
      </c>
      <c r="F5077" s="54">
        <v>3433.7423200000003</v>
      </c>
    </row>
    <row r="5078" spans="1:6" s="55" customFormat="1" ht="15.75" thickTop="1" x14ac:dyDescent="0.25">
      <c r="A5078" s="51" t="str">
        <f t="shared" si="79"/>
        <v>A</v>
      </c>
      <c r="B5078" s="56" t="s">
        <v>258</v>
      </c>
      <c r="C5078" s="57" t="s">
        <v>10</v>
      </c>
      <c r="D5078" s="58">
        <v>6742.9097000000002</v>
      </c>
      <c r="E5078" s="58">
        <v>3794.625</v>
      </c>
      <c r="F5078" s="58">
        <v>2948.2847000000002</v>
      </c>
    </row>
    <row r="5079" spans="1:6" s="55" customFormat="1" x14ac:dyDescent="0.25">
      <c r="A5079" s="51" t="str">
        <f t="shared" si="79"/>
        <v>A</v>
      </c>
      <c r="B5079" s="59" t="s">
        <v>258</v>
      </c>
      <c r="C5079" s="60" t="s">
        <v>11</v>
      </c>
      <c r="D5079" s="61">
        <v>465.85</v>
      </c>
      <c r="E5079" s="61">
        <v>0</v>
      </c>
      <c r="F5079" s="61">
        <v>465.85</v>
      </c>
    </row>
    <row r="5080" spans="1:6" s="55" customFormat="1" x14ac:dyDescent="0.25">
      <c r="A5080" s="51" t="str">
        <f t="shared" si="79"/>
        <v>A</v>
      </c>
      <c r="B5080" s="59" t="s">
        <v>258</v>
      </c>
      <c r="C5080" s="60" t="s">
        <v>12</v>
      </c>
      <c r="D5080" s="61">
        <v>2428.8675200000002</v>
      </c>
      <c r="E5080" s="61">
        <v>0</v>
      </c>
      <c r="F5080" s="61">
        <v>2428.8675200000002</v>
      </c>
    </row>
    <row r="5081" spans="1:6" s="55" customFormat="1" x14ac:dyDescent="0.25">
      <c r="A5081" s="51" t="str">
        <f t="shared" si="79"/>
        <v>A</v>
      </c>
      <c r="B5081" s="59" t="s">
        <v>258</v>
      </c>
      <c r="C5081" s="60" t="s">
        <v>2</v>
      </c>
      <c r="D5081" s="61">
        <v>3794.625</v>
      </c>
      <c r="E5081" s="61">
        <v>3794.625</v>
      </c>
      <c r="F5081" s="61">
        <v>0</v>
      </c>
    </row>
    <row r="5082" spans="1:6" s="55" customFormat="1" x14ac:dyDescent="0.25">
      <c r="A5082" s="51" t="str">
        <f t="shared" si="79"/>
        <v>A</v>
      </c>
      <c r="B5082" s="59" t="s">
        <v>258</v>
      </c>
      <c r="C5082" s="60" t="s">
        <v>15</v>
      </c>
      <c r="D5082" s="61">
        <v>11.238209999999999</v>
      </c>
      <c r="E5082" s="61">
        <v>0</v>
      </c>
      <c r="F5082" s="61">
        <v>11.238209999999999</v>
      </c>
    </row>
    <row r="5083" spans="1:6" s="55" customFormat="1" x14ac:dyDescent="0.25">
      <c r="A5083" s="51" t="str">
        <f t="shared" si="79"/>
        <v>A</v>
      </c>
      <c r="B5083" s="59" t="s">
        <v>258</v>
      </c>
      <c r="C5083" s="60" t="s">
        <v>16</v>
      </c>
      <c r="D5083" s="61">
        <v>42.328969999999998</v>
      </c>
      <c r="E5083" s="61">
        <v>0</v>
      </c>
      <c r="F5083" s="61">
        <v>42.328969999999998</v>
      </c>
    </row>
    <row r="5084" spans="1:6" s="55" customFormat="1" x14ac:dyDescent="0.25">
      <c r="A5084" s="51" t="str">
        <f t="shared" si="79"/>
        <v>A</v>
      </c>
      <c r="B5084" s="56" t="s">
        <v>258</v>
      </c>
      <c r="C5084" s="57" t="s">
        <v>17</v>
      </c>
      <c r="D5084" s="58">
        <v>485.45762000000002</v>
      </c>
      <c r="E5084" s="58">
        <v>0</v>
      </c>
      <c r="F5084" s="58">
        <v>485.45762000000002</v>
      </c>
    </row>
    <row r="5085" spans="1:6" ht="18.75" thickBot="1" x14ac:dyDescent="0.3">
      <c r="A5085" s="31" t="str">
        <f t="shared" si="79"/>
        <v>A</v>
      </c>
      <c r="B5085" s="42" t="s">
        <v>2224</v>
      </c>
      <c r="C5085" s="43" t="s">
        <v>232</v>
      </c>
      <c r="D5085" s="44">
        <v>881.17928000000018</v>
      </c>
      <c r="E5085" s="44">
        <v>878.30313000000012</v>
      </c>
      <c r="F5085" s="44">
        <v>2.87615</v>
      </c>
    </row>
    <row r="5086" spans="1:6" ht="15.75" thickTop="1" x14ac:dyDescent="0.25">
      <c r="A5086" s="31" t="str">
        <f t="shared" si="79"/>
        <v>A</v>
      </c>
      <c r="B5086" s="45" t="s">
        <v>258</v>
      </c>
      <c r="C5086" s="46" t="s">
        <v>10</v>
      </c>
      <c r="D5086" s="47">
        <v>846.20528000000013</v>
      </c>
      <c r="E5086" s="47">
        <v>843.32913000000008</v>
      </c>
      <c r="F5086" s="47">
        <v>2.87615</v>
      </c>
    </row>
    <row r="5087" spans="1:6" x14ac:dyDescent="0.25">
      <c r="A5087" s="31" t="str">
        <f t="shared" si="79"/>
        <v>A</v>
      </c>
      <c r="B5087" s="48" t="s">
        <v>258</v>
      </c>
      <c r="C5087" s="49" t="s">
        <v>11</v>
      </c>
      <c r="D5087" s="50">
        <v>641.11228000000006</v>
      </c>
      <c r="E5087" s="50">
        <v>641.11228000000006</v>
      </c>
      <c r="F5087" s="50">
        <v>0</v>
      </c>
    </row>
    <row r="5088" spans="1:6" x14ac:dyDescent="0.25">
      <c r="A5088" s="31" t="str">
        <f t="shared" si="79"/>
        <v>A</v>
      </c>
      <c r="B5088" s="48" t="s">
        <v>258</v>
      </c>
      <c r="C5088" s="49" t="s">
        <v>12</v>
      </c>
      <c r="D5088" s="50">
        <v>184.94914</v>
      </c>
      <c r="E5088" s="50">
        <v>182.07299</v>
      </c>
      <c r="F5088" s="50">
        <v>2.87615</v>
      </c>
    </row>
    <row r="5089" spans="1:6" x14ac:dyDescent="0.25">
      <c r="A5089" s="31" t="str">
        <f t="shared" si="79"/>
        <v>A</v>
      </c>
      <c r="B5089" s="48" t="s">
        <v>258</v>
      </c>
      <c r="C5089" s="49" t="s">
        <v>15</v>
      </c>
      <c r="D5089" s="50">
        <v>19.8293</v>
      </c>
      <c r="E5089" s="50">
        <v>19.8293</v>
      </c>
      <c r="F5089" s="50">
        <v>0</v>
      </c>
    </row>
    <row r="5090" spans="1:6" x14ac:dyDescent="0.25">
      <c r="A5090" s="31" t="str">
        <f t="shared" si="79"/>
        <v>A</v>
      </c>
      <c r="B5090" s="48" t="s">
        <v>258</v>
      </c>
      <c r="C5090" s="49" t="s">
        <v>16</v>
      </c>
      <c r="D5090" s="50">
        <v>0.31456000000000001</v>
      </c>
      <c r="E5090" s="50">
        <v>0.31456000000000001</v>
      </c>
      <c r="F5090" s="50">
        <v>0</v>
      </c>
    </row>
    <row r="5091" spans="1:6" x14ac:dyDescent="0.25">
      <c r="A5091" s="31" t="str">
        <f t="shared" si="79"/>
        <v>A</v>
      </c>
      <c r="B5091" s="45" t="s">
        <v>258</v>
      </c>
      <c r="C5091" s="46" t="s">
        <v>17</v>
      </c>
      <c r="D5091" s="47">
        <v>34.973999999999997</v>
      </c>
      <c r="E5091" s="47">
        <v>34.973999999999997</v>
      </c>
      <c r="F5091" s="47">
        <v>0</v>
      </c>
    </row>
    <row r="5092" spans="1:6" ht="72.75" thickBot="1" x14ac:dyDescent="0.3">
      <c r="A5092" s="31" t="str">
        <f t="shared" si="79"/>
        <v>A</v>
      </c>
      <c r="B5092" s="42" t="s">
        <v>2225</v>
      </c>
      <c r="C5092" s="43" t="s">
        <v>2226</v>
      </c>
      <c r="D5092" s="44">
        <v>736.60336000000007</v>
      </c>
      <c r="E5092" s="44">
        <v>736.60336000000007</v>
      </c>
      <c r="F5092" s="44">
        <v>0</v>
      </c>
    </row>
    <row r="5093" spans="1:6" ht="15.75" thickTop="1" x14ac:dyDescent="0.25">
      <c r="A5093" s="31" t="str">
        <f t="shared" si="79"/>
        <v>A</v>
      </c>
      <c r="B5093" s="45" t="s">
        <v>258</v>
      </c>
      <c r="C5093" s="46" t="s">
        <v>10</v>
      </c>
      <c r="D5093" s="47">
        <v>736.60336000000007</v>
      </c>
      <c r="E5093" s="47">
        <v>736.60336000000007</v>
      </c>
      <c r="F5093" s="47">
        <v>0</v>
      </c>
    </row>
    <row r="5094" spans="1:6" x14ac:dyDescent="0.25">
      <c r="A5094" s="31" t="str">
        <f t="shared" si="79"/>
        <v>A</v>
      </c>
      <c r="B5094" s="48" t="s">
        <v>258</v>
      </c>
      <c r="C5094" s="49" t="s">
        <v>11</v>
      </c>
      <c r="D5094" s="50">
        <v>407.20928000000004</v>
      </c>
      <c r="E5094" s="50">
        <v>407.20928000000004</v>
      </c>
      <c r="F5094" s="50">
        <v>0</v>
      </c>
    </row>
    <row r="5095" spans="1:6" x14ac:dyDescent="0.25">
      <c r="A5095" s="31" t="str">
        <f t="shared" si="79"/>
        <v>A</v>
      </c>
      <c r="B5095" s="48" t="s">
        <v>258</v>
      </c>
      <c r="C5095" s="49" t="s">
        <v>12</v>
      </c>
      <c r="D5095" s="50">
        <v>110.41261999999999</v>
      </c>
      <c r="E5095" s="50">
        <v>110.41261999999999</v>
      </c>
      <c r="F5095" s="50">
        <v>0</v>
      </c>
    </row>
    <row r="5096" spans="1:6" x14ac:dyDescent="0.25">
      <c r="A5096" s="31" t="str">
        <f t="shared" si="79"/>
        <v>A</v>
      </c>
      <c r="B5096" s="48" t="s">
        <v>258</v>
      </c>
      <c r="C5096" s="49" t="s">
        <v>14</v>
      </c>
      <c r="D5096" s="50">
        <v>104.19</v>
      </c>
      <c r="E5096" s="50">
        <v>104.19</v>
      </c>
      <c r="F5096" s="50">
        <v>0</v>
      </c>
    </row>
    <row r="5097" spans="1:6" x14ac:dyDescent="0.25">
      <c r="A5097" s="31" t="str">
        <f t="shared" si="79"/>
        <v>A</v>
      </c>
      <c r="B5097" s="48" t="s">
        <v>258</v>
      </c>
      <c r="C5097" s="49" t="s">
        <v>15</v>
      </c>
      <c r="D5097" s="50">
        <v>90.093679999999992</v>
      </c>
      <c r="E5097" s="50">
        <v>90.093679999999992</v>
      </c>
      <c r="F5097" s="50">
        <v>0</v>
      </c>
    </row>
    <row r="5098" spans="1:6" x14ac:dyDescent="0.25">
      <c r="A5098" s="31" t="str">
        <f t="shared" si="79"/>
        <v>A</v>
      </c>
      <c r="B5098" s="48" t="s">
        <v>258</v>
      </c>
      <c r="C5098" s="49" t="s">
        <v>16</v>
      </c>
      <c r="D5098" s="50">
        <v>24.697779999999998</v>
      </c>
      <c r="E5098" s="50">
        <v>24.697779999999998</v>
      </c>
      <c r="F5098" s="50">
        <v>0</v>
      </c>
    </row>
    <row r="5099" spans="1:6" s="55" customFormat="1" ht="72.75" thickBot="1" x14ac:dyDescent="0.3">
      <c r="A5099" s="51" t="str">
        <f t="shared" si="79"/>
        <v>A</v>
      </c>
      <c r="B5099" s="52" t="s">
        <v>2227</v>
      </c>
      <c r="C5099" s="53" t="s">
        <v>2226</v>
      </c>
      <c r="D5099" s="54">
        <v>632.41336000000013</v>
      </c>
      <c r="E5099" s="54">
        <v>632.41336000000013</v>
      </c>
      <c r="F5099" s="54">
        <v>0</v>
      </c>
    </row>
    <row r="5100" spans="1:6" s="55" customFormat="1" ht="15.75" thickTop="1" x14ac:dyDescent="0.25">
      <c r="A5100" s="51" t="str">
        <f t="shared" si="79"/>
        <v>A</v>
      </c>
      <c r="B5100" s="56" t="s">
        <v>258</v>
      </c>
      <c r="C5100" s="57" t="s">
        <v>10</v>
      </c>
      <c r="D5100" s="58">
        <v>632.41336000000013</v>
      </c>
      <c r="E5100" s="58">
        <v>632.41336000000013</v>
      </c>
      <c r="F5100" s="58">
        <v>0</v>
      </c>
    </row>
    <row r="5101" spans="1:6" s="55" customFormat="1" x14ac:dyDescent="0.25">
      <c r="A5101" s="51" t="str">
        <f t="shared" si="79"/>
        <v>A</v>
      </c>
      <c r="B5101" s="59" t="s">
        <v>258</v>
      </c>
      <c r="C5101" s="60" t="s">
        <v>11</v>
      </c>
      <c r="D5101" s="61">
        <v>407.20928000000004</v>
      </c>
      <c r="E5101" s="61">
        <v>407.20928000000004</v>
      </c>
      <c r="F5101" s="61">
        <v>0</v>
      </c>
    </row>
    <row r="5102" spans="1:6" s="55" customFormat="1" x14ac:dyDescent="0.25">
      <c r="A5102" s="51" t="str">
        <f t="shared" si="79"/>
        <v>A</v>
      </c>
      <c r="B5102" s="59" t="s">
        <v>258</v>
      </c>
      <c r="C5102" s="60" t="s">
        <v>12</v>
      </c>
      <c r="D5102" s="61">
        <v>110.41261999999999</v>
      </c>
      <c r="E5102" s="61">
        <v>110.41261999999999</v>
      </c>
      <c r="F5102" s="61">
        <v>0</v>
      </c>
    </row>
    <row r="5103" spans="1:6" s="55" customFormat="1" x14ac:dyDescent="0.25">
      <c r="A5103" s="51" t="str">
        <f t="shared" si="79"/>
        <v>A</v>
      </c>
      <c r="B5103" s="59" t="s">
        <v>258</v>
      </c>
      <c r="C5103" s="60" t="s">
        <v>15</v>
      </c>
      <c r="D5103" s="61">
        <v>90.093679999999992</v>
      </c>
      <c r="E5103" s="61">
        <v>90.093679999999992</v>
      </c>
      <c r="F5103" s="61">
        <v>0</v>
      </c>
    </row>
    <row r="5104" spans="1:6" s="55" customFormat="1" x14ac:dyDescent="0.25">
      <c r="A5104" s="51" t="str">
        <f t="shared" si="79"/>
        <v>A</v>
      </c>
      <c r="B5104" s="59" t="s">
        <v>258</v>
      </c>
      <c r="C5104" s="60" t="s">
        <v>16</v>
      </c>
      <c r="D5104" s="61">
        <v>24.697779999999998</v>
      </c>
      <c r="E5104" s="61">
        <v>24.697779999999998</v>
      </c>
      <c r="F5104" s="61">
        <v>0</v>
      </c>
    </row>
    <row r="5105" spans="1:6" s="55" customFormat="1" ht="36.75" thickBot="1" x14ac:dyDescent="0.3">
      <c r="A5105" s="51" t="str">
        <f t="shared" si="79"/>
        <v>A</v>
      </c>
      <c r="B5105" s="52" t="s">
        <v>2228</v>
      </c>
      <c r="C5105" s="53" t="s">
        <v>233</v>
      </c>
      <c r="D5105" s="54">
        <v>104.19</v>
      </c>
      <c r="E5105" s="54">
        <v>104.19</v>
      </c>
      <c r="F5105" s="54">
        <v>0</v>
      </c>
    </row>
    <row r="5106" spans="1:6" s="55" customFormat="1" ht="15.75" thickTop="1" x14ac:dyDescent="0.25">
      <c r="A5106" s="51" t="str">
        <f t="shared" si="79"/>
        <v>A</v>
      </c>
      <c r="B5106" s="56" t="s">
        <v>258</v>
      </c>
      <c r="C5106" s="57" t="s">
        <v>10</v>
      </c>
      <c r="D5106" s="58">
        <v>104.19</v>
      </c>
      <c r="E5106" s="58">
        <v>104.19</v>
      </c>
      <c r="F5106" s="58">
        <v>0</v>
      </c>
    </row>
    <row r="5107" spans="1:6" s="55" customFormat="1" x14ac:dyDescent="0.25">
      <c r="A5107" s="51" t="str">
        <f t="shared" si="79"/>
        <v>A</v>
      </c>
      <c r="B5107" s="59" t="s">
        <v>258</v>
      </c>
      <c r="C5107" s="60" t="s">
        <v>14</v>
      </c>
      <c r="D5107" s="61">
        <v>104.19</v>
      </c>
      <c r="E5107" s="61">
        <v>104.19</v>
      </c>
      <c r="F5107" s="61">
        <v>0</v>
      </c>
    </row>
    <row r="5108" spans="1:6" ht="18.75" thickBot="1" x14ac:dyDescent="0.3">
      <c r="A5108" s="31" t="str">
        <f t="shared" si="79"/>
        <v>A</v>
      </c>
      <c r="B5108" s="42" t="s">
        <v>2229</v>
      </c>
      <c r="C5108" s="43" t="s">
        <v>2230</v>
      </c>
      <c r="D5108" s="44">
        <v>8905.0249400000012</v>
      </c>
      <c r="E5108" s="44">
        <v>8905.0249400000012</v>
      </c>
      <c r="F5108" s="44">
        <v>0</v>
      </c>
    </row>
    <row r="5109" spans="1:6" ht="15.75" thickTop="1" x14ac:dyDescent="0.25">
      <c r="A5109" s="31" t="str">
        <f t="shared" si="79"/>
        <v>A</v>
      </c>
      <c r="B5109" s="45" t="s">
        <v>258</v>
      </c>
      <c r="C5109" s="46" t="s">
        <v>10</v>
      </c>
      <c r="D5109" s="47">
        <v>8688.129490000003</v>
      </c>
      <c r="E5109" s="47">
        <v>8688.129490000003</v>
      </c>
      <c r="F5109" s="47">
        <v>0</v>
      </c>
    </row>
    <row r="5110" spans="1:6" x14ac:dyDescent="0.25">
      <c r="A5110" s="31" t="str">
        <f t="shared" si="79"/>
        <v>A</v>
      </c>
      <c r="B5110" s="48" t="s">
        <v>258</v>
      </c>
      <c r="C5110" s="49" t="s">
        <v>13</v>
      </c>
      <c r="D5110" s="50">
        <v>47</v>
      </c>
      <c r="E5110" s="50">
        <v>47</v>
      </c>
      <c r="F5110" s="50">
        <v>0</v>
      </c>
    </row>
    <row r="5111" spans="1:6" x14ac:dyDescent="0.25">
      <c r="A5111" s="31" t="str">
        <f t="shared" si="79"/>
        <v>A</v>
      </c>
      <c r="B5111" s="48" t="s">
        <v>258</v>
      </c>
      <c r="C5111" s="49" t="s">
        <v>14</v>
      </c>
      <c r="D5111" s="50">
        <v>8641.129490000003</v>
      </c>
      <c r="E5111" s="50">
        <v>8641.129490000003</v>
      </c>
      <c r="F5111" s="50">
        <v>0</v>
      </c>
    </row>
    <row r="5112" spans="1:6" x14ac:dyDescent="0.25">
      <c r="A5112" s="31" t="str">
        <f t="shared" si="79"/>
        <v>A</v>
      </c>
      <c r="B5112" s="45" t="s">
        <v>258</v>
      </c>
      <c r="C5112" s="46" t="s">
        <v>17</v>
      </c>
      <c r="D5112" s="47">
        <v>183.89545000000001</v>
      </c>
      <c r="E5112" s="47">
        <v>183.89545000000001</v>
      </c>
      <c r="F5112" s="47">
        <v>0</v>
      </c>
    </row>
    <row r="5113" spans="1:6" x14ac:dyDescent="0.25">
      <c r="A5113" s="31" t="str">
        <f t="shared" si="79"/>
        <v>A</v>
      </c>
      <c r="B5113" s="45" t="s">
        <v>258</v>
      </c>
      <c r="C5113" s="46" t="s">
        <v>21</v>
      </c>
      <c r="D5113" s="47">
        <v>33</v>
      </c>
      <c r="E5113" s="47">
        <v>33</v>
      </c>
      <c r="F5113" s="47">
        <v>0</v>
      </c>
    </row>
    <row r="5114" spans="1:6" ht="18.75" thickBot="1" x14ac:dyDescent="0.3">
      <c r="A5114" s="31" t="str">
        <f t="shared" si="79"/>
        <v>A</v>
      </c>
      <c r="B5114" s="42" t="s">
        <v>2231</v>
      </c>
      <c r="C5114" s="43" t="s">
        <v>2232</v>
      </c>
      <c r="D5114" s="44">
        <v>4142.4684200000002</v>
      </c>
      <c r="E5114" s="44">
        <v>4142.4684200000002</v>
      </c>
      <c r="F5114" s="44">
        <v>0</v>
      </c>
    </row>
    <row r="5115" spans="1:6" ht="15.75" thickTop="1" x14ac:dyDescent="0.25">
      <c r="A5115" s="31" t="str">
        <f t="shared" si="79"/>
        <v>A</v>
      </c>
      <c r="B5115" s="45" t="s">
        <v>258</v>
      </c>
      <c r="C5115" s="46" t="s">
        <v>10</v>
      </c>
      <c r="D5115" s="47">
        <v>4096.9268200000006</v>
      </c>
      <c r="E5115" s="47">
        <v>4096.9268200000006</v>
      </c>
      <c r="F5115" s="47">
        <v>0</v>
      </c>
    </row>
    <row r="5116" spans="1:6" x14ac:dyDescent="0.25">
      <c r="A5116" s="31" t="str">
        <f t="shared" si="79"/>
        <v>A</v>
      </c>
      <c r="B5116" s="48" t="s">
        <v>258</v>
      </c>
      <c r="C5116" s="49" t="s">
        <v>14</v>
      </c>
      <c r="D5116" s="50">
        <v>4096.9268200000006</v>
      </c>
      <c r="E5116" s="50">
        <v>4096.9268200000006</v>
      </c>
      <c r="F5116" s="50">
        <v>0</v>
      </c>
    </row>
    <row r="5117" spans="1:6" x14ac:dyDescent="0.25">
      <c r="A5117" s="31" t="str">
        <f t="shared" si="79"/>
        <v>A</v>
      </c>
      <c r="B5117" s="45" t="s">
        <v>258</v>
      </c>
      <c r="C5117" s="46" t="s">
        <v>17</v>
      </c>
      <c r="D5117" s="47">
        <v>45.541599999999995</v>
      </c>
      <c r="E5117" s="47">
        <v>45.541599999999995</v>
      </c>
      <c r="F5117" s="47">
        <v>0</v>
      </c>
    </row>
    <row r="5118" spans="1:6" s="55" customFormat="1" ht="90.75" thickBot="1" x14ac:dyDescent="0.3">
      <c r="A5118" s="51" t="str">
        <f t="shared" si="79"/>
        <v>A</v>
      </c>
      <c r="B5118" s="52" t="s">
        <v>2233</v>
      </c>
      <c r="C5118" s="53" t="s">
        <v>2234</v>
      </c>
      <c r="D5118" s="54">
        <v>153.29963000000001</v>
      </c>
      <c r="E5118" s="54">
        <v>153.29963000000001</v>
      </c>
      <c r="F5118" s="54">
        <v>0</v>
      </c>
    </row>
    <row r="5119" spans="1:6" s="55" customFormat="1" ht="15.75" thickTop="1" x14ac:dyDescent="0.25">
      <c r="A5119" s="51" t="str">
        <f t="shared" si="79"/>
        <v>A</v>
      </c>
      <c r="B5119" s="56" t="s">
        <v>258</v>
      </c>
      <c r="C5119" s="57" t="s">
        <v>10</v>
      </c>
      <c r="D5119" s="58">
        <v>148.73163</v>
      </c>
      <c r="E5119" s="58">
        <v>148.73163</v>
      </c>
      <c r="F5119" s="58">
        <v>0</v>
      </c>
    </row>
    <row r="5120" spans="1:6" s="55" customFormat="1" x14ac:dyDescent="0.25">
      <c r="A5120" s="51" t="str">
        <f t="shared" si="79"/>
        <v>A</v>
      </c>
      <c r="B5120" s="59" t="s">
        <v>258</v>
      </c>
      <c r="C5120" s="60" t="s">
        <v>14</v>
      </c>
      <c r="D5120" s="61">
        <v>148.73163</v>
      </c>
      <c r="E5120" s="61">
        <v>148.73163</v>
      </c>
      <c r="F5120" s="61">
        <v>0</v>
      </c>
    </row>
    <row r="5121" spans="1:6" s="55" customFormat="1" x14ac:dyDescent="0.25">
      <c r="A5121" s="51" t="str">
        <f t="shared" si="79"/>
        <v>A</v>
      </c>
      <c r="B5121" s="56" t="s">
        <v>258</v>
      </c>
      <c r="C5121" s="57" t="s">
        <v>17</v>
      </c>
      <c r="D5121" s="58">
        <v>4.5679999999999996</v>
      </c>
      <c r="E5121" s="58">
        <v>4.5679999999999996</v>
      </c>
      <c r="F5121" s="58">
        <v>0</v>
      </c>
    </row>
    <row r="5122" spans="1:6" s="55" customFormat="1" ht="36.75" thickBot="1" x14ac:dyDescent="0.3">
      <c r="A5122" s="51" t="str">
        <f t="shared" si="79"/>
        <v>A</v>
      </c>
      <c r="B5122" s="52" t="s">
        <v>2235</v>
      </c>
      <c r="C5122" s="53" t="s">
        <v>2236</v>
      </c>
      <c r="D5122" s="54">
        <v>114.13135000000001</v>
      </c>
      <c r="E5122" s="54">
        <v>114.13135000000001</v>
      </c>
      <c r="F5122" s="54">
        <v>0</v>
      </c>
    </row>
    <row r="5123" spans="1:6" s="55" customFormat="1" ht="15.75" thickTop="1" x14ac:dyDescent="0.25">
      <c r="A5123" s="51" t="str">
        <f t="shared" si="79"/>
        <v>A</v>
      </c>
      <c r="B5123" s="56" t="s">
        <v>258</v>
      </c>
      <c r="C5123" s="57" t="s">
        <v>10</v>
      </c>
      <c r="D5123" s="58">
        <v>114.13135000000001</v>
      </c>
      <c r="E5123" s="58">
        <v>114.13135000000001</v>
      </c>
      <c r="F5123" s="58">
        <v>0</v>
      </c>
    </row>
    <row r="5124" spans="1:6" s="55" customFormat="1" x14ac:dyDescent="0.25">
      <c r="A5124" s="51" t="str">
        <f t="shared" ref="A5124:A5187" si="80">IF(OR(D5124&lt;&gt;0,),"A","B")</f>
        <v>A</v>
      </c>
      <c r="B5124" s="59" t="s">
        <v>258</v>
      </c>
      <c r="C5124" s="60" t="s">
        <v>14</v>
      </c>
      <c r="D5124" s="61">
        <v>114.13135000000001</v>
      </c>
      <c r="E5124" s="61">
        <v>114.13135000000001</v>
      </c>
      <c r="F5124" s="61">
        <v>0</v>
      </c>
    </row>
    <row r="5125" spans="1:6" s="55" customFormat="1" ht="18.75" thickBot="1" x14ac:dyDescent="0.3">
      <c r="A5125" s="51" t="str">
        <f t="shared" si="80"/>
        <v>A</v>
      </c>
      <c r="B5125" s="52" t="s">
        <v>2237</v>
      </c>
      <c r="C5125" s="53" t="s">
        <v>2238</v>
      </c>
      <c r="D5125" s="54">
        <v>27.626999999999999</v>
      </c>
      <c r="E5125" s="54">
        <v>27.626999999999999</v>
      </c>
      <c r="F5125" s="54">
        <v>0</v>
      </c>
    </row>
    <row r="5126" spans="1:6" s="55" customFormat="1" ht="15.75" thickTop="1" x14ac:dyDescent="0.25">
      <c r="A5126" s="51" t="str">
        <f t="shared" si="80"/>
        <v>A</v>
      </c>
      <c r="B5126" s="56" t="s">
        <v>258</v>
      </c>
      <c r="C5126" s="57" t="s">
        <v>10</v>
      </c>
      <c r="D5126" s="58">
        <v>27.626999999999999</v>
      </c>
      <c r="E5126" s="58">
        <v>27.626999999999999</v>
      </c>
      <c r="F5126" s="58">
        <v>0</v>
      </c>
    </row>
    <row r="5127" spans="1:6" s="55" customFormat="1" x14ac:dyDescent="0.25">
      <c r="A5127" s="51" t="str">
        <f t="shared" si="80"/>
        <v>A</v>
      </c>
      <c r="B5127" s="59" t="s">
        <v>258</v>
      </c>
      <c r="C5127" s="60" t="s">
        <v>14</v>
      </c>
      <c r="D5127" s="61">
        <v>27.626999999999999</v>
      </c>
      <c r="E5127" s="61">
        <v>27.626999999999999</v>
      </c>
      <c r="F5127" s="61">
        <v>0</v>
      </c>
    </row>
    <row r="5128" spans="1:6" s="55" customFormat="1" ht="54.75" thickBot="1" x14ac:dyDescent="0.3">
      <c r="A5128" s="51" t="str">
        <f t="shared" si="80"/>
        <v>A</v>
      </c>
      <c r="B5128" s="52" t="s">
        <v>2239</v>
      </c>
      <c r="C5128" s="53" t="s">
        <v>2240</v>
      </c>
      <c r="D5128" s="54">
        <v>606.94627000000003</v>
      </c>
      <c r="E5128" s="54">
        <v>606.94627000000003</v>
      </c>
      <c r="F5128" s="54">
        <v>0</v>
      </c>
    </row>
    <row r="5129" spans="1:6" s="55" customFormat="1" ht="15.75" thickTop="1" x14ac:dyDescent="0.25">
      <c r="A5129" s="51" t="str">
        <f t="shared" si="80"/>
        <v>A</v>
      </c>
      <c r="B5129" s="56" t="s">
        <v>258</v>
      </c>
      <c r="C5129" s="57" t="s">
        <v>10</v>
      </c>
      <c r="D5129" s="58">
        <v>597.45427000000007</v>
      </c>
      <c r="E5129" s="58">
        <v>597.45427000000007</v>
      </c>
      <c r="F5129" s="58">
        <v>0</v>
      </c>
    </row>
    <row r="5130" spans="1:6" s="55" customFormat="1" x14ac:dyDescent="0.25">
      <c r="A5130" s="51" t="str">
        <f t="shared" si="80"/>
        <v>A</v>
      </c>
      <c r="B5130" s="59" t="s">
        <v>258</v>
      </c>
      <c r="C5130" s="60" t="s">
        <v>14</v>
      </c>
      <c r="D5130" s="61">
        <v>597.45427000000007</v>
      </c>
      <c r="E5130" s="61">
        <v>597.45427000000007</v>
      </c>
      <c r="F5130" s="61">
        <v>0</v>
      </c>
    </row>
    <row r="5131" spans="1:6" s="55" customFormat="1" x14ac:dyDescent="0.25">
      <c r="A5131" s="51" t="str">
        <f t="shared" si="80"/>
        <v>A</v>
      </c>
      <c r="B5131" s="56" t="s">
        <v>258</v>
      </c>
      <c r="C5131" s="57" t="s">
        <v>17</v>
      </c>
      <c r="D5131" s="58">
        <v>9.4920000000000009</v>
      </c>
      <c r="E5131" s="58">
        <v>9.4920000000000009</v>
      </c>
      <c r="F5131" s="58">
        <v>0</v>
      </c>
    </row>
    <row r="5132" spans="1:6" s="55" customFormat="1" ht="36.75" thickBot="1" x14ac:dyDescent="0.3">
      <c r="A5132" s="51" t="str">
        <f t="shared" si="80"/>
        <v>A</v>
      </c>
      <c r="B5132" s="52" t="s">
        <v>2241</v>
      </c>
      <c r="C5132" s="53" t="s">
        <v>2242</v>
      </c>
      <c r="D5132" s="54">
        <v>61</v>
      </c>
      <c r="E5132" s="54">
        <v>61</v>
      </c>
      <c r="F5132" s="54">
        <v>0</v>
      </c>
    </row>
    <row r="5133" spans="1:6" s="55" customFormat="1" ht="15.75" thickTop="1" x14ac:dyDescent="0.25">
      <c r="A5133" s="51" t="str">
        <f t="shared" si="80"/>
        <v>A</v>
      </c>
      <c r="B5133" s="56" t="s">
        <v>258</v>
      </c>
      <c r="C5133" s="57" t="s">
        <v>10</v>
      </c>
      <c r="D5133" s="58">
        <v>61</v>
      </c>
      <c r="E5133" s="58">
        <v>61</v>
      </c>
      <c r="F5133" s="58">
        <v>0</v>
      </c>
    </row>
    <row r="5134" spans="1:6" s="55" customFormat="1" x14ac:dyDescent="0.25">
      <c r="A5134" s="51" t="str">
        <f t="shared" si="80"/>
        <v>A</v>
      </c>
      <c r="B5134" s="59" t="s">
        <v>258</v>
      </c>
      <c r="C5134" s="60" t="s">
        <v>14</v>
      </c>
      <c r="D5134" s="61">
        <v>61</v>
      </c>
      <c r="E5134" s="61">
        <v>61</v>
      </c>
      <c r="F5134" s="61">
        <v>0</v>
      </c>
    </row>
    <row r="5135" spans="1:6" s="55" customFormat="1" ht="18.75" thickBot="1" x14ac:dyDescent="0.3">
      <c r="A5135" s="51" t="str">
        <f t="shared" si="80"/>
        <v>A</v>
      </c>
      <c r="B5135" s="52" t="s">
        <v>2243</v>
      </c>
      <c r="C5135" s="53" t="s">
        <v>2244</v>
      </c>
      <c r="D5135" s="54">
        <v>41.795169999999999</v>
      </c>
      <c r="E5135" s="54">
        <v>41.795169999999999</v>
      </c>
      <c r="F5135" s="54">
        <v>0</v>
      </c>
    </row>
    <row r="5136" spans="1:6" s="55" customFormat="1" ht="15.75" thickTop="1" x14ac:dyDescent="0.25">
      <c r="A5136" s="51" t="str">
        <f t="shared" si="80"/>
        <v>A</v>
      </c>
      <c r="B5136" s="56" t="s">
        <v>258</v>
      </c>
      <c r="C5136" s="57" t="s">
        <v>10</v>
      </c>
      <c r="D5136" s="58">
        <v>41.795169999999999</v>
      </c>
      <c r="E5136" s="58">
        <v>41.795169999999999</v>
      </c>
      <c r="F5136" s="58">
        <v>0</v>
      </c>
    </row>
    <row r="5137" spans="1:6" s="55" customFormat="1" x14ac:dyDescent="0.25">
      <c r="A5137" s="51" t="str">
        <f t="shared" si="80"/>
        <v>A</v>
      </c>
      <c r="B5137" s="59" t="s">
        <v>258</v>
      </c>
      <c r="C5137" s="60" t="s">
        <v>14</v>
      </c>
      <c r="D5137" s="61">
        <v>41.795169999999999</v>
      </c>
      <c r="E5137" s="61">
        <v>41.795169999999999</v>
      </c>
      <c r="F5137" s="61">
        <v>0</v>
      </c>
    </row>
    <row r="5138" spans="1:6" s="55" customFormat="1" ht="54.75" thickBot="1" x14ac:dyDescent="0.3">
      <c r="A5138" s="51" t="str">
        <f t="shared" si="80"/>
        <v>A</v>
      </c>
      <c r="B5138" s="52" t="s">
        <v>2245</v>
      </c>
      <c r="C5138" s="53" t="s">
        <v>2246</v>
      </c>
      <c r="D5138" s="54">
        <v>20.959</v>
      </c>
      <c r="E5138" s="54">
        <v>20.959</v>
      </c>
      <c r="F5138" s="54">
        <v>0</v>
      </c>
    </row>
    <row r="5139" spans="1:6" s="55" customFormat="1" ht="15.75" thickTop="1" x14ac:dyDescent="0.25">
      <c r="A5139" s="51" t="str">
        <f t="shared" si="80"/>
        <v>A</v>
      </c>
      <c r="B5139" s="56" t="s">
        <v>258</v>
      </c>
      <c r="C5139" s="57" t="s">
        <v>10</v>
      </c>
      <c r="D5139" s="58">
        <v>20.959</v>
      </c>
      <c r="E5139" s="58">
        <v>20.959</v>
      </c>
      <c r="F5139" s="58">
        <v>0</v>
      </c>
    </row>
    <row r="5140" spans="1:6" s="55" customFormat="1" x14ac:dyDescent="0.25">
      <c r="A5140" s="51" t="str">
        <f t="shared" si="80"/>
        <v>A</v>
      </c>
      <c r="B5140" s="59" t="s">
        <v>258</v>
      </c>
      <c r="C5140" s="60" t="s">
        <v>14</v>
      </c>
      <c r="D5140" s="61">
        <v>20.959</v>
      </c>
      <c r="E5140" s="61">
        <v>20.959</v>
      </c>
      <c r="F5140" s="61">
        <v>0</v>
      </c>
    </row>
    <row r="5141" spans="1:6" s="55" customFormat="1" ht="54.75" thickBot="1" x14ac:dyDescent="0.3">
      <c r="A5141" s="51" t="str">
        <f t="shared" si="80"/>
        <v>A</v>
      </c>
      <c r="B5141" s="52" t="s">
        <v>2247</v>
      </c>
      <c r="C5141" s="53" t="s">
        <v>2248</v>
      </c>
      <c r="D5141" s="54">
        <v>65</v>
      </c>
      <c r="E5141" s="54">
        <v>65</v>
      </c>
      <c r="F5141" s="54">
        <v>0</v>
      </c>
    </row>
    <row r="5142" spans="1:6" s="55" customFormat="1" ht="15.75" thickTop="1" x14ac:dyDescent="0.25">
      <c r="A5142" s="51" t="str">
        <f t="shared" si="80"/>
        <v>A</v>
      </c>
      <c r="B5142" s="56" t="s">
        <v>258</v>
      </c>
      <c r="C5142" s="57" t="s">
        <v>10</v>
      </c>
      <c r="D5142" s="58">
        <v>65</v>
      </c>
      <c r="E5142" s="58">
        <v>65</v>
      </c>
      <c r="F5142" s="58">
        <v>0</v>
      </c>
    </row>
    <row r="5143" spans="1:6" s="55" customFormat="1" x14ac:dyDescent="0.25">
      <c r="A5143" s="51" t="str">
        <f t="shared" si="80"/>
        <v>A</v>
      </c>
      <c r="B5143" s="59" t="s">
        <v>258</v>
      </c>
      <c r="C5143" s="60" t="s">
        <v>14</v>
      </c>
      <c r="D5143" s="61">
        <v>65</v>
      </c>
      <c r="E5143" s="61">
        <v>65</v>
      </c>
      <c r="F5143" s="61">
        <v>0</v>
      </c>
    </row>
    <row r="5144" spans="1:6" s="55" customFormat="1" ht="36.75" thickBot="1" x14ac:dyDescent="0.3">
      <c r="A5144" s="51" t="str">
        <f t="shared" si="80"/>
        <v>A</v>
      </c>
      <c r="B5144" s="52" t="s">
        <v>2249</v>
      </c>
      <c r="C5144" s="53" t="s">
        <v>2250</v>
      </c>
      <c r="D5144" s="54">
        <v>66.475100000000012</v>
      </c>
      <c r="E5144" s="54">
        <v>66.475100000000012</v>
      </c>
      <c r="F5144" s="54">
        <v>0</v>
      </c>
    </row>
    <row r="5145" spans="1:6" s="55" customFormat="1" ht="15.75" thickTop="1" x14ac:dyDescent="0.25">
      <c r="A5145" s="51" t="str">
        <f t="shared" si="80"/>
        <v>A</v>
      </c>
      <c r="B5145" s="56" t="s">
        <v>258</v>
      </c>
      <c r="C5145" s="57" t="s">
        <v>10</v>
      </c>
      <c r="D5145" s="58">
        <v>66.475100000000012</v>
      </c>
      <c r="E5145" s="58">
        <v>66.475100000000012</v>
      </c>
      <c r="F5145" s="58">
        <v>0</v>
      </c>
    </row>
    <row r="5146" spans="1:6" s="55" customFormat="1" x14ac:dyDescent="0.25">
      <c r="A5146" s="51" t="str">
        <f t="shared" si="80"/>
        <v>A</v>
      </c>
      <c r="B5146" s="59" t="s">
        <v>258</v>
      </c>
      <c r="C5146" s="60" t="s">
        <v>14</v>
      </c>
      <c r="D5146" s="61">
        <v>66.475100000000012</v>
      </c>
      <c r="E5146" s="61">
        <v>66.475100000000012</v>
      </c>
      <c r="F5146" s="61">
        <v>0</v>
      </c>
    </row>
    <row r="5147" spans="1:6" s="55" customFormat="1" ht="54.75" thickBot="1" x14ac:dyDescent="0.3">
      <c r="A5147" s="51" t="str">
        <f t="shared" si="80"/>
        <v>A</v>
      </c>
      <c r="B5147" s="52" t="s">
        <v>2251</v>
      </c>
      <c r="C5147" s="53" t="s">
        <v>2252</v>
      </c>
      <c r="D5147" s="54">
        <v>17.290200000000002</v>
      </c>
      <c r="E5147" s="54">
        <v>17.290200000000002</v>
      </c>
      <c r="F5147" s="54">
        <v>0</v>
      </c>
    </row>
    <row r="5148" spans="1:6" s="55" customFormat="1" ht="15.75" thickTop="1" x14ac:dyDescent="0.25">
      <c r="A5148" s="51" t="str">
        <f t="shared" si="80"/>
        <v>A</v>
      </c>
      <c r="B5148" s="56" t="s">
        <v>258</v>
      </c>
      <c r="C5148" s="57" t="s">
        <v>10</v>
      </c>
      <c r="D5148" s="58">
        <v>17.290200000000002</v>
      </c>
      <c r="E5148" s="58">
        <v>17.290200000000002</v>
      </c>
      <c r="F5148" s="58">
        <v>0</v>
      </c>
    </row>
    <row r="5149" spans="1:6" s="55" customFormat="1" x14ac:dyDescent="0.25">
      <c r="A5149" s="51" t="str">
        <f t="shared" si="80"/>
        <v>A</v>
      </c>
      <c r="B5149" s="59" t="s">
        <v>258</v>
      </c>
      <c r="C5149" s="60" t="s">
        <v>14</v>
      </c>
      <c r="D5149" s="61">
        <v>17.290200000000002</v>
      </c>
      <c r="E5149" s="61">
        <v>17.290200000000002</v>
      </c>
      <c r="F5149" s="61">
        <v>0</v>
      </c>
    </row>
    <row r="5150" spans="1:6" s="55" customFormat="1" ht="36.75" thickBot="1" x14ac:dyDescent="0.3">
      <c r="A5150" s="51" t="str">
        <f t="shared" si="80"/>
        <v>A</v>
      </c>
      <c r="B5150" s="52" t="s">
        <v>2253</v>
      </c>
      <c r="C5150" s="53" t="s">
        <v>2254</v>
      </c>
      <c r="D5150" s="54">
        <v>21.085349999999998</v>
      </c>
      <c r="E5150" s="54">
        <v>21.085349999999998</v>
      </c>
      <c r="F5150" s="54">
        <v>0</v>
      </c>
    </row>
    <row r="5151" spans="1:6" s="55" customFormat="1" ht="15.75" thickTop="1" x14ac:dyDescent="0.25">
      <c r="A5151" s="51" t="str">
        <f t="shared" si="80"/>
        <v>A</v>
      </c>
      <c r="B5151" s="56" t="s">
        <v>258</v>
      </c>
      <c r="C5151" s="57" t="s">
        <v>10</v>
      </c>
      <c r="D5151" s="58">
        <v>21.085349999999998</v>
      </c>
      <c r="E5151" s="58">
        <v>21.085349999999998</v>
      </c>
      <c r="F5151" s="58">
        <v>0</v>
      </c>
    </row>
    <row r="5152" spans="1:6" s="55" customFormat="1" x14ac:dyDescent="0.25">
      <c r="A5152" s="51" t="str">
        <f t="shared" si="80"/>
        <v>A</v>
      </c>
      <c r="B5152" s="59" t="s">
        <v>258</v>
      </c>
      <c r="C5152" s="60" t="s">
        <v>14</v>
      </c>
      <c r="D5152" s="61">
        <v>21.085349999999998</v>
      </c>
      <c r="E5152" s="61">
        <v>21.085349999999998</v>
      </c>
      <c r="F5152" s="61">
        <v>0</v>
      </c>
    </row>
    <row r="5153" spans="1:6" s="55" customFormat="1" ht="36.75" thickBot="1" x14ac:dyDescent="0.3">
      <c r="A5153" s="51" t="str">
        <f t="shared" si="80"/>
        <v>A</v>
      </c>
      <c r="B5153" s="52" t="s">
        <v>2255</v>
      </c>
      <c r="C5153" s="53" t="s">
        <v>2256</v>
      </c>
      <c r="D5153" s="54">
        <v>61.851320000000001</v>
      </c>
      <c r="E5153" s="54">
        <v>61.851320000000001</v>
      </c>
      <c r="F5153" s="54">
        <v>0</v>
      </c>
    </row>
    <row r="5154" spans="1:6" s="55" customFormat="1" ht="15.75" thickTop="1" x14ac:dyDescent="0.25">
      <c r="A5154" s="51" t="str">
        <f t="shared" si="80"/>
        <v>A</v>
      </c>
      <c r="B5154" s="56" t="s">
        <v>258</v>
      </c>
      <c r="C5154" s="57" t="s">
        <v>10</v>
      </c>
      <c r="D5154" s="58">
        <v>61.851320000000001</v>
      </c>
      <c r="E5154" s="58">
        <v>61.851320000000001</v>
      </c>
      <c r="F5154" s="58">
        <v>0</v>
      </c>
    </row>
    <row r="5155" spans="1:6" s="55" customFormat="1" x14ac:dyDescent="0.25">
      <c r="A5155" s="51" t="str">
        <f t="shared" si="80"/>
        <v>A</v>
      </c>
      <c r="B5155" s="59" t="s">
        <v>258</v>
      </c>
      <c r="C5155" s="60" t="s">
        <v>14</v>
      </c>
      <c r="D5155" s="61">
        <v>61.851320000000001</v>
      </c>
      <c r="E5155" s="61">
        <v>61.851320000000001</v>
      </c>
      <c r="F5155" s="61">
        <v>0</v>
      </c>
    </row>
    <row r="5156" spans="1:6" s="55" customFormat="1" ht="36.75" thickBot="1" x14ac:dyDescent="0.3">
      <c r="A5156" s="51" t="str">
        <f t="shared" si="80"/>
        <v>A</v>
      </c>
      <c r="B5156" s="52" t="s">
        <v>2257</v>
      </c>
      <c r="C5156" s="53" t="s">
        <v>2258</v>
      </c>
      <c r="D5156" s="54">
        <v>59.883189999999999</v>
      </c>
      <c r="E5156" s="54">
        <v>59.883189999999999</v>
      </c>
      <c r="F5156" s="54">
        <v>0</v>
      </c>
    </row>
    <row r="5157" spans="1:6" s="55" customFormat="1" ht="15.75" thickTop="1" x14ac:dyDescent="0.25">
      <c r="A5157" s="51" t="str">
        <f t="shared" si="80"/>
        <v>A</v>
      </c>
      <c r="B5157" s="56" t="s">
        <v>258</v>
      </c>
      <c r="C5157" s="57" t="s">
        <v>10</v>
      </c>
      <c r="D5157" s="58">
        <v>59.883189999999999</v>
      </c>
      <c r="E5157" s="58">
        <v>59.883189999999999</v>
      </c>
      <c r="F5157" s="58">
        <v>0</v>
      </c>
    </row>
    <row r="5158" spans="1:6" s="55" customFormat="1" x14ac:dyDescent="0.25">
      <c r="A5158" s="51" t="str">
        <f t="shared" si="80"/>
        <v>A</v>
      </c>
      <c r="B5158" s="59" t="s">
        <v>258</v>
      </c>
      <c r="C5158" s="60" t="s">
        <v>14</v>
      </c>
      <c r="D5158" s="61">
        <v>59.883189999999999</v>
      </c>
      <c r="E5158" s="61">
        <v>59.883189999999999</v>
      </c>
      <c r="F5158" s="61">
        <v>0</v>
      </c>
    </row>
    <row r="5159" spans="1:6" s="55" customFormat="1" ht="36.75" thickBot="1" x14ac:dyDescent="0.3">
      <c r="A5159" s="51" t="str">
        <f t="shared" si="80"/>
        <v>A</v>
      </c>
      <c r="B5159" s="52" t="s">
        <v>2259</v>
      </c>
      <c r="C5159" s="53" t="s">
        <v>2260</v>
      </c>
      <c r="D5159" s="54">
        <v>74.165000000000006</v>
      </c>
      <c r="E5159" s="54">
        <v>74.165000000000006</v>
      </c>
      <c r="F5159" s="54">
        <v>0</v>
      </c>
    </row>
    <row r="5160" spans="1:6" s="55" customFormat="1" ht="15.75" thickTop="1" x14ac:dyDescent="0.25">
      <c r="A5160" s="51" t="str">
        <f t="shared" si="80"/>
        <v>A</v>
      </c>
      <c r="B5160" s="56" t="s">
        <v>258</v>
      </c>
      <c r="C5160" s="57" t="s">
        <v>10</v>
      </c>
      <c r="D5160" s="58">
        <v>74.165000000000006</v>
      </c>
      <c r="E5160" s="58">
        <v>74.165000000000006</v>
      </c>
      <c r="F5160" s="58">
        <v>0</v>
      </c>
    </row>
    <row r="5161" spans="1:6" s="55" customFormat="1" x14ac:dyDescent="0.25">
      <c r="A5161" s="51" t="str">
        <f t="shared" si="80"/>
        <v>A</v>
      </c>
      <c r="B5161" s="59" t="s">
        <v>258</v>
      </c>
      <c r="C5161" s="60" t="s">
        <v>14</v>
      </c>
      <c r="D5161" s="61">
        <v>74.165000000000006</v>
      </c>
      <c r="E5161" s="61">
        <v>74.165000000000006</v>
      </c>
      <c r="F5161" s="61">
        <v>0</v>
      </c>
    </row>
    <row r="5162" spans="1:6" s="55" customFormat="1" ht="54.75" thickBot="1" x14ac:dyDescent="0.3">
      <c r="A5162" s="51" t="str">
        <f t="shared" si="80"/>
        <v>A</v>
      </c>
      <c r="B5162" s="52" t="s">
        <v>2261</v>
      </c>
      <c r="C5162" s="53" t="s">
        <v>2262</v>
      </c>
      <c r="D5162" s="54">
        <v>143.98743999999999</v>
      </c>
      <c r="E5162" s="54">
        <v>143.98743999999999</v>
      </c>
      <c r="F5162" s="54">
        <v>0</v>
      </c>
    </row>
    <row r="5163" spans="1:6" s="55" customFormat="1" ht="15.75" thickTop="1" x14ac:dyDescent="0.25">
      <c r="A5163" s="51" t="str">
        <f t="shared" si="80"/>
        <v>A</v>
      </c>
      <c r="B5163" s="56" t="s">
        <v>258</v>
      </c>
      <c r="C5163" s="57" t="s">
        <v>10</v>
      </c>
      <c r="D5163" s="58">
        <v>143.98743999999999</v>
      </c>
      <c r="E5163" s="58">
        <v>143.98743999999999</v>
      </c>
      <c r="F5163" s="58">
        <v>0</v>
      </c>
    </row>
    <row r="5164" spans="1:6" s="55" customFormat="1" x14ac:dyDescent="0.25">
      <c r="A5164" s="51" t="str">
        <f t="shared" si="80"/>
        <v>A</v>
      </c>
      <c r="B5164" s="59" t="s">
        <v>258</v>
      </c>
      <c r="C5164" s="60" t="s">
        <v>14</v>
      </c>
      <c r="D5164" s="61">
        <v>143.98743999999999</v>
      </c>
      <c r="E5164" s="61">
        <v>143.98743999999999</v>
      </c>
      <c r="F5164" s="61">
        <v>0</v>
      </c>
    </row>
    <row r="5165" spans="1:6" s="55" customFormat="1" ht="36.75" thickBot="1" x14ac:dyDescent="0.3">
      <c r="A5165" s="51" t="str">
        <f t="shared" si="80"/>
        <v>A</v>
      </c>
      <c r="B5165" s="52" t="s">
        <v>2263</v>
      </c>
      <c r="C5165" s="53" t="s">
        <v>2264</v>
      </c>
      <c r="D5165" s="54">
        <v>53.168320000000001</v>
      </c>
      <c r="E5165" s="54">
        <v>53.168320000000001</v>
      </c>
      <c r="F5165" s="54">
        <v>0</v>
      </c>
    </row>
    <row r="5166" spans="1:6" s="55" customFormat="1" ht="15.75" thickTop="1" x14ac:dyDescent="0.25">
      <c r="A5166" s="51" t="str">
        <f t="shared" si="80"/>
        <v>A</v>
      </c>
      <c r="B5166" s="56" t="s">
        <v>258</v>
      </c>
      <c r="C5166" s="57" t="s">
        <v>10</v>
      </c>
      <c r="D5166" s="58">
        <v>53.168320000000001</v>
      </c>
      <c r="E5166" s="58">
        <v>53.168320000000001</v>
      </c>
      <c r="F5166" s="58">
        <v>0</v>
      </c>
    </row>
    <row r="5167" spans="1:6" s="55" customFormat="1" x14ac:dyDescent="0.25">
      <c r="A5167" s="51" t="str">
        <f t="shared" si="80"/>
        <v>A</v>
      </c>
      <c r="B5167" s="59" t="s">
        <v>258</v>
      </c>
      <c r="C5167" s="60" t="s">
        <v>14</v>
      </c>
      <c r="D5167" s="61">
        <v>53.168320000000001</v>
      </c>
      <c r="E5167" s="61">
        <v>53.168320000000001</v>
      </c>
      <c r="F5167" s="61">
        <v>0</v>
      </c>
    </row>
    <row r="5168" spans="1:6" s="55" customFormat="1" ht="36.75" thickBot="1" x14ac:dyDescent="0.3">
      <c r="A5168" s="51" t="str">
        <f t="shared" si="80"/>
        <v>A</v>
      </c>
      <c r="B5168" s="52" t="s">
        <v>2265</v>
      </c>
      <c r="C5168" s="53" t="s">
        <v>2266</v>
      </c>
      <c r="D5168" s="54">
        <v>80.145359999999997</v>
      </c>
      <c r="E5168" s="54">
        <v>80.145359999999997</v>
      </c>
      <c r="F5168" s="54">
        <v>0</v>
      </c>
    </row>
    <row r="5169" spans="1:6" s="55" customFormat="1" ht="15.75" thickTop="1" x14ac:dyDescent="0.25">
      <c r="A5169" s="51" t="str">
        <f t="shared" si="80"/>
        <v>A</v>
      </c>
      <c r="B5169" s="56" t="s">
        <v>258</v>
      </c>
      <c r="C5169" s="57" t="s">
        <v>10</v>
      </c>
      <c r="D5169" s="58">
        <v>80.145359999999997</v>
      </c>
      <c r="E5169" s="58">
        <v>80.145359999999997</v>
      </c>
      <c r="F5169" s="58">
        <v>0</v>
      </c>
    </row>
    <row r="5170" spans="1:6" s="55" customFormat="1" x14ac:dyDescent="0.25">
      <c r="A5170" s="51" t="str">
        <f t="shared" si="80"/>
        <v>A</v>
      </c>
      <c r="B5170" s="59" t="s">
        <v>258</v>
      </c>
      <c r="C5170" s="60" t="s">
        <v>14</v>
      </c>
      <c r="D5170" s="61">
        <v>80.145359999999997</v>
      </c>
      <c r="E5170" s="61">
        <v>80.145359999999997</v>
      </c>
      <c r="F5170" s="61">
        <v>0</v>
      </c>
    </row>
    <row r="5171" spans="1:6" s="55" customFormat="1" ht="36.75" thickBot="1" x14ac:dyDescent="0.3">
      <c r="A5171" s="51" t="str">
        <f t="shared" si="80"/>
        <v>A</v>
      </c>
      <c r="B5171" s="52" t="s">
        <v>2267</v>
      </c>
      <c r="C5171" s="53" t="s">
        <v>2268</v>
      </c>
      <c r="D5171" s="54">
        <v>64.785339999999991</v>
      </c>
      <c r="E5171" s="54">
        <v>64.785339999999991</v>
      </c>
      <c r="F5171" s="54">
        <v>0</v>
      </c>
    </row>
    <row r="5172" spans="1:6" s="55" customFormat="1" ht="15.75" thickTop="1" x14ac:dyDescent="0.25">
      <c r="A5172" s="51" t="str">
        <f t="shared" si="80"/>
        <v>A</v>
      </c>
      <c r="B5172" s="56" t="s">
        <v>258</v>
      </c>
      <c r="C5172" s="57" t="s">
        <v>10</v>
      </c>
      <c r="D5172" s="58">
        <v>64.785339999999991</v>
      </c>
      <c r="E5172" s="58">
        <v>64.785339999999991</v>
      </c>
      <c r="F5172" s="58">
        <v>0</v>
      </c>
    </row>
    <row r="5173" spans="1:6" s="55" customFormat="1" x14ac:dyDescent="0.25">
      <c r="A5173" s="51" t="str">
        <f t="shared" si="80"/>
        <v>A</v>
      </c>
      <c r="B5173" s="59" t="s">
        <v>258</v>
      </c>
      <c r="C5173" s="60" t="s">
        <v>14</v>
      </c>
      <c r="D5173" s="61">
        <v>64.785339999999991</v>
      </c>
      <c r="E5173" s="61">
        <v>64.785339999999991</v>
      </c>
      <c r="F5173" s="61">
        <v>0</v>
      </c>
    </row>
    <row r="5174" spans="1:6" s="55" customFormat="1" ht="36.75" thickBot="1" x14ac:dyDescent="0.3">
      <c r="A5174" s="51" t="str">
        <f t="shared" si="80"/>
        <v>A</v>
      </c>
      <c r="B5174" s="52" t="s">
        <v>2269</v>
      </c>
      <c r="C5174" s="53" t="s">
        <v>2270</v>
      </c>
      <c r="D5174" s="54">
        <v>129.76313000000002</v>
      </c>
      <c r="E5174" s="54">
        <v>129.76313000000002</v>
      </c>
      <c r="F5174" s="54">
        <v>0</v>
      </c>
    </row>
    <row r="5175" spans="1:6" s="55" customFormat="1" ht="15.75" thickTop="1" x14ac:dyDescent="0.25">
      <c r="A5175" s="51" t="str">
        <f t="shared" si="80"/>
        <v>A</v>
      </c>
      <c r="B5175" s="56" t="s">
        <v>258</v>
      </c>
      <c r="C5175" s="57" t="s">
        <v>10</v>
      </c>
      <c r="D5175" s="58">
        <v>125.15313</v>
      </c>
      <c r="E5175" s="58">
        <v>125.15313</v>
      </c>
      <c r="F5175" s="58">
        <v>0</v>
      </c>
    </row>
    <row r="5176" spans="1:6" s="55" customFormat="1" x14ac:dyDescent="0.25">
      <c r="A5176" s="51" t="str">
        <f t="shared" si="80"/>
        <v>A</v>
      </c>
      <c r="B5176" s="59" t="s">
        <v>258</v>
      </c>
      <c r="C5176" s="60" t="s">
        <v>14</v>
      </c>
      <c r="D5176" s="61">
        <v>125.15313</v>
      </c>
      <c r="E5176" s="61">
        <v>125.15313</v>
      </c>
      <c r="F5176" s="61">
        <v>0</v>
      </c>
    </row>
    <row r="5177" spans="1:6" s="55" customFormat="1" x14ac:dyDescent="0.25">
      <c r="A5177" s="51" t="str">
        <f t="shared" si="80"/>
        <v>A</v>
      </c>
      <c r="B5177" s="56" t="s">
        <v>258</v>
      </c>
      <c r="C5177" s="57" t="s">
        <v>17</v>
      </c>
      <c r="D5177" s="58">
        <v>4.6100000000000003</v>
      </c>
      <c r="E5177" s="58">
        <v>4.6100000000000003</v>
      </c>
      <c r="F5177" s="58">
        <v>0</v>
      </c>
    </row>
    <row r="5178" spans="1:6" s="55" customFormat="1" ht="36.75" thickBot="1" x14ac:dyDescent="0.3">
      <c r="A5178" s="51" t="str">
        <f t="shared" si="80"/>
        <v>A</v>
      </c>
      <c r="B5178" s="52" t="s">
        <v>2271</v>
      </c>
      <c r="C5178" s="53" t="s">
        <v>2272</v>
      </c>
      <c r="D5178" s="54">
        <v>48.08672</v>
      </c>
      <c r="E5178" s="54">
        <v>48.08672</v>
      </c>
      <c r="F5178" s="54">
        <v>0</v>
      </c>
    </row>
    <row r="5179" spans="1:6" s="55" customFormat="1" ht="15.75" thickTop="1" x14ac:dyDescent="0.25">
      <c r="A5179" s="51" t="str">
        <f t="shared" si="80"/>
        <v>A</v>
      </c>
      <c r="B5179" s="56" t="s">
        <v>258</v>
      </c>
      <c r="C5179" s="57" t="s">
        <v>10</v>
      </c>
      <c r="D5179" s="58">
        <v>48.08672</v>
      </c>
      <c r="E5179" s="58">
        <v>48.08672</v>
      </c>
      <c r="F5179" s="58">
        <v>0</v>
      </c>
    </row>
    <row r="5180" spans="1:6" s="55" customFormat="1" x14ac:dyDescent="0.25">
      <c r="A5180" s="51" t="str">
        <f t="shared" si="80"/>
        <v>A</v>
      </c>
      <c r="B5180" s="59" t="s">
        <v>258</v>
      </c>
      <c r="C5180" s="60" t="s">
        <v>14</v>
      </c>
      <c r="D5180" s="61">
        <v>48.08672</v>
      </c>
      <c r="E5180" s="61">
        <v>48.08672</v>
      </c>
      <c r="F5180" s="61">
        <v>0</v>
      </c>
    </row>
    <row r="5181" spans="1:6" s="55" customFormat="1" ht="54.75" thickBot="1" x14ac:dyDescent="0.3">
      <c r="A5181" s="51" t="str">
        <f t="shared" si="80"/>
        <v>A</v>
      </c>
      <c r="B5181" s="52" t="s">
        <v>2273</v>
      </c>
      <c r="C5181" s="53" t="s">
        <v>2274</v>
      </c>
      <c r="D5181" s="54">
        <v>49.748010000000001</v>
      </c>
      <c r="E5181" s="54">
        <v>49.748010000000001</v>
      </c>
      <c r="F5181" s="54">
        <v>0</v>
      </c>
    </row>
    <row r="5182" spans="1:6" s="55" customFormat="1" ht="15.75" thickTop="1" x14ac:dyDescent="0.25">
      <c r="A5182" s="51" t="str">
        <f t="shared" si="80"/>
        <v>A</v>
      </c>
      <c r="B5182" s="56" t="s">
        <v>258</v>
      </c>
      <c r="C5182" s="57" t="s">
        <v>10</v>
      </c>
      <c r="D5182" s="58">
        <v>49.748010000000001</v>
      </c>
      <c r="E5182" s="58">
        <v>49.748010000000001</v>
      </c>
      <c r="F5182" s="58">
        <v>0</v>
      </c>
    </row>
    <row r="5183" spans="1:6" s="55" customFormat="1" x14ac:dyDescent="0.25">
      <c r="A5183" s="51" t="str">
        <f t="shared" si="80"/>
        <v>A</v>
      </c>
      <c r="B5183" s="59" t="s">
        <v>258</v>
      </c>
      <c r="C5183" s="60" t="s">
        <v>14</v>
      </c>
      <c r="D5183" s="61">
        <v>49.748010000000001</v>
      </c>
      <c r="E5183" s="61">
        <v>49.748010000000001</v>
      </c>
      <c r="F5183" s="61">
        <v>0</v>
      </c>
    </row>
    <row r="5184" spans="1:6" s="55" customFormat="1" ht="36.75" thickBot="1" x14ac:dyDescent="0.3">
      <c r="A5184" s="51" t="str">
        <f t="shared" si="80"/>
        <v>A</v>
      </c>
      <c r="B5184" s="52" t="s">
        <v>2275</v>
      </c>
      <c r="C5184" s="53" t="s">
        <v>2276</v>
      </c>
      <c r="D5184" s="54">
        <v>40.854999999999997</v>
      </c>
      <c r="E5184" s="54">
        <v>40.854999999999997</v>
      </c>
      <c r="F5184" s="54">
        <v>0</v>
      </c>
    </row>
    <row r="5185" spans="1:6" s="55" customFormat="1" ht="15.75" thickTop="1" x14ac:dyDescent="0.25">
      <c r="A5185" s="51" t="str">
        <f t="shared" si="80"/>
        <v>A</v>
      </c>
      <c r="B5185" s="56" t="s">
        <v>258</v>
      </c>
      <c r="C5185" s="57" t="s">
        <v>10</v>
      </c>
      <c r="D5185" s="58">
        <v>40.854999999999997</v>
      </c>
      <c r="E5185" s="58">
        <v>40.854999999999997</v>
      </c>
      <c r="F5185" s="58">
        <v>0</v>
      </c>
    </row>
    <row r="5186" spans="1:6" s="55" customFormat="1" x14ac:dyDescent="0.25">
      <c r="A5186" s="51" t="str">
        <f t="shared" si="80"/>
        <v>A</v>
      </c>
      <c r="B5186" s="59" t="s">
        <v>258</v>
      </c>
      <c r="C5186" s="60" t="s">
        <v>14</v>
      </c>
      <c r="D5186" s="61">
        <v>40.854999999999997</v>
      </c>
      <c r="E5186" s="61">
        <v>40.854999999999997</v>
      </c>
      <c r="F5186" s="61">
        <v>0</v>
      </c>
    </row>
    <row r="5187" spans="1:6" s="55" customFormat="1" ht="36.75" thickBot="1" x14ac:dyDescent="0.3">
      <c r="A5187" s="51" t="str">
        <f t="shared" si="80"/>
        <v>A</v>
      </c>
      <c r="B5187" s="52" t="s">
        <v>2277</v>
      </c>
      <c r="C5187" s="53" t="s">
        <v>2278</v>
      </c>
      <c r="D5187" s="54">
        <v>97.626159999999999</v>
      </c>
      <c r="E5187" s="54">
        <v>97.626159999999999</v>
      </c>
      <c r="F5187" s="54">
        <v>0</v>
      </c>
    </row>
    <row r="5188" spans="1:6" s="55" customFormat="1" ht="15.75" thickTop="1" x14ac:dyDescent="0.25">
      <c r="A5188" s="51" t="str">
        <f t="shared" ref="A5188:A5251" si="81">IF(OR(D5188&lt;&gt;0,),"A","B")</f>
        <v>A</v>
      </c>
      <c r="B5188" s="56" t="s">
        <v>258</v>
      </c>
      <c r="C5188" s="57" t="s">
        <v>10</v>
      </c>
      <c r="D5188" s="58">
        <v>88.391960000000012</v>
      </c>
      <c r="E5188" s="58">
        <v>88.391960000000012</v>
      </c>
      <c r="F5188" s="58">
        <v>0</v>
      </c>
    </row>
    <row r="5189" spans="1:6" s="55" customFormat="1" x14ac:dyDescent="0.25">
      <c r="A5189" s="51" t="str">
        <f t="shared" si="81"/>
        <v>A</v>
      </c>
      <c r="B5189" s="59" t="s">
        <v>258</v>
      </c>
      <c r="C5189" s="60" t="s">
        <v>14</v>
      </c>
      <c r="D5189" s="61">
        <v>88.391960000000012</v>
      </c>
      <c r="E5189" s="61">
        <v>88.391960000000012</v>
      </c>
      <c r="F5189" s="61">
        <v>0</v>
      </c>
    </row>
    <row r="5190" spans="1:6" s="55" customFormat="1" x14ac:dyDescent="0.25">
      <c r="A5190" s="51" t="str">
        <f t="shared" si="81"/>
        <v>A</v>
      </c>
      <c r="B5190" s="56" t="s">
        <v>258</v>
      </c>
      <c r="C5190" s="57" t="s">
        <v>17</v>
      </c>
      <c r="D5190" s="58">
        <v>9.2342000000000013</v>
      </c>
      <c r="E5190" s="58">
        <v>9.2342000000000013</v>
      </c>
      <c r="F5190" s="58">
        <v>0</v>
      </c>
    </row>
    <row r="5191" spans="1:6" s="55" customFormat="1" ht="36.75" thickBot="1" x14ac:dyDescent="0.3">
      <c r="A5191" s="51" t="str">
        <f t="shared" si="81"/>
        <v>A</v>
      </c>
      <c r="B5191" s="52" t="s">
        <v>2279</v>
      </c>
      <c r="C5191" s="53" t="s">
        <v>2280</v>
      </c>
      <c r="D5191" s="54">
        <v>103.22666000000001</v>
      </c>
      <c r="E5191" s="54">
        <v>103.22666000000001</v>
      </c>
      <c r="F5191" s="54">
        <v>0</v>
      </c>
    </row>
    <row r="5192" spans="1:6" s="55" customFormat="1" ht="15.75" thickTop="1" x14ac:dyDescent="0.25">
      <c r="A5192" s="51" t="str">
        <f t="shared" si="81"/>
        <v>A</v>
      </c>
      <c r="B5192" s="56" t="s">
        <v>258</v>
      </c>
      <c r="C5192" s="57" t="s">
        <v>10</v>
      </c>
      <c r="D5192" s="58">
        <v>103.22666000000001</v>
      </c>
      <c r="E5192" s="58">
        <v>103.22666000000001</v>
      </c>
      <c r="F5192" s="58">
        <v>0</v>
      </c>
    </row>
    <row r="5193" spans="1:6" s="55" customFormat="1" x14ac:dyDescent="0.25">
      <c r="A5193" s="51" t="str">
        <f t="shared" si="81"/>
        <v>A</v>
      </c>
      <c r="B5193" s="59" t="s">
        <v>258</v>
      </c>
      <c r="C5193" s="60" t="s">
        <v>14</v>
      </c>
      <c r="D5193" s="61">
        <v>103.22666000000001</v>
      </c>
      <c r="E5193" s="61">
        <v>103.22666000000001</v>
      </c>
      <c r="F5193" s="61">
        <v>0</v>
      </c>
    </row>
    <row r="5194" spans="1:6" s="55" customFormat="1" ht="36.75" thickBot="1" x14ac:dyDescent="0.3">
      <c r="A5194" s="51" t="str">
        <f t="shared" si="81"/>
        <v>A</v>
      </c>
      <c r="B5194" s="52" t="s">
        <v>2281</v>
      </c>
      <c r="C5194" s="53" t="s">
        <v>2282</v>
      </c>
      <c r="D5194" s="54">
        <v>101.10957000000001</v>
      </c>
      <c r="E5194" s="54">
        <v>101.10957000000001</v>
      </c>
      <c r="F5194" s="54">
        <v>0</v>
      </c>
    </row>
    <row r="5195" spans="1:6" s="55" customFormat="1" ht="15.75" thickTop="1" x14ac:dyDescent="0.25">
      <c r="A5195" s="51" t="str">
        <f t="shared" si="81"/>
        <v>A</v>
      </c>
      <c r="B5195" s="56" t="s">
        <v>258</v>
      </c>
      <c r="C5195" s="57" t="s">
        <v>10</v>
      </c>
      <c r="D5195" s="58">
        <v>101.10957000000001</v>
      </c>
      <c r="E5195" s="58">
        <v>101.10957000000001</v>
      </c>
      <c r="F5195" s="58">
        <v>0</v>
      </c>
    </row>
    <row r="5196" spans="1:6" s="55" customFormat="1" x14ac:dyDescent="0.25">
      <c r="A5196" s="51" t="str">
        <f t="shared" si="81"/>
        <v>A</v>
      </c>
      <c r="B5196" s="59" t="s">
        <v>258</v>
      </c>
      <c r="C5196" s="60" t="s">
        <v>14</v>
      </c>
      <c r="D5196" s="61">
        <v>101.10957000000001</v>
      </c>
      <c r="E5196" s="61">
        <v>101.10957000000001</v>
      </c>
      <c r="F5196" s="61">
        <v>0</v>
      </c>
    </row>
    <row r="5197" spans="1:6" s="55" customFormat="1" ht="36.75" thickBot="1" x14ac:dyDescent="0.3">
      <c r="A5197" s="51" t="str">
        <f t="shared" si="81"/>
        <v>A</v>
      </c>
      <c r="B5197" s="52" t="s">
        <v>2283</v>
      </c>
      <c r="C5197" s="53" t="s">
        <v>2284</v>
      </c>
      <c r="D5197" s="54">
        <v>7.4762500000000003</v>
      </c>
      <c r="E5197" s="54">
        <v>7.4762500000000003</v>
      </c>
      <c r="F5197" s="54">
        <v>0</v>
      </c>
    </row>
    <row r="5198" spans="1:6" s="55" customFormat="1" ht="15.75" thickTop="1" x14ac:dyDescent="0.25">
      <c r="A5198" s="51" t="str">
        <f t="shared" si="81"/>
        <v>A</v>
      </c>
      <c r="B5198" s="56" t="s">
        <v>258</v>
      </c>
      <c r="C5198" s="57" t="s">
        <v>10</v>
      </c>
      <c r="D5198" s="58">
        <v>7.4762500000000003</v>
      </c>
      <c r="E5198" s="58">
        <v>7.4762500000000003</v>
      </c>
      <c r="F5198" s="58">
        <v>0</v>
      </c>
    </row>
    <row r="5199" spans="1:6" s="55" customFormat="1" x14ac:dyDescent="0.25">
      <c r="A5199" s="51" t="str">
        <f t="shared" si="81"/>
        <v>A</v>
      </c>
      <c r="B5199" s="59" t="s">
        <v>258</v>
      </c>
      <c r="C5199" s="60" t="s">
        <v>14</v>
      </c>
      <c r="D5199" s="61">
        <v>7.4762500000000003</v>
      </c>
      <c r="E5199" s="61">
        <v>7.4762500000000003</v>
      </c>
      <c r="F5199" s="61">
        <v>0</v>
      </c>
    </row>
    <row r="5200" spans="1:6" s="55" customFormat="1" ht="36.75" thickBot="1" x14ac:dyDescent="0.3">
      <c r="A5200" s="51" t="str">
        <f t="shared" si="81"/>
        <v>A</v>
      </c>
      <c r="B5200" s="52" t="s">
        <v>2285</v>
      </c>
      <c r="C5200" s="53" t="s">
        <v>2286</v>
      </c>
      <c r="D5200" s="54">
        <v>40.420900000000003</v>
      </c>
      <c r="E5200" s="54">
        <v>40.420900000000003</v>
      </c>
      <c r="F5200" s="54">
        <v>0</v>
      </c>
    </row>
    <row r="5201" spans="1:6" s="55" customFormat="1" ht="15.75" thickTop="1" x14ac:dyDescent="0.25">
      <c r="A5201" s="51" t="str">
        <f t="shared" si="81"/>
        <v>A</v>
      </c>
      <c r="B5201" s="56" t="s">
        <v>258</v>
      </c>
      <c r="C5201" s="57" t="s">
        <v>10</v>
      </c>
      <c r="D5201" s="58">
        <v>40.420900000000003</v>
      </c>
      <c r="E5201" s="58">
        <v>40.420900000000003</v>
      </c>
      <c r="F5201" s="58">
        <v>0</v>
      </c>
    </row>
    <row r="5202" spans="1:6" s="55" customFormat="1" x14ac:dyDescent="0.25">
      <c r="A5202" s="51" t="str">
        <f t="shared" si="81"/>
        <v>A</v>
      </c>
      <c r="B5202" s="59" t="s">
        <v>258</v>
      </c>
      <c r="C5202" s="60" t="s">
        <v>14</v>
      </c>
      <c r="D5202" s="61">
        <v>40.420900000000003</v>
      </c>
      <c r="E5202" s="61">
        <v>40.420900000000003</v>
      </c>
      <c r="F5202" s="61">
        <v>0</v>
      </c>
    </row>
    <row r="5203" spans="1:6" s="55" customFormat="1" ht="18.75" thickBot="1" x14ac:dyDescent="0.3">
      <c r="A5203" s="51" t="str">
        <f t="shared" si="81"/>
        <v>A</v>
      </c>
      <c r="B5203" s="52" t="s">
        <v>2287</v>
      </c>
      <c r="C5203" s="53" t="s">
        <v>2288</v>
      </c>
      <c r="D5203" s="54">
        <v>36.365839999999999</v>
      </c>
      <c r="E5203" s="54">
        <v>36.365839999999999</v>
      </c>
      <c r="F5203" s="54">
        <v>0</v>
      </c>
    </row>
    <row r="5204" spans="1:6" s="55" customFormat="1" ht="15.75" thickTop="1" x14ac:dyDescent="0.25">
      <c r="A5204" s="51" t="str">
        <f t="shared" si="81"/>
        <v>A</v>
      </c>
      <c r="B5204" s="56" t="s">
        <v>258</v>
      </c>
      <c r="C5204" s="57" t="s">
        <v>10</v>
      </c>
      <c r="D5204" s="58">
        <v>35.135839999999995</v>
      </c>
      <c r="E5204" s="58">
        <v>35.135839999999995</v>
      </c>
      <c r="F5204" s="58">
        <v>0</v>
      </c>
    </row>
    <row r="5205" spans="1:6" s="55" customFormat="1" x14ac:dyDescent="0.25">
      <c r="A5205" s="51" t="str">
        <f t="shared" si="81"/>
        <v>A</v>
      </c>
      <c r="B5205" s="59" t="s">
        <v>258</v>
      </c>
      <c r="C5205" s="60" t="s">
        <v>14</v>
      </c>
      <c r="D5205" s="61">
        <v>35.135839999999995</v>
      </c>
      <c r="E5205" s="61">
        <v>35.135839999999995</v>
      </c>
      <c r="F5205" s="61">
        <v>0</v>
      </c>
    </row>
    <row r="5206" spans="1:6" s="55" customFormat="1" x14ac:dyDescent="0.25">
      <c r="A5206" s="51" t="str">
        <f t="shared" si="81"/>
        <v>A</v>
      </c>
      <c r="B5206" s="56" t="s">
        <v>258</v>
      </c>
      <c r="C5206" s="57" t="s">
        <v>17</v>
      </c>
      <c r="D5206" s="58">
        <v>1.23</v>
      </c>
      <c r="E5206" s="58">
        <v>1.23</v>
      </c>
      <c r="F5206" s="58">
        <v>0</v>
      </c>
    </row>
    <row r="5207" spans="1:6" s="55" customFormat="1" ht="36.75" thickBot="1" x14ac:dyDescent="0.3">
      <c r="A5207" s="51" t="str">
        <f t="shared" si="81"/>
        <v>A</v>
      </c>
      <c r="B5207" s="52" t="s">
        <v>2289</v>
      </c>
      <c r="C5207" s="53" t="s">
        <v>2290</v>
      </c>
      <c r="D5207" s="54">
        <v>64.892839999999993</v>
      </c>
      <c r="E5207" s="54">
        <v>64.892839999999993</v>
      </c>
      <c r="F5207" s="54">
        <v>0</v>
      </c>
    </row>
    <row r="5208" spans="1:6" s="55" customFormat="1" ht="15.75" thickTop="1" x14ac:dyDescent="0.25">
      <c r="A5208" s="51" t="str">
        <f t="shared" si="81"/>
        <v>A</v>
      </c>
      <c r="B5208" s="56" t="s">
        <v>258</v>
      </c>
      <c r="C5208" s="57" t="s">
        <v>10</v>
      </c>
      <c r="D5208" s="58">
        <v>64.892839999999993</v>
      </c>
      <c r="E5208" s="58">
        <v>64.892839999999993</v>
      </c>
      <c r="F5208" s="58">
        <v>0</v>
      </c>
    </row>
    <row r="5209" spans="1:6" s="55" customFormat="1" x14ac:dyDescent="0.25">
      <c r="A5209" s="51" t="str">
        <f t="shared" si="81"/>
        <v>A</v>
      </c>
      <c r="B5209" s="59" t="s">
        <v>258</v>
      </c>
      <c r="C5209" s="60" t="s">
        <v>14</v>
      </c>
      <c r="D5209" s="61">
        <v>64.892839999999993</v>
      </c>
      <c r="E5209" s="61">
        <v>64.892839999999993</v>
      </c>
      <c r="F5209" s="61">
        <v>0</v>
      </c>
    </row>
    <row r="5210" spans="1:6" s="55" customFormat="1" ht="36.75" thickBot="1" x14ac:dyDescent="0.3">
      <c r="A5210" s="51" t="str">
        <f t="shared" si="81"/>
        <v>A</v>
      </c>
      <c r="B5210" s="52" t="s">
        <v>2291</v>
      </c>
      <c r="C5210" s="53" t="s">
        <v>2292</v>
      </c>
      <c r="D5210" s="54">
        <v>61.391839999999995</v>
      </c>
      <c r="E5210" s="54">
        <v>61.391839999999995</v>
      </c>
      <c r="F5210" s="54">
        <v>0</v>
      </c>
    </row>
    <row r="5211" spans="1:6" s="55" customFormat="1" ht="15.75" thickTop="1" x14ac:dyDescent="0.25">
      <c r="A5211" s="51" t="str">
        <f t="shared" si="81"/>
        <v>A</v>
      </c>
      <c r="B5211" s="56" t="s">
        <v>258</v>
      </c>
      <c r="C5211" s="57" t="s">
        <v>10</v>
      </c>
      <c r="D5211" s="58">
        <v>61.391839999999995</v>
      </c>
      <c r="E5211" s="58">
        <v>61.391839999999995</v>
      </c>
      <c r="F5211" s="58">
        <v>0</v>
      </c>
    </row>
    <row r="5212" spans="1:6" s="55" customFormat="1" x14ac:dyDescent="0.25">
      <c r="A5212" s="51" t="str">
        <f t="shared" si="81"/>
        <v>A</v>
      </c>
      <c r="B5212" s="59" t="s">
        <v>258</v>
      </c>
      <c r="C5212" s="60" t="s">
        <v>14</v>
      </c>
      <c r="D5212" s="61">
        <v>61.391839999999995</v>
      </c>
      <c r="E5212" s="61">
        <v>61.391839999999995</v>
      </c>
      <c r="F5212" s="61">
        <v>0</v>
      </c>
    </row>
    <row r="5213" spans="1:6" s="55" customFormat="1" ht="18.75" thickBot="1" x14ac:dyDescent="0.3">
      <c r="A5213" s="51" t="str">
        <f t="shared" si="81"/>
        <v>A</v>
      </c>
      <c r="B5213" s="52" t="s">
        <v>2293</v>
      </c>
      <c r="C5213" s="53" t="s">
        <v>2294</v>
      </c>
      <c r="D5213" s="54">
        <v>37.634949999999996</v>
      </c>
      <c r="E5213" s="54">
        <v>37.634949999999996</v>
      </c>
      <c r="F5213" s="54">
        <v>0</v>
      </c>
    </row>
    <row r="5214" spans="1:6" s="55" customFormat="1" ht="15.75" thickTop="1" x14ac:dyDescent="0.25">
      <c r="A5214" s="51" t="str">
        <f t="shared" si="81"/>
        <v>A</v>
      </c>
      <c r="B5214" s="56" t="s">
        <v>258</v>
      </c>
      <c r="C5214" s="57" t="s">
        <v>10</v>
      </c>
      <c r="D5214" s="58">
        <v>37.634949999999996</v>
      </c>
      <c r="E5214" s="58">
        <v>37.634949999999996</v>
      </c>
      <c r="F5214" s="58">
        <v>0</v>
      </c>
    </row>
    <row r="5215" spans="1:6" s="55" customFormat="1" x14ac:dyDescent="0.25">
      <c r="A5215" s="51" t="str">
        <f t="shared" si="81"/>
        <v>A</v>
      </c>
      <c r="B5215" s="59" t="s">
        <v>258</v>
      </c>
      <c r="C5215" s="60" t="s">
        <v>14</v>
      </c>
      <c r="D5215" s="61">
        <v>37.634949999999996</v>
      </c>
      <c r="E5215" s="61">
        <v>37.634949999999996</v>
      </c>
      <c r="F5215" s="61">
        <v>0</v>
      </c>
    </row>
    <row r="5216" spans="1:6" s="55" customFormat="1" ht="36.75" thickBot="1" x14ac:dyDescent="0.3">
      <c r="A5216" s="51" t="str">
        <f t="shared" si="81"/>
        <v>A</v>
      </c>
      <c r="B5216" s="52" t="s">
        <v>2295</v>
      </c>
      <c r="C5216" s="53" t="s">
        <v>2296</v>
      </c>
      <c r="D5216" s="54">
        <v>89.142379999999989</v>
      </c>
      <c r="E5216" s="54">
        <v>89.142379999999989</v>
      </c>
      <c r="F5216" s="54">
        <v>0</v>
      </c>
    </row>
    <row r="5217" spans="1:6" s="55" customFormat="1" ht="15.75" thickTop="1" x14ac:dyDescent="0.25">
      <c r="A5217" s="51" t="str">
        <f t="shared" si="81"/>
        <v>A</v>
      </c>
      <c r="B5217" s="56" t="s">
        <v>258</v>
      </c>
      <c r="C5217" s="57" t="s">
        <v>10</v>
      </c>
      <c r="D5217" s="58">
        <v>74.634979999999999</v>
      </c>
      <c r="E5217" s="58">
        <v>74.634979999999999</v>
      </c>
      <c r="F5217" s="58">
        <v>0</v>
      </c>
    </row>
    <row r="5218" spans="1:6" s="55" customFormat="1" x14ac:dyDescent="0.25">
      <c r="A5218" s="51" t="str">
        <f t="shared" si="81"/>
        <v>A</v>
      </c>
      <c r="B5218" s="59" t="s">
        <v>258</v>
      </c>
      <c r="C5218" s="60" t="s">
        <v>14</v>
      </c>
      <c r="D5218" s="61">
        <v>74.634979999999999</v>
      </c>
      <c r="E5218" s="61">
        <v>74.634979999999999</v>
      </c>
      <c r="F5218" s="61">
        <v>0</v>
      </c>
    </row>
    <row r="5219" spans="1:6" s="55" customFormat="1" x14ac:dyDescent="0.25">
      <c r="A5219" s="51" t="str">
        <f t="shared" si="81"/>
        <v>A</v>
      </c>
      <c r="B5219" s="56" t="s">
        <v>258</v>
      </c>
      <c r="C5219" s="57" t="s">
        <v>17</v>
      </c>
      <c r="D5219" s="58">
        <v>14.507400000000001</v>
      </c>
      <c r="E5219" s="58">
        <v>14.507400000000001</v>
      </c>
      <c r="F5219" s="58">
        <v>0</v>
      </c>
    </row>
    <row r="5220" spans="1:6" s="55" customFormat="1" ht="36.75" thickBot="1" x14ac:dyDescent="0.3">
      <c r="A5220" s="51" t="str">
        <f t="shared" si="81"/>
        <v>A</v>
      </c>
      <c r="B5220" s="52" t="s">
        <v>2297</v>
      </c>
      <c r="C5220" s="53" t="s">
        <v>2298</v>
      </c>
      <c r="D5220" s="54">
        <v>49.755389999999998</v>
      </c>
      <c r="E5220" s="54">
        <v>49.755389999999998</v>
      </c>
      <c r="F5220" s="54">
        <v>0</v>
      </c>
    </row>
    <row r="5221" spans="1:6" s="55" customFormat="1" ht="15.75" thickTop="1" x14ac:dyDescent="0.25">
      <c r="A5221" s="51" t="str">
        <f t="shared" si="81"/>
        <v>A</v>
      </c>
      <c r="B5221" s="56" t="s">
        <v>258</v>
      </c>
      <c r="C5221" s="57" t="s">
        <v>10</v>
      </c>
      <c r="D5221" s="58">
        <v>49.755389999999998</v>
      </c>
      <c r="E5221" s="58">
        <v>49.755389999999998</v>
      </c>
      <c r="F5221" s="58">
        <v>0</v>
      </c>
    </row>
    <row r="5222" spans="1:6" s="55" customFormat="1" x14ac:dyDescent="0.25">
      <c r="A5222" s="51" t="str">
        <f t="shared" si="81"/>
        <v>A</v>
      </c>
      <c r="B5222" s="59" t="s">
        <v>258</v>
      </c>
      <c r="C5222" s="60" t="s">
        <v>14</v>
      </c>
      <c r="D5222" s="61">
        <v>49.755389999999998</v>
      </c>
      <c r="E5222" s="61">
        <v>49.755389999999998</v>
      </c>
      <c r="F5222" s="61">
        <v>0</v>
      </c>
    </row>
    <row r="5223" spans="1:6" s="55" customFormat="1" ht="36.75" thickBot="1" x14ac:dyDescent="0.3">
      <c r="A5223" s="51" t="str">
        <f t="shared" si="81"/>
        <v>A</v>
      </c>
      <c r="B5223" s="52" t="s">
        <v>2299</v>
      </c>
      <c r="C5223" s="53" t="s">
        <v>2300</v>
      </c>
      <c r="D5223" s="54">
        <v>44.951550000000005</v>
      </c>
      <c r="E5223" s="54">
        <v>44.951550000000005</v>
      </c>
      <c r="F5223" s="54">
        <v>0</v>
      </c>
    </row>
    <row r="5224" spans="1:6" s="55" customFormat="1" ht="15.75" thickTop="1" x14ac:dyDescent="0.25">
      <c r="A5224" s="51" t="str">
        <f t="shared" si="81"/>
        <v>A</v>
      </c>
      <c r="B5224" s="56" t="s">
        <v>258</v>
      </c>
      <c r="C5224" s="57" t="s">
        <v>10</v>
      </c>
      <c r="D5224" s="58">
        <v>44.951550000000005</v>
      </c>
      <c r="E5224" s="58">
        <v>44.951550000000005</v>
      </c>
      <c r="F5224" s="58">
        <v>0</v>
      </c>
    </row>
    <row r="5225" spans="1:6" s="55" customFormat="1" x14ac:dyDescent="0.25">
      <c r="A5225" s="51" t="str">
        <f t="shared" si="81"/>
        <v>A</v>
      </c>
      <c r="B5225" s="59" t="s">
        <v>258</v>
      </c>
      <c r="C5225" s="60" t="s">
        <v>14</v>
      </c>
      <c r="D5225" s="61">
        <v>44.951550000000005</v>
      </c>
      <c r="E5225" s="61">
        <v>44.951550000000005</v>
      </c>
      <c r="F5225" s="61">
        <v>0</v>
      </c>
    </row>
    <row r="5226" spans="1:6" s="55" customFormat="1" ht="36.75" thickBot="1" x14ac:dyDescent="0.3">
      <c r="A5226" s="51" t="str">
        <f t="shared" si="81"/>
        <v>A</v>
      </c>
      <c r="B5226" s="52" t="s">
        <v>2301</v>
      </c>
      <c r="C5226" s="53" t="s">
        <v>2302</v>
      </c>
      <c r="D5226" s="54">
        <v>12.18</v>
      </c>
      <c r="E5226" s="54">
        <v>12.18</v>
      </c>
      <c r="F5226" s="54">
        <v>0</v>
      </c>
    </row>
    <row r="5227" spans="1:6" s="55" customFormat="1" ht="15.75" thickTop="1" x14ac:dyDescent="0.25">
      <c r="A5227" s="51" t="str">
        <f t="shared" si="81"/>
        <v>A</v>
      </c>
      <c r="B5227" s="56" t="s">
        <v>258</v>
      </c>
      <c r="C5227" s="57" t="s">
        <v>10</v>
      </c>
      <c r="D5227" s="58">
        <v>12.18</v>
      </c>
      <c r="E5227" s="58">
        <v>12.18</v>
      </c>
      <c r="F5227" s="58">
        <v>0</v>
      </c>
    </row>
    <row r="5228" spans="1:6" s="55" customFormat="1" x14ac:dyDescent="0.25">
      <c r="A5228" s="51" t="str">
        <f t="shared" si="81"/>
        <v>A</v>
      </c>
      <c r="B5228" s="59" t="s">
        <v>258</v>
      </c>
      <c r="C5228" s="60" t="s">
        <v>14</v>
      </c>
      <c r="D5228" s="61">
        <v>12.18</v>
      </c>
      <c r="E5228" s="61">
        <v>12.18</v>
      </c>
      <c r="F5228" s="61">
        <v>0</v>
      </c>
    </row>
    <row r="5229" spans="1:6" s="55" customFormat="1" ht="18.75" thickBot="1" x14ac:dyDescent="0.3">
      <c r="A5229" s="51" t="str">
        <f t="shared" si="81"/>
        <v>A</v>
      </c>
      <c r="B5229" s="52" t="s">
        <v>2303</v>
      </c>
      <c r="C5229" s="53" t="s">
        <v>2304</v>
      </c>
      <c r="D5229" s="54">
        <v>65.961489999999998</v>
      </c>
      <c r="E5229" s="54">
        <v>65.961489999999998</v>
      </c>
      <c r="F5229" s="54">
        <v>0</v>
      </c>
    </row>
    <row r="5230" spans="1:6" s="55" customFormat="1" ht="15.75" thickTop="1" x14ac:dyDescent="0.25">
      <c r="A5230" s="51" t="str">
        <f t="shared" si="81"/>
        <v>A</v>
      </c>
      <c r="B5230" s="56" t="s">
        <v>258</v>
      </c>
      <c r="C5230" s="57" t="s">
        <v>10</v>
      </c>
      <c r="D5230" s="58">
        <v>64.761489999999995</v>
      </c>
      <c r="E5230" s="58">
        <v>64.761489999999995</v>
      </c>
      <c r="F5230" s="58">
        <v>0</v>
      </c>
    </row>
    <row r="5231" spans="1:6" s="55" customFormat="1" x14ac:dyDescent="0.25">
      <c r="A5231" s="51" t="str">
        <f t="shared" si="81"/>
        <v>A</v>
      </c>
      <c r="B5231" s="59" t="s">
        <v>258</v>
      </c>
      <c r="C5231" s="60" t="s">
        <v>14</v>
      </c>
      <c r="D5231" s="61">
        <v>64.761489999999995</v>
      </c>
      <c r="E5231" s="61">
        <v>64.761489999999995</v>
      </c>
      <c r="F5231" s="61">
        <v>0</v>
      </c>
    </row>
    <row r="5232" spans="1:6" s="55" customFormat="1" x14ac:dyDescent="0.25">
      <c r="A5232" s="51" t="str">
        <f t="shared" si="81"/>
        <v>A</v>
      </c>
      <c r="B5232" s="56" t="s">
        <v>258</v>
      </c>
      <c r="C5232" s="57" t="s">
        <v>17</v>
      </c>
      <c r="D5232" s="58">
        <v>1.2</v>
      </c>
      <c r="E5232" s="58">
        <v>1.2</v>
      </c>
      <c r="F5232" s="58">
        <v>0</v>
      </c>
    </row>
    <row r="5233" spans="1:6" s="55" customFormat="1" ht="54.75" thickBot="1" x14ac:dyDescent="0.3">
      <c r="A5233" s="51" t="str">
        <f t="shared" si="81"/>
        <v>A</v>
      </c>
      <c r="B5233" s="52" t="s">
        <v>2305</v>
      </c>
      <c r="C5233" s="53" t="s">
        <v>2306</v>
      </c>
      <c r="D5233" s="54">
        <v>99.943169999999995</v>
      </c>
      <c r="E5233" s="54">
        <v>99.943169999999995</v>
      </c>
      <c r="F5233" s="54">
        <v>0</v>
      </c>
    </row>
    <row r="5234" spans="1:6" s="55" customFormat="1" ht="15.75" thickTop="1" x14ac:dyDescent="0.25">
      <c r="A5234" s="51" t="str">
        <f t="shared" si="81"/>
        <v>A</v>
      </c>
      <c r="B5234" s="56" t="s">
        <v>258</v>
      </c>
      <c r="C5234" s="57" t="s">
        <v>10</v>
      </c>
      <c r="D5234" s="58">
        <v>99.943169999999995</v>
      </c>
      <c r="E5234" s="58">
        <v>99.943169999999995</v>
      </c>
      <c r="F5234" s="58">
        <v>0</v>
      </c>
    </row>
    <row r="5235" spans="1:6" s="55" customFormat="1" x14ac:dyDescent="0.25">
      <c r="A5235" s="51" t="str">
        <f t="shared" si="81"/>
        <v>A</v>
      </c>
      <c r="B5235" s="59" t="s">
        <v>258</v>
      </c>
      <c r="C5235" s="60" t="s">
        <v>14</v>
      </c>
      <c r="D5235" s="61">
        <v>99.943169999999995</v>
      </c>
      <c r="E5235" s="61">
        <v>99.943169999999995</v>
      </c>
      <c r="F5235" s="61">
        <v>0</v>
      </c>
    </row>
    <row r="5236" spans="1:6" s="55" customFormat="1" ht="36.75" thickBot="1" x14ac:dyDescent="0.3">
      <c r="A5236" s="51" t="str">
        <f t="shared" si="81"/>
        <v>A</v>
      </c>
      <c r="B5236" s="52" t="s">
        <v>2307</v>
      </c>
      <c r="C5236" s="53" t="s">
        <v>2308</v>
      </c>
      <c r="D5236" s="54">
        <v>74.957429999999988</v>
      </c>
      <c r="E5236" s="54">
        <v>74.957429999999988</v>
      </c>
      <c r="F5236" s="54">
        <v>0</v>
      </c>
    </row>
    <row r="5237" spans="1:6" s="55" customFormat="1" ht="15.75" thickTop="1" x14ac:dyDescent="0.25">
      <c r="A5237" s="51" t="str">
        <f t="shared" si="81"/>
        <v>A</v>
      </c>
      <c r="B5237" s="56" t="s">
        <v>258</v>
      </c>
      <c r="C5237" s="57" t="s">
        <v>10</v>
      </c>
      <c r="D5237" s="58">
        <v>74.957429999999988</v>
      </c>
      <c r="E5237" s="58">
        <v>74.957429999999988</v>
      </c>
      <c r="F5237" s="58">
        <v>0</v>
      </c>
    </row>
    <row r="5238" spans="1:6" s="55" customFormat="1" x14ac:dyDescent="0.25">
      <c r="A5238" s="51" t="str">
        <f t="shared" si="81"/>
        <v>A</v>
      </c>
      <c r="B5238" s="59" t="s">
        <v>258</v>
      </c>
      <c r="C5238" s="60" t="s">
        <v>14</v>
      </c>
      <c r="D5238" s="61">
        <v>74.957429999999988</v>
      </c>
      <c r="E5238" s="61">
        <v>74.957429999999988</v>
      </c>
      <c r="F5238" s="61">
        <v>0</v>
      </c>
    </row>
    <row r="5239" spans="1:6" s="55" customFormat="1" ht="54.75" thickBot="1" x14ac:dyDescent="0.3">
      <c r="A5239" s="51" t="str">
        <f t="shared" si="81"/>
        <v>A</v>
      </c>
      <c r="B5239" s="52" t="s">
        <v>2309</v>
      </c>
      <c r="C5239" s="53" t="s">
        <v>2310</v>
      </c>
      <c r="D5239" s="54">
        <v>14.78645</v>
      </c>
      <c r="E5239" s="54">
        <v>14.78645</v>
      </c>
      <c r="F5239" s="54">
        <v>0</v>
      </c>
    </row>
    <row r="5240" spans="1:6" s="55" customFormat="1" ht="15.75" thickTop="1" x14ac:dyDescent="0.25">
      <c r="A5240" s="51" t="str">
        <f t="shared" si="81"/>
        <v>A</v>
      </c>
      <c r="B5240" s="56" t="s">
        <v>258</v>
      </c>
      <c r="C5240" s="57" t="s">
        <v>10</v>
      </c>
      <c r="D5240" s="58">
        <v>14.78645</v>
      </c>
      <c r="E5240" s="58">
        <v>14.78645</v>
      </c>
      <c r="F5240" s="58">
        <v>0</v>
      </c>
    </row>
    <row r="5241" spans="1:6" s="55" customFormat="1" x14ac:dyDescent="0.25">
      <c r="A5241" s="51" t="str">
        <f t="shared" si="81"/>
        <v>A</v>
      </c>
      <c r="B5241" s="59" t="s">
        <v>258</v>
      </c>
      <c r="C5241" s="60" t="s">
        <v>14</v>
      </c>
      <c r="D5241" s="61">
        <v>14.78645</v>
      </c>
      <c r="E5241" s="61">
        <v>14.78645</v>
      </c>
      <c r="F5241" s="61">
        <v>0</v>
      </c>
    </row>
    <row r="5242" spans="1:6" s="55" customFormat="1" ht="54.75" thickBot="1" x14ac:dyDescent="0.3">
      <c r="A5242" s="51" t="str">
        <f t="shared" si="81"/>
        <v>A</v>
      </c>
      <c r="B5242" s="52" t="s">
        <v>2311</v>
      </c>
      <c r="C5242" s="53" t="s">
        <v>2312</v>
      </c>
      <c r="D5242" s="54">
        <v>43.225239999999999</v>
      </c>
      <c r="E5242" s="54">
        <v>43.225239999999999</v>
      </c>
      <c r="F5242" s="54">
        <v>0</v>
      </c>
    </row>
    <row r="5243" spans="1:6" s="55" customFormat="1" ht="15.75" thickTop="1" x14ac:dyDescent="0.25">
      <c r="A5243" s="51" t="str">
        <f t="shared" si="81"/>
        <v>A</v>
      </c>
      <c r="B5243" s="56" t="s">
        <v>258</v>
      </c>
      <c r="C5243" s="57" t="s">
        <v>10</v>
      </c>
      <c r="D5243" s="58">
        <v>43.225239999999999</v>
      </c>
      <c r="E5243" s="58">
        <v>43.225239999999999</v>
      </c>
      <c r="F5243" s="58">
        <v>0</v>
      </c>
    </row>
    <row r="5244" spans="1:6" s="55" customFormat="1" x14ac:dyDescent="0.25">
      <c r="A5244" s="51" t="str">
        <f t="shared" si="81"/>
        <v>A</v>
      </c>
      <c r="B5244" s="59" t="s">
        <v>258</v>
      </c>
      <c r="C5244" s="60" t="s">
        <v>14</v>
      </c>
      <c r="D5244" s="61">
        <v>43.225239999999999</v>
      </c>
      <c r="E5244" s="61">
        <v>43.225239999999999</v>
      </c>
      <c r="F5244" s="61">
        <v>0</v>
      </c>
    </row>
    <row r="5245" spans="1:6" s="55" customFormat="1" ht="36.75" thickBot="1" x14ac:dyDescent="0.3">
      <c r="A5245" s="51" t="str">
        <f t="shared" si="81"/>
        <v>A</v>
      </c>
      <c r="B5245" s="52" t="s">
        <v>2313</v>
      </c>
      <c r="C5245" s="53" t="s">
        <v>2314</v>
      </c>
      <c r="D5245" s="54">
        <v>14</v>
      </c>
      <c r="E5245" s="54">
        <v>14</v>
      </c>
      <c r="F5245" s="54">
        <v>0</v>
      </c>
    </row>
    <row r="5246" spans="1:6" s="55" customFormat="1" ht="15.75" thickTop="1" x14ac:dyDescent="0.25">
      <c r="A5246" s="51" t="str">
        <f t="shared" si="81"/>
        <v>A</v>
      </c>
      <c r="B5246" s="56" t="s">
        <v>258</v>
      </c>
      <c r="C5246" s="57" t="s">
        <v>10</v>
      </c>
      <c r="D5246" s="58">
        <v>14</v>
      </c>
      <c r="E5246" s="58">
        <v>14</v>
      </c>
      <c r="F5246" s="58">
        <v>0</v>
      </c>
    </row>
    <row r="5247" spans="1:6" s="55" customFormat="1" x14ac:dyDescent="0.25">
      <c r="A5247" s="51" t="str">
        <f t="shared" si="81"/>
        <v>A</v>
      </c>
      <c r="B5247" s="59" t="s">
        <v>258</v>
      </c>
      <c r="C5247" s="60" t="s">
        <v>14</v>
      </c>
      <c r="D5247" s="61">
        <v>14</v>
      </c>
      <c r="E5247" s="61">
        <v>14</v>
      </c>
      <c r="F5247" s="61">
        <v>0</v>
      </c>
    </row>
    <row r="5248" spans="1:6" s="55" customFormat="1" ht="18.75" thickBot="1" x14ac:dyDescent="0.3">
      <c r="A5248" s="51" t="str">
        <f t="shared" si="81"/>
        <v>A</v>
      </c>
      <c r="B5248" s="52" t="s">
        <v>2315</v>
      </c>
      <c r="C5248" s="53" t="s">
        <v>2316</v>
      </c>
      <c r="D5248" s="54">
        <v>333.96836999999999</v>
      </c>
      <c r="E5248" s="54">
        <v>333.96836999999999</v>
      </c>
      <c r="F5248" s="54">
        <v>0</v>
      </c>
    </row>
    <row r="5249" spans="1:6" s="55" customFormat="1" ht="15.75" thickTop="1" x14ac:dyDescent="0.25">
      <c r="A5249" s="51" t="str">
        <f t="shared" si="81"/>
        <v>A</v>
      </c>
      <c r="B5249" s="56" t="s">
        <v>258</v>
      </c>
      <c r="C5249" s="57" t="s">
        <v>10</v>
      </c>
      <c r="D5249" s="58">
        <v>333.26837</v>
      </c>
      <c r="E5249" s="58">
        <v>333.26837</v>
      </c>
      <c r="F5249" s="58">
        <v>0</v>
      </c>
    </row>
    <row r="5250" spans="1:6" s="55" customFormat="1" x14ac:dyDescent="0.25">
      <c r="A5250" s="51" t="str">
        <f t="shared" si="81"/>
        <v>A</v>
      </c>
      <c r="B5250" s="59" t="s">
        <v>258</v>
      </c>
      <c r="C5250" s="60" t="s">
        <v>14</v>
      </c>
      <c r="D5250" s="61">
        <v>333.26837</v>
      </c>
      <c r="E5250" s="61">
        <v>333.26837</v>
      </c>
      <c r="F5250" s="61">
        <v>0</v>
      </c>
    </row>
    <row r="5251" spans="1:6" s="55" customFormat="1" x14ac:dyDescent="0.25">
      <c r="A5251" s="51" t="str">
        <f t="shared" si="81"/>
        <v>A</v>
      </c>
      <c r="B5251" s="56" t="s">
        <v>258</v>
      </c>
      <c r="C5251" s="57" t="s">
        <v>17</v>
      </c>
      <c r="D5251" s="58">
        <v>0.7</v>
      </c>
      <c r="E5251" s="58">
        <v>0.7</v>
      </c>
      <c r="F5251" s="58">
        <v>0</v>
      </c>
    </row>
    <row r="5252" spans="1:6" s="55" customFormat="1" ht="72.75" thickBot="1" x14ac:dyDescent="0.3">
      <c r="A5252" s="51" t="str">
        <f t="shared" ref="A5252:A5315" si="82">IF(OR(D5252&lt;&gt;0,),"A","B")</f>
        <v>A</v>
      </c>
      <c r="B5252" s="52" t="s">
        <v>2317</v>
      </c>
      <c r="C5252" s="53" t="s">
        <v>2318</v>
      </c>
      <c r="D5252" s="54">
        <v>72.910520000000005</v>
      </c>
      <c r="E5252" s="54">
        <v>72.910520000000005</v>
      </c>
      <c r="F5252" s="54">
        <v>0</v>
      </c>
    </row>
    <row r="5253" spans="1:6" s="55" customFormat="1" ht="15.75" thickTop="1" x14ac:dyDescent="0.25">
      <c r="A5253" s="51" t="str">
        <f t="shared" si="82"/>
        <v>A</v>
      </c>
      <c r="B5253" s="56" t="s">
        <v>258</v>
      </c>
      <c r="C5253" s="57" t="s">
        <v>10</v>
      </c>
      <c r="D5253" s="58">
        <v>72.910520000000005</v>
      </c>
      <c r="E5253" s="58">
        <v>72.910520000000005</v>
      </c>
      <c r="F5253" s="58">
        <v>0</v>
      </c>
    </row>
    <row r="5254" spans="1:6" s="55" customFormat="1" x14ac:dyDescent="0.25">
      <c r="A5254" s="51" t="str">
        <f t="shared" si="82"/>
        <v>A</v>
      </c>
      <c r="B5254" s="59" t="s">
        <v>258</v>
      </c>
      <c r="C5254" s="60" t="s">
        <v>14</v>
      </c>
      <c r="D5254" s="61">
        <v>72.910520000000005</v>
      </c>
      <c r="E5254" s="61">
        <v>72.910520000000005</v>
      </c>
      <c r="F5254" s="61">
        <v>0</v>
      </c>
    </row>
    <row r="5255" spans="1:6" s="55" customFormat="1" ht="36.75" thickBot="1" x14ac:dyDescent="0.3">
      <c r="A5255" s="51" t="str">
        <f t="shared" si="82"/>
        <v>A</v>
      </c>
      <c r="B5255" s="52" t="s">
        <v>2319</v>
      </c>
      <c r="C5255" s="53" t="s">
        <v>2320</v>
      </c>
      <c r="D5255" s="54">
        <v>72.23142</v>
      </c>
      <c r="E5255" s="54">
        <v>72.23142</v>
      </c>
      <c r="F5255" s="54">
        <v>0</v>
      </c>
    </row>
    <row r="5256" spans="1:6" s="55" customFormat="1" ht="15.75" thickTop="1" x14ac:dyDescent="0.25">
      <c r="A5256" s="51" t="str">
        <f t="shared" si="82"/>
        <v>A</v>
      </c>
      <c r="B5256" s="56" t="s">
        <v>258</v>
      </c>
      <c r="C5256" s="57" t="s">
        <v>10</v>
      </c>
      <c r="D5256" s="58">
        <v>72.23142</v>
      </c>
      <c r="E5256" s="58">
        <v>72.23142</v>
      </c>
      <c r="F5256" s="58">
        <v>0</v>
      </c>
    </row>
    <row r="5257" spans="1:6" s="55" customFormat="1" x14ac:dyDescent="0.25">
      <c r="A5257" s="51" t="str">
        <f t="shared" si="82"/>
        <v>A</v>
      </c>
      <c r="B5257" s="59" t="s">
        <v>258</v>
      </c>
      <c r="C5257" s="60" t="s">
        <v>14</v>
      </c>
      <c r="D5257" s="61">
        <v>72.23142</v>
      </c>
      <c r="E5257" s="61">
        <v>72.23142</v>
      </c>
      <c r="F5257" s="61">
        <v>0</v>
      </c>
    </row>
    <row r="5258" spans="1:6" s="55" customFormat="1" ht="54.75" thickBot="1" x14ac:dyDescent="0.3">
      <c r="A5258" s="51" t="str">
        <f t="shared" si="82"/>
        <v>A</v>
      </c>
      <c r="B5258" s="52" t="s">
        <v>2321</v>
      </c>
      <c r="C5258" s="53" t="s">
        <v>2322</v>
      </c>
      <c r="D5258" s="54">
        <v>22.600860000000001</v>
      </c>
      <c r="E5258" s="54">
        <v>22.600860000000001</v>
      </c>
      <c r="F5258" s="54">
        <v>0</v>
      </c>
    </row>
    <row r="5259" spans="1:6" s="55" customFormat="1" ht="15.75" thickTop="1" x14ac:dyDescent="0.25">
      <c r="A5259" s="51" t="str">
        <f t="shared" si="82"/>
        <v>A</v>
      </c>
      <c r="B5259" s="56" t="s">
        <v>258</v>
      </c>
      <c r="C5259" s="57" t="s">
        <v>10</v>
      </c>
      <c r="D5259" s="58">
        <v>22.600860000000001</v>
      </c>
      <c r="E5259" s="58">
        <v>22.600860000000001</v>
      </c>
      <c r="F5259" s="58">
        <v>0</v>
      </c>
    </row>
    <row r="5260" spans="1:6" s="55" customFormat="1" x14ac:dyDescent="0.25">
      <c r="A5260" s="51" t="str">
        <f t="shared" si="82"/>
        <v>A</v>
      </c>
      <c r="B5260" s="59" t="s">
        <v>258</v>
      </c>
      <c r="C5260" s="60" t="s">
        <v>14</v>
      </c>
      <c r="D5260" s="61">
        <v>22.600860000000001</v>
      </c>
      <c r="E5260" s="61">
        <v>22.600860000000001</v>
      </c>
      <c r="F5260" s="61">
        <v>0</v>
      </c>
    </row>
    <row r="5261" spans="1:6" s="55" customFormat="1" ht="36.75" thickBot="1" x14ac:dyDescent="0.3">
      <c r="A5261" s="51" t="str">
        <f t="shared" si="82"/>
        <v>A</v>
      </c>
      <c r="B5261" s="52" t="s">
        <v>2323</v>
      </c>
      <c r="C5261" s="53" t="s">
        <v>2324</v>
      </c>
      <c r="D5261" s="54">
        <v>12.5</v>
      </c>
      <c r="E5261" s="54">
        <v>12.5</v>
      </c>
      <c r="F5261" s="54">
        <v>0</v>
      </c>
    </row>
    <row r="5262" spans="1:6" s="55" customFormat="1" ht="15.75" thickTop="1" x14ac:dyDescent="0.25">
      <c r="A5262" s="51" t="str">
        <f t="shared" si="82"/>
        <v>A</v>
      </c>
      <c r="B5262" s="56" t="s">
        <v>258</v>
      </c>
      <c r="C5262" s="57" t="s">
        <v>10</v>
      </c>
      <c r="D5262" s="58">
        <v>12.5</v>
      </c>
      <c r="E5262" s="58">
        <v>12.5</v>
      </c>
      <c r="F5262" s="58">
        <v>0</v>
      </c>
    </row>
    <row r="5263" spans="1:6" s="55" customFormat="1" x14ac:dyDescent="0.25">
      <c r="A5263" s="51" t="str">
        <f t="shared" si="82"/>
        <v>A</v>
      </c>
      <c r="B5263" s="59" t="s">
        <v>258</v>
      </c>
      <c r="C5263" s="60" t="s">
        <v>14</v>
      </c>
      <c r="D5263" s="61">
        <v>12.5</v>
      </c>
      <c r="E5263" s="61">
        <v>12.5</v>
      </c>
      <c r="F5263" s="61">
        <v>0</v>
      </c>
    </row>
    <row r="5264" spans="1:6" s="55" customFormat="1" ht="36.75" thickBot="1" x14ac:dyDescent="0.3">
      <c r="A5264" s="51" t="str">
        <f t="shared" si="82"/>
        <v>A</v>
      </c>
      <c r="B5264" s="52" t="s">
        <v>2325</v>
      </c>
      <c r="C5264" s="53" t="s">
        <v>2326</v>
      </c>
      <c r="D5264" s="54">
        <v>66.17</v>
      </c>
      <c r="E5264" s="54">
        <v>66.17</v>
      </c>
      <c r="F5264" s="54">
        <v>0</v>
      </c>
    </row>
    <row r="5265" spans="1:6" s="55" customFormat="1" ht="15.75" thickTop="1" x14ac:dyDescent="0.25">
      <c r="A5265" s="51" t="str">
        <f t="shared" si="82"/>
        <v>A</v>
      </c>
      <c r="B5265" s="56" t="s">
        <v>258</v>
      </c>
      <c r="C5265" s="57" t="s">
        <v>10</v>
      </c>
      <c r="D5265" s="58">
        <v>66.17</v>
      </c>
      <c r="E5265" s="58">
        <v>66.17</v>
      </c>
      <c r="F5265" s="58">
        <v>0</v>
      </c>
    </row>
    <row r="5266" spans="1:6" s="55" customFormat="1" x14ac:dyDescent="0.25">
      <c r="A5266" s="51" t="str">
        <f t="shared" si="82"/>
        <v>A</v>
      </c>
      <c r="B5266" s="59" t="s">
        <v>258</v>
      </c>
      <c r="C5266" s="60" t="s">
        <v>14</v>
      </c>
      <c r="D5266" s="61">
        <v>66.17</v>
      </c>
      <c r="E5266" s="61">
        <v>66.17</v>
      </c>
      <c r="F5266" s="61">
        <v>0</v>
      </c>
    </row>
    <row r="5267" spans="1:6" s="55" customFormat="1" ht="54.75" thickBot="1" x14ac:dyDescent="0.3">
      <c r="A5267" s="51" t="str">
        <f t="shared" si="82"/>
        <v>A</v>
      </c>
      <c r="B5267" s="52" t="s">
        <v>2327</v>
      </c>
      <c r="C5267" s="53" t="s">
        <v>2328</v>
      </c>
      <c r="D5267" s="54">
        <v>17.497499999999999</v>
      </c>
      <c r="E5267" s="54">
        <v>17.497499999999999</v>
      </c>
      <c r="F5267" s="54">
        <v>0</v>
      </c>
    </row>
    <row r="5268" spans="1:6" s="55" customFormat="1" ht="15.75" thickTop="1" x14ac:dyDescent="0.25">
      <c r="A5268" s="51" t="str">
        <f t="shared" si="82"/>
        <v>A</v>
      </c>
      <c r="B5268" s="56" t="s">
        <v>258</v>
      </c>
      <c r="C5268" s="57" t="s">
        <v>10</v>
      </c>
      <c r="D5268" s="58">
        <v>17.497499999999999</v>
      </c>
      <c r="E5268" s="58">
        <v>17.497499999999999</v>
      </c>
      <c r="F5268" s="58">
        <v>0</v>
      </c>
    </row>
    <row r="5269" spans="1:6" s="55" customFormat="1" x14ac:dyDescent="0.25">
      <c r="A5269" s="51" t="str">
        <f t="shared" si="82"/>
        <v>A</v>
      </c>
      <c r="B5269" s="59" t="s">
        <v>258</v>
      </c>
      <c r="C5269" s="60" t="s">
        <v>14</v>
      </c>
      <c r="D5269" s="61">
        <v>17.497499999999999</v>
      </c>
      <c r="E5269" s="61">
        <v>17.497499999999999</v>
      </c>
      <c r="F5269" s="61">
        <v>0</v>
      </c>
    </row>
    <row r="5270" spans="1:6" s="55" customFormat="1" ht="54.75" thickBot="1" x14ac:dyDescent="0.3">
      <c r="A5270" s="51" t="str">
        <f t="shared" si="82"/>
        <v>A</v>
      </c>
      <c r="B5270" s="52" t="s">
        <v>2329</v>
      </c>
      <c r="C5270" s="53" t="s">
        <v>2330</v>
      </c>
      <c r="D5270" s="54">
        <v>22.202000000000002</v>
      </c>
      <c r="E5270" s="54">
        <v>22.202000000000002</v>
      </c>
      <c r="F5270" s="54">
        <v>0</v>
      </c>
    </row>
    <row r="5271" spans="1:6" s="55" customFormat="1" ht="15.75" thickTop="1" x14ac:dyDescent="0.25">
      <c r="A5271" s="51" t="str">
        <f t="shared" si="82"/>
        <v>A</v>
      </c>
      <c r="B5271" s="56" t="s">
        <v>258</v>
      </c>
      <c r="C5271" s="57" t="s">
        <v>10</v>
      </c>
      <c r="D5271" s="58">
        <v>22.202000000000002</v>
      </c>
      <c r="E5271" s="58">
        <v>22.202000000000002</v>
      </c>
      <c r="F5271" s="58">
        <v>0</v>
      </c>
    </row>
    <row r="5272" spans="1:6" s="55" customFormat="1" x14ac:dyDescent="0.25">
      <c r="A5272" s="51" t="str">
        <f t="shared" si="82"/>
        <v>A</v>
      </c>
      <c r="B5272" s="59" t="s">
        <v>258</v>
      </c>
      <c r="C5272" s="60" t="s">
        <v>14</v>
      </c>
      <c r="D5272" s="61">
        <v>22.202000000000002</v>
      </c>
      <c r="E5272" s="61">
        <v>22.202000000000002</v>
      </c>
      <c r="F5272" s="61">
        <v>0</v>
      </c>
    </row>
    <row r="5273" spans="1:6" s="55" customFormat="1" ht="36.75" thickBot="1" x14ac:dyDescent="0.3">
      <c r="A5273" s="51" t="str">
        <f t="shared" si="82"/>
        <v>A</v>
      </c>
      <c r="B5273" s="52" t="s">
        <v>2331</v>
      </c>
      <c r="C5273" s="53" t="s">
        <v>2332</v>
      </c>
      <c r="D5273" s="54">
        <v>7.6071499999999999</v>
      </c>
      <c r="E5273" s="54">
        <v>7.6071499999999999</v>
      </c>
      <c r="F5273" s="54">
        <v>0</v>
      </c>
    </row>
    <row r="5274" spans="1:6" s="55" customFormat="1" ht="15.75" thickTop="1" x14ac:dyDescent="0.25">
      <c r="A5274" s="51" t="str">
        <f t="shared" si="82"/>
        <v>A</v>
      </c>
      <c r="B5274" s="56" t="s">
        <v>258</v>
      </c>
      <c r="C5274" s="57" t="s">
        <v>10</v>
      </c>
      <c r="D5274" s="58">
        <v>7.6071499999999999</v>
      </c>
      <c r="E5274" s="58">
        <v>7.6071499999999999</v>
      </c>
      <c r="F5274" s="58">
        <v>0</v>
      </c>
    </row>
    <row r="5275" spans="1:6" s="55" customFormat="1" x14ac:dyDescent="0.25">
      <c r="A5275" s="51" t="str">
        <f t="shared" si="82"/>
        <v>A</v>
      </c>
      <c r="B5275" s="59" t="s">
        <v>258</v>
      </c>
      <c r="C5275" s="60" t="s">
        <v>14</v>
      </c>
      <c r="D5275" s="61">
        <v>7.6071499999999999</v>
      </c>
      <c r="E5275" s="61">
        <v>7.6071499999999999</v>
      </c>
      <c r="F5275" s="61">
        <v>0</v>
      </c>
    </row>
    <row r="5276" spans="1:6" s="55" customFormat="1" ht="36.75" thickBot="1" x14ac:dyDescent="0.3">
      <c r="A5276" s="51" t="str">
        <f t="shared" si="82"/>
        <v>A</v>
      </c>
      <c r="B5276" s="52" t="s">
        <v>2333</v>
      </c>
      <c r="C5276" s="53" t="s">
        <v>2334</v>
      </c>
      <c r="D5276" s="54">
        <v>21.93552</v>
      </c>
      <c r="E5276" s="54">
        <v>21.93552</v>
      </c>
      <c r="F5276" s="54">
        <v>0</v>
      </c>
    </row>
    <row r="5277" spans="1:6" s="55" customFormat="1" ht="15.75" thickTop="1" x14ac:dyDescent="0.25">
      <c r="A5277" s="51" t="str">
        <f t="shared" si="82"/>
        <v>A</v>
      </c>
      <c r="B5277" s="56" t="s">
        <v>258</v>
      </c>
      <c r="C5277" s="57" t="s">
        <v>10</v>
      </c>
      <c r="D5277" s="58">
        <v>21.93552</v>
      </c>
      <c r="E5277" s="58">
        <v>21.93552</v>
      </c>
      <c r="F5277" s="58">
        <v>0</v>
      </c>
    </row>
    <row r="5278" spans="1:6" s="55" customFormat="1" x14ac:dyDescent="0.25">
      <c r="A5278" s="51" t="str">
        <f t="shared" si="82"/>
        <v>A</v>
      </c>
      <c r="B5278" s="59" t="s">
        <v>258</v>
      </c>
      <c r="C5278" s="60" t="s">
        <v>14</v>
      </c>
      <c r="D5278" s="61">
        <v>21.93552</v>
      </c>
      <c r="E5278" s="61">
        <v>21.93552</v>
      </c>
      <c r="F5278" s="61">
        <v>0</v>
      </c>
    </row>
    <row r="5279" spans="1:6" s="55" customFormat="1" ht="18.75" thickBot="1" x14ac:dyDescent="0.3">
      <c r="A5279" s="51" t="str">
        <f t="shared" si="82"/>
        <v>A</v>
      </c>
      <c r="B5279" s="52" t="s">
        <v>2335</v>
      </c>
      <c r="C5279" s="53" t="s">
        <v>2336</v>
      </c>
      <c r="D5279" s="54">
        <v>22.537500000000001</v>
      </c>
      <c r="E5279" s="54">
        <v>22.537500000000001</v>
      </c>
      <c r="F5279" s="54">
        <v>0</v>
      </c>
    </row>
    <row r="5280" spans="1:6" s="55" customFormat="1" ht="15.75" thickTop="1" x14ac:dyDescent="0.25">
      <c r="A5280" s="51" t="str">
        <f t="shared" si="82"/>
        <v>A</v>
      </c>
      <c r="B5280" s="56" t="s">
        <v>258</v>
      </c>
      <c r="C5280" s="57" t="s">
        <v>10</v>
      </c>
      <c r="D5280" s="58">
        <v>22.537500000000001</v>
      </c>
      <c r="E5280" s="58">
        <v>22.537500000000001</v>
      </c>
      <c r="F5280" s="58">
        <v>0</v>
      </c>
    </row>
    <row r="5281" spans="1:6" s="55" customFormat="1" x14ac:dyDescent="0.25">
      <c r="A5281" s="51" t="str">
        <f t="shared" si="82"/>
        <v>A</v>
      </c>
      <c r="B5281" s="59" t="s">
        <v>258</v>
      </c>
      <c r="C5281" s="60" t="s">
        <v>14</v>
      </c>
      <c r="D5281" s="61">
        <v>22.537500000000001</v>
      </c>
      <c r="E5281" s="61">
        <v>22.537500000000001</v>
      </c>
      <c r="F5281" s="61">
        <v>0</v>
      </c>
    </row>
    <row r="5282" spans="1:6" s="55" customFormat="1" ht="18.75" thickBot="1" x14ac:dyDescent="0.3">
      <c r="A5282" s="51" t="str">
        <f t="shared" si="82"/>
        <v>A</v>
      </c>
      <c r="B5282" s="52" t="s">
        <v>2337</v>
      </c>
      <c r="C5282" s="53" t="s">
        <v>2338</v>
      </c>
      <c r="D5282" s="54">
        <v>30.147869999999998</v>
      </c>
      <c r="E5282" s="54">
        <v>30.147869999999998</v>
      </c>
      <c r="F5282" s="54">
        <v>0</v>
      </c>
    </row>
    <row r="5283" spans="1:6" s="55" customFormat="1" ht="15.75" thickTop="1" x14ac:dyDescent="0.25">
      <c r="A5283" s="51" t="str">
        <f t="shared" si="82"/>
        <v>A</v>
      </c>
      <c r="B5283" s="56" t="s">
        <v>258</v>
      </c>
      <c r="C5283" s="57" t="s">
        <v>10</v>
      </c>
      <c r="D5283" s="58">
        <v>30.147869999999998</v>
      </c>
      <c r="E5283" s="58">
        <v>30.147869999999998</v>
      </c>
      <c r="F5283" s="58">
        <v>0</v>
      </c>
    </row>
    <row r="5284" spans="1:6" s="55" customFormat="1" x14ac:dyDescent="0.25">
      <c r="A5284" s="51" t="str">
        <f t="shared" si="82"/>
        <v>A</v>
      </c>
      <c r="B5284" s="59" t="s">
        <v>258</v>
      </c>
      <c r="C5284" s="60" t="s">
        <v>14</v>
      </c>
      <c r="D5284" s="61">
        <v>30.147869999999998</v>
      </c>
      <c r="E5284" s="61">
        <v>30.147869999999998</v>
      </c>
      <c r="F5284" s="61">
        <v>0</v>
      </c>
    </row>
    <row r="5285" spans="1:6" s="55" customFormat="1" ht="36.75" thickBot="1" x14ac:dyDescent="0.3">
      <c r="A5285" s="51" t="str">
        <f t="shared" si="82"/>
        <v>A</v>
      </c>
      <c r="B5285" s="52" t="s">
        <v>2339</v>
      </c>
      <c r="C5285" s="53" t="s">
        <v>2340</v>
      </c>
      <c r="D5285" s="54">
        <v>116.41500000000001</v>
      </c>
      <c r="E5285" s="54">
        <v>116.41500000000001</v>
      </c>
      <c r="F5285" s="54">
        <v>0</v>
      </c>
    </row>
    <row r="5286" spans="1:6" s="55" customFormat="1" ht="15.75" thickTop="1" x14ac:dyDescent="0.25">
      <c r="A5286" s="51" t="str">
        <f t="shared" si="82"/>
        <v>A</v>
      </c>
      <c r="B5286" s="56" t="s">
        <v>258</v>
      </c>
      <c r="C5286" s="57" t="s">
        <v>10</v>
      </c>
      <c r="D5286" s="58">
        <v>116.41500000000001</v>
      </c>
      <c r="E5286" s="58">
        <v>116.41500000000001</v>
      </c>
      <c r="F5286" s="58">
        <v>0</v>
      </c>
    </row>
    <row r="5287" spans="1:6" s="55" customFormat="1" x14ac:dyDescent="0.25">
      <c r="A5287" s="51" t="str">
        <f t="shared" si="82"/>
        <v>A</v>
      </c>
      <c r="B5287" s="59" t="s">
        <v>258</v>
      </c>
      <c r="C5287" s="60" t="s">
        <v>14</v>
      </c>
      <c r="D5287" s="61">
        <v>116.41500000000001</v>
      </c>
      <c r="E5287" s="61">
        <v>116.41500000000001</v>
      </c>
      <c r="F5287" s="61">
        <v>0</v>
      </c>
    </row>
    <row r="5288" spans="1:6" s="55" customFormat="1" ht="36.75" thickBot="1" x14ac:dyDescent="0.3">
      <c r="A5288" s="51" t="str">
        <f t="shared" si="82"/>
        <v>A</v>
      </c>
      <c r="B5288" s="52" t="s">
        <v>2341</v>
      </c>
      <c r="C5288" s="53" t="s">
        <v>2342</v>
      </c>
      <c r="D5288" s="54">
        <v>31.612169999999999</v>
      </c>
      <c r="E5288" s="54">
        <v>31.612169999999999</v>
      </c>
      <c r="F5288" s="54">
        <v>0</v>
      </c>
    </row>
    <row r="5289" spans="1:6" s="55" customFormat="1" ht="15.75" thickTop="1" x14ac:dyDescent="0.25">
      <c r="A5289" s="51" t="str">
        <f t="shared" si="82"/>
        <v>A</v>
      </c>
      <c r="B5289" s="56" t="s">
        <v>258</v>
      </c>
      <c r="C5289" s="57" t="s">
        <v>10</v>
      </c>
      <c r="D5289" s="58">
        <v>31.612169999999999</v>
      </c>
      <c r="E5289" s="58">
        <v>31.612169999999999</v>
      </c>
      <c r="F5289" s="58">
        <v>0</v>
      </c>
    </row>
    <row r="5290" spans="1:6" s="55" customFormat="1" x14ac:dyDescent="0.25">
      <c r="A5290" s="51" t="str">
        <f t="shared" si="82"/>
        <v>A</v>
      </c>
      <c r="B5290" s="59" t="s">
        <v>258</v>
      </c>
      <c r="C5290" s="60" t="s">
        <v>14</v>
      </c>
      <c r="D5290" s="61">
        <v>31.612169999999999</v>
      </c>
      <c r="E5290" s="61">
        <v>31.612169999999999</v>
      </c>
      <c r="F5290" s="61">
        <v>0</v>
      </c>
    </row>
    <row r="5291" spans="1:6" s="55" customFormat="1" ht="36.75" thickBot="1" x14ac:dyDescent="0.3">
      <c r="A5291" s="51" t="str">
        <f t="shared" si="82"/>
        <v>A</v>
      </c>
      <c r="B5291" s="52" t="s">
        <v>2343</v>
      </c>
      <c r="C5291" s="53" t="s">
        <v>2344</v>
      </c>
      <c r="D5291" s="54">
        <v>38.299500000000002</v>
      </c>
      <c r="E5291" s="54">
        <v>38.299500000000002</v>
      </c>
      <c r="F5291" s="54">
        <v>0</v>
      </c>
    </row>
    <row r="5292" spans="1:6" s="55" customFormat="1" ht="15.75" thickTop="1" x14ac:dyDescent="0.25">
      <c r="A5292" s="51" t="str">
        <f t="shared" si="82"/>
        <v>A</v>
      </c>
      <c r="B5292" s="56" t="s">
        <v>258</v>
      </c>
      <c r="C5292" s="57" t="s">
        <v>10</v>
      </c>
      <c r="D5292" s="58">
        <v>38.299500000000002</v>
      </c>
      <c r="E5292" s="58">
        <v>38.299500000000002</v>
      </c>
      <c r="F5292" s="58">
        <v>0</v>
      </c>
    </row>
    <row r="5293" spans="1:6" s="55" customFormat="1" x14ac:dyDescent="0.25">
      <c r="A5293" s="51" t="str">
        <f t="shared" si="82"/>
        <v>A</v>
      </c>
      <c r="B5293" s="59" t="s">
        <v>258</v>
      </c>
      <c r="C5293" s="60" t="s">
        <v>14</v>
      </c>
      <c r="D5293" s="61">
        <v>38.299500000000002</v>
      </c>
      <c r="E5293" s="61">
        <v>38.299500000000002</v>
      </c>
      <c r="F5293" s="61">
        <v>0</v>
      </c>
    </row>
    <row r="5294" spans="1:6" s="55" customFormat="1" ht="36.75" thickBot="1" x14ac:dyDescent="0.3">
      <c r="A5294" s="51" t="str">
        <f t="shared" si="82"/>
        <v>A</v>
      </c>
      <c r="B5294" s="52" t="s">
        <v>2345</v>
      </c>
      <c r="C5294" s="53" t="s">
        <v>2346</v>
      </c>
      <c r="D5294" s="54">
        <v>48.96349</v>
      </c>
      <c r="E5294" s="54">
        <v>48.96349</v>
      </c>
      <c r="F5294" s="54">
        <v>0</v>
      </c>
    </row>
    <row r="5295" spans="1:6" s="55" customFormat="1" ht="15.75" thickTop="1" x14ac:dyDescent="0.25">
      <c r="A5295" s="51" t="str">
        <f t="shared" si="82"/>
        <v>A</v>
      </c>
      <c r="B5295" s="56" t="s">
        <v>258</v>
      </c>
      <c r="C5295" s="57" t="s">
        <v>10</v>
      </c>
      <c r="D5295" s="58">
        <v>48.96349</v>
      </c>
      <c r="E5295" s="58">
        <v>48.96349</v>
      </c>
      <c r="F5295" s="58">
        <v>0</v>
      </c>
    </row>
    <row r="5296" spans="1:6" s="55" customFormat="1" x14ac:dyDescent="0.25">
      <c r="A5296" s="51" t="str">
        <f t="shared" si="82"/>
        <v>A</v>
      </c>
      <c r="B5296" s="59" t="s">
        <v>258</v>
      </c>
      <c r="C5296" s="60" t="s">
        <v>14</v>
      </c>
      <c r="D5296" s="61">
        <v>48.96349</v>
      </c>
      <c r="E5296" s="61">
        <v>48.96349</v>
      </c>
      <c r="F5296" s="61">
        <v>0</v>
      </c>
    </row>
    <row r="5297" spans="1:6" s="55" customFormat="1" ht="36.75" thickBot="1" x14ac:dyDescent="0.3">
      <c r="A5297" s="51" t="str">
        <f t="shared" si="82"/>
        <v>A</v>
      </c>
      <c r="B5297" s="52" t="s">
        <v>2347</v>
      </c>
      <c r="C5297" s="53" t="s">
        <v>2348</v>
      </c>
      <c r="D5297" s="54">
        <v>10.622459999999998</v>
      </c>
      <c r="E5297" s="54">
        <v>10.622459999999998</v>
      </c>
      <c r="F5297" s="54">
        <v>0</v>
      </c>
    </row>
    <row r="5298" spans="1:6" s="55" customFormat="1" ht="15.75" thickTop="1" x14ac:dyDescent="0.25">
      <c r="A5298" s="51" t="str">
        <f t="shared" si="82"/>
        <v>A</v>
      </c>
      <c r="B5298" s="56" t="s">
        <v>258</v>
      </c>
      <c r="C5298" s="57" t="s">
        <v>10</v>
      </c>
      <c r="D5298" s="58">
        <v>10.622459999999998</v>
      </c>
      <c r="E5298" s="58">
        <v>10.622459999999998</v>
      </c>
      <c r="F5298" s="58">
        <v>0</v>
      </c>
    </row>
    <row r="5299" spans="1:6" s="55" customFormat="1" x14ac:dyDescent="0.25">
      <c r="A5299" s="51" t="str">
        <f t="shared" si="82"/>
        <v>A</v>
      </c>
      <c r="B5299" s="59" t="s">
        <v>258</v>
      </c>
      <c r="C5299" s="60" t="s">
        <v>14</v>
      </c>
      <c r="D5299" s="61">
        <v>10.622459999999998</v>
      </c>
      <c r="E5299" s="61">
        <v>10.622459999999998</v>
      </c>
      <c r="F5299" s="61">
        <v>0</v>
      </c>
    </row>
    <row r="5300" spans="1:6" s="55" customFormat="1" ht="54.75" thickBot="1" x14ac:dyDescent="0.3">
      <c r="A5300" s="51" t="str">
        <f t="shared" si="82"/>
        <v>A</v>
      </c>
      <c r="B5300" s="52" t="s">
        <v>2349</v>
      </c>
      <c r="C5300" s="53" t="s">
        <v>2350</v>
      </c>
      <c r="D5300" s="54">
        <v>91.151080000000007</v>
      </c>
      <c r="E5300" s="54">
        <v>91.151080000000007</v>
      </c>
      <c r="F5300" s="54">
        <v>0</v>
      </c>
    </row>
    <row r="5301" spans="1:6" s="55" customFormat="1" ht="15.75" thickTop="1" x14ac:dyDescent="0.25">
      <c r="A5301" s="51" t="str">
        <f t="shared" si="82"/>
        <v>A</v>
      </c>
      <c r="B5301" s="56" t="s">
        <v>258</v>
      </c>
      <c r="C5301" s="57" t="s">
        <v>10</v>
      </c>
      <c r="D5301" s="58">
        <v>91.151080000000007</v>
      </c>
      <c r="E5301" s="58">
        <v>91.151080000000007</v>
      </c>
      <c r="F5301" s="58">
        <v>0</v>
      </c>
    </row>
    <row r="5302" spans="1:6" s="55" customFormat="1" x14ac:dyDescent="0.25">
      <c r="A5302" s="51" t="str">
        <f t="shared" si="82"/>
        <v>A</v>
      </c>
      <c r="B5302" s="59" t="s">
        <v>258</v>
      </c>
      <c r="C5302" s="60" t="s">
        <v>14</v>
      </c>
      <c r="D5302" s="61">
        <v>91.151080000000007</v>
      </c>
      <c r="E5302" s="61">
        <v>91.151080000000007</v>
      </c>
      <c r="F5302" s="61">
        <v>0</v>
      </c>
    </row>
    <row r="5303" spans="1:6" s="55" customFormat="1" ht="36.75" thickBot="1" x14ac:dyDescent="0.3">
      <c r="A5303" s="51" t="str">
        <f t="shared" si="82"/>
        <v>A</v>
      </c>
      <c r="B5303" s="52" t="s">
        <v>2351</v>
      </c>
      <c r="C5303" s="53" t="s">
        <v>2352</v>
      </c>
      <c r="D5303" s="54">
        <v>42</v>
      </c>
      <c r="E5303" s="54">
        <v>42</v>
      </c>
      <c r="F5303" s="54">
        <v>0</v>
      </c>
    </row>
    <row r="5304" spans="1:6" s="55" customFormat="1" ht="15.75" thickTop="1" x14ac:dyDescent="0.25">
      <c r="A5304" s="51" t="str">
        <f t="shared" si="82"/>
        <v>A</v>
      </c>
      <c r="B5304" s="56" t="s">
        <v>258</v>
      </c>
      <c r="C5304" s="57" t="s">
        <v>10</v>
      </c>
      <c r="D5304" s="58">
        <v>42</v>
      </c>
      <c r="E5304" s="58">
        <v>42</v>
      </c>
      <c r="F5304" s="58">
        <v>0</v>
      </c>
    </row>
    <row r="5305" spans="1:6" s="55" customFormat="1" x14ac:dyDescent="0.25">
      <c r="A5305" s="51" t="str">
        <f t="shared" si="82"/>
        <v>A</v>
      </c>
      <c r="B5305" s="59" t="s">
        <v>258</v>
      </c>
      <c r="C5305" s="60" t="s">
        <v>14</v>
      </c>
      <c r="D5305" s="61">
        <v>42</v>
      </c>
      <c r="E5305" s="61">
        <v>42</v>
      </c>
      <c r="F5305" s="61">
        <v>0</v>
      </c>
    </row>
    <row r="5306" spans="1:6" ht="36.75" thickBot="1" x14ac:dyDescent="0.3">
      <c r="A5306" s="31" t="str">
        <f t="shared" si="82"/>
        <v>A</v>
      </c>
      <c r="B5306" s="42" t="s">
        <v>2353</v>
      </c>
      <c r="C5306" s="43" t="s">
        <v>2354</v>
      </c>
      <c r="D5306" s="44">
        <v>204.45405</v>
      </c>
      <c r="E5306" s="44">
        <v>204.45405</v>
      </c>
      <c r="F5306" s="44">
        <v>0</v>
      </c>
    </row>
    <row r="5307" spans="1:6" ht="15.75" thickTop="1" x14ac:dyDescent="0.25">
      <c r="A5307" s="31" t="str">
        <f t="shared" si="82"/>
        <v>A</v>
      </c>
      <c r="B5307" s="45" t="s">
        <v>258</v>
      </c>
      <c r="C5307" s="46" t="s">
        <v>10</v>
      </c>
      <c r="D5307" s="47">
        <v>204.45405</v>
      </c>
      <c r="E5307" s="47">
        <v>204.45405</v>
      </c>
      <c r="F5307" s="47">
        <v>0</v>
      </c>
    </row>
    <row r="5308" spans="1:6" x14ac:dyDescent="0.25">
      <c r="A5308" s="31" t="str">
        <f t="shared" si="82"/>
        <v>A</v>
      </c>
      <c r="B5308" s="48" t="s">
        <v>258</v>
      </c>
      <c r="C5308" s="49" t="s">
        <v>14</v>
      </c>
      <c r="D5308" s="50">
        <v>204.45405</v>
      </c>
      <c r="E5308" s="50">
        <v>204.45405</v>
      </c>
      <c r="F5308" s="50">
        <v>0</v>
      </c>
    </row>
    <row r="5309" spans="1:6" ht="36.75" thickBot="1" x14ac:dyDescent="0.3">
      <c r="A5309" s="31" t="str">
        <f t="shared" si="82"/>
        <v>A</v>
      </c>
      <c r="B5309" s="42" t="s">
        <v>2355</v>
      </c>
      <c r="C5309" s="43" t="s">
        <v>2356</v>
      </c>
      <c r="D5309" s="44">
        <v>486.78679</v>
      </c>
      <c r="E5309" s="44">
        <v>486.78679</v>
      </c>
      <c r="F5309" s="44">
        <v>0</v>
      </c>
    </row>
    <row r="5310" spans="1:6" ht="15.75" thickTop="1" x14ac:dyDescent="0.25">
      <c r="A5310" s="31" t="str">
        <f t="shared" si="82"/>
        <v>A</v>
      </c>
      <c r="B5310" s="45" t="s">
        <v>258</v>
      </c>
      <c r="C5310" s="46" t="s">
        <v>10</v>
      </c>
      <c r="D5310" s="47">
        <v>444.02794</v>
      </c>
      <c r="E5310" s="47">
        <v>444.02794</v>
      </c>
      <c r="F5310" s="47">
        <v>0</v>
      </c>
    </row>
    <row r="5311" spans="1:6" x14ac:dyDescent="0.25">
      <c r="A5311" s="31" t="str">
        <f t="shared" si="82"/>
        <v>A</v>
      </c>
      <c r="B5311" s="48" t="s">
        <v>258</v>
      </c>
      <c r="C5311" s="49" t="s">
        <v>14</v>
      </c>
      <c r="D5311" s="50">
        <v>444.02794</v>
      </c>
      <c r="E5311" s="50">
        <v>444.02794</v>
      </c>
      <c r="F5311" s="50">
        <v>0</v>
      </c>
    </row>
    <row r="5312" spans="1:6" x14ac:dyDescent="0.25">
      <c r="A5312" s="31" t="str">
        <f t="shared" si="82"/>
        <v>A</v>
      </c>
      <c r="B5312" s="45" t="s">
        <v>258</v>
      </c>
      <c r="C5312" s="46" t="s">
        <v>17</v>
      </c>
      <c r="D5312" s="47">
        <v>42.758849999999995</v>
      </c>
      <c r="E5312" s="47">
        <v>42.758849999999995</v>
      </c>
      <c r="F5312" s="47">
        <v>0</v>
      </c>
    </row>
    <row r="5313" spans="1:6" ht="54.75" thickBot="1" x14ac:dyDescent="0.3">
      <c r="A5313" s="31" t="str">
        <f t="shared" si="82"/>
        <v>A</v>
      </c>
      <c r="B5313" s="42" t="s">
        <v>2357</v>
      </c>
      <c r="C5313" s="43" t="s">
        <v>2358</v>
      </c>
      <c r="D5313" s="44">
        <v>84.314999999999998</v>
      </c>
      <c r="E5313" s="44">
        <v>84.314999999999998</v>
      </c>
      <c r="F5313" s="44">
        <v>0</v>
      </c>
    </row>
    <row r="5314" spans="1:6" ht="15.75" thickTop="1" x14ac:dyDescent="0.25">
      <c r="A5314" s="31" t="str">
        <f t="shared" si="82"/>
        <v>A</v>
      </c>
      <c r="B5314" s="45" t="s">
        <v>258</v>
      </c>
      <c r="C5314" s="46" t="s">
        <v>10</v>
      </c>
      <c r="D5314" s="47">
        <v>84.314999999999998</v>
      </c>
      <c r="E5314" s="47">
        <v>84.314999999999998</v>
      </c>
      <c r="F5314" s="47">
        <v>0</v>
      </c>
    </row>
    <row r="5315" spans="1:6" x14ac:dyDescent="0.25">
      <c r="A5315" s="31" t="str">
        <f t="shared" si="82"/>
        <v>A</v>
      </c>
      <c r="B5315" s="48" t="s">
        <v>258</v>
      </c>
      <c r="C5315" s="49" t="s">
        <v>14</v>
      </c>
      <c r="D5315" s="50">
        <v>84.314999999999998</v>
      </c>
      <c r="E5315" s="50">
        <v>84.314999999999998</v>
      </c>
      <c r="F5315" s="50">
        <v>0</v>
      </c>
    </row>
    <row r="5316" spans="1:6" ht="36.75" thickBot="1" x14ac:dyDescent="0.3">
      <c r="A5316" s="31" t="str">
        <f t="shared" ref="A5316:A5379" si="83">IF(OR(D5316&lt;&gt;0,),"A","B")</f>
        <v>A</v>
      </c>
      <c r="B5316" s="42" t="s">
        <v>2359</v>
      </c>
      <c r="C5316" s="43" t="s">
        <v>2360</v>
      </c>
      <c r="D5316" s="44">
        <v>68.58</v>
      </c>
      <c r="E5316" s="44">
        <v>68.58</v>
      </c>
      <c r="F5316" s="44">
        <v>0</v>
      </c>
    </row>
    <row r="5317" spans="1:6" ht="15.75" thickTop="1" x14ac:dyDescent="0.25">
      <c r="A5317" s="31" t="str">
        <f t="shared" si="83"/>
        <v>A</v>
      </c>
      <c r="B5317" s="45" t="s">
        <v>258</v>
      </c>
      <c r="C5317" s="46" t="s">
        <v>10</v>
      </c>
      <c r="D5317" s="47">
        <v>62.984999999999999</v>
      </c>
      <c r="E5317" s="47">
        <v>62.984999999999999</v>
      </c>
      <c r="F5317" s="47">
        <v>0</v>
      </c>
    </row>
    <row r="5318" spans="1:6" x14ac:dyDescent="0.25">
      <c r="A5318" s="31" t="str">
        <f t="shared" si="83"/>
        <v>A</v>
      </c>
      <c r="B5318" s="48" t="s">
        <v>258</v>
      </c>
      <c r="C5318" s="49" t="s">
        <v>14</v>
      </c>
      <c r="D5318" s="50">
        <v>62.984999999999999</v>
      </c>
      <c r="E5318" s="50">
        <v>62.984999999999999</v>
      </c>
      <c r="F5318" s="50">
        <v>0</v>
      </c>
    </row>
    <row r="5319" spans="1:6" x14ac:dyDescent="0.25">
      <c r="A5319" s="31" t="str">
        <f t="shared" si="83"/>
        <v>A</v>
      </c>
      <c r="B5319" s="45" t="s">
        <v>258</v>
      </c>
      <c r="C5319" s="46" t="s">
        <v>17</v>
      </c>
      <c r="D5319" s="47">
        <v>5.5949999999999998</v>
      </c>
      <c r="E5319" s="47">
        <v>5.5949999999999998</v>
      </c>
      <c r="F5319" s="47">
        <v>0</v>
      </c>
    </row>
    <row r="5320" spans="1:6" ht="54.75" thickBot="1" x14ac:dyDescent="0.3">
      <c r="A5320" s="31" t="str">
        <f t="shared" si="83"/>
        <v>A</v>
      </c>
      <c r="B5320" s="42" t="s">
        <v>2361</v>
      </c>
      <c r="C5320" s="43" t="s">
        <v>2362</v>
      </c>
      <c r="D5320" s="44">
        <v>429.38213000000002</v>
      </c>
      <c r="E5320" s="44">
        <v>429.38213000000002</v>
      </c>
      <c r="F5320" s="44">
        <v>0</v>
      </c>
    </row>
    <row r="5321" spans="1:6" ht="15.75" thickTop="1" x14ac:dyDescent="0.25">
      <c r="A5321" s="31" t="str">
        <f t="shared" si="83"/>
        <v>A</v>
      </c>
      <c r="B5321" s="45" t="s">
        <v>258</v>
      </c>
      <c r="C5321" s="46" t="s">
        <v>10</v>
      </c>
      <c r="D5321" s="47">
        <v>429.38213000000002</v>
      </c>
      <c r="E5321" s="47">
        <v>429.38213000000002</v>
      </c>
      <c r="F5321" s="47">
        <v>0</v>
      </c>
    </row>
    <row r="5322" spans="1:6" x14ac:dyDescent="0.25">
      <c r="A5322" s="31" t="str">
        <f t="shared" si="83"/>
        <v>A</v>
      </c>
      <c r="B5322" s="48" t="s">
        <v>258</v>
      </c>
      <c r="C5322" s="49" t="s">
        <v>14</v>
      </c>
      <c r="D5322" s="50">
        <v>429.38213000000002</v>
      </c>
      <c r="E5322" s="50">
        <v>429.38213000000002</v>
      </c>
      <c r="F5322" s="50">
        <v>0</v>
      </c>
    </row>
    <row r="5323" spans="1:6" ht="54.75" thickBot="1" x14ac:dyDescent="0.3">
      <c r="A5323" s="31" t="str">
        <f t="shared" si="83"/>
        <v>A</v>
      </c>
      <c r="B5323" s="42" t="s">
        <v>2363</v>
      </c>
      <c r="C5323" s="43" t="s">
        <v>2364</v>
      </c>
      <c r="D5323" s="44">
        <v>57.591900000000003</v>
      </c>
      <c r="E5323" s="44">
        <v>57.591900000000003</v>
      </c>
      <c r="F5323" s="44">
        <v>0</v>
      </c>
    </row>
    <row r="5324" spans="1:6" ht="15.75" thickTop="1" x14ac:dyDescent="0.25">
      <c r="A5324" s="31" t="str">
        <f t="shared" si="83"/>
        <v>A</v>
      </c>
      <c r="B5324" s="45" t="s">
        <v>258</v>
      </c>
      <c r="C5324" s="46" t="s">
        <v>10</v>
      </c>
      <c r="D5324" s="47">
        <v>57.591900000000003</v>
      </c>
      <c r="E5324" s="47">
        <v>57.591900000000003</v>
      </c>
      <c r="F5324" s="47">
        <v>0</v>
      </c>
    </row>
    <row r="5325" spans="1:6" x14ac:dyDescent="0.25">
      <c r="A5325" s="31" t="str">
        <f t="shared" si="83"/>
        <v>A</v>
      </c>
      <c r="B5325" s="48" t="s">
        <v>258</v>
      </c>
      <c r="C5325" s="49" t="s">
        <v>14</v>
      </c>
      <c r="D5325" s="50">
        <v>57.591900000000003</v>
      </c>
      <c r="E5325" s="50">
        <v>57.591900000000003</v>
      </c>
      <c r="F5325" s="50">
        <v>0</v>
      </c>
    </row>
    <row r="5326" spans="1:6" ht="54.75" thickBot="1" x14ac:dyDescent="0.3">
      <c r="A5326" s="31" t="str">
        <f t="shared" si="83"/>
        <v>A</v>
      </c>
      <c r="B5326" s="42" t="s">
        <v>2365</v>
      </c>
      <c r="C5326" s="43" t="s">
        <v>2366</v>
      </c>
      <c r="D5326" s="44">
        <v>1147.7356100000002</v>
      </c>
      <c r="E5326" s="44">
        <v>1147.7356100000002</v>
      </c>
      <c r="F5326" s="44">
        <v>0</v>
      </c>
    </row>
    <row r="5327" spans="1:6" ht="15.75" thickTop="1" x14ac:dyDescent="0.25">
      <c r="A5327" s="31" t="str">
        <f t="shared" si="83"/>
        <v>A</v>
      </c>
      <c r="B5327" s="45" t="s">
        <v>258</v>
      </c>
      <c r="C5327" s="46" t="s">
        <v>10</v>
      </c>
      <c r="D5327" s="47">
        <v>1147.7356100000002</v>
      </c>
      <c r="E5327" s="47">
        <v>1147.7356100000002</v>
      </c>
      <c r="F5327" s="47">
        <v>0</v>
      </c>
    </row>
    <row r="5328" spans="1:6" x14ac:dyDescent="0.25">
      <c r="A5328" s="31" t="str">
        <f t="shared" si="83"/>
        <v>A</v>
      </c>
      <c r="B5328" s="48" t="s">
        <v>258</v>
      </c>
      <c r="C5328" s="49" t="s">
        <v>14</v>
      </c>
      <c r="D5328" s="50">
        <v>1147.7356100000002</v>
      </c>
      <c r="E5328" s="50">
        <v>1147.7356100000002</v>
      </c>
      <c r="F5328" s="50">
        <v>0</v>
      </c>
    </row>
    <row r="5329" spans="1:6" ht="54.75" thickBot="1" x14ac:dyDescent="0.3">
      <c r="A5329" s="31" t="str">
        <f t="shared" si="83"/>
        <v>A</v>
      </c>
      <c r="B5329" s="42" t="s">
        <v>2367</v>
      </c>
      <c r="C5329" s="43" t="s">
        <v>2368</v>
      </c>
      <c r="D5329" s="44">
        <v>1176.99604</v>
      </c>
      <c r="E5329" s="44">
        <v>1176.99604</v>
      </c>
      <c r="F5329" s="44">
        <v>0</v>
      </c>
    </row>
    <row r="5330" spans="1:6" ht="15.75" thickTop="1" x14ac:dyDescent="0.25">
      <c r="A5330" s="31" t="str">
        <f t="shared" si="83"/>
        <v>A</v>
      </c>
      <c r="B5330" s="45" t="s">
        <v>258</v>
      </c>
      <c r="C5330" s="46" t="s">
        <v>10</v>
      </c>
      <c r="D5330" s="47">
        <v>1146.99604</v>
      </c>
      <c r="E5330" s="47">
        <v>1146.99604</v>
      </c>
      <c r="F5330" s="47">
        <v>0</v>
      </c>
    </row>
    <row r="5331" spans="1:6" x14ac:dyDescent="0.25">
      <c r="A5331" s="31" t="str">
        <f t="shared" si="83"/>
        <v>A</v>
      </c>
      <c r="B5331" s="48" t="s">
        <v>258</v>
      </c>
      <c r="C5331" s="49" t="s">
        <v>14</v>
      </c>
      <c r="D5331" s="50">
        <v>1146.99604</v>
      </c>
      <c r="E5331" s="50">
        <v>1146.99604</v>
      </c>
      <c r="F5331" s="50">
        <v>0</v>
      </c>
    </row>
    <row r="5332" spans="1:6" x14ac:dyDescent="0.25">
      <c r="A5332" s="31" t="str">
        <f t="shared" si="83"/>
        <v>A</v>
      </c>
      <c r="B5332" s="45" t="s">
        <v>258</v>
      </c>
      <c r="C5332" s="46" t="s">
        <v>17</v>
      </c>
      <c r="D5332" s="47">
        <v>30</v>
      </c>
      <c r="E5332" s="47">
        <v>30</v>
      </c>
      <c r="F5332" s="47">
        <v>0</v>
      </c>
    </row>
    <row r="5333" spans="1:6" ht="36.75" thickBot="1" x14ac:dyDescent="0.3">
      <c r="A5333" s="31" t="str">
        <f t="shared" si="83"/>
        <v>A</v>
      </c>
      <c r="B5333" s="42" t="s">
        <v>2369</v>
      </c>
      <c r="C5333" s="43" t="s">
        <v>2370</v>
      </c>
      <c r="D5333" s="44">
        <v>50</v>
      </c>
      <c r="E5333" s="44">
        <v>50</v>
      </c>
      <c r="F5333" s="44">
        <v>0</v>
      </c>
    </row>
    <row r="5334" spans="1:6" ht="15.75" thickTop="1" x14ac:dyDescent="0.25">
      <c r="A5334" s="31" t="str">
        <f t="shared" si="83"/>
        <v>A</v>
      </c>
      <c r="B5334" s="45" t="s">
        <v>258</v>
      </c>
      <c r="C5334" s="46" t="s">
        <v>10</v>
      </c>
      <c r="D5334" s="47">
        <v>50</v>
      </c>
      <c r="E5334" s="47">
        <v>50</v>
      </c>
      <c r="F5334" s="47">
        <v>0</v>
      </c>
    </row>
    <row r="5335" spans="1:6" x14ac:dyDescent="0.25">
      <c r="A5335" s="31" t="str">
        <f t="shared" si="83"/>
        <v>A</v>
      </c>
      <c r="B5335" s="48" t="s">
        <v>258</v>
      </c>
      <c r="C5335" s="49" t="s">
        <v>14</v>
      </c>
      <c r="D5335" s="50">
        <v>50</v>
      </c>
      <c r="E5335" s="50">
        <v>50</v>
      </c>
      <c r="F5335" s="50">
        <v>0</v>
      </c>
    </row>
    <row r="5336" spans="1:6" ht="36.75" thickBot="1" x14ac:dyDescent="0.3">
      <c r="A5336" s="31" t="str">
        <f t="shared" si="83"/>
        <v>A</v>
      </c>
      <c r="B5336" s="42" t="s">
        <v>2371</v>
      </c>
      <c r="C5336" s="43" t="s">
        <v>2372</v>
      </c>
      <c r="D5336" s="44">
        <v>400</v>
      </c>
      <c r="E5336" s="44">
        <v>400</v>
      </c>
      <c r="F5336" s="44">
        <v>0</v>
      </c>
    </row>
    <row r="5337" spans="1:6" ht="15.75" thickTop="1" x14ac:dyDescent="0.25">
      <c r="A5337" s="31" t="str">
        <f t="shared" si="83"/>
        <v>A</v>
      </c>
      <c r="B5337" s="45" t="s">
        <v>258</v>
      </c>
      <c r="C5337" s="46" t="s">
        <v>10</v>
      </c>
      <c r="D5337" s="47">
        <v>400</v>
      </c>
      <c r="E5337" s="47">
        <v>400</v>
      </c>
      <c r="F5337" s="47">
        <v>0</v>
      </c>
    </row>
    <row r="5338" spans="1:6" x14ac:dyDescent="0.25">
      <c r="A5338" s="31" t="str">
        <f t="shared" si="83"/>
        <v>A</v>
      </c>
      <c r="B5338" s="48" t="s">
        <v>258</v>
      </c>
      <c r="C5338" s="49" t="s">
        <v>14</v>
      </c>
      <c r="D5338" s="50">
        <v>400</v>
      </c>
      <c r="E5338" s="50">
        <v>400</v>
      </c>
      <c r="F5338" s="50">
        <v>0</v>
      </c>
    </row>
    <row r="5339" spans="1:6" ht="36.75" thickBot="1" x14ac:dyDescent="0.3">
      <c r="A5339" s="31" t="str">
        <f t="shared" si="83"/>
        <v>A</v>
      </c>
      <c r="B5339" s="42" t="s">
        <v>2373</v>
      </c>
      <c r="C5339" s="43" t="s">
        <v>2374</v>
      </c>
      <c r="D5339" s="44">
        <v>306.71499999999997</v>
      </c>
      <c r="E5339" s="44">
        <v>306.71499999999997</v>
      </c>
      <c r="F5339" s="44">
        <v>0</v>
      </c>
    </row>
    <row r="5340" spans="1:6" ht="15.75" thickTop="1" x14ac:dyDescent="0.25">
      <c r="A5340" s="31" t="str">
        <f t="shared" si="83"/>
        <v>A</v>
      </c>
      <c r="B5340" s="45" t="s">
        <v>258</v>
      </c>
      <c r="C5340" s="46" t="s">
        <v>10</v>
      </c>
      <c r="D5340" s="47">
        <v>213.715</v>
      </c>
      <c r="E5340" s="47">
        <v>213.715</v>
      </c>
      <c r="F5340" s="47">
        <v>0</v>
      </c>
    </row>
    <row r="5341" spans="1:6" x14ac:dyDescent="0.25">
      <c r="A5341" s="31" t="str">
        <f t="shared" si="83"/>
        <v>A</v>
      </c>
      <c r="B5341" s="48" t="s">
        <v>258</v>
      </c>
      <c r="C5341" s="49" t="s">
        <v>13</v>
      </c>
      <c r="D5341" s="50">
        <v>47</v>
      </c>
      <c r="E5341" s="50">
        <v>47</v>
      </c>
      <c r="F5341" s="50">
        <v>0</v>
      </c>
    </row>
    <row r="5342" spans="1:6" x14ac:dyDescent="0.25">
      <c r="A5342" s="31" t="str">
        <f t="shared" si="83"/>
        <v>A</v>
      </c>
      <c r="B5342" s="48" t="s">
        <v>258</v>
      </c>
      <c r="C5342" s="49" t="s">
        <v>14</v>
      </c>
      <c r="D5342" s="50">
        <v>166.715</v>
      </c>
      <c r="E5342" s="50">
        <v>166.715</v>
      </c>
      <c r="F5342" s="50">
        <v>0</v>
      </c>
    </row>
    <row r="5343" spans="1:6" x14ac:dyDescent="0.25">
      <c r="A5343" s="31" t="str">
        <f t="shared" si="83"/>
        <v>A</v>
      </c>
      <c r="B5343" s="45" t="s">
        <v>258</v>
      </c>
      <c r="C5343" s="46" t="s">
        <v>17</v>
      </c>
      <c r="D5343" s="47">
        <v>60</v>
      </c>
      <c r="E5343" s="47">
        <v>60</v>
      </c>
      <c r="F5343" s="47">
        <v>0</v>
      </c>
    </row>
    <row r="5344" spans="1:6" x14ac:dyDescent="0.25">
      <c r="A5344" s="31" t="str">
        <f t="shared" si="83"/>
        <v>A</v>
      </c>
      <c r="B5344" s="45" t="s">
        <v>258</v>
      </c>
      <c r="C5344" s="46" t="s">
        <v>21</v>
      </c>
      <c r="D5344" s="47">
        <v>33</v>
      </c>
      <c r="E5344" s="47">
        <v>33</v>
      </c>
      <c r="F5344" s="47">
        <v>0</v>
      </c>
    </row>
    <row r="5345" spans="1:6" ht="36.75" thickBot="1" x14ac:dyDescent="0.3">
      <c r="A5345" s="31" t="str">
        <f t="shared" si="83"/>
        <v>A</v>
      </c>
      <c r="B5345" s="42" t="s">
        <v>2375</v>
      </c>
      <c r="C5345" s="43" t="s">
        <v>2376</v>
      </c>
      <c r="D5345" s="44">
        <v>350</v>
      </c>
      <c r="E5345" s="44">
        <v>350</v>
      </c>
      <c r="F5345" s="44">
        <v>0</v>
      </c>
    </row>
    <row r="5346" spans="1:6" ht="15.75" thickTop="1" x14ac:dyDescent="0.25">
      <c r="A5346" s="31" t="str">
        <f t="shared" si="83"/>
        <v>A</v>
      </c>
      <c r="B5346" s="45" t="s">
        <v>258</v>
      </c>
      <c r="C5346" s="46" t="s">
        <v>10</v>
      </c>
      <c r="D5346" s="47">
        <v>350</v>
      </c>
      <c r="E5346" s="47">
        <v>350</v>
      </c>
      <c r="F5346" s="47">
        <v>0</v>
      </c>
    </row>
    <row r="5347" spans="1:6" x14ac:dyDescent="0.25">
      <c r="A5347" s="31" t="str">
        <f t="shared" si="83"/>
        <v>A</v>
      </c>
      <c r="B5347" s="48" t="s">
        <v>258</v>
      </c>
      <c r="C5347" s="49" t="s">
        <v>14</v>
      </c>
      <c r="D5347" s="50">
        <v>350</v>
      </c>
      <c r="E5347" s="50">
        <v>350</v>
      </c>
      <c r="F5347" s="50">
        <v>0</v>
      </c>
    </row>
    <row r="5348" spans="1:6" ht="36.75" thickBot="1" x14ac:dyDescent="0.3">
      <c r="A5348" s="31" t="str">
        <f t="shared" si="83"/>
        <v>A</v>
      </c>
      <c r="B5348" s="42" t="s">
        <v>2377</v>
      </c>
      <c r="C5348" s="43" t="s">
        <v>2378</v>
      </c>
      <c r="D5348" s="44">
        <v>8156.89732</v>
      </c>
      <c r="E5348" s="44">
        <v>3587.4753999999998</v>
      </c>
      <c r="F5348" s="44">
        <v>4569.4219199999998</v>
      </c>
    </row>
    <row r="5349" spans="1:6" ht="15.75" thickTop="1" x14ac:dyDescent="0.25">
      <c r="A5349" s="31" t="str">
        <f t="shared" si="83"/>
        <v>A</v>
      </c>
      <c r="B5349" s="45" t="s">
        <v>258</v>
      </c>
      <c r="C5349" s="46" t="s">
        <v>10</v>
      </c>
      <c r="D5349" s="47">
        <v>6215.5808000000006</v>
      </c>
      <c r="E5349" s="47">
        <v>1915.0064</v>
      </c>
      <c r="F5349" s="47">
        <v>4300.5744000000004</v>
      </c>
    </row>
    <row r="5350" spans="1:6" x14ac:dyDescent="0.25">
      <c r="A5350" s="31" t="str">
        <f t="shared" si="83"/>
        <v>A</v>
      </c>
      <c r="B5350" s="48" t="s">
        <v>258</v>
      </c>
      <c r="C5350" s="49" t="s">
        <v>11</v>
      </c>
      <c r="D5350" s="50">
        <v>3413.1636600000002</v>
      </c>
      <c r="E5350" s="50">
        <v>0</v>
      </c>
      <c r="F5350" s="50">
        <v>3413.1636600000002</v>
      </c>
    </row>
    <row r="5351" spans="1:6" x14ac:dyDescent="0.25">
      <c r="A5351" s="31" t="str">
        <f t="shared" si="83"/>
        <v>A</v>
      </c>
      <c r="B5351" s="48" t="s">
        <v>258</v>
      </c>
      <c r="C5351" s="49" t="s">
        <v>12</v>
      </c>
      <c r="D5351" s="50">
        <v>2634.2175200000001</v>
      </c>
      <c r="E5351" s="50">
        <v>1915.0064</v>
      </c>
      <c r="F5351" s="50">
        <v>719.21112000000005</v>
      </c>
    </row>
    <row r="5352" spans="1:6" x14ac:dyDescent="0.25">
      <c r="A5352" s="31" t="str">
        <f t="shared" si="83"/>
        <v>A</v>
      </c>
      <c r="B5352" s="48" t="s">
        <v>258</v>
      </c>
      <c r="C5352" s="49" t="s">
        <v>2</v>
      </c>
      <c r="D5352" s="50">
        <v>0.55289999999999995</v>
      </c>
      <c r="E5352" s="50">
        <v>0</v>
      </c>
      <c r="F5352" s="50">
        <v>0.55289999999999995</v>
      </c>
    </row>
    <row r="5353" spans="1:6" x14ac:dyDescent="0.25">
      <c r="A5353" s="31" t="str">
        <f t="shared" si="83"/>
        <v>A</v>
      </c>
      <c r="B5353" s="48" t="s">
        <v>258</v>
      </c>
      <c r="C5353" s="49" t="s">
        <v>15</v>
      </c>
      <c r="D5353" s="50">
        <v>78.73257000000001</v>
      </c>
      <c r="E5353" s="50">
        <v>0</v>
      </c>
      <c r="F5353" s="50">
        <v>78.73257000000001</v>
      </c>
    </row>
    <row r="5354" spans="1:6" x14ac:dyDescent="0.25">
      <c r="A5354" s="31" t="str">
        <f t="shared" si="83"/>
        <v>A</v>
      </c>
      <c r="B5354" s="48" t="s">
        <v>258</v>
      </c>
      <c r="C5354" s="49" t="s">
        <v>16</v>
      </c>
      <c r="D5354" s="50">
        <v>88.914149999999992</v>
      </c>
      <c r="E5354" s="50">
        <v>0</v>
      </c>
      <c r="F5354" s="50">
        <v>88.914149999999992</v>
      </c>
    </row>
    <row r="5355" spans="1:6" x14ac:dyDescent="0.25">
      <c r="A5355" s="31" t="str">
        <f t="shared" si="83"/>
        <v>A</v>
      </c>
      <c r="B5355" s="45" t="s">
        <v>258</v>
      </c>
      <c r="C5355" s="46" t="s">
        <v>17</v>
      </c>
      <c r="D5355" s="47">
        <v>1941.3165200000001</v>
      </c>
      <c r="E5355" s="47">
        <v>1672.4690000000001</v>
      </c>
      <c r="F5355" s="47">
        <v>268.84752000000003</v>
      </c>
    </row>
    <row r="5356" spans="1:6" ht="36.75" thickBot="1" x14ac:dyDescent="0.3">
      <c r="A5356" s="31" t="str">
        <f t="shared" si="83"/>
        <v>A</v>
      </c>
      <c r="B5356" s="42" t="s">
        <v>2379</v>
      </c>
      <c r="C5356" s="43" t="s">
        <v>2380</v>
      </c>
      <c r="D5356" s="44">
        <v>3089.3712300000002</v>
      </c>
      <c r="E5356" s="44">
        <v>3061.64561</v>
      </c>
      <c r="F5356" s="44">
        <v>27.725619999999999</v>
      </c>
    </row>
    <row r="5357" spans="1:6" ht="15.75" thickTop="1" x14ac:dyDescent="0.25">
      <c r="A5357" s="31" t="str">
        <f t="shared" si="83"/>
        <v>A</v>
      </c>
      <c r="B5357" s="45" t="s">
        <v>258</v>
      </c>
      <c r="C5357" s="46" t="s">
        <v>10</v>
      </c>
      <c r="D5357" s="47">
        <v>3027.4844700000003</v>
      </c>
      <c r="E5357" s="47">
        <v>2999.7588500000002</v>
      </c>
      <c r="F5357" s="47">
        <v>27.725619999999999</v>
      </c>
    </row>
    <row r="5358" spans="1:6" x14ac:dyDescent="0.25">
      <c r="A5358" s="31" t="str">
        <f t="shared" si="83"/>
        <v>A</v>
      </c>
      <c r="B5358" s="48" t="s">
        <v>258</v>
      </c>
      <c r="C5358" s="49" t="s">
        <v>11</v>
      </c>
      <c r="D5358" s="50">
        <v>1342.5818999999999</v>
      </c>
      <c r="E5358" s="50">
        <v>1342.5818999999999</v>
      </c>
      <c r="F5358" s="50">
        <v>0</v>
      </c>
    </row>
    <row r="5359" spans="1:6" x14ac:dyDescent="0.25">
      <c r="A5359" s="31" t="str">
        <f t="shared" si="83"/>
        <v>A</v>
      </c>
      <c r="B5359" s="48" t="s">
        <v>258</v>
      </c>
      <c r="C5359" s="49" t="s">
        <v>12</v>
      </c>
      <c r="D5359" s="50">
        <v>1623.75134</v>
      </c>
      <c r="E5359" s="50">
        <v>1597.36491</v>
      </c>
      <c r="F5359" s="50">
        <v>26.386430000000001</v>
      </c>
    </row>
    <row r="5360" spans="1:6" x14ac:dyDescent="0.25">
      <c r="A5360" s="31" t="str">
        <f t="shared" si="83"/>
        <v>A</v>
      </c>
      <c r="B5360" s="48" t="s">
        <v>258</v>
      </c>
      <c r="C5360" s="49" t="s">
        <v>15</v>
      </c>
      <c r="D5360" s="50">
        <v>55.829980000000006</v>
      </c>
      <c r="E5360" s="50">
        <v>55.829980000000006</v>
      </c>
      <c r="F5360" s="50">
        <v>0</v>
      </c>
    </row>
    <row r="5361" spans="1:6" x14ac:dyDescent="0.25">
      <c r="A5361" s="31" t="str">
        <f t="shared" si="83"/>
        <v>A</v>
      </c>
      <c r="B5361" s="48" t="s">
        <v>258</v>
      </c>
      <c r="C5361" s="49" t="s">
        <v>16</v>
      </c>
      <c r="D5361" s="50">
        <v>5.32125</v>
      </c>
      <c r="E5361" s="50">
        <v>3.9820600000000002</v>
      </c>
      <c r="F5361" s="50">
        <v>1.3391900000000001</v>
      </c>
    </row>
    <row r="5362" spans="1:6" x14ac:dyDescent="0.25">
      <c r="A5362" s="31" t="str">
        <f t="shared" si="83"/>
        <v>A</v>
      </c>
      <c r="B5362" s="45" t="s">
        <v>258</v>
      </c>
      <c r="C5362" s="46" t="s">
        <v>17</v>
      </c>
      <c r="D5362" s="47">
        <v>61.886760000000002</v>
      </c>
      <c r="E5362" s="47">
        <v>61.886760000000002</v>
      </c>
      <c r="F5362" s="47">
        <v>0</v>
      </c>
    </row>
    <row r="5363" spans="1:6" ht="18.75" thickBot="1" x14ac:dyDescent="0.3">
      <c r="A5363" s="31" t="str">
        <f t="shared" si="83"/>
        <v>A</v>
      </c>
      <c r="B5363" s="42" t="s">
        <v>2381</v>
      </c>
      <c r="C5363" s="43" t="s">
        <v>2382</v>
      </c>
      <c r="D5363" s="44">
        <v>1721.1692999999998</v>
      </c>
      <c r="E5363" s="44">
        <v>1693.4436799999999</v>
      </c>
      <c r="F5363" s="44">
        <v>27.725619999999999</v>
      </c>
    </row>
    <row r="5364" spans="1:6" ht="15.75" thickTop="1" x14ac:dyDescent="0.25">
      <c r="A5364" s="31" t="str">
        <f t="shared" si="83"/>
        <v>A</v>
      </c>
      <c r="B5364" s="45" t="s">
        <v>258</v>
      </c>
      <c r="C5364" s="46" t="s">
        <v>10</v>
      </c>
      <c r="D5364" s="47">
        <v>1672.2072999999998</v>
      </c>
      <c r="E5364" s="47">
        <v>1644.4816799999999</v>
      </c>
      <c r="F5364" s="47">
        <v>27.725619999999999</v>
      </c>
    </row>
    <row r="5365" spans="1:6" x14ac:dyDescent="0.25">
      <c r="A5365" s="31" t="str">
        <f t="shared" si="83"/>
        <v>A</v>
      </c>
      <c r="B5365" s="48" t="s">
        <v>258</v>
      </c>
      <c r="C5365" s="49" t="s">
        <v>11</v>
      </c>
      <c r="D5365" s="50">
        <v>1342.5818999999999</v>
      </c>
      <c r="E5365" s="50">
        <v>1342.5818999999999</v>
      </c>
      <c r="F5365" s="50">
        <v>0</v>
      </c>
    </row>
    <row r="5366" spans="1:6" x14ac:dyDescent="0.25">
      <c r="A5366" s="31" t="str">
        <f t="shared" si="83"/>
        <v>A</v>
      </c>
      <c r="B5366" s="48" t="s">
        <v>258</v>
      </c>
      <c r="C5366" s="49" t="s">
        <v>12</v>
      </c>
      <c r="D5366" s="50">
        <v>287.36457999999999</v>
      </c>
      <c r="E5366" s="50">
        <v>260.97814999999997</v>
      </c>
      <c r="F5366" s="50">
        <v>26.386430000000001</v>
      </c>
    </row>
    <row r="5367" spans="1:6" x14ac:dyDescent="0.25">
      <c r="A5367" s="31" t="str">
        <f t="shared" si="83"/>
        <v>A</v>
      </c>
      <c r="B5367" s="48" t="s">
        <v>258</v>
      </c>
      <c r="C5367" s="49" t="s">
        <v>15</v>
      </c>
      <c r="D5367" s="50">
        <v>36.939569999999996</v>
      </c>
      <c r="E5367" s="50">
        <v>36.939569999999996</v>
      </c>
      <c r="F5367" s="50">
        <v>0</v>
      </c>
    </row>
    <row r="5368" spans="1:6" x14ac:dyDescent="0.25">
      <c r="A5368" s="31" t="str">
        <f t="shared" si="83"/>
        <v>A</v>
      </c>
      <c r="B5368" s="48" t="s">
        <v>258</v>
      </c>
      <c r="C5368" s="49" t="s">
        <v>16</v>
      </c>
      <c r="D5368" s="50">
        <v>5.32125</v>
      </c>
      <c r="E5368" s="50">
        <v>3.9820600000000002</v>
      </c>
      <c r="F5368" s="50">
        <v>1.3391900000000001</v>
      </c>
    </row>
    <row r="5369" spans="1:6" x14ac:dyDescent="0.25">
      <c r="A5369" s="31" t="str">
        <f t="shared" si="83"/>
        <v>A</v>
      </c>
      <c r="B5369" s="45" t="s">
        <v>258</v>
      </c>
      <c r="C5369" s="46" t="s">
        <v>17</v>
      </c>
      <c r="D5369" s="47">
        <v>48.962000000000003</v>
      </c>
      <c r="E5369" s="47">
        <v>48.962000000000003</v>
      </c>
      <c r="F5369" s="47">
        <v>0</v>
      </c>
    </row>
    <row r="5370" spans="1:6" ht="18.75" thickBot="1" x14ac:dyDescent="0.3">
      <c r="A5370" s="31" t="str">
        <f t="shared" si="83"/>
        <v>A</v>
      </c>
      <c r="B5370" s="42" t="s">
        <v>2383</v>
      </c>
      <c r="C5370" s="43" t="s">
        <v>2384</v>
      </c>
      <c r="D5370" s="44">
        <v>1036.9823900000001</v>
      </c>
      <c r="E5370" s="44">
        <v>1036.9823900000001</v>
      </c>
      <c r="F5370" s="44">
        <v>0</v>
      </c>
    </row>
    <row r="5371" spans="1:6" ht="15.75" thickTop="1" x14ac:dyDescent="0.25">
      <c r="A5371" s="31" t="str">
        <f t="shared" si="83"/>
        <v>A</v>
      </c>
      <c r="B5371" s="45" t="s">
        <v>258</v>
      </c>
      <c r="C5371" s="46" t="s">
        <v>10</v>
      </c>
      <c r="D5371" s="47">
        <v>1024.05763</v>
      </c>
      <c r="E5371" s="47">
        <v>1024.05763</v>
      </c>
      <c r="F5371" s="47">
        <v>0</v>
      </c>
    </row>
    <row r="5372" spans="1:6" x14ac:dyDescent="0.25">
      <c r="A5372" s="31" t="str">
        <f t="shared" si="83"/>
        <v>A</v>
      </c>
      <c r="B5372" s="48" t="s">
        <v>258</v>
      </c>
      <c r="C5372" s="49" t="s">
        <v>12</v>
      </c>
      <c r="D5372" s="50">
        <v>1014.2373699999999</v>
      </c>
      <c r="E5372" s="50">
        <v>1014.2373699999999</v>
      </c>
      <c r="F5372" s="50">
        <v>0</v>
      </c>
    </row>
    <row r="5373" spans="1:6" x14ac:dyDescent="0.25">
      <c r="A5373" s="31" t="str">
        <f t="shared" si="83"/>
        <v>A</v>
      </c>
      <c r="B5373" s="48" t="s">
        <v>258</v>
      </c>
      <c r="C5373" s="49" t="s">
        <v>15</v>
      </c>
      <c r="D5373" s="50">
        <v>9.8202600000000011</v>
      </c>
      <c r="E5373" s="50">
        <v>9.8202600000000011</v>
      </c>
      <c r="F5373" s="50">
        <v>0</v>
      </c>
    </row>
    <row r="5374" spans="1:6" x14ac:dyDescent="0.25">
      <c r="A5374" s="31" t="str">
        <f t="shared" si="83"/>
        <v>A</v>
      </c>
      <c r="B5374" s="45" t="s">
        <v>258</v>
      </c>
      <c r="C5374" s="46" t="s">
        <v>17</v>
      </c>
      <c r="D5374" s="47">
        <v>12.924760000000001</v>
      </c>
      <c r="E5374" s="47">
        <v>12.924760000000001</v>
      </c>
      <c r="F5374" s="47">
        <v>0</v>
      </c>
    </row>
    <row r="5375" spans="1:6" ht="18.75" thickBot="1" x14ac:dyDescent="0.3">
      <c r="A5375" s="31" t="str">
        <f t="shared" si="83"/>
        <v>A</v>
      </c>
      <c r="B5375" s="42" t="s">
        <v>2385</v>
      </c>
      <c r="C5375" s="43" t="s">
        <v>2386</v>
      </c>
      <c r="D5375" s="44">
        <v>331.21954000000005</v>
      </c>
      <c r="E5375" s="44">
        <v>331.21954000000005</v>
      </c>
      <c r="F5375" s="44">
        <v>0</v>
      </c>
    </row>
    <row r="5376" spans="1:6" ht="15.75" thickTop="1" x14ac:dyDescent="0.25">
      <c r="A5376" s="31" t="str">
        <f t="shared" si="83"/>
        <v>A</v>
      </c>
      <c r="B5376" s="45" t="s">
        <v>258</v>
      </c>
      <c r="C5376" s="46" t="s">
        <v>10</v>
      </c>
      <c r="D5376" s="47">
        <v>331.21954000000005</v>
      </c>
      <c r="E5376" s="47">
        <v>331.21954000000005</v>
      </c>
      <c r="F5376" s="47">
        <v>0</v>
      </c>
    </row>
    <row r="5377" spans="1:6" x14ac:dyDescent="0.25">
      <c r="A5377" s="31" t="str">
        <f t="shared" si="83"/>
        <v>A</v>
      </c>
      <c r="B5377" s="48" t="s">
        <v>258</v>
      </c>
      <c r="C5377" s="49" t="s">
        <v>12</v>
      </c>
      <c r="D5377" s="50">
        <v>322.14939000000004</v>
      </c>
      <c r="E5377" s="50">
        <v>322.14939000000004</v>
      </c>
      <c r="F5377" s="50">
        <v>0</v>
      </c>
    </row>
    <row r="5378" spans="1:6" x14ac:dyDescent="0.25">
      <c r="A5378" s="31" t="str">
        <f t="shared" si="83"/>
        <v>A</v>
      </c>
      <c r="B5378" s="48" t="s">
        <v>258</v>
      </c>
      <c r="C5378" s="49" t="s">
        <v>15</v>
      </c>
      <c r="D5378" s="50">
        <v>9.0701499999999999</v>
      </c>
      <c r="E5378" s="50">
        <v>9.0701499999999999</v>
      </c>
      <c r="F5378" s="50">
        <v>0</v>
      </c>
    </row>
    <row r="5379" spans="1:6" ht="18.75" thickBot="1" x14ac:dyDescent="0.3">
      <c r="A5379" s="31" t="str">
        <f t="shared" si="83"/>
        <v>A</v>
      </c>
      <c r="B5379" s="42" t="s">
        <v>2387</v>
      </c>
      <c r="C5379" s="43" t="s">
        <v>236</v>
      </c>
      <c r="D5379" s="44">
        <v>1113.0792499999998</v>
      </c>
      <c r="E5379" s="44">
        <v>1091.6626999999999</v>
      </c>
      <c r="F5379" s="44">
        <v>21.416550000000001</v>
      </c>
    </row>
    <row r="5380" spans="1:6" ht="15.75" thickTop="1" x14ac:dyDescent="0.25">
      <c r="A5380" s="31" t="str">
        <f t="shared" ref="A5380:A5443" si="84">IF(OR(D5380&lt;&gt;0,),"A","B")</f>
        <v>A</v>
      </c>
      <c r="B5380" s="45" t="s">
        <v>258</v>
      </c>
      <c r="C5380" s="46" t="s">
        <v>10</v>
      </c>
      <c r="D5380" s="47">
        <v>1113.0792499999998</v>
      </c>
      <c r="E5380" s="47">
        <v>1091.6626999999999</v>
      </c>
      <c r="F5380" s="47">
        <v>21.416550000000001</v>
      </c>
    </row>
    <row r="5381" spans="1:6" x14ac:dyDescent="0.25">
      <c r="A5381" s="31" t="str">
        <f t="shared" si="84"/>
        <v>A</v>
      </c>
      <c r="B5381" s="48" t="s">
        <v>258</v>
      </c>
      <c r="C5381" s="49" t="s">
        <v>11</v>
      </c>
      <c r="D5381" s="50">
        <v>550.17295999999999</v>
      </c>
      <c r="E5381" s="50">
        <v>550.17295999999999</v>
      </c>
      <c r="F5381" s="50">
        <v>0</v>
      </c>
    </row>
    <row r="5382" spans="1:6" x14ac:dyDescent="0.25">
      <c r="A5382" s="31" t="str">
        <f t="shared" si="84"/>
        <v>A</v>
      </c>
      <c r="B5382" s="48" t="s">
        <v>258</v>
      </c>
      <c r="C5382" s="49" t="s">
        <v>12</v>
      </c>
      <c r="D5382" s="50">
        <v>148.41816000000003</v>
      </c>
      <c r="E5382" s="50">
        <v>136.04395000000002</v>
      </c>
      <c r="F5382" s="50">
        <v>12.37421</v>
      </c>
    </row>
    <row r="5383" spans="1:6" x14ac:dyDescent="0.25">
      <c r="A5383" s="31" t="str">
        <f t="shared" si="84"/>
        <v>A</v>
      </c>
      <c r="B5383" s="48" t="s">
        <v>258</v>
      </c>
      <c r="C5383" s="49" t="s">
        <v>2</v>
      </c>
      <c r="D5383" s="50">
        <v>4.3700200000000002</v>
      </c>
      <c r="E5383" s="50">
        <v>0</v>
      </c>
      <c r="F5383" s="50">
        <v>4.3700200000000002</v>
      </c>
    </row>
    <row r="5384" spans="1:6" x14ac:dyDescent="0.25">
      <c r="A5384" s="31" t="str">
        <f t="shared" si="84"/>
        <v>A</v>
      </c>
      <c r="B5384" s="48" t="s">
        <v>258</v>
      </c>
      <c r="C5384" s="49" t="s">
        <v>16</v>
      </c>
      <c r="D5384" s="50">
        <v>410.11811</v>
      </c>
      <c r="E5384" s="50">
        <v>405.44578999999999</v>
      </c>
      <c r="F5384" s="50">
        <v>4.67232</v>
      </c>
    </row>
    <row r="5385" spans="1:6" ht="18.75" thickBot="1" x14ac:dyDescent="0.3">
      <c r="A5385" s="31" t="str">
        <f t="shared" si="84"/>
        <v>A</v>
      </c>
      <c r="B5385" s="42" t="s">
        <v>2388</v>
      </c>
      <c r="C5385" s="43" t="s">
        <v>2389</v>
      </c>
      <c r="D5385" s="44">
        <v>471.76767999999993</v>
      </c>
      <c r="E5385" s="44">
        <v>409.17270999999994</v>
      </c>
      <c r="F5385" s="44">
        <v>62.594970000000004</v>
      </c>
    </row>
    <row r="5386" spans="1:6" ht="15.75" thickTop="1" x14ac:dyDescent="0.25">
      <c r="A5386" s="31" t="str">
        <f t="shared" si="84"/>
        <v>A</v>
      </c>
      <c r="B5386" s="45" t="s">
        <v>258</v>
      </c>
      <c r="C5386" s="46" t="s">
        <v>10</v>
      </c>
      <c r="D5386" s="47">
        <v>471.76767999999993</v>
      </c>
      <c r="E5386" s="47">
        <v>409.17270999999994</v>
      </c>
      <c r="F5386" s="47">
        <v>62.594970000000004</v>
      </c>
    </row>
    <row r="5387" spans="1:6" x14ac:dyDescent="0.25">
      <c r="A5387" s="31" t="str">
        <f t="shared" si="84"/>
        <v>A</v>
      </c>
      <c r="B5387" s="48" t="s">
        <v>258</v>
      </c>
      <c r="C5387" s="49" t="s">
        <v>11</v>
      </c>
      <c r="D5387" s="50">
        <v>257.92728</v>
      </c>
      <c r="E5387" s="50">
        <v>255.94728000000001</v>
      </c>
      <c r="F5387" s="50">
        <v>1.98</v>
      </c>
    </row>
    <row r="5388" spans="1:6" x14ac:dyDescent="0.25">
      <c r="A5388" s="31" t="str">
        <f t="shared" si="84"/>
        <v>A</v>
      </c>
      <c r="B5388" s="48" t="s">
        <v>258</v>
      </c>
      <c r="C5388" s="49" t="s">
        <v>12</v>
      </c>
      <c r="D5388" s="50">
        <v>181.39959999999999</v>
      </c>
      <c r="E5388" s="50">
        <v>128.21222</v>
      </c>
      <c r="F5388" s="50">
        <v>53.187379999999997</v>
      </c>
    </row>
    <row r="5389" spans="1:6" x14ac:dyDescent="0.25">
      <c r="A5389" s="31" t="str">
        <f t="shared" si="84"/>
        <v>A</v>
      </c>
      <c r="B5389" s="48" t="s">
        <v>258</v>
      </c>
      <c r="C5389" s="49" t="s">
        <v>2</v>
      </c>
      <c r="D5389" s="50">
        <v>23.700230000000001</v>
      </c>
      <c r="E5389" s="50">
        <v>23.700230000000001</v>
      </c>
      <c r="F5389" s="50">
        <v>0</v>
      </c>
    </row>
    <row r="5390" spans="1:6" x14ac:dyDescent="0.25">
      <c r="A5390" s="31" t="str">
        <f t="shared" si="84"/>
        <v>A</v>
      </c>
      <c r="B5390" s="48" t="s">
        <v>258</v>
      </c>
      <c r="C5390" s="49" t="s">
        <v>16</v>
      </c>
      <c r="D5390" s="50">
        <v>8.74057</v>
      </c>
      <c r="E5390" s="50">
        <v>1.31298</v>
      </c>
      <c r="F5390" s="50">
        <v>7.4275900000000004</v>
      </c>
    </row>
    <row r="5391" spans="1:6" s="55" customFormat="1" ht="18.75" thickBot="1" x14ac:dyDescent="0.3">
      <c r="A5391" s="51" t="str">
        <f t="shared" si="84"/>
        <v>A</v>
      </c>
      <c r="B5391" s="52" t="s">
        <v>2390</v>
      </c>
      <c r="C5391" s="53" t="s">
        <v>2389</v>
      </c>
      <c r="D5391" s="54">
        <v>350.47269999999997</v>
      </c>
      <c r="E5391" s="54">
        <v>326.15772999999996</v>
      </c>
      <c r="F5391" s="54">
        <v>24.314969999999999</v>
      </c>
    </row>
    <row r="5392" spans="1:6" s="55" customFormat="1" ht="15.75" thickTop="1" x14ac:dyDescent="0.25">
      <c r="A5392" s="51" t="str">
        <f t="shared" si="84"/>
        <v>A</v>
      </c>
      <c r="B5392" s="56" t="s">
        <v>258</v>
      </c>
      <c r="C5392" s="57" t="s">
        <v>10</v>
      </c>
      <c r="D5392" s="58">
        <v>350.47269999999997</v>
      </c>
      <c r="E5392" s="58">
        <v>326.15772999999996</v>
      </c>
      <c r="F5392" s="58">
        <v>24.314969999999999</v>
      </c>
    </row>
    <row r="5393" spans="1:6" s="55" customFormat="1" x14ac:dyDescent="0.25">
      <c r="A5393" s="51" t="str">
        <f t="shared" si="84"/>
        <v>A</v>
      </c>
      <c r="B5393" s="59" t="s">
        <v>258</v>
      </c>
      <c r="C5393" s="60" t="s">
        <v>11</v>
      </c>
      <c r="D5393" s="61">
        <v>221.67728</v>
      </c>
      <c r="E5393" s="61">
        <v>219.69728000000001</v>
      </c>
      <c r="F5393" s="61">
        <v>1.98</v>
      </c>
    </row>
    <row r="5394" spans="1:6" s="55" customFormat="1" x14ac:dyDescent="0.25">
      <c r="A5394" s="51" t="str">
        <f t="shared" si="84"/>
        <v>A</v>
      </c>
      <c r="B5394" s="59" t="s">
        <v>258</v>
      </c>
      <c r="C5394" s="60" t="s">
        <v>12</v>
      </c>
      <c r="D5394" s="61">
        <v>96.354620000000011</v>
      </c>
      <c r="E5394" s="61">
        <v>81.447240000000008</v>
      </c>
      <c r="F5394" s="61">
        <v>14.90738</v>
      </c>
    </row>
    <row r="5395" spans="1:6" s="55" customFormat="1" x14ac:dyDescent="0.25">
      <c r="A5395" s="51" t="str">
        <f t="shared" si="84"/>
        <v>A</v>
      </c>
      <c r="B5395" s="59" t="s">
        <v>258</v>
      </c>
      <c r="C5395" s="60" t="s">
        <v>2</v>
      </c>
      <c r="D5395" s="61">
        <v>23.700230000000001</v>
      </c>
      <c r="E5395" s="61">
        <v>23.700230000000001</v>
      </c>
      <c r="F5395" s="61">
        <v>0</v>
      </c>
    </row>
    <row r="5396" spans="1:6" s="55" customFormat="1" x14ac:dyDescent="0.25">
      <c r="A5396" s="51" t="str">
        <f t="shared" si="84"/>
        <v>A</v>
      </c>
      <c r="B5396" s="59" t="s">
        <v>258</v>
      </c>
      <c r="C5396" s="60" t="s">
        <v>16</v>
      </c>
      <c r="D5396" s="61">
        <v>8.74057</v>
      </c>
      <c r="E5396" s="61">
        <v>1.31298</v>
      </c>
      <c r="F5396" s="61">
        <v>7.4275900000000004</v>
      </c>
    </row>
    <row r="5397" spans="1:6" s="55" customFormat="1" ht="18.75" thickBot="1" x14ac:dyDescent="0.3">
      <c r="A5397" s="51" t="str">
        <f t="shared" si="84"/>
        <v>A</v>
      </c>
      <c r="B5397" s="52" t="s">
        <v>2391</v>
      </c>
      <c r="C5397" s="53" t="s">
        <v>2392</v>
      </c>
      <c r="D5397" s="54">
        <v>121.29498000000001</v>
      </c>
      <c r="E5397" s="54">
        <v>83.014980000000008</v>
      </c>
      <c r="F5397" s="54">
        <v>38.28</v>
      </c>
    </row>
    <row r="5398" spans="1:6" s="55" customFormat="1" ht="15.75" thickTop="1" x14ac:dyDescent="0.25">
      <c r="A5398" s="51" t="str">
        <f t="shared" si="84"/>
        <v>A</v>
      </c>
      <c r="B5398" s="56" t="s">
        <v>258</v>
      </c>
      <c r="C5398" s="57" t="s">
        <v>10</v>
      </c>
      <c r="D5398" s="58">
        <v>121.29498000000001</v>
      </c>
      <c r="E5398" s="58">
        <v>83.014980000000008</v>
      </c>
      <c r="F5398" s="58">
        <v>38.28</v>
      </c>
    </row>
    <row r="5399" spans="1:6" s="55" customFormat="1" x14ac:dyDescent="0.25">
      <c r="A5399" s="51" t="str">
        <f t="shared" si="84"/>
        <v>A</v>
      </c>
      <c r="B5399" s="59" t="s">
        <v>258</v>
      </c>
      <c r="C5399" s="60" t="s">
        <v>11</v>
      </c>
      <c r="D5399" s="61">
        <v>36.25</v>
      </c>
      <c r="E5399" s="61">
        <v>36.25</v>
      </c>
      <c r="F5399" s="61">
        <v>0</v>
      </c>
    </row>
    <row r="5400" spans="1:6" s="55" customFormat="1" x14ac:dyDescent="0.25">
      <c r="A5400" s="51" t="str">
        <f t="shared" si="84"/>
        <v>A</v>
      </c>
      <c r="B5400" s="59" t="s">
        <v>258</v>
      </c>
      <c r="C5400" s="60" t="s">
        <v>12</v>
      </c>
      <c r="D5400" s="61">
        <v>85.04498000000001</v>
      </c>
      <c r="E5400" s="61">
        <v>46.764980000000001</v>
      </c>
      <c r="F5400" s="61">
        <v>38.28</v>
      </c>
    </row>
    <row r="5401" spans="1:6" ht="18.75" thickBot="1" x14ac:dyDescent="0.3">
      <c r="A5401" s="31" t="str">
        <f t="shared" si="84"/>
        <v>A</v>
      </c>
      <c r="B5401" s="42" t="s">
        <v>2393</v>
      </c>
      <c r="C5401" s="43" t="s">
        <v>239</v>
      </c>
      <c r="D5401" s="44">
        <v>1552.34681</v>
      </c>
      <c r="E5401" s="44">
        <v>1552.34681</v>
      </c>
      <c r="F5401" s="44">
        <v>0</v>
      </c>
    </row>
    <row r="5402" spans="1:6" ht="15.75" thickTop="1" x14ac:dyDescent="0.25">
      <c r="A5402" s="31" t="str">
        <f t="shared" si="84"/>
        <v>A</v>
      </c>
      <c r="B5402" s="45" t="s">
        <v>258</v>
      </c>
      <c r="C5402" s="46" t="s">
        <v>10</v>
      </c>
      <c r="D5402" s="47">
        <v>1552.34681</v>
      </c>
      <c r="E5402" s="47">
        <v>1552.34681</v>
      </c>
      <c r="F5402" s="47">
        <v>0</v>
      </c>
    </row>
    <row r="5403" spans="1:6" x14ac:dyDescent="0.25">
      <c r="A5403" s="31" t="str">
        <f t="shared" si="84"/>
        <v>A</v>
      </c>
      <c r="B5403" s="48" t="s">
        <v>258</v>
      </c>
      <c r="C5403" s="49" t="s">
        <v>11</v>
      </c>
      <c r="D5403" s="50">
        <v>143.58665999999999</v>
      </c>
      <c r="E5403" s="50">
        <v>143.58665999999999</v>
      </c>
      <c r="F5403" s="50">
        <v>0</v>
      </c>
    </row>
    <row r="5404" spans="1:6" x14ac:dyDescent="0.25">
      <c r="A5404" s="31" t="str">
        <f t="shared" si="84"/>
        <v>A</v>
      </c>
      <c r="B5404" s="48" t="s">
        <v>258</v>
      </c>
      <c r="C5404" s="49" t="s">
        <v>12</v>
      </c>
      <c r="D5404" s="50">
        <v>68.527059999999992</v>
      </c>
      <c r="E5404" s="50">
        <v>68.527059999999992</v>
      </c>
      <c r="F5404" s="50">
        <v>0</v>
      </c>
    </row>
    <row r="5405" spans="1:6" x14ac:dyDescent="0.25">
      <c r="A5405" s="31" t="str">
        <f t="shared" si="84"/>
        <v>A</v>
      </c>
      <c r="B5405" s="48" t="s">
        <v>258</v>
      </c>
      <c r="C5405" s="49" t="s">
        <v>14</v>
      </c>
      <c r="D5405" s="50">
        <v>1340</v>
      </c>
      <c r="E5405" s="50">
        <v>1340</v>
      </c>
      <c r="F5405" s="50">
        <v>0</v>
      </c>
    </row>
    <row r="5406" spans="1:6" x14ac:dyDescent="0.25">
      <c r="A5406" s="31" t="str">
        <f t="shared" si="84"/>
        <v>A</v>
      </c>
      <c r="B5406" s="48" t="s">
        <v>258</v>
      </c>
      <c r="C5406" s="49" t="s">
        <v>16</v>
      </c>
      <c r="D5406" s="50">
        <v>0.23308999999999999</v>
      </c>
      <c r="E5406" s="50">
        <v>0.23308999999999999</v>
      </c>
      <c r="F5406" s="50">
        <v>0</v>
      </c>
    </row>
    <row r="5407" spans="1:6" s="55" customFormat="1" ht="18.75" thickBot="1" x14ac:dyDescent="0.3">
      <c r="A5407" s="51" t="str">
        <f t="shared" si="84"/>
        <v>A</v>
      </c>
      <c r="B5407" s="52" t="s">
        <v>2394</v>
      </c>
      <c r="C5407" s="53" t="s">
        <v>2395</v>
      </c>
      <c r="D5407" s="54">
        <v>212.34681</v>
      </c>
      <c r="E5407" s="54">
        <v>212.34681</v>
      </c>
      <c r="F5407" s="54">
        <v>0</v>
      </c>
    </row>
    <row r="5408" spans="1:6" s="55" customFormat="1" ht="15.75" thickTop="1" x14ac:dyDescent="0.25">
      <c r="A5408" s="51" t="str">
        <f t="shared" si="84"/>
        <v>A</v>
      </c>
      <c r="B5408" s="56" t="s">
        <v>258</v>
      </c>
      <c r="C5408" s="57" t="s">
        <v>10</v>
      </c>
      <c r="D5408" s="58">
        <v>212.34681</v>
      </c>
      <c r="E5408" s="58">
        <v>212.34681</v>
      </c>
      <c r="F5408" s="58">
        <v>0</v>
      </c>
    </row>
    <row r="5409" spans="1:6" s="55" customFormat="1" x14ac:dyDescent="0.25">
      <c r="A5409" s="51" t="str">
        <f t="shared" si="84"/>
        <v>A</v>
      </c>
      <c r="B5409" s="59" t="s">
        <v>258</v>
      </c>
      <c r="C5409" s="60" t="s">
        <v>11</v>
      </c>
      <c r="D5409" s="61">
        <v>143.58665999999999</v>
      </c>
      <c r="E5409" s="61">
        <v>143.58665999999999</v>
      </c>
      <c r="F5409" s="61">
        <v>0</v>
      </c>
    </row>
    <row r="5410" spans="1:6" s="55" customFormat="1" x14ac:dyDescent="0.25">
      <c r="A5410" s="51" t="str">
        <f t="shared" si="84"/>
        <v>A</v>
      </c>
      <c r="B5410" s="59" t="s">
        <v>258</v>
      </c>
      <c r="C5410" s="60" t="s">
        <v>12</v>
      </c>
      <c r="D5410" s="61">
        <v>68.527059999999992</v>
      </c>
      <c r="E5410" s="61">
        <v>68.527059999999992</v>
      </c>
      <c r="F5410" s="61">
        <v>0</v>
      </c>
    </row>
    <row r="5411" spans="1:6" s="55" customFormat="1" x14ac:dyDescent="0.25">
      <c r="A5411" s="51" t="str">
        <f t="shared" si="84"/>
        <v>A</v>
      </c>
      <c r="B5411" s="59" t="s">
        <v>258</v>
      </c>
      <c r="C5411" s="60" t="s">
        <v>16</v>
      </c>
      <c r="D5411" s="61">
        <v>0.23308999999999999</v>
      </c>
      <c r="E5411" s="61">
        <v>0.23308999999999999</v>
      </c>
      <c r="F5411" s="61">
        <v>0</v>
      </c>
    </row>
    <row r="5412" spans="1:6" s="55" customFormat="1" ht="18.75" thickBot="1" x14ac:dyDescent="0.3">
      <c r="A5412" s="51" t="str">
        <f t="shared" si="84"/>
        <v>A</v>
      </c>
      <c r="B5412" s="52" t="s">
        <v>2396</v>
      </c>
      <c r="C5412" s="53" t="s">
        <v>2397</v>
      </c>
      <c r="D5412" s="54">
        <v>1340</v>
      </c>
      <c r="E5412" s="54">
        <v>1340</v>
      </c>
      <c r="F5412" s="54">
        <v>0</v>
      </c>
    </row>
    <row r="5413" spans="1:6" s="55" customFormat="1" ht="15.75" thickTop="1" x14ac:dyDescent="0.25">
      <c r="A5413" s="51" t="str">
        <f t="shared" si="84"/>
        <v>A</v>
      </c>
      <c r="B5413" s="56" t="s">
        <v>258</v>
      </c>
      <c r="C5413" s="57" t="s">
        <v>10</v>
      </c>
      <c r="D5413" s="58">
        <v>1340</v>
      </c>
      <c r="E5413" s="58">
        <v>1340</v>
      </c>
      <c r="F5413" s="58">
        <v>0</v>
      </c>
    </row>
    <row r="5414" spans="1:6" s="55" customFormat="1" x14ac:dyDescent="0.25">
      <c r="A5414" s="51" t="str">
        <f t="shared" si="84"/>
        <v>A</v>
      </c>
      <c r="B5414" s="59" t="s">
        <v>258</v>
      </c>
      <c r="C5414" s="60" t="s">
        <v>14</v>
      </c>
      <c r="D5414" s="61">
        <v>1340</v>
      </c>
      <c r="E5414" s="61">
        <v>1340</v>
      </c>
      <c r="F5414" s="61">
        <v>0</v>
      </c>
    </row>
    <row r="5415" spans="1:6" ht="18.75" thickBot="1" x14ac:dyDescent="0.3">
      <c r="A5415" s="31" t="str">
        <f t="shared" si="84"/>
        <v>A</v>
      </c>
      <c r="B5415" s="42" t="s">
        <v>2398</v>
      </c>
      <c r="C5415" s="43" t="s">
        <v>2399</v>
      </c>
      <c r="D5415" s="44">
        <v>2583.7089999999998</v>
      </c>
      <c r="E5415" s="44">
        <v>2583.7089999999998</v>
      </c>
      <c r="F5415" s="44">
        <v>0</v>
      </c>
    </row>
    <row r="5416" spans="1:6" ht="15.75" thickTop="1" x14ac:dyDescent="0.25">
      <c r="A5416" s="31" t="str">
        <f t="shared" si="84"/>
        <v>A</v>
      </c>
      <c r="B5416" s="45" t="s">
        <v>258</v>
      </c>
      <c r="C5416" s="46" t="s">
        <v>10</v>
      </c>
      <c r="D5416" s="47">
        <v>1885.69876</v>
      </c>
      <c r="E5416" s="47">
        <v>1885.69876</v>
      </c>
      <c r="F5416" s="47">
        <v>0</v>
      </c>
    </row>
    <row r="5417" spans="1:6" x14ac:dyDescent="0.25">
      <c r="A5417" s="31" t="str">
        <f t="shared" si="84"/>
        <v>A</v>
      </c>
      <c r="B5417" s="48" t="s">
        <v>258</v>
      </c>
      <c r="C5417" s="49" t="s">
        <v>11</v>
      </c>
      <c r="D5417" s="50">
        <v>1281.6786999999999</v>
      </c>
      <c r="E5417" s="50">
        <v>1281.6786999999999</v>
      </c>
      <c r="F5417" s="50">
        <v>0</v>
      </c>
    </row>
    <row r="5418" spans="1:6" x14ac:dyDescent="0.25">
      <c r="A5418" s="31" t="str">
        <f t="shared" si="84"/>
        <v>A</v>
      </c>
      <c r="B5418" s="48" t="s">
        <v>258</v>
      </c>
      <c r="C5418" s="49" t="s">
        <v>12</v>
      </c>
      <c r="D5418" s="50">
        <v>546.33673999999996</v>
      </c>
      <c r="E5418" s="50">
        <v>546.33673999999996</v>
      </c>
      <c r="F5418" s="50">
        <v>0</v>
      </c>
    </row>
    <row r="5419" spans="1:6" x14ac:dyDescent="0.25">
      <c r="A5419" s="31" t="str">
        <f t="shared" si="84"/>
        <v>A</v>
      </c>
      <c r="B5419" s="48" t="s">
        <v>258</v>
      </c>
      <c r="C5419" s="49" t="s">
        <v>15</v>
      </c>
      <c r="D5419" s="50">
        <v>13.008040000000001</v>
      </c>
      <c r="E5419" s="50">
        <v>13.008040000000001</v>
      </c>
      <c r="F5419" s="50">
        <v>0</v>
      </c>
    </row>
    <row r="5420" spans="1:6" x14ac:dyDescent="0.25">
      <c r="A5420" s="31" t="str">
        <f t="shared" si="84"/>
        <v>A</v>
      </c>
      <c r="B5420" s="48" t="s">
        <v>258</v>
      </c>
      <c r="C5420" s="49" t="s">
        <v>16</v>
      </c>
      <c r="D5420" s="50">
        <v>44.675280000000001</v>
      </c>
      <c r="E5420" s="50">
        <v>44.675280000000001</v>
      </c>
      <c r="F5420" s="50">
        <v>0</v>
      </c>
    </row>
    <row r="5421" spans="1:6" x14ac:dyDescent="0.25">
      <c r="A5421" s="31" t="str">
        <f t="shared" si="84"/>
        <v>A</v>
      </c>
      <c r="B5421" s="45" t="s">
        <v>258</v>
      </c>
      <c r="C5421" s="46" t="s">
        <v>17</v>
      </c>
      <c r="D5421" s="47">
        <v>698.01023999999995</v>
      </c>
      <c r="E5421" s="47">
        <v>698.01023999999995</v>
      </c>
      <c r="F5421" s="47">
        <v>0</v>
      </c>
    </row>
    <row r="5422" spans="1:6" ht="18.75" thickBot="1" x14ac:dyDescent="0.3">
      <c r="A5422" s="31" t="str">
        <f t="shared" si="84"/>
        <v>A</v>
      </c>
      <c r="B5422" s="42" t="s">
        <v>2400</v>
      </c>
      <c r="C5422" s="43" t="s">
        <v>240</v>
      </c>
      <c r="D5422" s="44">
        <v>136.19209000000001</v>
      </c>
      <c r="E5422" s="44">
        <v>136.19209000000001</v>
      </c>
      <c r="F5422" s="44">
        <v>0</v>
      </c>
    </row>
    <row r="5423" spans="1:6" ht="15.75" thickTop="1" x14ac:dyDescent="0.25">
      <c r="A5423" s="31" t="str">
        <f t="shared" si="84"/>
        <v>A</v>
      </c>
      <c r="B5423" s="45" t="s">
        <v>258</v>
      </c>
      <c r="C5423" s="46" t="s">
        <v>10</v>
      </c>
      <c r="D5423" s="47">
        <v>136.19209000000001</v>
      </c>
      <c r="E5423" s="47">
        <v>136.19209000000001</v>
      </c>
      <c r="F5423" s="47">
        <v>0</v>
      </c>
    </row>
    <row r="5424" spans="1:6" x14ac:dyDescent="0.25">
      <c r="A5424" s="31" t="str">
        <f t="shared" si="84"/>
        <v>A</v>
      </c>
      <c r="B5424" s="48" t="s">
        <v>258</v>
      </c>
      <c r="C5424" s="49" t="s">
        <v>11</v>
      </c>
      <c r="D5424" s="50">
        <v>122.10299999999999</v>
      </c>
      <c r="E5424" s="50">
        <v>122.10299999999999</v>
      </c>
      <c r="F5424" s="50">
        <v>0</v>
      </c>
    </row>
    <row r="5425" spans="1:6" x14ac:dyDescent="0.25">
      <c r="A5425" s="31" t="str">
        <f t="shared" si="84"/>
        <v>A</v>
      </c>
      <c r="B5425" s="48" t="s">
        <v>258</v>
      </c>
      <c r="C5425" s="49" t="s">
        <v>12</v>
      </c>
      <c r="D5425" s="50">
        <v>14.059370000000001</v>
      </c>
      <c r="E5425" s="50">
        <v>14.059370000000001</v>
      </c>
      <c r="F5425" s="50">
        <v>0</v>
      </c>
    </row>
    <row r="5426" spans="1:6" x14ac:dyDescent="0.25">
      <c r="A5426" s="31" t="str">
        <f t="shared" si="84"/>
        <v>A</v>
      </c>
      <c r="B5426" s="48" t="s">
        <v>258</v>
      </c>
      <c r="C5426" s="49" t="s">
        <v>16</v>
      </c>
      <c r="D5426" s="50">
        <v>2.972E-2</v>
      </c>
      <c r="E5426" s="50">
        <v>2.972E-2</v>
      </c>
      <c r="F5426" s="50">
        <v>0</v>
      </c>
    </row>
    <row r="5427" spans="1:6" s="55" customFormat="1" ht="18.75" thickBot="1" x14ac:dyDescent="0.3">
      <c r="A5427" s="51" t="str">
        <f t="shared" si="84"/>
        <v>A</v>
      </c>
      <c r="B5427" s="52" t="s">
        <v>2401</v>
      </c>
      <c r="C5427" s="53" t="s">
        <v>2402</v>
      </c>
      <c r="D5427" s="54">
        <v>136.19209000000001</v>
      </c>
      <c r="E5427" s="54">
        <v>136.19209000000001</v>
      </c>
      <c r="F5427" s="54">
        <v>0</v>
      </c>
    </row>
    <row r="5428" spans="1:6" s="55" customFormat="1" ht="15.75" thickTop="1" x14ac:dyDescent="0.25">
      <c r="A5428" s="51" t="str">
        <f t="shared" si="84"/>
        <v>A</v>
      </c>
      <c r="B5428" s="56" t="s">
        <v>258</v>
      </c>
      <c r="C5428" s="57" t="s">
        <v>10</v>
      </c>
      <c r="D5428" s="58">
        <v>136.19209000000001</v>
      </c>
      <c r="E5428" s="58">
        <v>136.19209000000001</v>
      </c>
      <c r="F5428" s="58">
        <v>0</v>
      </c>
    </row>
    <row r="5429" spans="1:6" s="55" customFormat="1" x14ac:dyDescent="0.25">
      <c r="A5429" s="51" t="str">
        <f t="shared" si="84"/>
        <v>A</v>
      </c>
      <c r="B5429" s="59" t="s">
        <v>258</v>
      </c>
      <c r="C5429" s="60" t="s">
        <v>11</v>
      </c>
      <c r="D5429" s="61">
        <v>122.10299999999999</v>
      </c>
      <c r="E5429" s="61">
        <v>122.10299999999999</v>
      </c>
      <c r="F5429" s="61">
        <v>0</v>
      </c>
    </row>
    <row r="5430" spans="1:6" s="55" customFormat="1" x14ac:dyDescent="0.25">
      <c r="A5430" s="51" t="str">
        <f t="shared" si="84"/>
        <v>A</v>
      </c>
      <c r="B5430" s="59" t="s">
        <v>258</v>
      </c>
      <c r="C5430" s="60" t="s">
        <v>12</v>
      </c>
      <c r="D5430" s="61">
        <v>14.059370000000001</v>
      </c>
      <c r="E5430" s="61">
        <v>14.059370000000001</v>
      </c>
      <c r="F5430" s="61">
        <v>0</v>
      </c>
    </row>
    <row r="5431" spans="1:6" s="55" customFormat="1" x14ac:dyDescent="0.25">
      <c r="A5431" s="51" t="str">
        <f t="shared" si="84"/>
        <v>A</v>
      </c>
      <c r="B5431" s="59" t="s">
        <v>258</v>
      </c>
      <c r="C5431" s="60" t="s">
        <v>16</v>
      </c>
      <c r="D5431" s="61">
        <v>2.972E-2</v>
      </c>
      <c r="E5431" s="61">
        <v>2.972E-2</v>
      </c>
      <c r="F5431" s="61">
        <v>0</v>
      </c>
    </row>
    <row r="5432" spans="1:6" ht="18.75" thickBot="1" x14ac:dyDescent="0.3">
      <c r="A5432" s="31" t="str">
        <f t="shared" si="84"/>
        <v>A</v>
      </c>
      <c r="B5432" s="42" t="s">
        <v>2403</v>
      </c>
      <c r="C5432" s="43" t="s">
        <v>2404</v>
      </c>
      <c r="D5432" s="44">
        <v>68.611100000000008</v>
      </c>
      <c r="E5432" s="44">
        <v>68.611100000000008</v>
      </c>
      <c r="F5432" s="44">
        <v>0</v>
      </c>
    </row>
    <row r="5433" spans="1:6" ht="15.75" thickTop="1" x14ac:dyDescent="0.25">
      <c r="A5433" s="31" t="str">
        <f t="shared" si="84"/>
        <v>A</v>
      </c>
      <c r="B5433" s="45" t="s">
        <v>258</v>
      </c>
      <c r="C5433" s="46" t="s">
        <v>10</v>
      </c>
      <c r="D5433" s="47">
        <v>68.611100000000008</v>
      </c>
      <c r="E5433" s="47">
        <v>68.611100000000008</v>
      </c>
      <c r="F5433" s="47">
        <v>0</v>
      </c>
    </row>
    <row r="5434" spans="1:6" x14ac:dyDescent="0.25">
      <c r="A5434" s="31" t="str">
        <f t="shared" si="84"/>
        <v>A</v>
      </c>
      <c r="B5434" s="48" t="s">
        <v>258</v>
      </c>
      <c r="C5434" s="49" t="s">
        <v>11</v>
      </c>
      <c r="D5434" s="50">
        <v>59.048000000000002</v>
      </c>
      <c r="E5434" s="50">
        <v>59.048000000000002</v>
      </c>
      <c r="F5434" s="50">
        <v>0</v>
      </c>
    </row>
    <row r="5435" spans="1:6" x14ac:dyDescent="0.25">
      <c r="A5435" s="31" t="str">
        <f t="shared" si="84"/>
        <v>A</v>
      </c>
      <c r="B5435" s="48" t="s">
        <v>258</v>
      </c>
      <c r="C5435" s="49" t="s">
        <v>12</v>
      </c>
      <c r="D5435" s="50">
        <v>9.5631000000000004</v>
      </c>
      <c r="E5435" s="50">
        <v>9.5631000000000004</v>
      </c>
      <c r="F5435" s="50">
        <v>0</v>
      </c>
    </row>
    <row r="5436" spans="1:6" ht="18.75" thickBot="1" x14ac:dyDescent="0.3">
      <c r="A5436" s="31" t="str">
        <f t="shared" si="84"/>
        <v>A</v>
      </c>
      <c r="B5436" s="42" t="s">
        <v>2405</v>
      </c>
      <c r="C5436" s="43" t="s">
        <v>2406</v>
      </c>
      <c r="D5436" s="44">
        <v>677.88638999999989</v>
      </c>
      <c r="E5436" s="44">
        <v>677.88638999999989</v>
      </c>
      <c r="F5436" s="44">
        <v>0</v>
      </c>
    </row>
    <row r="5437" spans="1:6" ht="15.75" thickTop="1" x14ac:dyDescent="0.25">
      <c r="A5437" s="31" t="str">
        <f t="shared" si="84"/>
        <v>A</v>
      </c>
      <c r="B5437" s="45" t="s">
        <v>258</v>
      </c>
      <c r="C5437" s="46" t="s">
        <v>10</v>
      </c>
      <c r="D5437" s="47">
        <v>677.88638999999989</v>
      </c>
      <c r="E5437" s="47">
        <v>677.88638999999989</v>
      </c>
      <c r="F5437" s="47">
        <v>0</v>
      </c>
    </row>
    <row r="5438" spans="1:6" x14ac:dyDescent="0.25">
      <c r="A5438" s="31" t="str">
        <f t="shared" si="84"/>
        <v>A</v>
      </c>
      <c r="B5438" s="48" t="s">
        <v>258</v>
      </c>
      <c r="C5438" s="49" t="s">
        <v>11</v>
      </c>
      <c r="D5438" s="50">
        <v>523.54062999999996</v>
      </c>
      <c r="E5438" s="50">
        <v>523.54062999999996</v>
      </c>
      <c r="F5438" s="50">
        <v>0</v>
      </c>
    </row>
    <row r="5439" spans="1:6" x14ac:dyDescent="0.25">
      <c r="A5439" s="31" t="str">
        <f t="shared" si="84"/>
        <v>A</v>
      </c>
      <c r="B5439" s="48" t="s">
        <v>258</v>
      </c>
      <c r="C5439" s="49" t="s">
        <v>12</v>
      </c>
      <c r="D5439" s="50">
        <v>139.12607</v>
      </c>
      <c r="E5439" s="50">
        <v>139.12607</v>
      </c>
      <c r="F5439" s="50">
        <v>0</v>
      </c>
    </row>
    <row r="5440" spans="1:6" x14ac:dyDescent="0.25">
      <c r="A5440" s="31" t="str">
        <f t="shared" si="84"/>
        <v>A</v>
      </c>
      <c r="B5440" s="48" t="s">
        <v>258</v>
      </c>
      <c r="C5440" s="49" t="s">
        <v>15</v>
      </c>
      <c r="D5440" s="50">
        <v>6.8439700000000006</v>
      </c>
      <c r="E5440" s="50">
        <v>6.8439700000000006</v>
      </c>
      <c r="F5440" s="50">
        <v>0</v>
      </c>
    </row>
    <row r="5441" spans="1:6" x14ac:dyDescent="0.25">
      <c r="A5441" s="31" t="str">
        <f t="shared" si="84"/>
        <v>A</v>
      </c>
      <c r="B5441" s="48" t="s">
        <v>258</v>
      </c>
      <c r="C5441" s="49" t="s">
        <v>16</v>
      </c>
      <c r="D5441" s="50">
        <v>8.3757199999999994</v>
      </c>
      <c r="E5441" s="50">
        <v>8.3757199999999994</v>
      </c>
      <c r="F5441" s="50">
        <v>0</v>
      </c>
    </row>
    <row r="5442" spans="1:6" ht="36.75" thickBot="1" x14ac:dyDescent="0.3">
      <c r="A5442" s="31" t="str">
        <f t="shared" si="84"/>
        <v>A</v>
      </c>
      <c r="B5442" s="42" t="s">
        <v>2407</v>
      </c>
      <c r="C5442" s="43" t="s">
        <v>2408</v>
      </c>
      <c r="D5442" s="44">
        <v>819166.22330999991</v>
      </c>
      <c r="E5442" s="44">
        <v>819166.22330999991</v>
      </c>
      <c r="F5442" s="44">
        <v>0</v>
      </c>
    </row>
    <row r="5443" spans="1:6" ht="15.75" thickTop="1" x14ac:dyDescent="0.25">
      <c r="A5443" s="31" t="str">
        <f t="shared" si="84"/>
        <v>A</v>
      </c>
      <c r="B5443" s="45" t="s">
        <v>258</v>
      </c>
      <c r="C5443" s="46" t="s">
        <v>10</v>
      </c>
      <c r="D5443" s="47">
        <v>539319.92004999996</v>
      </c>
      <c r="E5443" s="47">
        <v>539319.92004999996</v>
      </c>
      <c r="F5443" s="47">
        <v>0</v>
      </c>
    </row>
    <row r="5444" spans="1:6" x14ac:dyDescent="0.25">
      <c r="A5444" s="31" t="str">
        <f t="shared" ref="A5444:A5507" si="85">IF(OR(D5444&lt;&gt;0,),"A","B")</f>
        <v>A</v>
      </c>
      <c r="B5444" s="48" t="s">
        <v>258</v>
      </c>
      <c r="C5444" s="49" t="s">
        <v>13</v>
      </c>
      <c r="D5444" s="50">
        <v>307201.77513000002</v>
      </c>
      <c r="E5444" s="50">
        <v>307201.77513000002</v>
      </c>
      <c r="F5444" s="50">
        <v>0</v>
      </c>
    </row>
    <row r="5445" spans="1:6" x14ac:dyDescent="0.25">
      <c r="A5445" s="31" t="str">
        <f t="shared" si="85"/>
        <v>A</v>
      </c>
      <c r="B5445" s="48" t="s">
        <v>258</v>
      </c>
      <c r="C5445" s="49" t="s">
        <v>2</v>
      </c>
      <c r="D5445" s="50">
        <v>149286.04892</v>
      </c>
      <c r="E5445" s="50">
        <v>149286.04892</v>
      </c>
      <c r="F5445" s="50">
        <v>0</v>
      </c>
    </row>
    <row r="5446" spans="1:6" x14ac:dyDescent="0.25">
      <c r="A5446" s="31" t="str">
        <f t="shared" si="85"/>
        <v>A</v>
      </c>
      <c r="B5446" s="48" t="s">
        <v>258</v>
      </c>
      <c r="C5446" s="49" t="s">
        <v>15</v>
      </c>
      <c r="D5446" s="50">
        <v>82000</v>
      </c>
      <c r="E5446" s="50">
        <v>82000</v>
      </c>
      <c r="F5446" s="50">
        <v>0</v>
      </c>
    </row>
    <row r="5447" spans="1:6" x14ac:dyDescent="0.25">
      <c r="A5447" s="31" t="str">
        <f t="shared" si="85"/>
        <v>A</v>
      </c>
      <c r="B5447" s="48" t="s">
        <v>258</v>
      </c>
      <c r="C5447" s="49" t="s">
        <v>16</v>
      </c>
      <c r="D5447" s="50">
        <v>832.096</v>
      </c>
      <c r="E5447" s="50">
        <v>832.096</v>
      </c>
      <c r="F5447" s="50">
        <v>0</v>
      </c>
    </row>
    <row r="5448" spans="1:6" x14ac:dyDescent="0.25">
      <c r="A5448" s="31" t="str">
        <f t="shared" si="85"/>
        <v>A</v>
      </c>
      <c r="B5448" s="45" t="s">
        <v>258</v>
      </c>
      <c r="C5448" s="46" t="s">
        <v>18</v>
      </c>
      <c r="D5448" s="47">
        <v>114.06936999999999</v>
      </c>
      <c r="E5448" s="47">
        <v>114.06936999999999</v>
      </c>
      <c r="F5448" s="47">
        <v>0</v>
      </c>
    </row>
    <row r="5449" spans="1:6" x14ac:dyDescent="0.25">
      <c r="A5449" s="31" t="str">
        <f t="shared" si="85"/>
        <v>A</v>
      </c>
      <c r="B5449" s="45" t="s">
        <v>258</v>
      </c>
      <c r="C5449" s="46" t="s">
        <v>21</v>
      </c>
      <c r="D5449" s="47">
        <v>279732.23388999997</v>
      </c>
      <c r="E5449" s="47">
        <v>279732.23388999997</v>
      </c>
      <c r="F5449" s="47">
        <v>0</v>
      </c>
    </row>
    <row r="5450" spans="1:6" ht="36.75" thickBot="1" x14ac:dyDescent="0.3">
      <c r="A5450" s="31" t="str">
        <f t="shared" si="85"/>
        <v>A</v>
      </c>
      <c r="B5450" s="42" t="s">
        <v>2409</v>
      </c>
      <c r="C5450" s="43" t="s">
        <v>2410</v>
      </c>
      <c r="D5450" s="44">
        <v>367454.26662999997</v>
      </c>
      <c r="E5450" s="44">
        <v>367454.26662999997</v>
      </c>
      <c r="F5450" s="44">
        <v>0</v>
      </c>
    </row>
    <row r="5451" spans="1:6" ht="15.75" thickTop="1" x14ac:dyDescent="0.25">
      <c r="A5451" s="31" t="str">
        <f t="shared" si="85"/>
        <v>A</v>
      </c>
      <c r="B5451" s="45" t="s">
        <v>258</v>
      </c>
      <c r="C5451" s="46" t="s">
        <v>10</v>
      </c>
      <c r="D5451" s="47">
        <v>97722.032739999995</v>
      </c>
      <c r="E5451" s="47">
        <v>97722.032739999995</v>
      </c>
      <c r="F5451" s="47">
        <v>0</v>
      </c>
    </row>
    <row r="5452" spans="1:6" x14ac:dyDescent="0.25">
      <c r="A5452" s="31" t="str">
        <f t="shared" si="85"/>
        <v>A</v>
      </c>
      <c r="B5452" s="48" t="s">
        <v>258</v>
      </c>
      <c r="C5452" s="49" t="s">
        <v>13</v>
      </c>
      <c r="D5452" s="50">
        <v>97722.032739999995</v>
      </c>
      <c r="E5452" s="50">
        <v>97722.032739999995</v>
      </c>
      <c r="F5452" s="50">
        <v>0</v>
      </c>
    </row>
    <row r="5453" spans="1:6" x14ac:dyDescent="0.25">
      <c r="A5453" s="31" t="str">
        <f t="shared" si="85"/>
        <v>A</v>
      </c>
      <c r="B5453" s="45" t="s">
        <v>258</v>
      </c>
      <c r="C5453" s="46" t="s">
        <v>21</v>
      </c>
      <c r="D5453" s="47">
        <v>269732.23388999997</v>
      </c>
      <c r="E5453" s="47">
        <v>269732.23388999997</v>
      </c>
      <c r="F5453" s="47">
        <v>0</v>
      </c>
    </row>
    <row r="5454" spans="1:6" ht="36.75" thickBot="1" x14ac:dyDescent="0.3">
      <c r="A5454" s="31" t="str">
        <f t="shared" si="85"/>
        <v>A</v>
      </c>
      <c r="B5454" s="42" t="s">
        <v>2411</v>
      </c>
      <c r="C5454" s="43" t="s">
        <v>2412</v>
      </c>
      <c r="D5454" s="44">
        <v>219479.74239</v>
      </c>
      <c r="E5454" s="44">
        <v>219479.74239</v>
      </c>
      <c r="F5454" s="44">
        <v>0</v>
      </c>
    </row>
    <row r="5455" spans="1:6" ht="15.75" thickTop="1" x14ac:dyDescent="0.25">
      <c r="A5455" s="31" t="str">
        <f t="shared" si="85"/>
        <v>A</v>
      </c>
      <c r="B5455" s="45" t="s">
        <v>258</v>
      </c>
      <c r="C5455" s="46" t="s">
        <v>10</v>
      </c>
      <c r="D5455" s="47">
        <v>209479.74239</v>
      </c>
      <c r="E5455" s="47">
        <v>209479.74239</v>
      </c>
      <c r="F5455" s="47">
        <v>0</v>
      </c>
    </row>
    <row r="5456" spans="1:6" x14ac:dyDescent="0.25">
      <c r="A5456" s="31" t="str">
        <f t="shared" si="85"/>
        <v>A</v>
      </c>
      <c r="B5456" s="48" t="s">
        <v>258</v>
      </c>
      <c r="C5456" s="49" t="s">
        <v>13</v>
      </c>
      <c r="D5456" s="50">
        <v>209479.74239</v>
      </c>
      <c r="E5456" s="50">
        <v>209479.74239</v>
      </c>
      <c r="F5456" s="50">
        <v>0</v>
      </c>
    </row>
    <row r="5457" spans="1:6" x14ac:dyDescent="0.25">
      <c r="A5457" s="31" t="str">
        <f t="shared" si="85"/>
        <v>A</v>
      </c>
      <c r="B5457" s="45" t="s">
        <v>258</v>
      </c>
      <c r="C5457" s="46" t="s">
        <v>21</v>
      </c>
      <c r="D5457" s="47">
        <v>10000</v>
      </c>
      <c r="E5457" s="47">
        <v>10000</v>
      </c>
      <c r="F5457" s="47">
        <v>0</v>
      </c>
    </row>
    <row r="5458" spans="1:6" ht="36.75" thickBot="1" x14ac:dyDescent="0.3">
      <c r="A5458" s="31" t="str">
        <f t="shared" si="85"/>
        <v>A</v>
      </c>
      <c r="B5458" s="42" t="s">
        <v>2413</v>
      </c>
      <c r="C5458" s="43" t="s">
        <v>2414</v>
      </c>
      <c r="D5458" s="44">
        <v>143454.83100000001</v>
      </c>
      <c r="E5458" s="44">
        <v>143454.83100000001</v>
      </c>
      <c r="F5458" s="44">
        <v>0</v>
      </c>
    </row>
    <row r="5459" spans="1:6" ht="15.75" thickTop="1" x14ac:dyDescent="0.25">
      <c r="A5459" s="31" t="str">
        <f t="shared" si="85"/>
        <v>A</v>
      </c>
      <c r="B5459" s="45" t="s">
        <v>258</v>
      </c>
      <c r="C5459" s="46" t="s">
        <v>10</v>
      </c>
      <c r="D5459" s="47">
        <v>143454.83100000001</v>
      </c>
      <c r="E5459" s="47">
        <v>143454.83100000001</v>
      </c>
      <c r="F5459" s="47">
        <v>0</v>
      </c>
    </row>
    <row r="5460" spans="1:6" x14ac:dyDescent="0.25">
      <c r="A5460" s="31" t="str">
        <f t="shared" si="85"/>
        <v>A</v>
      </c>
      <c r="B5460" s="48" t="s">
        <v>258</v>
      </c>
      <c r="C5460" s="49" t="s">
        <v>2</v>
      </c>
      <c r="D5460" s="50">
        <v>143454.83100000001</v>
      </c>
      <c r="E5460" s="50">
        <v>143454.83100000001</v>
      </c>
      <c r="F5460" s="50">
        <v>0</v>
      </c>
    </row>
    <row r="5461" spans="1:6" ht="36.75" thickBot="1" x14ac:dyDescent="0.3">
      <c r="A5461" s="31" t="str">
        <f t="shared" si="85"/>
        <v>A</v>
      </c>
      <c r="B5461" s="42" t="s">
        <v>2415</v>
      </c>
      <c r="C5461" s="43" t="s">
        <v>2416</v>
      </c>
      <c r="D5461" s="44">
        <v>7000</v>
      </c>
      <c r="E5461" s="44">
        <v>7000</v>
      </c>
      <c r="F5461" s="44">
        <v>0</v>
      </c>
    </row>
    <row r="5462" spans="1:6" ht="15.75" thickTop="1" x14ac:dyDescent="0.25">
      <c r="A5462" s="31" t="str">
        <f t="shared" si="85"/>
        <v>A</v>
      </c>
      <c r="B5462" s="45" t="s">
        <v>258</v>
      </c>
      <c r="C5462" s="46" t="s">
        <v>10</v>
      </c>
      <c r="D5462" s="47">
        <v>7000</v>
      </c>
      <c r="E5462" s="47">
        <v>7000</v>
      </c>
      <c r="F5462" s="47">
        <v>0</v>
      </c>
    </row>
    <row r="5463" spans="1:6" x14ac:dyDescent="0.25">
      <c r="A5463" s="31" t="str">
        <f t="shared" si="85"/>
        <v>A</v>
      </c>
      <c r="B5463" s="48" t="s">
        <v>258</v>
      </c>
      <c r="C5463" s="49" t="s">
        <v>2</v>
      </c>
      <c r="D5463" s="50">
        <v>7000</v>
      </c>
      <c r="E5463" s="50">
        <v>7000</v>
      </c>
      <c r="F5463" s="50">
        <v>0</v>
      </c>
    </row>
    <row r="5464" spans="1:6" s="55" customFormat="1" ht="36.75" thickBot="1" x14ac:dyDescent="0.3">
      <c r="A5464" s="51" t="str">
        <f t="shared" si="85"/>
        <v>A</v>
      </c>
      <c r="B5464" s="52" t="s">
        <v>2417</v>
      </c>
      <c r="C5464" s="53" t="s">
        <v>2418</v>
      </c>
      <c r="D5464" s="54">
        <v>7000</v>
      </c>
      <c r="E5464" s="54">
        <v>7000</v>
      </c>
      <c r="F5464" s="54">
        <v>0</v>
      </c>
    </row>
    <row r="5465" spans="1:6" s="55" customFormat="1" ht="15.75" thickTop="1" x14ac:dyDescent="0.25">
      <c r="A5465" s="51" t="str">
        <f t="shared" si="85"/>
        <v>A</v>
      </c>
      <c r="B5465" s="56" t="s">
        <v>258</v>
      </c>
      <c r="C5465" s="57" t="s">
        <v>10</v>
      </c>
      <c r="D5465" s="58">
        <v>7000</v>
      </c>
      <c r="E5465" s="58">
        <v>7000</v>
      </c>
      <c r="F5465" s="58">
        <v>0</v>
      </c>
    </row>
    <row r="5466" spans="1:6" s="55" customFormat="1" x14ac:dyDescent="0.25">
      <c r="A5466" s="51" t="str">
        <f t="shared" si="85"/>
        <v>A</v>
      </c>
      <c r="B5466" s="59" t="s">
        <v>258</v>
      </c>
      <c r="C5466" s="60" t="s">
        <v>2</v>
      </c>
      <c r="D5466" s="61">
        <v>7000</v>
      </c>
      <c r="E5466" s="61">
        <v>7000</v>
      </c>
      <c r="F5466" s="61">
        <v>0</v>
      </c>
    </row>
    <row r="5467" spans="1:6" ht="18.75" thickBot="1" x14ac:dyDescent="0.3">
      <c r="A5467" s="31" t="str">
        <f t="shared" si="85"/>
        <v>A</v>
      </c>
      <c r="B5467" s="42" t="s">
        <v>2419</v>
      </c>
      <c r="C5467" s="43" t="s">
        <v>2420</v>
      </c>
      <c r="D5467" s="44">
        <v>136454.83100000001</v>
      </c>
      <c r="E5467" s="44">
        <v>136454.83100000001</v>
      </c>
      <c r="F5467" s="44">
        <v>0</v>
      </c>
    </row>
    <row r="5468" spans="1:6" ht="15.75" thickTop="1" x14ac:dyDescent="0.25">
      <c r="A5468" s="31" t="str">
        <f t="shared" si="85"/>
        <v>A</v>
      </c>
      <c r="B5468" s="45" t="s">
        <v>258</v>
      </c>
      <c r="C5468" s="46" t="s">
        <v>10</v>
      </c>
      <c r="D5468" s="47">
        <v>136454.83100000001</v>
      </c>
      <c r="E5468" s="47">
        <v>136454.83100000001</v>
      </c>
      <c r="F5468" s="47">
        <v>0</v>
      </c>
    </row>
    <row r="5469" spans="1:6" x14ac:dyDescent="0.25">
      <c r="A5469" s="31" t="str">
        <f t="shared" si="85"/>
        <v>A</v>
      </c>
      <c r="B5469" s="48" t="s">
        <v>258</v>
      </c>
      <c r="C5469" s="49" t="s">
        <v>2</v>
      </c>
      <c r="D5469" s="50">
        <v>136454.83100000001</v>
      </c>
      <c r="E5469" s="50">
        <v>136454.83100000001</v>
      </c>
      <c r="F5469" s="50">
        <v>0</v>
      </c>
    </row>
    <row r="5470" spans="1:6" ht="36.75" thickBot="1" x14ac:dyDescent="0.3">
      <c r="A5470" s="31" t="str">
        <f t="shared" si="85"/>
        <v>A</v>
      </c>
      <c r="B5470" s="42" t="s">
        <v>2421</v>
      </c>
      <c r="C5470" s="43" t="s">
        <v>2422</v>
      </c>
      <c r="D5470" s="44">
        <v>792.29600000000005</v>
      </c>
      <c r="E5470" s="44">
        <v>792.29600000000005</v>
      </c>
      <c r="F5470" s="44">
        <v>0</v>
      </c>
    </row>
    <row r="5471" spans="1:6" ht="15.75" thickTop="1" x14ac:dyDescent="0.25">
      <c r="A5471" s="31" t="str">
        <f t="shared" si="85"/>
        <v>A</v>
      </c>
      <c r="B5471" s="45" t="s">
        <v>258</v>
      </c>
      <c r="C5471" s="46" t="s">
        <v>10</v>
      </c>
      <c r="D5471" s="47">
        <v>792.29600000000005</v>
      </c>
      <c r="E5471" s="47">
        <v>792.29600000000005</v>
      </c>
      <c r="F5471" s="47">
        <v>0</v>
      </c>
    </row>
    <row r="5472" spans="1:6" x14ac:dyDescent="0.25">
      <c r="A5472" s="31" t="str">
        <f t="shared" si="85"/>
        <v>A</v>
      </c>
      <c r="B5472" s="48" t="s">
        <v>258</v>
      </c>
      <c r="C5472" s="49" t="s">
        <v>16</v>
      </c>
      <c r="D5472" s="50">
        <v>792.29600000000005</v>
      </c>
      <c r="E5472" s="50">
        <v>792.29600000000005</v>
      </c>
      <c r="F5472" s="50">
        <v>0</v>
      </c>
    </row>
    <row r="5473" spans="1:6" s="55" customFormat="1" ht="36.75" thickBot="1" x14ac:dyDescent="0.3">
      <c r="A5473" s="51" t="str">
        <f t="shared" si="85"/>
        <v>A</v>
      </c>
      <c r="B5473" s="52" t="s">
        <v>2423</v>
      </c>
      <c r="C5473" s="53" t="s">
        <v>2422</v>
      </c>
      <c r="D5473" s="54">
        <v>792.29600000000005</v>
      </c>
      <c r="E5473" s="54">
        <v>792.29600000000005</v>
      </c>
      <c r="F5473" s="54">
        <v>0</v>
      </c>
    </row>
    <row r="5474" spans="1:6" s="55" customFormat="1" ht="15.75" thickTop="1" x14ac:dyDescent="0.25">
      <c r="A5474" s="51" t="str">
        <f t="shared" si="85"/>
        <v>A</v>
      </c>
      <c r="B5474" s="56" t="s">
        <v>258</v>
      </c>
      <c r="C5474" s="57" t="s">
        <v>10</v>
      </c>
      <c r="D5474" s="58">
        <v>792.29600000000005</v>
      </c>
      <c r="E5474" s="58">
        <v>792.29600000000005</v>
      </c>
      <c r="F5474" s="58">
        <v>0</v>
      </c>
    </row>
    <row r="5475" spans="1:6" s="55" customFormat="1" x14ac:dyDescent="0.25">
      <c r="A5475" s="51" t="str">
        <f t="shared" si="85"/>
        <v>A</v>
      </c>
      <c r="B5475" s="59" t="s">
        <v>258</v>
      </c>
      <c r="C5475" s="60" t="s">
        <v>16</v>
      </c>
      <c r="D5475" s="61">
        <v>792.29600000000005</v>
      </c>
      <c r="E5475" s="61">
        <v>792.29600000000005</v>
      </c>
      <c r="F5475" s="61">
        <v>0</v>
      </c>
    </row>
    <row r="5476" spans="1:6" ht="54.75" thickBot="1" x14ac:dyDescent="0.3">
      <c r="A5476" s="31" t="str">
        <f t="shared" si="85"/>
        <v>A</v>
      </c>
      <c r="B5476" s="42" t="s">
        <v>2424</v>
      </c>
      <c r="C5476" s="43" t="s">
        <v>2425</v>
      </c>
      <c r="D5476" s="44">
        <v>39.799999999999997</v>
      </c>
      <c r="E5476" s="44">
        <v>39.799999999999997</v>
      </c>
      <c r="F5476" s="44">
        <v>0</v>
      </c>
    </row>
    <row r="5477" spans="1:6" ht="15.75" thickTop="1" x14ac:dyDescent="0.25">
      <c r="A5477" s="31" t="str">
        <f t="shared" si="85"/>
        <v>A</v>
      </c>
      <c r="B5477" s="45" t="s">
        <v>258</v>
      </c>
      <c r="C5477" s="46" t="s">
        <v>10</v>
      </c>
      <c r="D5477" s="47">
        <v>39.799999999999997</v>
      </c>
      <c r="E5477" s="47">
        <v>39.799999999999997</v>
      </c>
      <c r="F5477" s="47">
        <v>0</v>
      </c>
    </row>
    <row r="5478" spans="1:6" x14ac:dyDescent="0.25">
      <c r="A5478" s="31" t="str">
        <f t="shared" si="85"/>
        <v>A</v>
      </c>
      <c r="B5478" s="48" t="s">
        <v>258</v>
      </c>
      <c r="C5478" s="49" t="s">
        <v>16</v>
      </c>
      <c r="D5478" s="50">
        <v>39.799999999999997</v>
      </c>
      <c r="E5478" s="50">
        <v>39.799999999999997</v>
      </c>
      <c r="F5478" s="50">
        <v>0</v>
      </c>
    </row>
    <row r="5479" spans="1:6" ht="18.75" thickBot="1" x14ac:dyDescent="0.3">
      <c r="A5479" s="31" t="str">
        <f t="shared" si="85"/>
        <v>A</v>
      </c>
      <c r="B5479" s="42" t="s">
        <v>2426</v>
      </c>
      <c r="C5479" s="43" t="s">
        <v>2427</v>
      </c>
      <c r="D5479" s="44">
        <v>82000</v>
      </c>
      <c r="E5479" s="44">
        <v>82000</v>
      </c>
      <c r="F5479" s="44">
        <v>0</v>
      </c>
    </row>
    <row r="5480" spans="1:6" ht="15.75" thickTop="1" x14ac:dyDescent="0.25">
      <c r="A5480" s="31" t="str">
        <f t="shared" si="85"/>
        <v>A</v>
      </c>
      <c r="B5480" s="45" t="s">
        <v>258</v>
      </c>
      <c r="C5480" s="46" t="s">
        <v>10</v>
      </c>
      <c r="D5480" s="47">
        <v>82000</v>
      </c>
      <c r="E5480" s="47">
        <v>82000</v>
      </c>
      <c r="F5480" s="47">
        <v>0</v>
      </c>
    </row>
    <row r="5481" spans="1:6" x14ac:dyDescent="0.25">
      <c r="A5481" s="31" t="str">
        <f t="shared" si="85"/>
        <v>A</v>
      </c>
      <c r="B5481" s="48" t="s">
        <v>258</v>
      </c>
      <c r="C5481" s="49" t="s">
        <v>15</v>
      </c>
      <c r="D5481" s="50">
        <v>82000</v>
      </c>
      <c r="E5481" s="50">
        <v>82000</v>
      </c>
      <c r="F5481" s="50">
        <v>0</v>
      </c>
    </row>
    <row r="5482" spans="1:6" ht="54.75" thickBot="1" x14ac:dyDescent="0.3">
      <c r="A5482" s="31" t="str">
        <f t="shared" si="85"/>
        <v>A</v>
      </c>
      <c r="B5482" s="42" t="s">
        <v>2428</v>
      </c>
      <c r="C5482" s="43" t="s">
        <v>2429</v>
      </c>
      <c r="D5482" s="44">
        <v>5000</v>
      </c>
      <c r="E5482" s="44">
        <v>5000</v>
      </c>
      <c r="F5482" s="44">
        <v>0</v>
      </c>
    </row>
    <row r="5483" spans="1:6" ht="15.75" thickTop="1" x14ac:dyDescent="0.25">
      <c r="A5483" s="31" t="str">
        <f t="shared" si="85"/>
        <v>A</v>
      </c>
      <c r="B5483" s="45" t="s">
        <v>258</v>
      </c>
      <c r="C5483" s="46" t="s">
        <v>10</v>
      </c>
      <c r="D5483" s="47">
        <v>5000</v>
      </c>
      <c r="E5483" s="47">
        <v>5000</v>
      </c>
      <c r="F5483" s="47">
        <v>0</v>
      </c>
    </row>
    <row r="5484" spans="1:6" x14ac:dyDescent="0.25">
      <c r="A5484" s="31" t="str">
        <f t="shared" si="85"/>
        <v>A</v>
      </c>
      <c r="B5484" s="48" t="s">
        <v>258</v>
      </c>
      <c r="C5484" s="49" t="s">
        <v>2</v>
      </c>
      <c r="D5484" s="50">
        <v>5000</v>
      </c>
      <c r="E5484" s="50">
        <v>5000</v>
      </c>
      <c r="F5484" s="50">
        <v>0</v>
      </c>
    </row>
    <row r="5485" spans="1:6" s="55" customFormat="1" ht="72.75" thickBot="1" x14ac:dyDescent="0.3">
      <c r="A5485" s="51" t="str">
        <f t="shared" si="85"/>
        <v>A</v>
      </c>
      <c r="B5485" s="52" t="s">
        <v>2430</v>
      </c>
      <c r="C5485" s="53" t="s">
        <v>2431</v>
      </c>
      <c r="D5485" s="54">
        <v>5000</v>
      </c>
      <c r="E5485" s="54">
        <v>5000</v>
      </c>
      <c r="F5485" s="54">
        <v>0</v>
      </c>
    </row>
    <row r="5486" spans="1:6" s="55" customFormat="1" ht="15.75" thickTop="1" x14ac:dyDescent="0.25">
      <c r="A5486" s="51" t="str">
        <f t="shared" si="85"/>
        <v>A</v>
      </c>
      <c r="B5486" s="56" t="s">
        <v>258</v>
      </c>
      <c r="C5486" s="57" t="s">
        <v>10</v>
      </c>
      <c r="D5486" s="58">
        <v>5000</v>
      </c>
      <c r="E5486" s="58">
        <v>5000</v>
      </c>
      <c r="F5486" s="58">
        <v>0</v>
      </c>
    </row>
    <row r="5487" spans="1:6" s="55" customFormat="1" x14ac:dyDescent="0.25">
      <c r="A5487" s="51" t="str">
        <f t="shared" si="85"/>
        <v>A</v>
      </c>
      <c r="B5487" s="59" t="s">
        <v>258</v>
      </c>
      <c r="C5487" s="60" t="s">
        <v>2</v>
      </c>
      <c r="D5487" s="61">
        <v>5000</v>
      </c>
      <c r="E5487" s="61">
        <v>5000</v>
      </c>
      <c r="F5487" s="61">
        <v>0</v>
      </c>
    </row>
    <row r="5488" spans="1:6" ht="36.75" thickBot="1" x14ac:dyDescent="0.3">
      <c r="A5488" s="31" t="str">
        <f t="shared" si="85"/>
        <v>A</v>
      </c>
      <c r="B5488" s="42" t="s">
        <v>2432</v>
      </c>
      <c r="C5488" s="43" t="s">
        <v>2433</v>
      </c>
      <c r="D5488" s="44">
        <v>945.28728999999998</v>
      </c>
      <c r="E5488" s="44">
        <v>945.28728999999998</v>
      </c>
      <c r="F5488" s="44">
        <v>0</v>
      </c>
    </row>
    <row r="5489" spans="1:6" ht="15.75" thickTop="1" x14ac:dyDescent="0.25">
      <c r="A5489" s="31" t="str">
        <f t="shared" si="85"/>
        <v>A</v>
      </c>
      <c r="B5489" s="45" t="s">
        <v>258</v>
      </c>
      <c r="C5489" s="46" t="s">
        <v>10</v>
      </c>
      <c r="D5489" s="47">
        <v>831.21792000000005</v>
      </c>
      <c r="E5489" s="47">
        <v>831.21792000000005</v>
      </c>
      <c r="F5489" s="47">
        <v>0</v>
      </c>
    </row>
    <row r="5490" spans="1:6" x14ac:dyDescent="0.25">
      <c r="A5490" s="31" t="str">
        <f t="shared" si="85"/>
        <v>A</v>
      </c>
      <c r="B5490" s="48" t="s">
        <v>258</v>
      </c>
      <c r="C5490" s="49" t="s">
        <v>2</v>
      </c>
      <c r="D5490" s="50">
        <v>831.21792000000005</v>
      </c>
      <c r="E5490" s="50">
        <v>831.21792000000005</v>
      </c>
      <c r="F5490" s="50">
        <v>0</v>
      </c>
    </row>
    <row r="5491" spans="1:6" x14ac:dyDescent="0.25">
      <c r="A5491" s="31" t="str">
        <f t="shared" si="85"/>
        <v>A</v>
      </c>
      <c r="B5491" s="45" t="s">
        <v>258</v>
      </c>
      <c r="C5491" s="46" t="s">
        <v>18</v>
      </c>
      <c r="D5491" s="47">
        <v>114.06936999999999</v>
      </c>
      <c r="E5491" s="47">
        <v>114.06936999999999</v>
      </c>
      <c r="F5491" s="47">
        <v>0</v>
      </c>
    </row>
    <row r="5492" spans="1:6" ht="18.75" thickBot="1" x14ac:dyDescent="0.3">
      <c r="A5492" s="31" t="str">
        <f t="shared" si="85"/>
        <v>A</v>
      </c>
      <c r="B5492" s="42" t="s">
        <v>2434</v>
      </c>
      <c r="C5492" s="43" t="s">
        <v>2435</v>
      </c>
      <c r="D5492" s="44">
        <v>106.71937</v>
      </c>
      <c r="E5492" s="44">
        <v>106.71937</v>
      </c>
      <c r="F5492" s="44">
        <v>0</v>
      </c>
    </row>
    <row r="5493" spans="1:6" ht="15.75" thickTop="1" x14ac:dyDescent="0.25">
      <c r="A5493" s="31" t="str">
        <f t="shared" si="85"/>
        <v>A</v>
      </c>
      <c r="B5493" s="45" t="s">
        <v>258</v>
      </c>
      <c r="C5493" s="46" t="s">
        <v>18</v>
      </c>
      <c r="D5493" s="47">
        <v>106.71937</v>
      </c>
      <c r="E5493" s="47">
        <v>106.71937</v>
      </c>
      <c r="F5493" s="47">
        <v>0</v>
      </c>
    </row>
    <row r="5494" spans="1:6" ht="36.75" thickBot="1" x14ac:dyDescent="0.3">
      <c r="A5494" s="31" t="str">
        <f t="shared" si="85"/>
        <v>A</v>
      </c>
      <c r="B5494" s="42" t="s">
        <v>2436</v>
      </c>
      <c r="C5494" s="43" t="s">
        <v>556</v>
      </c>
      <c r="D5494" s="44">
        <v>838.56792000000007</v>
      </c>
      <c r="E5494" s="44">
        <v>838.56792000000007</v>
      </c>
      <c r="F5494" s="44">
        <v>0</v>
      </c>
    </row>
    <row r="5495" spans="1:6" ht="15.75" thickTop="1" x14ac:dyDescent="0.25">
      <c r="A5495" s="31" t="str">
        <f t="shared" si="85"/>
        <v>A</v>
      </c>
      <c r="B5495" s="45" t="s">
        <v>258</v>
      </c>
      <c r="C5495" s="46" t="s">
        <v>10</v>
      </c>
      <c r="D5495" s="47">
        <v>831.21792000000005</v>
      </c>
      <c r="E5495" s="47">
        <v>831.21792000000005</v>
      </c>
      <c r="F5495" s="47">
        <v>0</v>
      </c>
    </row>
    <row r="5496" spans="1:6" x14ac:dyDescent="0.25">
      <c r="A5496" s="31" t="str">
        <f t="shared" si="85"/>
        <v>A</v>
      </c>
      <c r="B5496" s="48" t="s">
        <v>258</v>
      </c>
      <c r="C5496" s="49" t="s">
        <v>2</v>
      </c>
      <c r="D5496" s="50">
        <v>831.21792000000005</v>
      </c>
      <c r="E5496" s="50">
        <v>831.21792000000005</v>
      </c>
      <c r="F5496" s="50">
        <v>0</v>
      </c>
    </row>
    <row r="5497" spans="1:6" x14ac:dyDescent="0.25">
      <c r="A5497" s="31" t="str">
        <f t="shared" si="85"/>
        <v>A</v>
      </c>
      <c r="B5497" s="45" t="s">
        <v>258</v>
      </c>
      <c r="C5497" s="46" t="s">
        <v>18</v>
      </c>
      <c r="D5497" s="47">
        <v>7.35</v>
      </c>
      <c r="E5497" s="47">
        <v>7.35</v>
      </c>
      <c r="F5497" s="47">
        <v>0</v>
      </c>
    </row>
    <row r="5498" spans="1:6" s="55" customFormat="1" ht="36.75" thickBot="1" x14ac:dyDescent="0.3">
      <c r="A5498" s="51" t="str">
        <f t="shared" si="85"/>
        <v>A</v>
      </c>
      <c r="B5498" s="52" t="s">
        <v>2437</v>
      </c>
      <c r="C5498" s="53" t="s">
        <v>556</v>
      </c>
      <c r="D5498" s="54">
        <v>811.21792000000005</v>
      </c>
      <c r="E5498" s="54">
        <v>811.21792000000005</v>
      </c>
      <c r="F5498" s="54">
        <v>0</v>
      </c>
    </row>
    <row r="5499" spans="1:6" s="55" customFormat="1" ht="15.75" thickTop="1" x14ac:dyDescent="0.25">
      <c r="A5499" s="51" t="str">
        <f t="shared" si="85"/>
        <v>A</v>
      </c>
      <c r="B5499" s="56" t="s">
        <v>258</v>
      </c>
      <c r="C5499" s="57" t="s">
        <v>10</v>
      </c>
      <c r="D5499" s="58">
        <v>811.21792000000005</v>
      </c>
      <c r="E5499" s="58">
        <v>811.21792000000005</v>
      </c>
      <c r="F5499" s="58">
        <v>0</v>
      </c>
    </row>
    <row r="5500" spans="1:6" s="55" customFormat="1" x14ac:dyDescent="0.25">
      <c r="A5500" s="51" t="str">
        <f t="shared" si="85"/>
        <v>A</v>
      </c>
      <c r="B5500" s="59" t="s">
        <v>258</v>
      </c>
      <c r="C5500" s="60" t="s">
        <v>2</v>
      </c>
      <c r="D5500" s="61">
        <v>811.21792000000005</v>
      </c>
      <c r="E5500" s="61">
        <v>811.21792000000005</v>
      </c>
      <c r="F5500" s="61">
        <v>0</v>
      </c>
    </row>
    <row r="5501" spans="1:6" s="55" customFormat="1" ht="54.75" thickBot="1" x14ac:dyDescent="0.3">
      <c r="A5501" s="51" t="str">
        <f t="shared" si="85"/>
        <v>A</v>
      </c>
      <c r="B5501" s="52" t="s">
        <v>2438</v>
      </c>
      <c r="C5501" s="53" t="s">
        <v>2439</v>
      </c>
      <c r="D5501" s="54">
        <v>811.21792000000005</v>
      </c>
      <c r="E5501" s="54">
        <v>811.21792000000005</v>
      </c>
      <c r="F5501" s="54">
        <v>0</v>
      </c>
    </row>
    <row r="5502" spans="1:6" s="55" customFormat="1" ht="15.75" thickTop="1" x14ac:dyDescent="0.25">
      <c r="A5502" s="51" t="str">
        <f t="shared" si="85"/>
        <v>A</v>
      </c>
      <c r="B5502" s="56" t="s">
        <v>258</v>
      </c>
      <c r="C5502" s="57" t="s">
        <v>10</v>
      </c>
      <c r="D5502" s="58">
        <v>811.21792000000005</v>
      </c>
      <c r="E5502" s="58">
        <v>811.21792000000005</v>
      </c>
      <c r="F5502" s="58">
        <v>0</v>
      </c>
    </row>
    <row r="5503" spans="1:6" s="55" customFormat="1" x14ac:dyDescent="0.25">
      <c r="A5503" s="51" t="str">
        <f t="shared" si="85"/>
        <v>A</v>
      </c>
      <c r="B5503" s="59" t="s">
        <v>258</v>
      </c>
      <c r="C5503" s="60" t="s">
        <v>2</v>
      </c>
      <c r="D5503" s="61">
        <v>811.21792000000005</v>
      </c>
      <c r="E5503" s="61">
        <v>811.21792000000005</v>
      </c>
      <c r="F5503" s="61">
        <v>0</v>
      </c>
    </row>
    <row r="5504" spans="1:6" s="55" customFormat="1" ht="36.75" thickBot="1" x14ac:dyDescent="0.3">
      <c r="A5504" s="51" t="str">
        <f t="shared" si="85"/>
        <v>A</v>
      </c>
      <c r="B5504" s="52" t="s">
        <v>2440</v>
      </c>
      <c r="C5504" s="53" t="s">
        <v>556</v>
      </c>
      <c r="D5504" s="54">
        <v>27.35</v>
      </c>
      <c r="E5504" s="54">
        <v>27.35</v>
      </c>
      <c r="F5504" s="54">
        <v>0</v>
      </c>
    </row>
    <row r="5505" spans="1:6" s="55" customFormat="1" ht="15.75" thickTop="1" x14ac:dyDescent="0.25">
      <c r="A5505" s="51" t="str">
        <f t="shared" si="85"/>
        <v>A</v>
      </c>
      <c r="B5505" s="56" t="s">
        <v>258</v>
      </c>
      <c r="C5505" s="57" t="s">
        <v>10</v>
      </c>
      <c r="D5505" s="58">
        <v>20</v>
      </c>
      <c r="E5505" s="58">
        <v>20</v>
      </c>
      <c r="F5505" s="58">
        <v>0</v>
      </c>
    </row>
    <row r="5506" spans="1:6" s="55" customFormat="1" x14ac:dyDescent="0.25">
      <c r="A5506" s="51" t="str">
        <f t="shared" si="85"/>
        <v>A</v>
      </c>
      <c r="B5506" s="59" t="s">
        <v>258</v>
      </c>
      <c r="C5506" s="60" t="s">
        <v>2</v>
      </c>
      <c r="D5506" s="61">
        <v>20</v>
      </c>
      <c r="E5506" s="61">
        <v>20</v>
      </c>
      <c r="F5506" s="61">
        <v>0</v>
      </c>
    </row>
    <row r="5507" spans="1:6" s="55" customFormat="1" x14ac:dyDescent="0.25">
      <c r="A5507" s="51" t="str">
        <f t="shared" si="85"/>
        <v>A</v>
      </c>
      <c r="B5507" s="56" t="s">
        <v>258</v>
      </c>
      <c r="C5507" s="57" t="s">
        <v>18</v>
      </c>
      <c r="D5507" s="58">
        <v>7.35</v>
      </c>
      <c r="E5507" s="58">
        <v>7.35</v>
      </c>
      <c r="F5507" s="58">
        <v>0</v>
      </c>
    </row>
    <row r="5508" spans="1:6" s="55" customFormat="1" ht="54.75" thickBot="1" x14ac:dyDescent="0.3">
      <c r="A5508" s="51" t="str">
        <f t="shared" ref="A5508:A5571" si="86">IF(OR(D5508&lt;&gt;0,),"A","B")</f>
        <v>A</v>
      </c>
      <c r="B5508" s="52" t="s">
        <v>2441</v>
      </c>
      <c r="C5508" s="53" t="s">
        <v>2442</v>
      </c>
      <c r="D5508" s="54">
        <v>27.35</v>
      </c>
      <c r="E5508" s="54">
        <v>27.35</v>
      </c>
      <c r="F5508" s="54">
        <v>0</v>
      </c>
    </row>
    <row r="5509" spans="1:6" s="55" customFormat="1" ht="15.75" thickTop="1" x14ac:dyDescent="0.25">
      <c r="A5509" s="51" t="str">
        <f t="shared" si="86"/>
        <v>A</v>
      </c>
      <c r="B5509" s="56" t="s">
        <v>258</v>
      </c>
      <c r="C5509" s="57" t="s">
        <v>10</v>
      </c>
      <c r="D5509" s="58">
        <v>20</v>
      </c>
      <c r="E5509" s="58">
        <v>20</v>
      </c>
      <c r="F5509" s="58">
        <v>0</v>
      </c>
    </row>
    <row r="5510" spans="1:6" s="55" customFormat="1" x14ac:dyDescent="0.25">
      <c r="A5510" s="51" t="str">
        <f t="shared" si="86"/>
        <v>A</v>
      </c>
      <c r="B5510" s="59" t="s">
        <v>258</v>
      </c>
      <c r="C5510" s="60" t="s">
        <v>2</v>
      </c>
      <c r="D5510" s="61">
        <v>20</v>
      </c>
      <c r="E5510" s="61">
        <v>20</v>
      </c>
      <c r="F5510" s="61">
        <v>0</v>
      </c>
    </row>
    <row r="5511" spans="1:6" s="55" customFormat="1" x14ac:dyDescent="0.25">
      <c r="A5511" s="51" t="str">
        <f t="shared" si="86"/>
        <v>A</v>
      </c>
      <c r="B5511" s="56" t="s">
        <v>258</v>
      </c>
      <c r="C5511" s="57" t="s">
        <v>18</v>
      </c>
      <c r="D5511" s="58">
        <v>7.35</v>
      </c>
      <c r="E5511" s="58">
        <v>7.35</v>
      </c>
      <c r="F5511" s="58">
        <v>0</v>
      </c>
    </row>
    <row r="5512" spans="1:6" ht="18.75" thickBot="1" x14ac:dyDescent="0.3">
      <c r="A5512" s="31" t="str">
        <f t="shared" si="86"/>
        <v>A</v>
      </c>
      <c r="B5512" s="42" t="s">
        <v>2443</v>
      </c>
      <c r="C5512" s="43" t="s">
        <v>241</v>
      </c>
      <c r="D5512" s="44">
        <v>1601.6014</v>
      </c>
      <c r="E5512" s="44">
        <v>0</v>
      </c>
      <c r="F5512" s="44">
        <v>1601.6014</v>
      </c>
    </row>
    <row r="5513" spans="1:6" ht="15.75" thickTop="1" x14ac:dyDescent="0.25">
      <c r="A5513" s="31" t="str">
        <f t="shared" si="86"/>
        <v>A</v>
      </c>
      <c r="B5513" s="45" t="s">
        <v>258</v>
      </c>
      <c r="C5513" s="46" t="s">
        <v>10</v>
      </c>
      <c r="D5513" s="47">
        <v>1601.6014</v>
      </c>
      <c r="E5513" s="47">
        <v>0</v>
      </c>
      <c r="F5513" s="47">
        <v>1601.6014</v>
      </c>
    </row>
    <row r="5514" spans="1:6" x14ac:dyDescent="0.25">
      <c r="A5514" s="31" t="str">
        <f t="shared" si="86"/>
        <v>A</v>
      </c>
      <c r="B5514" s="48" t="s">
        <v>258</v>
      </c>
      <c r="C5514" s="49" t="s">
        <v>11</v>
      </c>
      <c r="D5514" s="50">
        <v>482.91206</v>
      </c>
      <c r="E5514" s="50">
        <v>0</v>
      </c>
      <c r="F5514" s="50">
        <v>482.91206</v>
      </c>
    </row>
    <row r="5515" spans="1:6" x14ac:dyDescent="0.25">
      <c r="A5515" s="31" t="str">
        <f t="shared" si="86"/>
        <v>A</v>
      </c>
      <c r="B5515" s="48" t="s">
        <v>258</v>
      </c>
      <c r="C5515" s="49" t="s">
        <v>12</v>
      </c>
      <c r="D5515" s="50">
        <v>719.7710699999999</v>
      </c>
      <c r="E5515" s="50">
        <v>0</v>
      </c>
      <c r="F5515" s="50">
        <v>719.7710699999999</v>
      </c>
    </row>
    <row r="5516" spans="1:6" x14ac:dyDescent="0.25">
      <c r="A5516" s="31" t="str">
        <f t="shared" si="86"/>
        <v>A</v>
      </c>
      <c r="B5516" s="48" t="s">
        <v>258</v>
      </c>
      <c r="C5516" s="49" t="s">
        <v>15</v>
      </c>
      <c r="D5516" s="50">
        <v>9.3977299999999993</v>
      </c>
      <c r="E5516" s="50">
        <v>0</v>
      </c>
      <c r="F5516" s="50">
        <v>9.3977299999999993</v>
      </c>
    </row>
    <row r="5517" spans="1:6" x14ac:dyDescent="0.25">
      <c r="A5517" s="31" t="str">
        <f t="shared" si="86"/>
        <v>A</v>
      </c>
      <c r="B5517" s="48" t="s">
        <v>258</v>
      </c>
      <c r="C5517" s="49" t="s">
        <v>16</v>
      </c>
      <c r="D5517" s="50">
        <v>389.52053999999998</v>
      </c>
      <c r="E5517" s="50">
        <v>0</v>
      </c>
      <c r="F5517" s="50">
        <v>389.52053999999998</v>
      </c>
    </row>
    <row r="5518" spans="1:6" ht="18.75" thickBot="1" x14ac:dyDescent="0.3">
      <c r="A5518" s="31" t="str">
        <f t="shared" si="86"/>
        <v>A</v>
      </c>
      <c r="B5518" s="42" t="s">
        <v>2444</v>
      </c>
      <c r="C5518" s="43" t="s">
        <v>2445</v>
      </c>
      <c r="D5518" s="44">
        <v>2022.13759</v>
      </c>
      <c r="E5518" s="44">
        <v>0</v>
      </c>
      <c r="F5518" s="44">
        <v>2022.13759</v>
      </c>
    </row>
    <row r="5519" spans="1:6" ht="15.75" thickTop="1" x14ac:dyDescent="0.25">
      <c r="A5519" s="31" t="str">
        <f t="shared" si="86"/>
        <v>A</v>
      </c>
      <c r="B5519" s="45" t="s">
        <v>258</v>
      </c>
      <c r="C5519" s="46" t="s">
        <v>10</v>
      </c>
      <c r="D5519" s="47">
        <v>2018.95759</v>
      </c>
      <c r="E5519" s="47">
        <v>0</v>
      </c>
      <c r="F5519" s="47">
        <v>2018.95759</v>
      </c>
    </row>
    <row r="5520" spans="1:6" x14ac:dyDescent="0.25">
      <c r="A5520" s="31" t="str">
        <f t="shared" si="86"/>
        <v>A</v>
      </c>
      <c r="B5520" s="48" t="s">
        <v>258</v>
      </c>
      <c r="C5520" s="49" t="s">
        <v>11</v>
      </c>
      <c r="D5520" s="50">
        <v>1242.4854399999999</v>
      </c>
      <c r="E5520" s="50">
        <v>0</v>
      </c>
      <c r="F5520" s="50">
        <v>1242.4854399999999</v>
      </c>
    </row>
    <row r="5521" spans="1:6" x14ac:dyDescent="0.25">
      <c r="A5521" s="31" t="str">
        <f t="shared" si="86"/>
        <v>A</v>
      </c>
      <c r="B5521" s="48" t="s">
        <v>258</v>
      </c>
      <c r="C5521" s="49" t="s">
        <v>12</v>
      </c>
      <c r="D5521" s="50">
        <v>605.59802999999999</v>
      </c>
      <c r="E5521" s="50">
        <v>0</v>
      </c>
      <c r="F5521" s="50">
        <v>605.59802999999999</v>
      </c>
    </row>
    <row r="5522" spans="1:6" x14ac:dyDescent="0.25">
      <c r="A5522" s="31" t="str">
        <f t="shared" si="86"/>
        <v>A</v>
      </c>
      <c r="B5522" s="48" t="s">
        <v>258</v>
      </c>
      <c r="C5522" s="49" t="s">
        <v>15</v>
      </c>
      <c r="D5522" s="50">
        <v>6.8383400000000005</v>
      </c>
      <c r="E5522" s="50">
        <v>0</v>
      </c>
      <c r="F5522" s="50">
        <v>6.8383400000000005</v>
      </c>
    </row>
    <row r="5523" spans="1:6" x14ac:dyDescent="0.25">
      <c r="A5523" s="31" t="str">
        <f t="shared" si="86"/>
        <v>A</v>
      </c>
      <c r="B5523" s="48" t="s">
        <v>258</v>
      </c>
      <c r="C5523" s="49" t="s">
        <v>16</v>
      </c>
      <c r="D5523" s="50">
        <v>164.03577999999999</v>
      </c>
      <c r="E5523" s="50">
        <v>0</v>
      </c>
      <c r="F5523" s="50">
        <v>164.03577999999999</v>
      </c>
    </row>
    <row r="5524" spans="1:6" x14ac:dyDescent="0.25">
      <c r="A5524" s="31" t="str">
        <f t="shared" si="86"/>
        <v>A</v>
      </c>
      <c r="B5524" s="45" t="s">
        <v>258</v>
      </c>
      <c r="C5524" s="46" t="s">
        <v>17</v>
      </c>
      <c r="D5524" s="47">
        <v>3.18</v>
      </c>
      <c r="E5524" s="47">
        <v>0</v>
      </c>
      <c r="F5524" s="47">
        <v>3.18</v>
      </c>
    </row>
    <row r="5525" spans="1:6" ht="18.75" thickBot="1" x14ac:dyDescent="0.3">
      <c r="A5525" s="31" t="str">
        <f t="shared" si="86"/>
        <v>A</v>
      </c>
      <c r="B5525" s="42" t="s">
        <v>2446</v>
      </c>
      <c r="C5525" s="43" t="s">
        <v>243</v>
      </c>
      <c r="D5525" s="44">
        <v>279.51493999999997</v>
      </c>
      <c r="E5525" s="44">
        <v>2.3226999999999998</v>
      </c>
      <c r="F5525" s="44">
        <v>277.19223999999997</v>
      </c>
    </row>
    <row r="5526" spans="1:6" ht="15.75" thickTop="1" x14ac:dyDescent="0.25">
      <c r="A5526" s="31" t="str">
        <f t="shared" si="86"/>
        <v>A</v>
      </c>
      <c r="B5526" s="45" t="s">
        <v>258</v>
      </c>
      <c r="C5526" s="46" t="s">
        <v>10</v>
      </c>
      <c r="D5526" s="47">
        <v>279.51493999999997</v>
      </c>
      <c r="E5526" s="47">
        <v>2.3226999999999998</v>
      </c>
      <c r="F5526" s="47">
        <v>277.19223999999997</v>
      </c>
    </row>
    <row r="5527" spans="1:6" x14ac:dyDescent="0.25">
      <c r="A5527" s="31" t="str">
        <f t="shared" si="86"/>
        <v>A</v>
      </c>
      <c r="B5527" s="48" t="s">
        <v>258</v>
      </c>
      <c r="C5527" s="49" t="s">
        <v>11</v>
      </c>
      <c r="D5527" s="50">
        <v>230.07816</v>
      </c>
      <c r="E5527" s="50">
        <v>0</v>
      </c>
      <c r="F5527" s="50">
        <v>230.07816</v>
      </c>
    </row>
    <row r="5528" spans="1:6" x14ac:dyDescent="0.25">
      <c r="A5528" s="31" t="str">
        <f t="shared" si="86"/>
        <v>A</v>
      </c>
      <c r="B5528" s="48" t="s">
        <v>258</v>
      </c>
      <c r="C5528" s="49" t="s">
        <v>12</v>
      </c>
      <c r="D5528" s="50">
        <v>40.658169999999998</v>
      </c>
      <c r="E5528" s="50">
        <v>2.3226999999999998</v>
      </c>
      <c r="F5528" s="50">
        <v>38.335470000000001</v>
      </c>
    </row>
    <row r="5529" spans="1:6" x14ac:dyDescent="0.25">
      <c r="A5529" s="31" t="str">
        <f t="shared" si="86"/>
        <v>A</v>
      </c>
      <c r="B5529" s="48" t="s">
        <v>258</v>
      </c>
      <c r="C5529" s="49" t="s">
        <v>16</v>
      </c>
      <c r="D5529" s="50">
        <v>8.7786100000000005</v>
      </c>
      <c r="E5529" s="50">
        <v>0</v>
      </c>
      <c r="F5529" s="50">
        <v>8.7786100000000005</v>
      </c>
    </row>
    <row r="5530" spans="1:6" s="55" customFormat="1" ht="18.75" thickBot="1" x14ac:dyDescent="0.3">
      <c r="A5530" s="51" t="str">
        <f t="shared" si="86"/>
        <v>A</v>
      </c>
      <c r="B5530" s="52" t="s">
        <v>2447</v>
      </c>
      <c r="C5530" s="53" t="s">
        <v>2448</v>
      </c>
      <c r="D5530" s="54">
        <v>273.88952999999998</v>
      </c>
      <c r="E5530" s="54">
        <v>0</v>
      </c>
      <c r="F5530" s="54">
        <v>273.88952999999998</v>
      </c>
    </row>
    <row r="5531" spans="1:6" s="55" customFormat="1" ht="15.75" thickTop="1" x14ac:dyDescent="0.25">
      <c r="A5531" s="51" t="str">
        <f t="shared" si="86"/>
        <v>A</v>
      </c>
      <c r="B5531" s="56" t="s">
        <v>258</v>
      </c>
      <c r="C5531" s="57" t="s">
        <v>10</v>
      </c>
      <c r="D5531" s="58">
        <v>273.88952999999998</v>
      </c>
      <c r="E5531" s="58">
        <v>0</v>
      </c>
      <c r="F5531" s="58">
        <v>273.88952999999998</v>
      </c>
    </row>
    <row r="5532" spans="1:6" s="55" customFormat="1" x14ac:dyDescent="0.25">
      <c r="A5532" s="51" t="str">
        <f t="shared" si="86"/>
        <v>A</v>
      </c>
      <c r="B5532" s="59" t="s">
        <v>258</v>
      </c>
      <c r="C5532" s="60" t="s">
        <v>11</v>
      </c>
      <c r="D5532" s="61">
        <v>230.07816</v>
      </c>
      <c r="E5532" s="61">
        <v>0</v>
      </c>
      <c r="F5532" s="61">
        <v>230.07816</v>
      </c>
    </row>
    <row r="5533" spans="1:6" s="55" customFormat="1" x14ac:dyDescent="0.25">
      <c r="A5533" s="51" t="str">
        <f t="shared" si="86"/>
        <v>A</v>
      </c>
      <c r="B5533" s="59" t="s">
        <v>258</v>
      </c>
      <c r="C5533" s="60" t="s">
        <v>12</v>
      </c>
      <c r="D5533" s="61">
        <v>35.032760000000003</v>
      </c>
      <c r="E5533" s="61">
        <v>0</v>
      </c>
      <c r="F5533" s="61">
        <v>35.032760000000003</v>
      </c>
    </row>
    <row r="5534" spans="1:6" s="55" customFormat="1" x14ac:dyDescent="0.25">
      <c r="A5534" s="51" t="str">
        <f t="shared" si="86"/>
        <v>A</v>
      </c>
      <c r="B5534" s="59" t="s">
        <v>258</v>
      </c>
      <c r="C5534" s="60" t="s">
        <v>16</v>
      </c>
      <c r="D5534" s="61">
        <v>8.7786100000000005</v>
      </c>
      <c r="E5534" s="61">
        <v>0</v>
      </c>
      <c r="F5534" s="61">
        <v>8.7786100000000005</v>
      </c>
    </row>
    <row r="5535" spans="1:6" s="55" customFormat="1" ht="18.75" thickBot="1" x14ac:dyDescent="0.3">
      <c r="A5535" s="51" t="str">
        <f t="shared" si="86"/>
        <v>A</v>
      </c>
      <c r="B5535" s="52" t="s">
        <v>2449</v>
      </c>
      <c r="C5535" s="53" t="s">
        <v>2450</v>
      </c>
      <c r="D5535" s="54">
        <v>2.3226999999999998</v>
      </c>
      <c r="E5535" s="54">
        <v>2.3226999999999998</v>
      </c>
      <c r="F5535" s="54">
        <v>0</v>
      </c>
    </row>
    <row r="5536" spans="1:6" s="55" customFormat="1" ht="15.75" thickTop="1" x14ac:dyDescent="0.25">
      <c r="A5536" s="51" t="str">
        <f t="shared" si="86"/>
        <v>A</v>
      </c>
      <c r="B5536" s="56" t="s">
        <v>258</v>
      </c>
      <c r="C5536" s="57" t="s">
        <v>10</v>
      </c>
      <c r="D5536" s="58">
        <v>2.3226999999999998</v>
      </c>
      <c r="E5536" s="58">
        <v>2.3226999999999998</v>
      </c>
      <c r="F5536" s="58">
        <v>0</v>
      </c>
    </row>
    <row r="5537" spans="1:6" s="55" customFormat="1" x14ac:dyDescent="0.25">
      <c r="A5537" s="51" t="str">
        <f t="shared" si="86"/>
        <v>A</v>
      </c>
      <c r="B5537" s="59" t="s">
        <v>258</v>
      </c>
      <c r="C5537" s="60" t="s">
        <v>12</v>
      </c>
      <c r="D5537" s="61">
        <v>2.3226999999999998</v>
      </c>
      <c r="E5537" s="61">
        <v>2.3226999999999998</v>
      </c>
      <c r="F5537" s="61">
        <v>0</v>
      </c>
    </row>
    <row r="5538" spans="1:6" s="55" customFormat="1" ht="18.75" thickBot="1" x14ac:dyDescent="0.3">
      <c r="A5538" s="51" t="str">
        <f t="shared" si="86"/>
        <v>A</v>
      </c>
      <c r="B5538" s="52" t="s">
        <v>2451</v>
      </c>
      <c r="C5538" s="53" t="s">
        <v>2452</v>
      </c>
      <c r="D5538" s="54">
        <v>3.3027100000000003</v>
      </c>
      <c r="E5538" s="54">
        <v>0</v>
      </c>
      <c r="F5538" s="54">
        <v>3.3027100000000003</v>
      </c>
    </row>
    <row r="5539" spans="1:6" s="55" customFormat="1" ht="15.75" thickTop="1" x14ac:dyDescent="0.25">
      <c r="A5539" s="51" t="str">
        <f t="shared" si="86"/>
        <v>A</v>
      </c>
      <c r="B5539" s="56" t="s">
        <v>258</v>
      </c>
      <c r="C5539" s="57" t="s">
        <v>10</v>
      </c>
      <c r="D5539" s="58">
        <v>3.3027100000000003</v>
      </c>
      <c r="E5539" s="58">
        <v>0</v>
      </c>
      <c r="F5539" s="58">
        <v>3.3027100000000003</v>
      </c>
    </row>
    <row r="5540" spans="1:6" s="55" customFormat="1" x14ac:dyDescent="0.25">
      <c r="A5540" s="51" t="str">
        <f t="shared" si="86"/>
        <v>A</v>
      </c>
      <c r="B5540" s="59" t="s">
        <v>258</v>
      </c>
      <c r="C5540" s="60" t="s">
        <v>12</v>
      </c>
      <c r="D5540" s="61">
        <v>3.3027100000000003</v>
      </c>
      <c r="E5540" s="61">
        <v>0</v>
      </c>
      <c r="F5540" s="61">
        <v>3.3027100000000003</v>
      </c>
    </row>
    <row r="5541" spans="1:6" ht="36.75" thickBot="1" x14ac:dyDescent="0.3">
      <c r="A5541" s="31" t="str">
        <f t="shared" si="86"/>
        <v>A</v>
      </c>
      <c r="B5541" s="42" t="s">
        <v>2453</v>
      </c>
      <c r="C5541" s="43" t="s">
        <v>2454</v>
      </c>
      <c r="D5541" s="44">
        <v>1678.3255900000001</v>
      </c>
      <c r="E5541" s="44">
        <v>0</v>
      </c>
      <c r="F5541" s="44">
        <v>1678.3255900000001</v>
      </c>
    </row>
    <row r="5542" spans="1:6" ht="15.75" thickTop="1" x14ac:dyDescent="0.25">
      <c r="A5542" s="31" t="str">
        <f t="shared" si="86"/>
        <v>A</v>
      </c>
      <c r="B5542" s="45" t="s">
        <v>258</v>
      </c>
      <c r="C5542" s="46" t="s">
        <v>10</v>
      </c>
      <c r="D5542" s="47">
        <v>1631.4967300000001</v>
      </c>
      <c r="E5542" s="47">
        <v>0</v>
      </c>
      <c r="F5542" s="47">
        <v>1631.4967300000001</v>
      </c>
    </row>
    <row r="5543" spans="1:6" x14ac:dyDescent="0.25">
      <c r="A5543" s="31" t="str">
        <f t="shared" si="86"/>
        <v>A</v>
      </c>
      <c r="B5543" s="48" t="s">
        <v>258</v>
      </c>
      <c r="C5543" s="49" t="s">
        <v>11</v>
      </c>
      <c r="D5543" s="50">
        <v>1046.6805899999999</v>
      </c>
      <c r="E5543" s="50">
        <v>0</v>
      </c>
      <c r="F5543" s="50">
        <v>1046.6805899999999</v>
      </c>
    </row>
    <row r="5544" spans="1:6" x14ac:dyDescent="0.25">
      <c r="A5544" s="31" t="str">
        <f t="shared" si="86"/>
        <v>A</v>
      </c>
      <c r="B5544" s="48" t="s">
        <v>258</v>
      </c>
      <c r="C5544" s="49" t="s">
        <v>12</v>
      </c>
      <c r="D5544" s="50">
        <v>397.85316</v>
      </c>
      <c r="E5544" s="50">
        <v>0</v>
      </c>
      <c r="F5544" s="50">
        <v>397.85316</v>
      </c>
    </row>
    <row r="5545" spans="1:6" x14ac:dyDescent="0.25">
      <c r="A5545" s="31" t="str">
        <f t="shared" si="86"/>
        <v>A</v>
      </c>
      <c r="B5545" s="48" t="s">
        <v>258</v>
      </c>
      <c r="C5545" s="49" t="s">
        <v>2</v>
      </c>
      <c r="D5545" s="50">
        <v>108.7373</v>
      </c>
      <c r="E5545" s="50">
        <v>0</v>
      </c>
      <c r="F5545" s="50">
        <v>108.7373</v>
      </c>
    </row>
    <row r="5546" spans="1:6" x14ac:dyDescent="0.25">
      <c r="A5546" s="31" t="str">
        <f t="shared" si="86"/>
        <v>A</v>
      </c>
      <c r="B5546" s="48" t="s">
        <v>258</v>
      </c>
      <c r="C5546" s="49" t="s">
        <v>15</v>
      </c>
      <c r="D5546" s="50">
        <v>45.213660000000004</v>
      </c>
      <c r="E5546" s="50">
        <v>0</v>
      </c>
      <c r="F5546" s="50">
        <v>45.213660000000004</v>
      </c>
    </row>
    <row r="5547" spans="1:6" x14ac:dyDescent="0.25">
      <c r="A5547" s="31" t="str">
        <f t="shared" si="86"/>
        <v>A</v>
      </c>
      <c r="B5547" s="48" t="s">
        <v>258</v>
      </c>
      <c r="C5547" s="49" t="s">
        <v>16</v>
      </c>
      <c r="D5547" s="50">
        <v>33.01202</v>
      </c>
      <c r="E5547" s="50">
        <v>0</v>
      </c>
      <c r="F5547" s="50">
        <v>33.01202</v>
      </c>
    </row>
    <row r="5548" spans="1:6" x14ac:dyDescent="0.25">
      <c r="A5548" s="31" t="str">
        <f t="shared" si="86"/>
        <v>A</v>
      </c>
      <c r="B5548" s="45" t="s">
        <v>258</v>
      </c>
      <c r="C5548" s="46" t="s">
        <v>17</v>
      </c>
      <c r="D5548" s="47">
        <v>46.828859999999999</v>
      </c>
      <c r="E5548" s="47">
        <v>0</v>
      </c>
      <c r="F5548" s="47">
        <v>46.828859999999999</v>
      </c>
    </row>
    <row r="5549" spans="1:6" s="55" customFormat="1" ht="36.75" thickBot="1" x14ac:dyDescent="0.3">
      <c r="A5549" s="51" t="str">
        <f t="shared" si="86"/>
        <v>A</v>
      </c>
      <c r="B5549" s="52" t="s">
        <v>2455</v>
      </c>
      <c r="C5549" s="53" t="s">
        <v>2454</v>
      </c>
      <c r="D5549" s="54">
        <v>1642.1223500000001</v>
      </c>
      <c r="E5549" s="54">
        <v>0</v>
      </c>
      <c r="F5549" s="54">
        <v>1642.1223500000001</v>
      </c>
    </row>
    <row r="5550" spans="1:6" s="55" customFormat="1" ht="15.75" thickTop="1" x14ac:dyDescent="0.25">
      <c r="A5550" s="51" t="str">
        <f t="shared" si="86"/>
        <v>A</v>
      </c>
      <c r="B5550" s="56" t="s">
        <v>258</v>
      </c>
      <c r="C5550" s="57" t="s">
        <v>10</v>
      </c>
      <c r="D5550" s="58">
        <v>1595.29349</v>
      </c>
      <c r="E5550" s="58">
        <v>0</v>
      </c>
      <c r="F5550" s="58">
        <v>1595.29349</v>
      </c>
    </row>
    <row r="5551" spans="1:6" s="55" customFormat="1" x14ac:dyDescent="0.25">
      <c r="A5551" s="51" t="str">
        <f t="shared" si="86"/>
        <v>A</v>
      </c>
      <c r="B5551" s="59" t="s">
        <v>258</v>
      </c>
      <c r="C5551" s="60" t="s">
        <v>11</v>
      </c>
      <c r="D5551" s="61">
        <v>1023.5805899999999</v>
      </c>
      <c r="E5551" s="61">
        <v>0</v>
      </c>
      <c r="F5551" s="61">
        <v>1023.5805899999999</v>
      </c>
    </row>
    <row r="5552" spans="1:6" s="55" customFormat="1" x14ac:dyDescent="0.25">
      <c r="A5552" s="51" t="str">
        <f t="shared" si="86"/>
        <v>A</v>
      </c>
      <c r="B5552" s="59" t="s">
        <v>258</v>
      </c>
      <c r="C5552" s="60" t="s">
        <v>12</v>
      </c>
      <c r="D5552" s="61">
        <v>392.75315999999998</v>
      </c>
      <c r="E5552" s="61">
        <v>0</v>
      </c>
      <c r="F5552" s="61">
        <v>392.75315999999998</v>
      </c>
    </row>
    <row r="5553" spans="1:6" s="55" customFormat="1" x14ac:dyDescent="0.25">
      <c r="A5553" s="51" t="str">
        <f t="shared" si="86"/>
        <v>A</v>
      </c>
      <c r="B5553" s="59" t="s">
        <v>258</v>
      </c>
      <c r="C5553" s="60" t="s">
        <v>2</v>
      </c>
      <c r="D5553" s="61">
        <v>100.73406</v>
      </c>
      <c r="E5553" s="61">
        <v>0</v>
      </c>
      <c r="F5553" s="61">
        <v>100.73406</v>
      </c>
    </row>
    <row r="5554" spans="1:6" s="55" customFormat="1" x14ac:dyDescent="0.25">
      <c r="A5554" s="51" t="str">
        <f t="shared" si="86"/>
        <v>A</v>
      </c>
      <c r="B5554" s="59" t="s">
        <v>258</v>
      </c>
      <c r="C5554" s="60" t="s">
        <v>15</v>
      </c>
      <c r="D5554" s="61">
        <v>45.213660000000004</v>
      </c>
      <c r="E5554" s="61">
        <v>0</v>
      </c>
      <c r="F5554" s="61">
        <v>45.213660000000004</v>
      </c>
    </row>
    <row r="5555" spans="1:6" s="55" customFormat="1" x14ac:dyDescent="0.25">
      <c r="A5555" s="51" t="str">
        <f t="shared" si="86"/>
        <v>A</v>
      </c>
      <c r="B5555" s="59" t="s">
        <v>258</v>
      </c>
      <c r="C5555" s="60" t="s">
        <v>16</v>
      </c>
      <c r="D5555" s="61">
        <v>33.01202</v>
      </c>
      <c r="E5555" s="61">
        <v>0</v>
      </c>
      <c r="F5555" s="61">
        <v>33.01202</v>
      </c>
    </row>
    <row r="5556" spans="1:6" s="55" customFormat="1" x14ac:dyDescent="0.25">
      <c r="A5556" s="51" t="str">
        <f t="shared" si="86"/>
        <v>A</v>
      </c>
      <c r="B5556" s="56" t="s">
        <v>258</v>
      </c>
      <c r="C5556" s="57" t="s">
        <v>17</v>
      </c>
      <c r="D5556" s="58">
        <v>46.828859999999999</v>
      </c>
      <c r="E5556" s="58">
        <v>0</v>
      </c>
      <c r="F5556" s="58">
        <v>46.828859999999999</v>
      </c>
    </row>
    <row r="5557" spans="1:6" s="55" customFormat="1" ht="18.75" thickBot="1" x14ac:dyDescent="0.3">
      <c r="A5557" s="51" t="str">
        <f t="shared" si="86"/>
        <v>A</v>
      </c>
      <c r="B5557" s="52" t="s">
        <v>2456</v>
      </c>
      <c r="C5557" s="53" t="s">
        <v>245</v>
      </c>
      <c r="D5557" s="54">
        <v>36.203240000000001</v>
      </c>
      <c r="E5557" s="54">
        <v>0</v>
      </c>
      <c r="F5557" s="54">
        <v>36.203240000000001</v>
      </c>
    </row>
    <row r="5558" spans="1:6" s="55" customFormat="1" ht="15.75" thickTop="1" x14ac:dyDescent="0.25">
      <c r="A5558" s="51" t="str">
        <f t="shared" si="86"/>
        <v>A</v>
      </c>
      <c r="B5558" s="56" t="s">
        <v>258</v>
      </c>
      <c r="C5558" s="57" t="s">
        <v>10</v>
      </c>
      <c r="D5558" s="58">
        <v>36.203240000000001</v>
      </c>
      <c r="E5558" s="58">
        <v>0</v>
      </c>
      <c r="F5558" s="58">
        <v>36.203240000000001</v>
      </c>
    </row>
    <row r="5559" spans="1:6" s="55" customFormat="1" x14ac:dyDescent="0.25">
      <c r="A5559" s="51" t="str">
        <f t="shared" si="86"/>
        <v>A</v>
      </c>
      <c r="B5559" s="59" t="s">
        <v>258</v>
      </c>
      <c r="C5559" s="60" t="s">
        <v>11</v>
      </c>
      <c r="D5559" s="61">
        <v>23.1</v>
      </c>
      <c r="E5559" s="61">
        <v>0</v>
      </c>
      <c r="F5559" s="61">
        <v>23.1</v>
      </c>
    </row>
    <row r="5560" spans="1:6" s="55" customFormat="1" x14ac:dyDescent="0.25">
      <c r="A5560" s="51" t="str">
        <f t="shared" si="86"/>
        <v>A</v>
      </c>
      <c r="B5560" s="59" t="s">
        <v>258</v>
      </c>
      <c r="C5560" s="60" t="s">
        <v>12</v>
      </c>
      <c r="D5560" s="61">
        <v>5.0999999999999996</v>
      </c>
      <c r="E5560" s="61">
        <v>0</v>
      </c>
      <c r="F5560" s="61">
        <v>5.0999999999999996</v>
      </c>
    </row>
    <row r="5561" spans="1:6" s="55" customFormat="1" x14ac:dyDescent="0.25">
      <c r="A5561" s="51" t="str">
        <f t="shared" si="86"/>
        <v>A</v>
      </c>
      <c r="B5561" s="59" t="s">
        <v>258</v>
      </c>
      <c r="C5561" s="60" t="s">
        <v>2</v>
      </c>
      <c r="D5561" s="61">
        <v>8.0032399999999999</v>
      </c>
      <c r="E5561" s="61">
        <v>0</v>
      </c>
      <c r="F5561" s="61">
        <v>8.0032399999999999</v>
      </c>
    </row>
    <row r="5562" spans="1:6" ht="18.75" thickBot="1" x14ac:dyDescent="0.3">
      <c r="A5562" s="31" t="str">
        <f t="shared" si="86"/>
        <v>A</v>
      </c>
      <c r="B5562" s="42" t="s">
        <v>2457</v>
      </c>
      <c r="C5562" s="43" t="s">
        <v>246</v>
      </c>
      <c r="D5562" s="44">
        <v>1515.54378</v>
      </c>
      <c r="E5562" s="44">
        <v>0</v>
      </c>
      <c r="F5562" s="44">
        <v>1515.54378</v>
      </c>
    </row>
    <row r="5563" spans="1:6" ht="15.75" thickTop="1" x14ac:dyDescent="0.25">
      <c r="A5563" s="31" t="str">
        <f t="shared" si="86"/>
        <v>A</v>
      </c>
      <c r="B5563" s="45" t="s">
        <v>258</v>
      </c>
      <c r="C5563" s="46" t="s">
        <v>10</v>
      </c>
      <c r="D5563" s="47">
        <v>1515.54378</v>
      </c>
      <c r="E5563" s="47">
        <v>0</v>
      </c>
      <c r="F5563" s="47">
        <v>1515.54378</v>
      </c>
    </row>
    <row r="5564" spans="1:6" x14ac:dyDescent="0.25">
      <c r="A5564" s="31" t="str">
        <f t="shared" si="86"/>
        <v>A</v>
      </c>
      <c r="B5564" s="48" t="s">
        <v>258</v>
      </c>
      <c r="C5564" s="49" t="s">
        <v>11</v>
      </c>
      <c r="D5564" s="50">
        <v>950.47315000000003</v>
      </c>
      <c r="E5564" s="50">
        <v>0</v>
      </c>
      <c r="F5564" s="50">
        <v>950.47315000000003</v>
      </c>
    </row>
    <row r="5565" spans="1:6" x14ac:dyDescent="0.25">
      <c r="A5565" s="31" t="str">
        <f t="shared" si="86"/>
        <v>A</v>
      </c>
      <c r="B5565" s="48" t="s">
        <v>258</v>
      </c>
      <c r="C5565" s="49" t="s">
        <v>12</v>
      </c>
      <c r="D5565" s="50">
        <v>319.75990999999999</v>
      </c>
      <c r="E5565" s="50">
        <v>0</v>
      </c>
      <c r="F5565" s="50">
        <v>319.75990999999999</v>
      </c>
    </row>
    <row r="5566" spans="1:6" x14ac:dyDescent="0.25">
      <c r="A5566" s="31" t="str">
        <f t="shared" si="86"/>
        <v>A</v>
      </c>
      <c r="B5566" s="48" t="s">
        <v>258</v>
      </c>
      <c r="C5566" s="49" t="s">
        <v>2</v>
      </c>
      <c r="D5566" s="50">
        <v>180</v>
      </c>
      <c r="E5566" s="50">
        <v>0</v>
      </c>
      <c r="F5566" s="50">
        <v>180</v>
      </c>
    </row>
    <row r="5567" spans="1:6" x14ac:dyDescent="0.25">
      <c r="A5567" s="31" t="str">
        <f t="shared" si="86"/>
        <v>A</v>
      </c>
      <c r="B5567" s="48" t="s">
        <v>258</v>
      </c>
      <c r="C5567" s="49" t="s">
        <v>15</v>
      </c>
      <c r="D5567" s="50">
        <v>39.053400000000003</v>
      </c>
      <c r="E5567" s="50">
        <v>0</v>
      </c>
      <c r="F5567" s="50">
        <v>39.053400000000003</v>
      </c>
    </row>
    <row r="5568" spans="1:6" x14ac:dyDescent="0.25">
      <c r="A5568" s="31" t="str">
        <f t="shared" si="86"/>
        <v>A</v>
      </c>
      <c r="B5568" s="48" t="s">
        <v>258</v>
      </c>
      <c r="C5568" s="49" t="s">
        <v>16</v>
      </c>
      <c r="D5568" s="50">
        <v>26.25732</v>
      </c>
      <c r="E5568" s="50">
        <v>0</v>
      </c>
      <c r="F5568" s="50">
        <v>26.25732</v>
      </c>
    </row>
    <row r="5569" spans="1:6" ht="36.75" thickBot="1" x14ac:dyDescent="0.3">
      <c r="A5569" s="31" t="str">
        <f t="shared" si="86"/>
        <v>A</v>
      </c>
      <c r="B5569" s="42" t="s">
        <v>2458</v>
      </c>
      <c r="C5569" s="43" t="s">
        <v>247</v>
      </c>
      <c r="D5569" s="44">
        <v>1118.1548199999997</v>
      </c>
      <c r="E5569" s="44">
        <v>0</v>
      </c>
      <c r="F5569" s="44">
        <v>1118.1548199999997</v>
      </c>
    </row>
    <row r="5570" spans="1:6" ht="15.75" thickTop="1" x14ac:dyDescent="0.25">
      <c r="A5570" s="31" t="str">
        <f t="shared" si="86"/>
        <v>A</v>
      </c>
      <c r="B5570" s="45" t="s">
        <v>258</v>
      </c>
      <c r="C5570" s="46" t="s">
        <v>10</v>
      </c>
      <c r="D5570" s="47">
        <v>1118.1548199999997</v>
      </c>
      <c r="E5570" s="47">
        <v>0</v>
      </c>
      <c r="F5570" s="47">
        <v>1118.1548199999997</v>
      </c>
    </row>
    <row r="5571" spans="1:6" x14ac:dyDescent="0.25">
      <c r="A5571" s="31" t="str">
        <f t="shared" si="86"/>
        <v>A</v>
      </c>
      <c r="B5571" s="48" t="s">
        <v>258</v>
      </c>
      <c r="C5571" s="49" t="s">
        <v>11</v>
      </c>
      <c r="D5571" s="50">
        <v>572.57047</v>
      </c>
      <c r="E5571" s="50">
        <v>0</v>
      </c>
      <c r="F5571" s="50">
        <v>572.57047</v>
      </c>
    </row>
    <row r="5572" spans="1:6" x14ac:dyDescent="0.25">
      <c r="A5572" s="31" t="str">
        <f t="shared" ref="A5572:A5586" si="87">IF(OR(D5572&lt;&gt;0,),"A","B")</f>
        <v>A</v>
      </c>
      <c r="B5572" s="48" t="s">
        <v>258</v>
      </c>
      <c r="C5572" s="49" t="s">
        <v>12</v>
      </c>
      <c r="D5572" s="50">
        <v>252.57650000000001</v>
      </c>
      <c r="E5572" s="50">
        <v>0</v>
      </c>
      <c r="F5572" s="50">
        <v>252.57650000000001</v>
      </c>
    </row>
    <row r="5573" spans="1:6" x14ac:dyDescent="0.25">
      <c r="A5573" s="31" t="str">
        <f t="shared" si="87"/>
        <v>A</v>
      </c>
      <c r="B5573" s="48" t="s">
        <v>258</v>
      </c>
      <c r="C5573" s="49" t="s">
        <v>2</v>
      </c>
      <c r="D5573" s="50">
        <v>281.13625000000002</v>
      </c>
      <c r="E5573" s="50">
        <v>0</v>
      </c>
      <c r="F5573" s="50">
        <v>281.13625000000002</v>
      </c>
    </row>
    <row r="5574" spans="1:6" x14ac:dyDescent="0.25">
      <c r="A5574" s="31" t="str">
        <f t="shared" si="87"/>
        <v>A</v>
      </c>
      <c r="B5574" s="48" t="s">
        <v>258</v>
      </c>
      <c r="C5574" s="49" t="s">
        <v>15</v>
      </c>
      <c r="D5574" s="50">
        <v>2.3666499999999999</v>
      </c>
      <c r="E5574" s="50">
        <v>0</v>
      </c>
      <c r="F5574" s="50">
        <v>2.3666499999999999</v>
      </c>
    </row>
    <row r="5575" spans="1:6" x14ac:dyDescent="0.25">
      <c r="A5575" s="31" t="str">
        <f t="shared" si="87"/>
        <v>A</v>
      </c>
      <c r="B5575" s="48" t="s">
        <v>258</v>
      </c>
      <c r="C5575" s="49" t="s">
        <v>16</v>
      </c>
      <c r="D5575" s="50">
        <v>9.5049500000000009</v>
      </c>
      <c r="E5575" s="50">
        <v>0</v>
      </c>
      <c r="F5575" s="50">
        <v>9.5049500000000009</v>
      </c>
    </row>
    <row r="5576" spans="1:6" ht="18.75" thickBot="1" x14ac:dyDescent="0.3">
      <c r="A5576" s="31" t="str">
        <f t="shared" si="87"/>
        <v>A</v>
      </c>
      <c r="B5576" s="42" t="s">
        <v>2459</v>
      </c>
      <c r="C5576" s="43" t="s">
        <v>248</v>
      </c>
      <c r="D5576" s="44">
        <v>151.50672999999998</v>
      </c>
      <c r="E5576" s="44">
        <v>0</v>
      </c>
      <c r="F5576" s="44">
        <v>151.50672999999998</v>
      </c>
    </row>
    <row r="5577" spans="1:6" ht="15.75" thickTop="1" x14ac:dyDescent="0.25">
      <c r="A5577" s="31" t="str">
        <f t="shared" si="87"/>
        <v>A</v>
      </c>
      <c r="B5577" s="45" t="s">
        <v>258</v>
      </c>
      <c r="C5577" s="46" t="s">
        <v>10</v>
      </c>
      <c r="D5577" s="47">
        <v>151.50672999999998</v>
      </c>
      <c r="E5577" s="47">
        <v>0</v>
      </c>
      <c r="F5577" s="47">
        <v>151.50672999999998</v>
      </c>
    </row>
    <row r="5578" spans="1:6" x14ac:dyDescent="0.25">
      <c r="A5578" s="31" t="str">
        <f t="shared" si="87"/>
        <v>A</v>
      </c>
      <c r="B5578" s="48" t="s">
        <v>258</v>
      </c>
      <c r="C5578" s="49" t="s">
        <v>11</v>
      </c>
      <c r="D5578" s="50">
        <v>84.918949999999995</v>
      </c>
      <c r="E5578" s="50">
        <v>0</v>
      </c>
      <c r="F5578" s="50">
        <v>84.918949999999995</v>
      </c>
    </row>
    <row r="5579" spans="1:6" x14ac:dyDescent="0.25">
      <c r="A5579" s="31" t="str">
        <f t="shared" si="87"/>
        <v>A</v>
      </c>
      <c r="B5579" s="48" t="s">
        <v>258</v>
      </c>
      <c r="C5579" s="49" t="s">
        <v>12</v>
      </c>
      <c r="D5579" s="50">
        <v>65.697670000000002</v>
      </c>
      <c r="E5579" s="50">
        <v>0</v>
      </c>
      <c r="F5579" s="50">
        <v>65.697670000000002</v>
      </c>
    </row>
    <row r="5580" spans="1:6" x14ac:dyDescent="0.25">
      <c r="A5580" s="31" t="str">
        <f t="shared" si="87"/>
        <v>A</v>
      </c>
      <c r="B5580" s="48" t="s">
        <v>258</v>
      </c>
      <c r="C5580" s="49" t="s">
        <v>15</v>
      </c>
      <c r="D5580" s="50">
        <v>0.74904999999999999</v>
      </c>
      <c r="E5580" s="50">
        <v>0</v>
      </c>
      <c r="F5580" s="50">
        <v>0.74904999999999999</v>
      </c>
    </row>
    <row r="5581" spans="1:6" x14ac:dyDescent="0.25">
      <c r="A5581" s="31" t="str">
        <f t="shared" si="87"/>
        <v>A</v>
      </c>
      <c r="B5581" s="48" t="s">
        <v>258</v>
      </c>
      <c r="C5581" s="49" t="s">
        <v>16</v>
      </c>
      <c r="D5581" s="50">
        <v>0.14105999999999999</v>
      </c>
      <c r="E5581" s="50">
        <v>0</v>
      </c>
      <c r="F5581" s="50">
        <v>0.14105999999999999</v>
      </c>
    </row>
    <row r="5582" spans="1:6" ht="18.75" thickBot="1" x14ac:dyDescent="0.3">
      <c r="A5582" s="31" t="str">
        <f t="shared" si="87"/>
        <v>A</v>
      </c>
      <c r="B5582" s="42" t="s">
        <v>2460</v>
      </c>
      <c r="C5582" s="43" t="s">
        <v>249</v>
      </c>
      <c r="D5582" s="44">
        <v>205.79852</v>
      </c>
      <c r="E5582" s="44">
        <v>167.578</v>
      </c>
      <c r="F5582" s="44">
        <v>38.220519999999993</v>
      </c>
    </row>
    <row r="5583" spans="1:6" ht="15.75" thickTop="1" x14ac:dyDescent="0.25">
      <c r="A5583" s="31" t="str">
        <f t="shared" si="87"/>
        <v>A</v>
      </c>
      <c r="B5583" s="45" t="s">
        <v>258</v>
      </c>
      <c r="C5583" s="46" t="s">
        <v>10</v>
      </c>
      <c r="D5583" s="47">
        <v>205.79852</v>
      </c>
      <c r="E5583" s="47">
        <v>167.578</v>
      </c>
      <c r="F5583" s="47">
        <v>38.220519999999993</v>
      </c>
    </row>
    <row r="5584" spans="1:6" x14ac:dyDescent="0.25">
      <c r="A5584" s="31" t="str">
        <f t="shared" si="87"/>
        <v>A</v>
      </c>
      <c r="B5584" s="48" t="s">
        <v>258</v>
      </c>
      <c r="C5584" s="49" t="s">
        <v>11</v>
      </c>
      <c r="D5584" s="50">
        <v>35.86</v>
      </c>
      <c r="E5584" s="50">
        <v>0</v>
      </c>
      <c r="F5584" s="50">
        <v>35.86</v>
      </c>
    </row>
    <row r="5585" spans="1:6" x14ac:dyDescent="0.25">
      <c r="A5585" s="31" t="str">
        <f t="shared" si="87"/>
        <v>A</v>
      </c>
      <c r="B5585" s="48" t="s">
        <v>258</v>
      </c>
      <c r="C5585" s="49" t="s">
        <v>12</v>
      </c>
      <c r="D5585" s="50">
        <v>5.1462500000000002</v>
      </c>
      <c r="E5585" s="50">
        <v>2.8</v>
      </c>
      <c r="F5585" s="50">
        <v>2.3462499999999999</v>
      </c>
    </row>
    <row r="5586" spans="1:6" x14ac:dyDescent="0.25">
      <c r="A5586" s="31" t="str">
        <f t="shared" si="87"/>
        <v>A</v>
      </c>
      <c r="B5586" s="48" t="s">
        <v>258</v>
      </c>
      <c r="C5586" s="49" t="s">
        <v>16</v>
      </c>
      <c r="D5586" s="50">
        <v>164.79227</v>
      </c>
      <c r="E5586" s="50">
        <v>164.77799999999999</v>
      </c>
      <c r="F5586" s="50">
        <v>1.427E-2</v>
      </c>
    </row>
  </sheetData>
  <autoFilter ref="A2:F5586"/>
  <pageMargins left="1" right="1" top="1" bottom="1" header="1" footer="1"/>
  <pageSetup scale="55" orientation="portrait" horizontalDpi="300" verticalDpi="300" r:id="rId1"/>
  <headerFooter alignWithMargins="0"/>
  <colBreaks count="1" manualBreakCount="1">
    <brk id="6" min="1" max="62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54"/>
  <sheetViews>
    <sheetView view="pageBreakPreview" zoomScaleNormal="100" zoomScaleSheetLayoutView="100" workbookViewId="0">
      <pane xSplit="2" ySplit="2" topLeftCell="C3" activePane="bottomRight" state="frozen"/>
      <selection activeCell="I22" sqref="I22"/>
      <selection pane="topRight" activeCell="I22" sqref="I22"/>
      <selection pane="bottomLeft" activeCell="I22" sqref="I22"/>
      <selection pane="bottomRight" activeCell="I22" sqref="I22"/>
    </sheetView>
  </sheetViews>
  <sheetFormatPr defaultColWidth="10.28515625" defaultRowHeight="15" outlineLevelRow="1" x14ac:dyDescent="0.25"/>
  <cols>
    <col min="1" max="1" width="10.28515625" style="63"/>
    <col min="2" max="2" width="54.42578125" style="63" customWidth="1"/>
    <col min="3" max="3" width="22" style="63" customWidth="1"/>
    <col min="4" max="4" width="18.5703125" style="63" customWidth="1"/>
    <col min="5" max="5" width="23.85546875" style="63" customWidth="1"/>
    <col min="6" max="6" width="16.85546875" style="63" bestFit="1" customWidth="1"/>
    <col min="7" max="7" width="15" style="63" bestFit="1" customWidth="1"/>
    <col min="8" max="8" width="13.28515625" style="63" bestFit="1" customWidth="1"/>
    <col min="9" max="16384" width="10.28515625" style="63"/>
  </cols>
  <sheetData>
    <row r="1" spans="2:8" ht="15.75" thickBot="1" x14ac:dyDescent="0.3"/>
    <row r="2" spans="2:8" ht="64.5" thickBot="1" x14ac:dyDescent="0.3">
      <c r="B2" s="64" t="s">
        <v>250</v>
      </c>
      <c r="C2" s="65" t="s">
        <v>253</v>
      </c>
      <c r="D2" s="65" t="s">
        <v>254</v>
      </c>
      <c r="E2" s="65" t="s">
        <v>255</v>
      </c>
    </row>
    <row r="3" spans="2:8" ht="15.75" thickBot="1" x14ac:dyDescent="0.3">
      <c r="B3" s="66" t="s">
        <v>0</v>
      </c>
      <c r="C3" s="67">
        <v>4824327.3050400009</v>
      </c>
      <c r="D3" s="67">
        <v>4422784.8171700006</v>
      </c>
      <c r="E3" s="67">
        <v>471870.62597000034</v>
      </c>
    </row>
    <row r="4" spans="2:8" ht="15.75" thickBot="1" x14ac:dyDescent="0.3">
      <c r="B4" s="68" t="s">
        <v>1</v>
      </c>
      <c r="C4" s="69">
        <v>4113046.3318500002</v>
      </c>
      <c r="D4" s="69">
        <v>4113046.3318500002</v>
      </c>
      <c r="E4" s="69">
        <v>0</v>
      </c>
    </row>
    <row r="5" spans="2:8" ht="15.75" thickBot="1" x14ac:dyDescent="0.3">
      <c r="B5" s="68" t="s">
        <v>2</v>
      </c>
      <c r="C5" s="69">
        <v>90165.855920000002</v>
      </c>
      <c r="D5" s="69">
        <v>114861.49034999999</v>
      </c>
      <c r="E5" s="69">
        <v>45632.503670000006</v>
      </c>
    </row>
    <row r="6" spans="2:8" ht="15.75" thickBot="1" x14ac:dyDescent="0.3">
      <c r="B6" s="68" t="s">
        <v>3</v>
      </c>
      <c r="C6" s="69">
        <v>621115.11727000028</v>
      </c>
      <c r="D6" s="69">
        <v>194876.99497</v>
      </c>
      <c r="E6" s="69">
        <v>426238.12230000034</v>
      </c>
    </row>
    <row r="7" spans="2:8" ht="15.75" thickBot="1" x14ac:dyDescent="0.3">
      <c r="B7" s="66" t="s">
        <v>10</v>
      </c>
      <c r="C7" s="67">
        <v>4036622.7131099999</v>
      </c>
      <c r="D7" s="67">
        <v>3768032.5627299999</v>
      </c>
      <c r="E7" s="67">
        <v>338918.28847999993</v>
      </c>
      <c r="G7" s="70"/>
    </row>
    <row r="8" spans="2:8" ht="15.75" thickBot="1" x14ac:dyDescent="0.3">
      <c r="B8" s="68" t="s">
        <v>11</v>
      </c>
      <c r="C8" s="69">
        <v>645751.79055999976</v>
      </c>
      <c r="D8" s="69">
        <v>509281.88451999979</v>
      </c>
      <c r="E8" s="69">
        <v>136469.90604</v>
      </c>
      <c r="F8" s="71"/>
      <c r="G8" s="70"/>
      <c r="H8" s="72"/>
    </row>
    <row r="9" spans="2:8" ht="15.75" thickBot="1" x14ac:dyDescent="0.3">
      <c r="B9" s="68" t="s">
        <v>12</v>
      </c>
      <c r="C9" s="69">
        <v>564062.00443999993</v>
      </c>
      <c r="D9" s="69">
        <v>428280.71379999997</v>
      </c>
      <c r="E9" s="69">
        <v>135781.29063999996</v>
      </c>
      <c r="F9" s="71"/>
      <c r="G9" s="70"/>
      <c r="H9" s="72"/>
    </row>
    <row r="10" spans="2:8" ht="15.75" thickBot="1" x14ac:dyDescent="0.3">
      <c r="B10" s="68" t="s">
        <v>13</v>
      </c>
      <c r="C10" s="69">
        <v>312685.83219000004</v>
      </c>
      <c r="D10" s="69">
        <v>307248.77513000002</v>
      </c>
      <c r="E10" s="69">
        <v>5437.0570600000001</v>
      </c>
      <c r="F10" s="71"/>
      <c r="G10" s="70"/>
      <c r="H10" s="72"/>
    </row>
    <row r="11" spans="2:8" ht="15.75" thickBot="1" x14ac:dyDescent="0.3">
      <c r="B11" s="68" t="s">
        <v>14</v>
      </c>
      <c r="C11" s="69">
        <v>224467.27244999999</v>
      </c>
      <c r="D11" s="69">
        <v>223946.54196</v>
      </c>
      <c r="E11" s="69">
        <v>520.73049000000003</v>
      </c>
      <c r="G11" s="70"/>
      <c r="H11" s="72"/>
    </row>
    <row r="12" spans="2:8" ht="15.75" thickBot="1" x14ac:dyDescent="0.3">
      <c r="B12" s="68" t="s">
        <v>2</v>
      </c>
      <c r="C12" s="69">
        <v>169966.41639999999</v>
      </c>
      <c r="D12" s="69">
        <v>212509.14953999995</v>
      </c>
      <c r="E12" s="69">
        <v>27785.404960000003</v>
      </c>
      <c r="F12" s="71"/>
      <c r="G12" s="70"/>
      <c r="H12" s="72"/>
    </row>
    <row r="13" spans="2:8" ht="15.75" thickBot="1" x14ac:dyDescent="0.3">
      <c r="B13" s="73" t="s">
        <v>2461</v>
      </c>
      <c r="C13" s="74">
        <v>121593.931</v>
      </c>
      <c r="D13" s="74">
        <v>128062.98861</v>
      </c>
      <c r="E13" s="74">
        <v>0</v>
      </c>
      <c r="F13" s="71"/>
      <c r="G13" s="71"/>
      <c r="H13" s="72"/>
    </row>
    <row r="14" spans="2:8" ht="15.75" thickBot="1" x14ac:dyDescent="0.3">
      <c r="B14" s="68" t="s">
        <v>15</v>
      </c>
      <c r="C14" s="69">
        <v>1585070.8203299998</v>
      </c>
      <c r="D14" s="69">
        <v>1581382.0312699997</v>
      </c>
      <c r="E14" s="69">
        <v>3688.7890600000001</v>
      </c>
      <c r="F14" s="71"/>
      <c r="G14" s="70"/>
      <c r="H14" s="72"/>
    </row>
    <row r="15" spans="2:8" ht="15.75" thickBot="1" x14ac:dyDescent="0.3">
      <c r="B15" s="68" t="s">
        <v>16</v>
      </c>
      <c r="C15" s="69">
        <v>534618.57674000005</v>
      </c>
      <c r="D15" s="69">
        <v>505383.46651</v>
      </c>
      <c r="E15" s="69">
        <v>29235.110229999998</v>
      </c>
      <c r="F15" s="71"/>
      <c r="G15" s="70"/>
      <c r="H15" s="72"/>
    </row>
    <row r="16" spans="2:8" ht="23.25" thickBot="1" x14ac:dyDescent="0.3">
      <c r="B16" s="73" t="s">
        <v>2462</v>
      </c>
      <c r="C16" s="74">
        <v>131805.77301999999</v>
      </c>
      <c r="D16" s="74">
        <v>131780.62674000001</v>
      </c>
      <c r="E16" s="74">
        <v>25.146280000000001</v>
      </c>
      <c r="F16" s="71"/>
      <c r="G16" s="70"/>
      <c r="H16" s="72"/>
    </row>
    <row r="17" spans="2:8" ht="15.75" thickBot="1" x14ac:dyDescent="0.3">
      <c r="B17" s="217"/>
      <c r="C17" s="218"/>
      <c r="D17" s="218"/>
      <c r="E17" s="219"/>
    </row>
    <row r="18" spans="2:8" ht="15.75" thickBot="1" x14ac:dyDescent="0.3">
      <c r="B18" s="66" t="s">
        <v>2463</v>
      </c>
      <c r="C18" s="67">
        <v>787704.59193000116</v>
      </c>
      <c r="D18" s="67">
        <v>654752.25444000075</v>
      </c>
      <c r="E18" s="67">
        <v>132952.33749000041</v>
      </c>
    </row>
    <row r="19" spans="2:8" ht="15.75" thickBot="1" x14ac:dyDescent="0.3">
      <c r="B19" s="220"/>
      <c r="C19" s="221"/>
      <c r="D19" s="221"/>
      <c r="E19" s="222"/>
    </row>
    <row r="20" spans="2:8" ht="15.75" thickBot="1" x14ac:dyDescent="0.3">
      <c r="B20" s="66" t="s">
        <v>2464</v>
      </c>
      <c r="C20" s="67">
        <v>589929.39321999997</v>
      </c>
      <c r="D20" s="67">
        <v>553569.72450999997</v>
      </c>
      <c r="E20" s="67">
        <v>36359.668709999998</v>
      </c>
    </row>
    <row r="21" spans="2:8" ht="15.75" thickBot="1" x14ac:dyDescent="0.3">
      <c r="B21" s="68" t="s">
        <v>2465</v>
      </c>
      <c r="C21" s="69">
        <v>628521.28333999997</v>
      </c>
      <c r="D21" s="69">
        <v>583261.61462999997</v>
      </c>
      <c r="E21" s="69">
        <v>45259.668709999998</v>
      </c>
      <c r="F21" s="71"/>
      <c r="G21" s="71"/>
      <c r="H21" s="72"/>
    </row>
    <row r="22" spans="2:8" ht="15.75" thickBot="1" x14ac:dyDescent="0.3">
      <c r="B22" s="68" t="s">
        <v>2466</v>
      </c>
      <c r="C22" s="69">
        <v>38591.890119999996</v>
      </c>
      <c r="D22" s="69">
        <v>29691.89012</v>
      </c>
      <c r="E22" s="69">
        <v>8900</v>
      </c>
      <c r="F22" s="71"/>
      <c r="G22" s="71"/>
    </row>
    <row r="23" spans="2:8" ht="15.75" thickBot="1" x14ac:dyDescent="0.3">
      <c r="B23" s="220"/>
      <c r="C23" s="221"/>
      <c r="D23" s="221"/>
      <c r="E23" s="222"/>
      <c r="F23" s="71"/>
      <c r="G23" s="71"/>
    </row>
    <row r="24" spans="2:8" ht="15.75" thickBot="1" x14ac:dyDescent="0.3">
      <c r="B24" s="66" t="s">
        <v>2467</v>
      </c>
      <c r="C24" s="67">
        <v>197775.19871000119</v>
      </c>
      <c r="D24" s="67">
        <v>101182.52993000078</v>
      </c>
      <c r="E24" s="67">
        <v>96592.668780000415</v>
      </c>
      <c r="F24" s="71"/>
      <c r="G24" s="71"/>
    </row>
    <row r="25" spans="2:8" ht="15.75" thickBot="1" x14ac:dyDescent="0.3">
      <c r="B25" s="220"/>
      <c r="C25" s="221"/>
      <c r="D25" s="221"/>
      <c r="E25" s="222"/>
      <c r="F25" s="71"/>
      <c r="G25" s="71"/>
    </row>
    <row r="26" spans="2:8" ht="15.75" thickBot="1" x14ac:dyDescent="0.3">
      <c r="B26" s="66" t="s">
        <v>2468</v>
      </c>
      <c r="C26" s="67">
        <v>266472.08585000137</v>
      </c>
      <c r="D26" s="67">
        <v>177051.10147000098</v>
      </c>
      <c r="E26" s="67">
        <v>89420.984380000402</v>
      </c>
      <c r="F26" s="71"/>
      <c r="G26" s="71"/>
    </row>
    <row r="27" spans="2:8" ht="15.75" thickBot="1" x14ac:dyDescent="0.3">
      <c r="B27" s="68" t="s">
        <v>2465</v>
      </c>
      <c r="C27" s="69">
        <v>362669.02326000138</v>
      </c>
      <c r="D27" s="69">
        <v>266798.54646000097</v>
      </c>
      <c r="E27" s="69">
        <v>95870.476800000397</v>
      </c>
      <c r="F27" s="71"/>
      <c r="G27" s="71"/>
    </row>
    <row r="28" spans="2:8" ht="15.75" hidden="1" outlineLevel="1" thickBot="1" x14ac:dyDescent="0.3">
      <c r="B28" s="75" t="s">
        <v>2469</v>
      </c>
      <c r="C28" s="74">
        <v>337220.49752000126</v>
      </c>
      <c r="D28" s="74">
        <v>241350.02072000082</v>
      </c>
      <c r="E28" s="74">
        <v>95870.476800000411</v>
      </c>
      <c r="F28" s="71"/>
      <c r="G28" s="71"/>
    </row>
    <row r="29" spans="2:8" ht="15.75" collapsed="1" thickBot="1" x14ac:dyDescent="0.3">
      <c r="B29" s="68" t="s">
        <v>2466</v>
      </c>
      <c r="C29" s="69">
        <v>96196.937409999999</v>
      </c>
      <c r="D29" s="69">
        <v>89747.444990000004</v>
      </c>
      <c r="E29" s="69">
        <v>6449.4924200000005</v>
      </c>
      <c r="F29" s="71"/>
      <c r="G29" s="71"/>
    </row>
    <row r="30" spans="2:8" ht="15.75" hidden="1" outlineLevel="1" thickBot="1" x14ac:dyDescent="0.3">
      <c r="B30" s="75" t="s">
        <v>2469</v>
      </c>
      <c r="C30" s="74">
        <v>0</v>
      </c>
      <c r="D30" s="74">
        <v>0</v>
      </c>
      <c r="E30" s="74">
        <v>0</v>
      </c>
      <c r="F30" s="71"/>
      <c r="G30" s="71"/>
    </row>
    <row r="31" spans="2:8" ht="15.75" collapsed="1" thickBot="1" x14ac:dyDescent="0.3">
      <c r="B31" s="66" t="s">
        <v>2470</v>
      </c>
      <c r="C31" s="67">
        <v>68696.887140000035</v>
      </c>
      <c r="D31" s="67">
        <v>75868.571540000034</v>
      </c>
      <c r="E31" s="67">
        <v>-7171.6844000000001</v>
      </c>
      <c r="F31" s="71"/>
      <c r="G31" s="71"/>
    </row>
    <row r="32" spans="2:8" ht="15.75" thickBot="1" x14ac:dyDescent="0.3">
      <c r="B32" s="68" t="s">
        <v>2465</v>
      </c>
      <c r="C32" s="69">
        <v>358233.18543000001</v>
      </c>
      <c r="D32" s="69">
        <v>358233.18543000001</v>
      </c>
      <c r="E32" s="69">
        <v>0</v>
      </c>
      <c r="F32" s="71"/>
      <c r="G32" s="71"/>
    </row>
    <row r="33" spans="2:11" ht="15.75" thickBot="1" x14ac:dyDescent="0.3">
      <c r="B33" s="75" t="s">
        <v>2471</v>
      </c>
      <c r="C33" s="74">
        <v>62772.925139999999</v>
      </c>
      <c r="D33" s="74">
        <v>62772.925139999999</v>
      </c>
      <c r="E33" s="74">
        <v>0</v>
      </c>
      <c r="F33" s="71"/>
      <c r="G33" s="71"/>
    </row>
    <row r="34" spans="2:11" ht="15.75" thickBot="1" x14ac:dyDescent="0.3">
      <c r="B34" s="75" t="s">
        <v>2472</v>
      </c>
      <c r="C34" s="74">
        <v>295460.26029000001</v>
      </c>
      <c r="D34" s="74">
        <v>295460.26029000001</v>
      </c>
      <c r="E34" s="74">
        <v>0</v>
      </c>
      <c r="F34" s="71"/>
      <c r="G34" s="71"/>
    </row>
    <row r="35" spans="2:11" ht="15.75" thickBot="1" x14ac:dyDescent="0.3">
      <c r="B35" s="68" t="s">
        <v>2466</v>
      </c>
      <c r="C35" s="69">
        <v>289536.29829000001</v>
      </c>
      <c r="D35" s="69">
        <v>282364.61388999998</v>
      </c>
      <c r="E35" s="69">
        <v>7171.6844000000001</v>
      </c>
      <c r="F35" s="71"/>
      <c r="G35" s="71"/>
    </row>
    <row r="36" spans="2:11" ht="15.75" thickBot="1" x14ac:dyDescent="0.3">
      <c r="B36" s="75" t="s">
        <v>2471</v>
      </c>
      <c r="C36" s="74">
        <v>19804.064400000003</v>
      </c>
      <c r="D36" s="74">
        <v>12632.380000000001</v>
      </c>
      <c r="E36" s="74">
        <v>7171.6844000000001</v>
      </c>
      <c r="F36" s="71"/>
      <c r="G36" s="71"/>
    </row>
    <row r="37" spans="2:11" ht="15.75" thickBot="1" x14ac:dyDescent="0.3">
      <c r="B37" s="75" t="s">
        <v>2472</v>
      </c>
      <c r="C37" s="74">
        <v>269732.23388999997</v>
      </c>
      <c r="D37" s="74">
        <v>269732.23388999997</v>
      </c>
      <c r="E37" s="74">
        <v>0</v>
      </c>
      <c r="F37" s="71"/>
      <c r="G37" s="71"/>
    </row>
    <row r="38" spans="2:11" ht="15.75" thickBot="1" x14ac:dyDescent="0.3">
      <c r="B38" s="66" t="s">
        <v>2473</v>
      </c>
      <c r="C38" s="67">
        <v>-1.6189005691558123E-10</v>
      </c>
      <c r="D38" s="67">
        <v>-1.7462298274040222E-10</v>
      </c>
      <c r="E38" s="67">
        <v>1.2732925824820995E-11</v>
      </c>
      <c r="F38" s="71"/>
      <c r="G38" s="71"/>
    </row>
    <row r="39" spans="2:11" ht="15.75" thickBot="1" x14ac:dyDescent="0.3"/>
    <row r="40" spans="2:11" ht="66.75" customHeight="1" thickBot="1" x14ac:dyDescent="0.3">
      <c r="B40" s="64" t="s">
        <v>250</v>
      </c>
      <c r="C40" s="76" t="s">
        <v>253</v>
      </c>
      <c r="D40" s="76" t="s">
        <v>254</v>
      </c>
      <c r="E40" s="76" t="s">
        <v>255</v>
      </c>
    </row>
    <row r="41" spans="2:11" ht="15.75" thickBot="1" x14ac:dyDescent="0.3">
      <c r="B41" s="66" t="s">
        <v>24</v>
      </c>
      <c r="C41" s="67">
        <v>5317349.318</v>
      </c>
      <c r="D41" s="67">
        <v>4900457.3377099996</v>
      </c>
      <c r="E41" s="67">
        <v>487220.11839000037</v>
      </c>
      <c r="F41" s="71"/>
      <c r="G41" s="71"/>
      <c r="H41" s="77"/>
    </row>
    <row r="42" spans="2:11" ht="15.75" thickBot="1" x14ac:dyDescent="0.3">
      <c r="B42" s="68" t="s">
        <v>0</v>
      </c>
      <c r="C42" s="69">
        <v>4824327.3050400009</v>
      </c>
      <c r="D42" s="69">
        <v>4422784.8171700006</v>
      </c>
      <c r="E42" s="69">
        <v>471870.62597000034</v>
      </c>
      <c r="H42" s="77"/>
    </row>
    <row r="43" spans="2:11" ht="15.75" thickBot="1" x14ac:dyDescent="0.3">
      <c r="B43" s="68" t="s">
        <v>4</v>
      </c>
      <c r="C43" s="69">
        <v>38591.890119999996</v>
      </c>
      <c r="D43" s="69">
        <v>29691.89012</v>
      </c>
      <c r="E43" s="69">
        <v>8900</v>
      </c>
      <c r="H43" s="72"/>
    </row>
    <row r="44" spans="2:11" ht="15.75" thickBot="1" x14ac:dyDescent="0.3">
      <c r="B44" s="68" t="s">
        <v>25</v>
      </c>
      <c r="C44" s="69">
        <v>96196.937409999999</v>
      </c>
      <c r="D44" s="69">
        <v>89747.444990000004</v>
      </c>
      <c r="E44" s="69">
        <v>6449.4924200000005</v>
      </c>
      <c r="F44" s="71"/>
      <c r="G44" s="71"/>
      <c r="H44" s="72"/>
    </row>
    <row r="45" spans="2:11" ht="15.75" thickBot="1" x14ac:dyDescent="0.3">
      <c r="B45" s="68" t="s">
        <v>7</v>
      </c>
      <c r="C45" s="69">
        <v>358233.18543000001</v>
      </c>
      <c r="D45" s="69">
        <v>358233.18543000001</v>
      </c>
      <c r="E45" s="69">
        <v>0</v>
      </c>
      <c r="F45" s="71"/>
      <c r="G45" s="71"/>
      <c r="H45" s="72"/>
    </row>
    <row r="46" spans="2:11" ht="15.75" thickBot="1" x14ac:dyDescent="0.3">
      <c r="B46" s="66" t="s">
        <v>26</v>
      </c>
      <c r="C46" s="67">
        <v>4980128.8204800002</v>
      </c>
      <c r="D46" s="67">
        <v>4659107.3169900002</v>
      </c>
      <c r="E46" s="67">
        <v>391349.64158999996</v>
      </c>
      <c r="F46" s="71"/>
      <c r="G46" s="71"/>
      <c r="H46" s="77"/>
      <c r="I46" s="78"/>
      <c r="J46" s="78"/>
      <c r="K46" s="78"/>
    </row>
    <row r="47" spans="2:11" ht="15.75" thickBot="1" x14ac:dyDescent="0.3">
      <c r="B47" s="68" t="s">
        <v>10</v>
      </c>
      <c r="C47" s="69">
        <v>4036622.7131099999</v>
      </c>
      <c r="D47" s="69">
        <v>3768032.5627299999</v>
      </c>
      <c r="E47" s="69">
        <v>338918.28847999993</v>
      </c>
      <c r="F47" s="71"/>
      <c r="G47" s="71"/>
      <c r="H47" s="72"/>
      <c r="I47" s="78"/>
      <c r="J47" s="78"/>
      <c r="K47" s="78"/>
    </row>
    <row r="48" spans="2:11" ht="15.75" thickBot="1" x14ac:dyDescent="0.3">
      <c r="B48" s="68" t="s">
        <v>17</v>
      </c>
      <c r="C48" s="69">
        <v>628521.28333999997</v>
      </c>
      <c r="D48" s="69">
        <v>583261.61462999997</v>
      </c>
      <c r="E48" s="69">
        <v>45259.668709999998</v>
      </c>
      <c r="F48" s="71"/>
      <c r="G48" s="71"/>
      <c r="H48" s="72"/>
      <c r="I48" s="78"/>
      <c r="J48" s="78"/>
      <c r="K48" s="78"/>
    </row>
    <row r="49" spans="2:11" ht="15.75" thickBot="1" x14ac:dyDescent="0.3">
      <c r="B49" s="68" t="s">
        <v>27</v>
      </c>
      <c r="C49" s="69">
        <v>25448.525740000157</v>
      </c>
      <c r="D49" s="69">
        <v>25448.525740000157</v>
      </c>
      <c r="E49" s="69">
        <v>0</v>
      </c>
      <c r="F49" s="71"/>
      <c r="G49" s="71"/>
      <c r="H49" s="72"/>
      <c r="I49" s="78"/>
      <c r="J49" s="78"/>
      <c r="K49" s="78"/>
    </row>
    <row r="50" spans="2:11" ht="15.75" thickBot="1" x14ac:dyDescent="0.3">
      <c r="B50" s="68" t="s">
        <v>21</v>
      </c>
      <c r="C50" s="69">
        <v>289536.29829000001</v>
      </c>
      <c r="D50" s="69">
        <v>282364.61388999998</v>
      </c>
      <c r="E50" s="69">
        <v>7171.6844000000001</v>
      </c>
      <c r="F50" s="71"/>
      <c r="G50" s="71"/>
      <c r="H50" s="72"/>
      <c r="I50" s="78"/>
      <c r="J50" s="78"/>
      <c r="K50" s="78"/>
    </row>
    <row r="51" spans="2:11" ht="15.75" thickBot="1" x14ac:dyDescent="0.3">
      <c r="B51" s="66" t="s">
        <v>28</v>
      </c>
      <c r="C51" s="67">
        <v>337220.49751999986</v>
      </c>
      <c r="D51" s="67">
        <v>241350.02071999945</v>
      </c>
      <c r="E51" s="67">
        <v>95870.476800000411</v>
      </c>
      <c r="F51" s="71"/>
      <c r="G51" s="71"/>
      <c r="H51" s="77"/>
    </row>
    <row r="54" spans="2:11" x14ac:dyDescent="0.25">
      <c r="C54" s="70"/>
    </row>
  </sheetData>
  <mergeCells count="4">
    <mergeCell ref="B17:E17"/>
    <mergeCell ref="B19:E19"/>
    <mergeCell ref="B23:E23"/>
    <mergeCell ref="B25:E25"/>
  </mergeCells>
  <pageMargins left="0.7" right="0.7" top="0.75" bottom="0.75" header="0.3" footer="0.3"/>
  <pageSetup scale="74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G3646"/>
  <sheetViews>
    <sheetView showGridLines="0" view="pageBreakPreview" topLeftCell="A49" zoomScaleNormal="115" zoomScaleSheetLayoutView="100" workbookViewId="0">
      <selection activeCell="J104" sqref="J104"/>
    </sheetView>
  </sheetViews>
  <sheetFormatPr defaultColWidth="9.140625" defaultRowHeight="12.75" x14ac:dyDescent="0.2"/>
  <cols>
    <col min="2" max="2" width="11.7109375" bestFit="1" customWidth="1"/>
    <col min="3" max="3" width="70.7109375" customWidth="1"/>
    <col min="4" max="4" width="27.85546875" style="6" customWidth="1"/>
    <col min="5" max="5" width="12.5703125" customWidth="1"/>
    <col min="7" max="7" width="12.85546875" bestFit="1" customWidth="1"/>
  </cols>
  <sheetData>
    <row r="2" spans="2:4" ht="24" x14ac:dyDescent="0.2">
      <c r="C2" s="223" t="s">
        <v>251</v>
      </c>
      <c r="D2" s="223"/>
    </row>
    <row r="3" spans="2:4" ht="56.25" x14ac:dyDescent="0.2">
      <c r="C3" s="4" t="s">
        <v>250</v>
      </c>
      <c r="D3" s="5" t="s">
        <v>31</v>
      </c>
    </row>
    <row r="4" spans="2:4" ht="15" x14ac:dyDescent="0.2">
      <c r="B4" s="8"/>
      <c r="C4" s="9" t="s">
        <v>0</v>
      </c>
      <c r="D4" s="10">
        <v>484982.20705000032</v>
      </c>
    </row>
    <row r="5" spans="2:4" ht="15" x14ac:dyDescent="0.2">
      <c r="B5" s="8"/>
      <c r="C5" s="11" t="s">
        <v>2</v>
      </c>
      <c r="D5" s="10">
        <v>58744.084750000009</v>
      </c>
    </row>
    <row r="6" spans="2:4" ht="15" x14ac:dyDescent="0.2">
      <c r="B6" s="8"/>
      <c r="C6" s="11" t="s">
        <v>3</v>
      </c>
      <c r="D6" s="10">
        <v>426238.12230000034</v>
      </c>
    </row>
    <row r="7" spans="2:4" ht="15" x14ac:dyDescent="0.2">
      <c r="B7" s="8"/>
      <c r="C7" s="9" t="s">
        <v>4</v>
      </c>
      <c r="D7" s="10">
        <v>8900</v>
      </c>
    </row>
    <row r="8" spans="2:4" ht="15" x14ac:dyDescent="0.2">
      <c r="B8" s="8"/>
      <c r="C8" s="9" t="s">
        <v>5</v>
      </c>
      <c r="D8" s="10">
        <v>6449.4924200000005</v>
      </c>
    </row>
    <row r="9" spans="2:4" ht="15" x14ac:dyDescent="0.2">
      <c r="B9" s="8"/>
      <c r="C9" s="13" t="s">
        <v>32</v>
      </c>
      <c r="D9" s="14">
        <v>87635</v>
      </c>
    </row>
    <row r="10" spans="2:4" ht="15" x14ac:dyDescent="0.2">
      <c r="B10" s="8"/>
      <c r="C10" s="15" t="s">
        <v>33</v>
      </c>
      <c r="D10" s="12">
        <v>46875</v>
      </c>
    </row>
    <row r="11" spans="2:4" ht="15" x14ac:dyDescent="0.2">
      <c r="B11" s="8"/>
      <c r="C11" s="15" t="s">
        <v>34</v>
      </c>
      <c r="D11" s="12">
        <v>40760</v>
      </c>
    </row>
    <row r="12" spans="2:4" ht="15" x14ac:dyDescent="0.2">
      <c r="B12" s="8"/>
      <c r="C12" s="16" t="s">
        <v>10</v>
      </c>
      <c r="D12" s="17">
        <v>352029.87115000002</v>
      </c>
    </row>
    <row r="13" spans="2:4" ht="15" x14ac:dyDescent="0.2">
      <c r="B13" s="8"/>
      <c r="C13" s="11" t="s">
        <v>11</v>
      </c>
      <c r="D13" s="18">
        <v>136469.90604</v>
      </c>
    </row>
    <row r="14" spans="2:4" ht="15" x14ac:dyDescent="0.2">
      <c r="B14" s="8"/>
      <c r="C14" s="19" t="s">
        <v>12</v>
      </c>
      <c r="D14" s="18">
        <v>135844.88213000001</v>
      </c>
    </row>
    <row r="15" spans="2:4" ht="15" x14ac:dyDescent="0.2">
      <c r="B15" s="8"/>
      <c r="C15" s="19" t="s">
        <v>13</v>
      </c>
      <c r="D15" s="18">
        <v>5437.0570599999992</v>
      </c>
    </row>
    <row r="16" spans="2:4" ht="15" x14ac:dyDescent="0.2">
      <c r="B16" s="8"/>
      <c r="C16" s="11" t="s">
        <v>14</v>
      </c>
      <c r="D16" s="10">
        <v>457.14058999999997</v>
      </c>
    </row>
    <row r="17" spans="2:7" ht="15" x14ac:dyDescent="0.2">
      <c r="B17" s="8"/>
      <c r="C17" s="11" t="s">
        <v>2</v>
      </c>
      <c r="D17" s="10">
        <v>40896.986040000003</v>
      </c>
    </row>
    <row r="18" spans="2:7" ht="15" x14ac:dyDescent="0.2">
      <c r="B18" s="8"/>
      <c r="C18" s="11" t="s">
        <v>15</v>
      </c>
      <c r="D18" s="18">
        <v>3688.7890599999996</v>
      </c>
    </row>
    <row r="19" spans="2:7" ht="15" x14ac:dyDescent="0.2">
      <c r="B19" s="8"/>
      <c r="C19" s="19" t="s">
        <v>16</v>
      </c>
      <c r="D19" s="18">
        <v>29235.110229999984</v>
      </c>
    </row>
    <row r="20" spans="2:7" ht="15" x14ac:dyDescent="0.2">
      <c r="B20" s="8"/>
      <c r="C20" s="16" t="s">
        <v>17</v>
      </c>
      <c r="D20" s="17">
        <v>45259.668710000013</v>
      </c>
    </row>
    <row r="21" spans="2:7" ht="15" x14ac:dyDescent="0.2">
      <c r="B21" s="8"/>
      <c r="C21" s="16" t="s">
        <v>21</v>
      </c>
      <c r="D21" s="17">
        <v>7171.6844000000001</v>
      </c>
    </row>
    <row r="22" spans="2:7" ht="15" x14ac:dyDescent="0.2">
      <c r="B22" s="8"/>
      <c r="C22" s="13" t="s">
        <v>23</v>
      </c>
      <c r="D22" s="18">
        <v>2944242.2727999999</v>
      </c>
    </row>
    <row r="23" spans="2:7" ht="15" x14ac:dyDescent="0.2">
      <c r="B23" s="8"/>
      <c r="C23" s="13" t="s">
        <v>24</v>
      </c>
      <c r="D23" s="18">
        <v>500331.69947000052</v>
      </c>
    </row>
    <row r="24" spans="2:7" ht="15" x14ac:dyDescent="0.2">
      <c r="B24" s="8"/>
      <c r="C24" s="20" t="s">
        <v>0</v>
      </c>
      <c r="D24" s="10">
        <v>484982.20705000049</v>
      </c>
    </row>
    <row r="25" spans="2:7" ht="15" x14ac:dyDescent="0.2">
      <c r="B25" s="8"/>
      <c r="C25" s="20" t="s">
        <v>4</v>
      </c>
      <c r="D25" s="10">
        <v>8900</v>
      </c>
    </row>
    <row r="26" spans="2:7" ht="15" x14ac:dyDescent="0.2">
      <c r="B26" s="8"/>
      <c r="C26" s="21" t="s">
        <v>25</v>
      </c>
      <c r="D26" s="18">
        <v>6449.4924200000005</v>
      </c>
    </row>
    <row r="27" spans="2:7" ht="15" x14ac:dyDescent="0.2">
      <c r="B27" s="8"/>
      <c r="C27" s="13" t="s">
        <v>26</v>
      </c>
      <c r="D27" s="18">
        <v>404461.22425999964</v>
      </c>
    </row>
    <row r="28" spans="2:7" ht="15" x14ac:dyDescent="0.2">
      <c r="B28" s="8"/>
      <c r="C28" s="20" t="s">
        <v>10</v>
      </c>
      <c r="D28" s="17">
        <v>352029.87114999961</v>
      </c>
    </row>
    <row r="29" spans="2:7" ht="15" x14ac:dyDescent="0.2">
      <c r="B29" s="8"/>
      <c r="C29" s="20" t="s">
        <v>17</v>
      </c>
      <c r="D29" s="17">
        <v>45259.668710000013</v>
      </c>
    </row>
    <row r="30" spans="2:7" ht="15" x14ac:dyDescent="0.2">
      <c r="B30" s="8"/>
      <c r="C30" s="20" t="s">
        <v>21</v>
      </c>
      <c r="D30" s="17">
        <v>7171.6844000000001</v>
      </c>
      <c r="G30" s="1"/>
    </row>
    <row r="31" spans="2:7" ht="15" x14ac:dyDescent="0.2">
      <c r="B31" s="8"/>
      <c r="C31" s="22" t="s">
        <v>28</v>
      </c>
      <c r="D31" s="23">
        <v>95870.475210000033</v>
      </c>
      <c r="G31" s="2"/>
    </row>
    <row r="32" spans="2:7" ht="15" x14ac:dyDescent="0.2">
      <c r="B32" s="8"/>
      <c r="C32" s="22" t="s">
        <v>29</v>
      </c>
      <c r="D32" s="23">
        <v>923854.19932000013</v>
      </c>
      <c r="E32" s="6"/>
      <c r="F32" s="6"/>
      <c r="G32" s="2"/>
    </row>
    <row r="33" spans="2:5" ht="15" x14ac:dyDescent="0.2">
      <c r="B33" s="8"/>
      <c r="C33" s="22" t="s">
        <v>30</v>
      </c>
      <c r="D33" s="23">
        <v>1019724.6745399997</v>
      </c>
    </row>
    <row r="34" spans="2:5" ht="30" customHeight="1" x14ac:dyDescent="0.2">
      <c r="B34" s="8"/>
      <c r="C34" s="224" t="s">
        <v>35</v>
      </c>
      <c r="D34" s="225"/>
      <c r="E34" s="28"/>
    </row>
    <row r="35" spans="2:5" ht="15" x14ac:dyDescent="0.2">
      <c r="B35" s="8"/>
      <c r="C35" s="9" t="s">
        <v>0</v>
      </c>
      <c r="D35" s="10">
        <v>131.02431000000001</v>
      </c>
      <c r="E35" s="28"/>
    </row>
    <row r="36" spans="2:5" ht="15" x14ac:dyDescent="0.2">
      <c r="B36" s="8"/>
      <c r="C36" s="11" t="s">
        <v>3</v>
      </c>
      <c r="D36" s="10">
        <v>131.02431000000001</v>
      </c>
      <c r="E36" s="28"/>
    </row>
    <row r="37" spans="2:5" ht="15" x14ac:dyDescent="0.2">
      <c r="B37" s="8"/>
      <c r="C37" s="16" t="s">
        <v>10</v>
      </c>
      <c r="D37" s="17">
        <v>17.583320000000001</v>
      </c>
      <c r="E37" s="28"/>
    </row>
    <row r="38" spans="2:5" ht="15" x14ac:dyDescent="0.2">
      <c r="B38" s="8"/>
      <c r="C38" s="19" t="s">
        <v>12</v>
      </c>
      <c r="D38" s="18">
        <v>11.328329999999999</v>
      </c>
      <c r="E38" s="28"/>
    </row>
    <row r="39" spans="2:5" ht="15" x14ac:dyDescent="0.2">
      <c r="B39" s="8"/>
      <c r="C39" s="19" t="s">
        <v>16</v>
      </c>
      <c r="D39" s="18">
        <v>6.2549900000000003</v>
      </c>
      <c r="E39" s="28"/>
    </row>
    <row r="40" spans="2:5" ht="15" x14ac:dyDescent="0.2">
      <c r="B40" s="8"/>
      <c r="C40" s="24" t="s">
        <v>17</v>
      </c>
      <c r="D40" s="17">
        <v>8.36</v>
      </c>
      <c r="E40" s="28"/>
    </row>
    <row r="41" spans="2:5" ht="15" x14ac:dyDescent="0.2">
      <c r="B41" s="8"/>
      <c r="C41" s="13" t="s">
        <v>24</v>
      </c>
      <c r="D41" s="18">
        <v>131.02431000000001</v>
      </c>
      <c r="E41" s="28"/>
    </row>
    <row r="42" spans="2:5" ht="15" x14ac:dyDescent="0.2">
      <c r="B42" s="8"/>
      <c r="C42" s="20" t="s">
        <v>0</v>
      </c>
      <c r="D42" s="10">
        <v>131.02431000000001</v>
      </c>
      <c r="E42" s="28"/>
    </row>
    <row r="43" spans="2:5" ht="15" x14ac:dyDescent="0.2">
      <c r="B43" s="8"/>
      <c r="C43" s="13" t="s">
        <v>26</v>
      </c>
      <c r="D43" s="18">
        <v>25.94332</v>
      </c>
      <c r="E43" s="28"/>
    </row>
    <row r="44" spans="2:5" ht="15" x14ac:dyDescent="0.2">
      <c r="B44" s="8"/>
      <c r="C44" s="25" t="s">
        <v>10</v>
      </c>
      <c r="D44" s="17">
        <v>17.583320000000001</v>
      </c>
      <c r="E44" s="28"/>
    </row>
    <row r="45" spans="2:5" ht="15" x14ac:dyDescent="0.2">
      <c r="B45" s="8"/>
      <c r="C45" s="25" t="s">
        <v>17</v>
      </c>
      <c r="D45" s="17">
        <v>8.36</v>
      </c>
      <c r="E45" s="28"/>
    </row>
    <row r="46" spans="2:5" ht="15" x14ac:dyDescent="0.2">
      <c r="B46" s="8"/>
      <c r="C46" s="27" t="s">
        <v>28</v>
      </c>
      <c r="D46" s="23">
        <v>105.08099</v>
      </c>
      <c r="E46" s="28"/>
    </row>
    <row r="47" spans="2:5" ht="15" x14ac:dyDescent="0.2">
      <c r="B47" s="8"/>
      <c r="C47" s="27" t="s">
        <v>29</v>
      </c>
      <c r="D47" s="23">
        <v>561.01379999999995</v>
      </c>
      <c r="E47" s="28"/>
    </row>
    <row r="48" spans="2:5" ht="15" x14ac:dyDescent="0.2">
      <c r="B48" s="8"/>
      <c r="C48" s="27" t="s">
        <v>30</v>
      </c>
      <c r="D48" s="23">
        <v>666.09478999999999</v>
      </c>
      <c r="E48" s="28"/>
    </row>
    <row r="49" spans="2:5" ht="15" x14ac:dyDescent="0.2">
      <c r="B49" s="8"/>
      <c r="C49" s="13" t="s">
        <v>32</v>
      </c>
      <c r="D49" s="7">
        <v>11</v>
      </c>
      <c r="E49" s="28"/>
    </row>
    <row r="50" spans="2:5" ht="15" x14ac:dyDescent="0.2">
      <c r="B50" s="8"/>
      <c r="C50" s="15" t="s">
        <v>33</v>
      </c>
      <c r="D50" s="7">
        <v>9</v>
      </c>
      <c r="E50" s="28"/>
    </row>
    <row r="51" spans="2:5" ht="15" x14ac:dyDescent="0.2">
      <c r="B51" s="8"/>
      <c r="C51" s="15" t="s">
        <v>34</v>
      </c>
      <c r="D51" s="7">
        <v>2</v>
      </c>
      <c r="E51" s="28"/>
    </row>
    <row r="52" spans="2:5" ht="30" customHeight="1" x14ac:dyDescent="0.2">
      <c r="B52" s="8"/>
      <c r="C52" s="224" t="s">
        <v>36</v>
      </c>
      <c r="D52" s="225"/>
      <c r="E52" s="28"/>
    </row>
    <row r="53" spans="2:5" ht="15" x14ac:dyDescent="0.2">
      <c r="B53" s="8"/>
      <c r="C53" s="9" t="s">
        <v>0</v>
      </c>
      <c r="D53" s="10">
        <v>179.28771</v>
      </c>
      <c r="E53" s="28"/>
    </row>
    <row r="54" spans="2:5" ht="15" x14ac:dyDescent="0.2">
      <c r="B54" s="8"/>
      <c r="C54" s="11" t="s">
        <v>3</v>
      </c>
      <c r="D54" s="10">
        <v>179.28771</v>
      </c>
      <c r="E54" s="28"/>
    </row>
    <row r="55" spans="2:5" ht="15" x14ac:dyDescent="0.2">
      <c r="B55" s="8"/>
      <c r="C55" s="16" t="s">
        <v>10</v>
      </c>
      <c r="D55" s="17">
        <v>109.97219000000001</v>
      </c>
      <c r="E55" s="28"/>
    </row>
    <row r="56" spans="2:5" ht="15" x14ac:dyDescent="0.2">
      <c r="B56" s="8"/>
      <c r="C56" s="19" t="s">
        <v>12</v>
      </c>
      <c r="D56" s="18">
        <v>103.52719</v>
      </c>
      <c r="E56" s="28"/>
    </row>
    <row r="57" spans="2:5" ht="15" x14ac:dyDescent="0.2">
      <c r="B57" s="8"/>
      <c r="C57" s="19" t="s">
        <v>16</v>
      </c>
      <c r="D57" s="18">
        <v>6.4450000000000003</v>
      </c>
      <c r="E57" s="28"/>
    </row>
    <row r="58" spans="2:5" ht="15" x14ac:dyDescent="0.2">
      <c r="B58" s="8"/>
      <c r="C58" s="24" t="s">
        <v>17</v>
      </c>
      <c r="D58" s="17">
        <v>5.0259999999999998</v>
      </c>
      <c r="E58" s="28"/>
    </row>
    <row r="59" spans="2:5" ht="15" x14ac:dyDescent="0.2">
      <c r="B59" s="8"/>
      <c r="C59" s="13" t="s">
        <v>24</v>
      </c>
      <c r="D59" s="18">
        <v>179.28771</v>
      </c>
      <c r="E59" s="28"/>
    </row>
    <row r="60" spans="2:5" ht="15" x14ac:dyDescent="0.2">
      <c r="B60" s="8"/>
      <c r="C60" s="20" t="s">
        <v>0</v>
      </c>
      <c r="D60" s="10">
        <v>179.28771</v>
      </c>
      <c r="E60" s="28"/>
    </row>
    <row r="61" spans="2:5" ht="15" x14ac:dyDescent="0.2">
      <c r="B61" s="8"/>
      <c r="C61" s="13" t="s">
        <v>26</v>
      </c>
      <c r="D61" s="18">
        <v>114.99818999999999</v>
      </c>
      <c r="E61" s="28"/>
    </row>
    <row r="62" spans="2:5" ht="15" x14ac:dyDescent="0.2">
      <c r="B62" s="8"/>
      <c r="C62" s="25" t="s">
        <v>10</v>
      </c>
      <c r="D62" s="17">
        <v>109.97219</v>
      </c>
      <c r="E62" s="28"/>
    </row>
    <row r="63" spans="2:5" ht="15" x14ac:dyDescent="0.2">
      <c r="B63" s="8"/>
      <c r="C63" s="25" t="s">
        <v>17</v>
      </c>
      <c r="D63" s="17">
        <v>5.0259999999999998</v>
      </c>
      <c r="E63" s="28"/>
    </row>
    <row r="64" spans="2:5" ht="15" x14ac:dyDescent="0.2">
      <c r="B64" s="8"/>
      <c r="C64" s="27" t="s">
        <v>28</v>
      </c>
      <c r="D64" s="23">
        <v>64.289519999999996</v>
      </c>
      <c r="E64" s="28"/>
    </row>
    <row r="65" spans="2:5" ht="15" x14ac:dyDescent="0.2">
      <c r="B65" s="8"/>
      <c r="C65" s="27" t="s">
        <v>29</v>
      </c>
      <c r="D65" s="23">
        <v>1423.23668</v>
      </c>
      <c r="E65" s="28"/>
    </row>
    <row r="66" spans="2:5" ht="15" x14ac:dyDescent="0.2">
      <c r="B66" s="8"/>
      <c r="C66" s="27" t="s">
        <v>30</v>
      </c>
      <c r="D66" s="23">
        <v>1487.5262</v>
      </c>
      <c r="E66" s="28"/>
    </row>
    <row r="67" spans="2:5" ht="15" x14ac:dyDescent="0.2">
      <c r="B67" s="8"/>
      <c r="C67" s="13" t="s">
        <v>32</v>
      </c>
      <c r="D67" s="7">
        <v>93</v>
      </c>
      <c r="E67" s="28"/>
    </row>
    <row r="68" spans="2:5" ht="15" x14ac:dyDescent="0.2">
      <c r="B68" s="8"/>
      <c r="C68" s="15" t="s">
        <v>33</v>
      </c>
      <c r="D68" s="7">
        <v>67</v>
      </c>
      <c r="E68" s="28"/>
    </row>
    <row r="69" spans="2:5" ht="15" x14ac:dyDescent="0.2">
      <c r="B69" s="8"/>
      <c r="C69" s="15" t="s">
        <v>34</v>
      </c>
      <c r="D69" s="7">
        <v>26</v>
      </c>
      <c r="E69" s="28"/>
    </row>
    <row r="70" spans="2:5" ht="30" customHeight="1" x14ac:dyDescent="0.2">
      <c r="B70" s="8"/>
      <c r="C70" s="224" t="s">
        <v>37</v>
      </c>
      <c r="D70" s="225"/>
      <c r="E70" s="28"/>
    </row>
    <row r="71" spans="2:5" ht="15" x14ac:dyDescent="0.2">
      <c r="B71" s="8"/>
      <c r="C71" s="9" t="s">
        <v>0</v>
      </c>
      <c r="D71" s="10">
        <v>157.64366999999999</v>
      </c>
      <c r="E71" s="28"/>
    </row>
    <row r="72" spans="2:5" ht="15" x14ac:dyDescent="0.2">
      <c r="B72" s="8"/>
      <c r="C72" s="11" t="s">
        <v>3</v>
      </c>
      <c r="D72" s="10">
        <v>157.64366999999999</v>
      </c>
      <c r="E72" s="28"/>
    </row>
    <row r="73" spans="2:5" ht="15" x14ac:dyDescent="0.2">
      <c r="B73" s="8"/>
      <c r="C73" s="16" t="s">
        <v>10</v>
      </c>
      <c r="D73" s="17">
        <v>1328.7098900000001</v>
      </c>
      <c r="E73" s="28"/>
    </row>
    <row r="74" spans="2:5" ht="15" x14ac:dyDescent="0.2">
      <c r="B74" s="8"/>
      <c r="C74" s="19" t="s">
        <v>12</v>
      </c>
      <c r="D74" s="18">
        <v>1024.5550000000001</v>
      </c>
      <c r="E74" s="28"/>
    </row>
    <row r="75" spans="2:5" ht="15" x14ac:dyDescent="0.2">
      <c r="B75" s="8"/>
      <c r="C75" s="19" t="s">
        <v>16</v>
      </c>
      <c r="D75" s="18">
        <v>304.15489000000002</v>
      </c>
      <c r="E75" s="28"/>
    </row>
    <row r="76" spans="2:5" ht="15" x14ac:dyDescent="0.2">
      <c r="B76" s="8"/>
      <c r="C76" s="13" t="s">
        <v>24</v>
      </c>
      <c r="D76" s="18">
        <v>157.64366999999999</v>
      </c>
      <c r="E76" s="28"/>
    </row>
    <row r="77" spans="2:5" ht="15" x14ac:dyDescent="0.2">
      <c r="B77" s="8"/>
      <c r="C77" s="20" t="s">
        <v>0</v>
      </c>
      <c r="D77" s="10">
        <v>157.64366999999999</v>
      </c>
      <c r="E77" s="28"/>
    </row>
    <row r="78" spans="2:5" ht="15" x14ac:dyDescent="0.2">
      <c r="B78" s="8"/>
      <c r="C78" s="13" t="s">
        <v>26</v>
      </c>
      <c r="D78" s="18">
        <v>1328.7098900000001</v>
      </c>
      <c r="E78" s="28"/>
    </row>
    <row r="79" spans="2:5" ht="15" x14ac:dyDescent="0.2">
      <c r="B79" s="8"/>
      <c r="C79" s="25" t="s">
        <v>10</v>
      </c>
      <c r="D79" s="17">
        <v>1328.7098900000001</v>
      </c>
      <c r="E79" s="28"/>
    </row>
    <row r="80" spans="2:5" ht="15" x14ac:dyDescent="0.2">
      <c r="B80" s="8"/>
      <c r="C80" s="27" t="s">
        <v>28</v>
      </c>
      <c r="D80" s="23">
        <v>-1171.0662199999999</v>
      </c>
      <c r="E80" s="28"/>
    </row>
    <row r="81" spans="2:5" ht="15" x14ac:dyDescent="0.2">
      <c r="B81" s="8"/>
      <c r="C81" s="27" t="s">
        <v>29</v>
      </c>
      <c r="D81" s="23">
        <v>1878.4383499999999</v>
      </c>
      <c r="E81" s="28"/>
    </row>
    <row r="82" spans="2:5" ht="15" x14ac:dyDescent="0.2">
      <c r="B82" s="8"/>
      <c r="C82" s="27" t="s">
        <v>30</v>
      </c>
      <c r="D82" s="23">
        <v>707.37212999999997</v>
      </c>
      <c r="E82" s="28"/>
    </row>
    <row r="83" spans="2:5" ht="15" x14ac:dyDescent="0.2">
      <c r="B83" s="8"/>
      <c r="C83" s="13" t="s">
        <v>32</v>
      </c>
      <c r="D83" s="7">
        <v>432</v>
      </c>
      <c r="E83" s="28"/>
    </row>
    <row r="84" spans="2:5" ht="15" x14ac:dyDescent="0.2">
      <c r="B84" s="8"/>
      <c r="C84" s="15" t="s">
        <v>33</v>
      </c>
      <c r="D84" s="7">
        <v>322</v>
      </c>
      <c r="E84" s="28"/>
    </row>
    <row r="85" spans="2:5" ht="15" x14ac:dyDescent="0.2">
      <c r="B85" s="8"/>
      <c r="C85" s="15" t="s">
        <v>34</v>
      </c>
      <c r="D85" s="7">
        <v>110</v>
      </c>
      <c r="E85" s="28"/>
    </row>
    <row r="86" spans="2:5" ht="30" customHeight="1" x14ac:dyDescent="0.2">
      <c r="B86" s="8"/>
      <c r="C86" s="224" t="s">
        <v>38</v>
      </c>
      <c r="D86" s="225"/>
      <c r="E86" s="28"/>
    </row>
    <row r="87" spans="2:5" ht="15" x14ac:dyDescent="0.2">
      <c r="B87" s="8"/>
      <c r="C87" s="9" t="s">
        <v>0</v>
      </c>
      <c r="D87" s="10">
        <v>51024.161529999998</v>
      </c>
      <c r="E87" s="28"/>
    </row>
    <row r="88" spans="2:5" ht="15" x14ac:dyDescent="0.2">
      <c r="B88" s="8"/>
      <c r="C88" s="11" t="s">
        <v>3</v>
      </c>
      <c r="D88" s="10">
        <v>51024.161529999998</v>
      </c>
      <c r="E88" s="28"/>
    </row>
    <row r="89" spans="2:5" ht="15" x14ac:dyDescent="0.2">
      <c r="B89" s="8"/>
      <c r="C89" s="16" t="s">
        <v>10</v>
      </c>
      <c r="D89" s="17">
        <v>45242.20291</v>
      </c>
      <c r="E89" s="28"/>
    </row>
    <row r="90" spans="2:5" ht="15" x14ac:dyDescent="0.2">
      <c r="B90" s="8"/>
      <c r="C90" s="19" t="s">
        <v>11</v>
      </c>
      <c r="D90" s="18">
        <v>26879.7444</v>
      </c>
      <c r="E90" s="28"/>
    </row>
    <row r="91" spans="2:5" ht="15" x14ac:dyDescent="0.2">
      <c r="B91" s="8"/>
      <c r="C91" s="19" t="s">
        <v>12</v>
      </c>
      <c r="D91" s="18">
        <v>11616.331250000001</v>
      </c>
      <c r="E91" s="28"/>
    </row>
    <row r="92" spans="2:5" ht="15" x14ac:dyDescent="0.2">
      <c r="B92" s="8"/>
      <c r="C92" s="11" t="s">
        <v>2</v>
      </c>
      <c r="D92" s="10">
        <v>5214.1355000000003</v>
      </c>
      <c r="E92" s="28"/>
    </row>
    <row r="93" spans="2:5" ht="15" x14ac:dyDescent="0.2">
      <c r="B93" s="8"/>
      <c r="C93" s="19" t="s">
        <v>15</v>
      </c>
      <c r="D93" s="18">
        <v>915.24278000000004</v>
      </c>
      <c r="E93" s="28"/>
    </row>
    <row r="94" spans="2:5" ht="15" x14ac:dyDescent="0.2">
      <c r="B94" s="8"/>
      <c r="C94" s="19" t="s">
        <v>16</v>
      </c>
      <c r="D94" s="18">
        <v>616.74897999999996</v>
      </c>
      <c r="E94" s="28"/>
    </row>
    <row r="95" spans="2:5" ht="15" x14ac:dyDescent="0.2">
      <c r="B95" s="8"/>
      <c r="C95" s="24" t="s">
        <v>17</v>
      </c>
      <c r="D95" s="17">
        <v>5354.3989700000002</v>
      </c>
      <c r="E95" s="28"/>
    </row>
    <row r="96" spans="2:5" ht="15" x14ac:dyDescent="0.2">
      <c r="B96" s="8"/>
      <c r="C96" s="13" t="s">
        <v>24</v>
      </c>
      <c r="D96" s="18">
        <v>51024.161529999998</v>
      </c>
      <c r="E96" s="28"/>
    </row>
    <row r="97" spans="2:5" ht="15" x14ac:dyDescent="0.2">
      <c r="B97" s="8"/>
      <c r="C97" s="20" t="s">
        <v>0</v>
      </c>
      <c r="D97" s="10">
        <v>51024.161529999998</v>
      </c>
      <c r="E97" s="28"/>
    </row>
    <row r="98" spans="2:5" ht="15" x14ac:dyDescent="0.2">
      <c r="B98" s="8"/>
      <c r="C98" s="13" t="s">
        <v>26</v>
      </c>
      <c r="D98" s="18">
        <v>50596.601880000002</v>
      </c>
      <c r="E98" s="28"/>
    </row>
    <row r="99" spans="2:5" ht="15" x14ac:dyDescent="0.2">
      <c r="B99" s="8"/>
      <c r="C99" s="25" t="s">
        <v>10</v>
      </c>
      <c r="D99" s="17">
        <v>45242.20291</v>
      </c>
      <c r="E99" s="28"/>
    </row>
    <row r="100" spans="2:5" ht="15" x14ac:dyDescent="0.2">
      <c r="B100" s="8"/>
      <c r="C100" s="25" t="s">
        <v>17</v>
      </c>
      <c r="D100" s="17">
        <v>5354.3989700000002</v>
      </c>
      <c r="E100" s="28"/>
    </row>
    <row r="101" spans="2:5" ht="15" x14ac:dyDescent="0.2">
      <c r="B101" s="8"/>
      <c r="C101" s="27" t="s">
        <v>28</v>
      </c>
      <c r="D101" s="23">
        <v>427.55964999999998</v>
      </c>
      <c r="E101" s="28"/>
    </row>
    <row r="102" spans="2:5" ht="15" x14ac:dyDescent="0.2">
      <c r="B102" s="8"/>
      <c r="C102" s="27" t="s">
        <v>29</v>
      </c>
      <c r="D102" s="23">
        <v>43900.681669999998</v>
      </c>
      <c r="E102" s="28"/>
    </row>
    <row r="103" spans="2:5" ht="15" x14ac:dyDescent="0.2">
      <c r="B103" s="8"/>
      <c r="C103" s="27" t="s">
        <v>30</v>
      </c>
      <c r="D103" s="23">
        <v>44328.241320000001</v>
      </c>
      <c r="E103" s="28"/>
    </row>
    <row r="104" spans="2:5" ht="15" x14ac:dyDescent="0.2">
      <c r="B104" s="8"/>
      <c r="C104" s="13" t="s">
        <v>32</v>
      </c>
      <c r="D104" s="7">
        <v>3827</v>
      </c>
      <c r="E104" s="28"/>
    </row>
    <row r="105" spans="2:5" ht="15" x14ac:dyDescent="0.2">
      <c r="B105" s="8"/>
      <c r="C105" s="15" t="s">
        <v>33</v>
      </c>
      <c r="D105" s="7">
        <v>3493</v>
      </c>
      <c r="E105" s="28"/>
    </row>
    <row r="106" spans="2:5" ht="15" x14ac:dyDescent="0.2">
      <c r="B106" s="8"/>
      <c r="C106" s="15" t="s">
        <v>34</v>
      </c>
      <c r="D106" s="7">
        <v>334</v>
      </c>
      <c r="E106" s="28"/>
    </row>
    <row r="107" spans="2:5" ht="30" customHeight="1" x14ac:dyDescent="0.2">
      <c r="B107" s="8"/>
      <c r="C107" s="224" t="s">
        <v>39</v>
      </c>
      <c r="D107" s="225"/>
      <c r="E107" s="28"/>
    </row>
    <row r="108" spans="2:5" ht="15" x14ac:dyDescent="0.2">
      <c r="B108" s="8"/>
      <c r="C108" s="9" t="s">
        <v>0</v>
      </c>
      <c r="D108" s="10">
        <v>98.305459999999997</v>
      </c>
      <c r="E108" s="28"/>
    </row>
    <row r="109" spans="2:5" ht="15" x14ac:dyDescent="0.2">
      <c r="B109" s="8"/>
      <c r="C109" s="11" t="s">
        <v>3</v>
      </c>
      <c r="D109" s="10">
        <v>98.305459999999997</v>
      </c>
      <c r="E109" s="28"/>
    </row>
    <row r="110" spans="2:5" ht="15" x14ac:dyDescent="0.2">
      <c r="B110" s="8"/>
      <c r="C110" s="16" t="s">
        <v>10</v>
      </c>
      <c r="D110" s="17">
        <v>59.117230000000006</v>
      </c>
      <c r="E110" s="28"/>
    </row>
    <row r="111" spans="2:5" ht="15" x14ac:dyDescent="0.2">
      <c r="B111" s="8"/>
      <c r="C111" s="19" t="s">
        <v>11</v>
      </c>
      <c r="D111" s="18">
        <v>4.8</v>
      </c>
      <c r="E111" s="28"/>
    </row>
    <row r="112" spans="2:5" ht="15" x14ac:dyDescent="0.2">
      <c r="B112" s="8"/>
      <c r="C112" s="19" t="s">
        <v>12</v>
      </c>
      <c r="D112" s="18">
        <v>54.082310000000007</v>
      </c>
      <c r="E112" s="28"/>
    </row>
    <row r="113" spans="2:5" ht="15" x14ac:dyDescent="0.2">
      <c r="B113" s="8"/>
      <c r="C113" s="19" t="s">
        <v>16</v>
      </c>
      <c r="D113" s="18">
        <v>0.23491999999999999</v>
      </c>
      <c r="E113" s="28"/>
    </row>
    <row r="114" spans="2:5" ht="15" x14ac:dyDescent="0.2">
      <c r="B114" s="8"/>
      <c r="C114" s="24" t="s">
        <v>17</v>
      </c>
      <c r="D114" s="17">
        <v>2.38</v>
      </c>
      <c r="E114" s="28"/>
    </row>
    <row r="115" spans="2:5" ht="15" x14ac:dyDescent="0.2">
      <c r="B115" s="8"/>
      <c r="C115" s="13" t="s">
        <v>24</v>
      </c>
      <c r="D115" s="18">
        <v>98.305459999999997</v>
      </c>
      <c r="E115" s="28"/>
    </row>
    <row r="116" spans="2:5" ht="15" x14ac:dyDescent="0.2">
      <c r="B116" s="8"/>
      <c r="C116" s="20" t="s">
        <v>0</v>
      </c>
      <c r="D116" s="10">
        <v>98.305459999999997</v>
      </c>
      <c r="E116" s="28"/>
    </row>
    <row r="117" spans="2:5" ht="15" x14ac:dyDescent="0.2">
      <c r="B117" s="8"/>
      <c r="C117" s="13" t="s">
        <v>26</v>
      </c>
      <c r="D117" s="18">
        <v>61.497230000000002</v>
      </c>
      <c r="E117" s="28"/>
    </row>
    <row r="118" spans="2:5" ht="15" x14ac:dyDescent="0.2">
      <c r="B118" s="8"/>
      <c r="C118" s="25" t="s">
        <v>10</v>
      </c>
      <c r="D118" s="17">
        <v>59.117229999999999</v>
      </c>
      <c r="E118" s="28"/>
    </row>
    <row r="119" spans="2:5" ht="15" x14ac:dyDescent="0.2">
      <c r="B119" s="8"/>
      <c r="C119" s="25" t="s">
        <v>17</v>
      </c>
      <c r="D119" s="17">
        <v>2.38</v>
      </c>
      <c r="E119" s="28"/>
    </row>
    <row r="120" spans="2:5" ht="15" x14ac:dyDescent="0.2">
      <c r="B120" s="8"/>
      <c r="C120" s="27" t="s">
        <v>28</v>
      </c>
      <c r="D120" s="23">
        <v>36.808230000000002</v>
      </c>
      <c r="E120" s="28"/>
    </row>
    <row r="121" spans="2:5" ht="15" x14ac:dyDescent="0.2">
      <c r="B121" s="8"/>
      <c r="C121" s="27" t="s">
        <v>29</v>
      </c>
      <c r="D121" s="23">
        <v>248.9777</v>
      </c>
      <c r="E121" s="28"/>
    </row>
    <row r="122" spans="2:5" ht="15" x14ac:dyDescent="0.2">
      <c r="B122" s="8"/>
      <c r="C122" s="27" t="s">
        <v>30</v>
      </c>
      <c r="D122" s="23">
        <v>285.78593000000001</v>
      </c>
      <c r="E122" s="28"/>
    </row>
    <row r="123" spans="2:5" ht="15" x14ac:dyDescent="0.2">
      <c r="B123" s="8"/>
      <c r="C123" s="13" t="s">
        <v>32</v>
      </c>
      <c r="D123" s="7">
        <v>84</v>
      </c>
      <c r="E123" s="28"/>
    </row>
    <row r="124" spans="2:5" ht="15" x14ac:dyDescent="0.2">
      <c r="B124" s="8"/>
      <c r="C124" s="15" t="s">
        <v>33</v>
      </c>
      <c r="D124" s="7">
        <v>20</v>
      </c>
      <c r="E124" s="28"/>
    </row>
    <row r="125" spans="2:5" ht="15" x14ac:dyDescent="0.2">
      <c r="B125" s="8"/>
      <c r="C125" s="15" t="s">
        <v>34</v>
      </c>
      <c r="D125" s="7">
        <v>64</v>
      </c>
      <c r="E125" s="28"/>
    </row>
    <row r="126" spans="2:5" ht="30" customHeight="1" x14ac:dyDescent="0.2">
      <c r="B126" s="8"/>
      <c r="C126" s="224" t="s">
        <v>40</v>
      </c>
      <c r="D126" s="225"/>
      <c r="E126" s="28"/>
    </row>
    <row r="127" spans="2:5" ht="15" x14ac:dyDescent="0.2">
      <c r="B127" s="8"/>
      <c r="C127" s="9" t="s">
        <v>0</v>
      </c>
      <c r="D127" s="10">
        <v>1008.2908200000001</v>
      </c>
      <c r="E127" s="28"/>
    </row>
    <row r="128" spans="2:5" ht="15" x14ac:dyDescent="0.2">
      <c r="B128" s="8"/>
      <c r="C128" s="11" t="s">
        <v>3</v>
      </c>
      <c r="D128" s="10">
        <v>1008.2908200000001</v>
      </c>
      <c r="E128" s="28"/>
    </row>
    <row r="129" spans="2:5" ht="15" x14ac:dyDescent="0.2">
      <c r="B129" s="8"/>
      <c r="C129" s="16" t="s">
        <v>10</v>
      </c>
      <c r="D129" s="17">
        <v>233.41200000000001</v>
      </c>
      <c r="E129" s="28"/>
    </row>
    <row r="130" spans="2:5" ht="15" x14ac:dyDescent="0.2">
      <c r="B130" s="8"/>
      <c r="C130" s="19" t="s">
        <v>12</v>
      </c>
      <c r="D130" s="18">
        <v>0.82</v>
      </c>
      <c r="E130" s="28"/>
    </row>
    <row r="131" spans="2:5" ht="15" x14ac:dyDescent="0.2">
      <c r="B131" s="8"/>
      <c r="C131" s="11" t="s">
        <v>2</v>
      </c>
      <c r="D131" s="10">
        <v>88.4</v>
      </c>
      <c r="E131" s="28"/>
    </row>
    <row r="132" spans="2:5" ht="15" x14ac:dyDescent="0.2">
      <c r="B132" s="8"/>
      <c r="C132" s="19" t="s">
        <v>16</v>
      </c>
      <c r="D132" s="18">
        <v>144.19200000000001</v>
      </c>
      <c r="E132" s="28"/>
    </row>
    <row r="133" spans="2:5" ht="15" x14ac:dyDescent="0.2">
      <c r="B133" s="8"/>
      <c r="C133" s="13" t="s">
        <v>24</v>
      </c>
      <c r="D133" s="18">
        <v>1008.2908200000001</v>
      </c>
      <c r="E133" s="28"/>
    </row>
    <row r="134" spans="2:5" ht="15" x14ac:dyDescent="0.2">
      <c r="B134" s="8"/>
      <c r="C134" s="20" t="s">
        <v>0</v>
      </c>
      <c r="D134" s="10">
        <v>1008.2908200000001</v>
      </c>
      <c r="E134" s="28"/>
    </row>
    <row r="135" spans="2:5" ht="15" x14ac:dyDescent="0.2">
      <c r="B135" s="8"/>
      <c r="C135" s="13" t="s">
        <v>26</v>
      </c>
      <c r="D135" s="18">
        <v>233.41200000000001</v>
      </c>
      <c r="E135" s="28"/>
    </row>
    <row r="136" spans="2:5" ht="15" x14ac:dyDescent="0.2">
      <c r="B136" s="8"/>
      <c r="C136" s="25" t="s">
        <v>10</v>
      </c>
      <c r="D136" s="17">
        <v>233.41200000000001</v>
      </c>
      <c r="E136" s="28"/>
    </row>
    <row r="137" spans="2:5" ht="15" x14ac:dyDescent="0.2">
      <c r="B137" s="8"/>
      <c r="C137" s="27" t="s">
        <v>28</v>
      </c>
      <c r="D137" s="23">
        <v>774.87882000000002</v>
      </c>
      <c r="E137" s="28"/>
    </row>
    <row r="138" spans="2:5" ht="15" x14ac:dyDescent="0.2">
      <c r="B138" s="8"/>
      <c r="C138" s="27" t="s">
        <v>29</v>
      </c>
      <c r="D138" s="23">
        <v>9450.2185599999993</v>
      </c>
      <c r="E138" s="28"/>
    </row>
    <row r="139" spans="2:5" ht="15" x14ac:dyDescent="0.2">
      <c r="B139" s="8"/>
      <c r="C139" s="27" t="s">
        <v>30</v>
      </c>
      <c r="D139" s="23">
        <v>10225.097379999999</v>
      </c>
      <c r="E139" s="28"/>
    </row>
    <row r="140" spans="2:5" ht="15" x14ac:dyDescent="0.2">
      <c r="B140" s="8"/>
      <c r="C140" s="13" t="s">
        <v>32</v>
      </c>
      <c r="D140" s="7">
        <v>98</v>
      </c>
      <c r="E140" s="28"/>
    </row>
    <row r="141" spans="2:5" ht="15" x14ac:dyDescent="0.2">
      <c r="B141" s="8"/>
      <c r="C141" s="15" t="s">
        <v>33</v>
      </c>
      <c r="D141" s="7">
        <v>67</v>
      </c>
      <c r="E141" s="28"/>
    </row>
    <row r="142" spans="2:5" ht="15" x14ac:dyDescent="0.2">
      <c r="B142" s="8"/>
      <c r="C142" s="15" t="s">
        <v>34</v>
      </c>
      <c r="D142" s="7">
        <v>31</v>
      </c>
      <c r="E142" s="28"/>
    </row>
    <row r="143" spans="2:5" ht="30" customHeight="1" x14ac:dyDescent="0.2">
      <c r="B143" s="8"/>
      <c r="C143" s="224" t="s">
        <v>41</v>
      </c>
      <c r="D143" s="225"/>
      <c r="E143" s="28"/>
    </row>
    <row r="144" spans="2:5" ht="15" x14ac:dyDescent="0.2">
      <c r="B144" s="8"/>
      <c r="C144" s="9" t="s">
        <v>0</v>
      </c>
      <c r="D144" s="10">
        <v>2378.4847500000001</v>
      </c>
      <c r="E144" s="28"/>
    </row>
    <row r="145" spans="2:5" ht="15" x14ac:dyDescent="0.2">
      <c r="B145" s="8"/>
      <c r="C145" s="11" t="s">
        <v>3</v>
      </c>
      <c r="D145" s="10">
        <v>2378.4847500000001</v>
      </c>
      <c r="E145" s="28"/>
    </row>
    <row r="146" spans="2:5" ht="15" x14ac:dyDescent="0.2">
      <c r="B146" s="8"/>
      <c r="C146" s="16" t="s">
        <v>10</v>
      </c>
      <c r="D146" s="17">
        <v>1807.0195900000001</v>
      </c>
      <c r="E146" s="28"/>
    </row>
    <row r="147" spans="2:5" ht="15" x14ac:dyDescent="0.2">
      <c r="B147" s="8"/>
      <c r="C147" s="19" t="s">
        <v>11</v>
      </c>
      <c r="D147" s="18">
        <v>1032.6899800000001</v>
      </c>
      <c r="E147" s="28"/>
    </row>
    <row r="148" spans="2:5" ht="15" x14ac:dyDescent="0.2">
      <c r="B148" s="8"/>
      <c r="C148" s="19" t="s">
        <v>12</v>
      </c>
      <c r="D148" s="18">
        <v>478.62127000000004</v>
      </c>
      <c r="E148" s="28"/>
    </row>
    <row r="149" spans="2:5" ht="15" x14ac:dyDescent="0.2">
      <c r="B149" s="8"/>
      <c r="C149" s="11" t="s">
        <v>2</v>
      </c>
      <c r="D149" s="10">
        <v>250.90592000000001</v>
      </c>
      <c r="E149" s="28"/>
    </row>
    <row r="150" spans="2:5" ht="15" x14ac:dyDescent="0.2">
      <c r="B150" s="8"/>
      <c r="C150" s="19" t="s">
        <v>15</v>
      </c>
      <c r="D150" s="18">
        <v>8.2411999999999992</v>
      </c>
      <c r="E150" s="28"/>
    </row>
    <row r="151" spans="2:5" ht="15" x14ac:dyDescent="0.2">
      <c r="B151" s="8"/>
      <c r="C151" s="19" t="s">
        <v>16</v>
      </c>
      <c r="D151" s="18">
        <v>36.561219999999999</v>
      </c>
      <c r="E151" s="28"/>
    </row>
    <row r="152" spans="2:5" ht="15" x14ac:dyDescent="0.2">
      <c r="B152" s="8"/>
      <c r="C152" s="24" t="s">
        <v>17</v>
      </c>
      <c r="D152" s="17">
        <v>139.89599999999999</v>
      </c>
      <c r="E152" s="28"/>
    </row>
    <row r="153" spans="2:5" ht="15" x14ac:dyDescent="0.2">
      <c r="B153" s="8"/>
      <c r="C153" s="13" t="s">
        <v>24</v>
      </c>
      <c r="D153" s="18">
        <v>2378.4847500000001</v>
      </c>
      <c r="E153" s="28"/>
    </row>
    <row r="154" spans="2:5" ht="15" x14ac:dyDescent="0.2">
      <c r="B154" s="8"/>
      <c r="C154" s="20" t="s">
        <v>0</v>
      </c>
      <c r="D154" s="10">
        <v>2378.4847500000001</v>
      </c>
      <c r="E154" s="28"/>
    </row>
    <row r="155" spans="2:5" ht="15" x14ac:dyDescent="0.2">
      <c r="B155" s="8"/>
      <c r="C155" s="13" t="s">
        <v>26</v>
      </c>
      <c r="D155" s="18">
        <v>1946.9155900000001</v>
      </c>
      <c r="E155" s="28"/>
    </row>
    <row r="156" spans="2:5" ht="15" x14ac:dyDescent="0.2">
      <c r="B156" s="8"/>
      <c r="C156" s="25" t="s">
        <v>10</v>
      </c>
      <c r="D156" s="17">
        <v>1807.0195900000001</v>
      </c>
      <c r="E156" s="28"/>
    </row>
    <row r="157" spans="2:5" ht="15" x14ac:dyDescent="0.2">
      <c r="B157" s="8"/>
      <c r="C157" s="25" t="s">
        <v>17</v>
      </c>
      <c r="D157" s="17">
        <v>139.89599999999999</v>
      </c>
      <c r="E157" s="28"/>
    </row>
    <row r="158" spans="2:5" ht="15" x14ac:dyDescent="0.2">
      <c r="B158" s="8"/>
      <c r="C158" s="27" t="s">
        <v>28</v>
      </c>
      <c r="D158" s="23">
        <v>431.56916000000001</v>
      </c>
      <c r="E158" s="28"/>
    </row>
    <row r="159" spans="2:5" ht="15" x14ac:dyDescent="0.2">
      <c r="B159" s="8"/>
      <c r="C159" s="27" t="s">
        <v>29</v>
      </c>
      <c r="D159" s="23">
        <v>2920.46677</v>
      </c>
      <c r="E159" s="28"/>
    </row>
    <row r="160" spans="2:5" ht="15" x14ac:dyDescent="0.2">
      <c r="B160" s="8"/>
      <c r="C160" s="27" t="s">
        <v>30</v>
      </c>
      <c r="D160" s="23">
        <v>3352.03593</v>
      </c>
      <c r="E160" s="28"/>
    </row>
    <row r="161" spans="2:5" ht="15" x14ac:dyDescent="0.2">
      <c r="B161" s="8"/>
      <c r="C161" s="13" t="s">
        <v>32</v>
      </c>
      <c r="D161" s="7">
        <v>132</v>
      </c>
      <c r="E161" s="28"/>
    </row>
    <row r="162" spans="2:5" ht="15" x14ac:dyDescent="0.2">
      <c r="B162" s="8"/>
      <c r="C162" s="15" t="s">
        <v>33</v>
      </c>
      <c r="D162" s="7">
        <v>113</v>
      </c>
      <c r="E162" s="28"/>
    </row>
    <row r="163" spans="2:5" ht="15" x14ac:dyDescent="0.2">
      <c r="B163" s="8"/>
      <c r="C163" s="15" t="s">
        <v>34</v>
      </c>
      <c r="D163" s="7">
        <v>19</v>
      </c>
      <c r="E163" s="28"/>
    </row>
    <row r="164" spans="2:5" ht="30" customHeight="1" x14ac:dyDescent="0.2">
      <c r="B164" s="8"/>
      <c r="C164" s="224" t="s">
        <v>42</v>
      </c>
      <c r="D164" s="225"/>
      <c r="E164" s="28"/>
    </row>
    <row r="165" spans="2:5" ht="15" x14ac:dyDescent="0.2">
      <c r="B165" s="8"/>
      <c r="C165" s="9" t="s">
        <v>0</v>
      </c>
      <c r="D165" s="10">
        <v>1749.9801299999999</v>
      </c>
      <c r="E165" s="28"/>
    </row>
    <row r="166" spans="2:5" ht="15" x14ac:dyDescent="0.2">
      <c r="B166" s="8"/>
      <c r="C166" s="11" t="s">
        <v>3</v>
      </c>
      <c r="D166" s="10">
        <v>1749.9801299999999</v>
      </c>
      <c r="E166" s="28"/>
    </row>
    <row r="167" spans="2:5" ht="15" x14ac:dyDescent="0.2">
      <c r="B167" s="8"/>
      <c r="C167" s="16" t="s">
        <v>10</v>
      </c>
      <c r="D167" s="17">
        <v>1382.9686400000001</v>
      </c>
      <c r="E167" s="28"/>
    </row>
    <row r="168" spans="2:5" ht="15" x14ac:dyDescent="0.2">
      <c r="B168" s="8"/>
      <c r="C168" s="19" t="s">
        <v>11</v>
      </c>
      <c r="D168" s="18">
        <v>840.19647999999995</v>
      </c>
      <c r="E168" s="28"/>
    </row>
    <row r="169" spans="2:5" ht="15" x14ac:dyDescent="0.2">
      <c r="B169" s="8"/>
      <c r="C169" s="19" t="s">
        <v>12</v>
      </c>
      <c r="D169" s="18">
        <v>367.51540999999997</v>
      </c>
      <c r="E169" s="28"/>
    </row>
    <row r="170" spans="2:5" ht="15" x14ac:dyDescent="0.2">
      <c r="B170" s="8"/>
      <c r="C170" s="11" t="s">
        <v>2</v>
      </c>
      <c r="D170" s="10">
        <v>175</v>
      </c>
      <c r="E170" s="28"/>
    </row>
    <row r="171" spans="2:5" ht="15" x14ac:dyDescent="0.2">
      <c r="B171" s="8"/>
      <c r="C171" s="19" t="s">
        <v>16</v>
      </c>
      <c r="D171" s="18">
        <v>0.25674999999999998</v>
      </c>
      <c r="E171" s="28"/>
    </row>
    <row r="172" spans="2:5" ht="15" x14ac:dyDescent="0.2">
      <c r="B172" s="8"/>
      <c r="C172" s="24" t="s">
        <v>17</v>
      </c>
      <c r="D172" s="17">
        <v>39.878749999999997</v>
      </c>
      <c r="E172" s="28"/>
    </row>
    <row r="173" spans="2:5" ht="15" x14ac:dyDescent="0.2">
      <c r="B173" s="8"/>
      <c r="C173" s="13" t="s">
        <v>24</v>
      </c>
      <c r="D173" s="18">
        <v>1749.9801299999999</v>
      </c>
      <c r="E173" s="28"/>
    </row>
    <row r="174" spans="2:5" ht="15" x14ac:dyDescent="0.2">
      <c r="B174" s="8"/>
      <c r="C174" s="20" t="s">
        <v>0</v>
      </c>
      <c r="D174" s="10">
        <v>1749.9801299999999</v>
      </c>
      <c r="E174" s="28"/>
    </row>
    <row r="175" spans="2:5" ht="15" x14ac:dyDescent="0.2">
      <c r="B175" s="8"/>
      <c r="C175" s="13" t="s">
        <v>26</v>
      </c>
      <c r="D175" s="18">
        <v>1422.8473900000001</v>
      </c>
      <c r="E175" s="28"/>
    </row>
    <row r="176" spans="2:5" ht="15" x14ac:dyDescent="0.2">
      <c r="B176" s="8"/>
      <c r="C176" s="25" t="s">
        <v>10</v>
      </c>
      <c r="D176" s="17">
        <v>1382.9686400000001</v>
      </c>
      <c r="E176" s="28"/>
    </row>
    <row r="177" spans="2:7" ht="15" x14ac:dyDescent="0.2">
      <c r="B177" s="8"/>
      <c r="C177" s="25" t="s">
        <v>17</v>
      </c>
      <c r="D177" s="17">
        <v>39.878749999999997</v>
      </c>
      <c r="E177" s="28"/>
    </row>
    <row r="178" spans="2:7" ht="15" x14ac:dyDescent="0.2">
      <c r="B178" s="8"/>
      <c r="C178" s="27" t="s">
        <v>28</v>
      </c>
      <c r="D178" s="23">
        <v>327.13274000000001</v>
      </c>
      <c r="E178" s="28"/>
    </row>
    <row r="179" spans="2:7" ht="15" x14ac:dyDescent="0.2">
      <c r="B179" s="8"/>
      <c r="C179" s="27" t="s">
        <v>29</v>
      </c>
      <c r="D179" s="23">
        <v>1563.92696</v>
      </c>
      <c r="E179" s="28"/>
      <c r="G179" s="3">
        <f>F179-D179</f>
        <v>-1563.92696</v>
      </c>
    </row>
    <row r="180" spans="2:7" ht="15" x14ac:dyDescent="0.2">
      <c r="B180" s="8"/>
      <c r="C180" s="27" t="s">
        <v>30</v>
      </c>
      <c r="D180" s="23">
        <v>1891.0597</v>
      </c>
      <c r="E180" s="28"/>
    </row>
    <row r="181" spans="2:7" ht="15" x14ac:dyDescent="0.2">
      <c r="B181" s="8"/>
      <c r="C181" s="13" t="s">
        <v>32</v>
      </c>
      <c r="D181" s="7">
        <v>78</v>
      </c>
      <c r="E181" s="28"/>
    </row>
    <row r="182" spans="2:7" ht="15" x14ac:dyDescent="0.2">
      <c r="B182" s="8"/>
      <c r="C182" s="15" t="s">
        <v>33</v>
      </c>
      <c r="D182" s="7">
        <v>68</v>
      </c>
      <c r="E182" s="28"/>
    </row>
    <row r="183" spans="2:7" ht="15" x14ac:dyDescent="0.2">
      <c r="B183" s="8"/>
      <c r="C183" s="15" t="s">
        <v>34</v>
      </c>
      <c r="D183" s="7">
        <v>10</v>
      </c>
      <c r="E183" s="28"/>
    </row>
    <row r="184" spans="2:7" ht="30" customHeight="1" x14ac:dyDescent="0.2">
      <c r="B184" s="8"/>
      <c r="C184" s="224" t="s">
        <v>43</v>
      </c>
      <c r="D184" s="225"/>
      <c r="E184" s="28"/>
    </row>
    <row r="185" spans="2:7" ht="15" x14ac:dyDescent="0.2">
      <c r="B185" s="8"/>
      <c r="C185" s="9" t="s">
        <v>0</v>
      </c>
      <c r="D185" s="10">
        <v>414.97570999999999</v>
      </c>
      <c r="E185" s="28"/>
    </row>
    <row r="186" spans="2:7" ht="15" x14ac:dyDescent="0.2">
      <c r="B186" s="8"/>
      <c r="C186" s="11" t="s">
        <v>3</v>
      </c>
      <c r="D186" s="10">
        <v>414.97570999999999</v>
      </c>
      <c r="E186" s="28"/>
    </row>
    <row r="187" spans="2:7" ht="15" x14ac:dyDescent="0.2">
      <c r="B187" s="8"/>
      <c r="C187" s="16" t="s">
        <v>10</v>
      </c>
      <c r="D187" s="17">
        <v>515.23268000000007</v>
      </c>
      <c r="E187" s="28"/>
    </row>
    <row r="188" spans="2:7" ht="15" x14ac:dyDescent="0.2">
      <c r="B188" s="8"/>
      <c r="C188" s="19" t="s">
        <v>11</v>
      </c>
      <c r="D188" s="18">
        <v>186.51158000000001</v>
      </c>
      <c r="E188" s="28"/>
    </row>
    <row r="189" spans="2:7" ht="15" x14ac:dyDescent="0.2">
      <c r="B189" s="8"/>
      <c r="C189" s="19" t="s">
        <v>12</v>
      </c>
      <c r="D189" s="18">
        <v>280.85472000000004</v>
      </c>
      <c r="E189" s="28"/>
    </row>
    <row r="190" spans="2:7" ht="15" x14ac:dyDescent="0.2">
      <c r="B190" s="8"/>
      <c r="C190" s="11" t="s">
        <v>2</v>
      </c>
      <c r="D190" s="10">
        <v>42</v>
      </c>
      <c r="E190" s="28"/>
    </row>
    <row r="191" spans="2:7" ht="15" x14ac:dyDescent="0.2">
      <c r="B191" s="8"/>
      <c r="C191" s="19" t="s">
        <v>15</v>
      </c>
      <c r="D191" s="18">
        <v>5.2667400000000004</v>
      </c>
      <c r="E191" s="28"/>
    </row>
    <row r="192" spans="2:7" ht="15" x14ac:dyDescent="0.2">
      <c r="B192" s="8"/>
      <c r="C192" s="19" t="s">
        <v>16</v>
      </c>
      <c r="D192" s="18">
        <v>0.59963999999999995</v>
      </c>
      <c r="E192" s="28"/>
    </row>
    <row r="193" spans="2:5" ht="15" x14ac:dyDescent="0.2">
      <c r="B193" s="8"/>
      <c r="C193" s="13" t="s">
        <v>24</v>
      </c>
      <c r="D193" s="18">
        <v>414.97570999999999</v>
      </c>
      <c r="E193" s="28"/>
    </row>
    <row r="194" spans="2:5" ht="15" x14ac:dyDescent="0.2">
      <c r="B194" s="8"/>
      <c r="C194" s="20" t="s">
        <v>0</v>
      </c>
      <c r="D194" s="10">
        <v>414.97570999999999</v>
      </c>
      <c r="E194" s="28"/>
    </row>
    <row r="195" spans="2:5" ht="15" x14ac:dyDescent="0.2">
      <c r="B195" s="8"/>
      <c r="C195" s="13" t="s">
        <v>26</v>
      </c>
      <c r="D195" s="18">
        <v>515.23267999999996</v>
      </c>
      <c r="E195" s="28"/>
    </row>
    <row r="196" spans="2:5" ht="15" x14ac:dyDescent="0.2">
      <c r="B196" s="8"/>
      <c r="C196" s="25" t="s">
        <v>10</v>
      </c>
      <c r="D196" s="17">
        <v>515.23267999999996</v>
      </c>
      <c r="E196" s="28"/>
    </row>
    <row r="197" spans="2:5" ht="15" x14ac:dyDescent="0.2">
      <c r="B197" s="8"/>
      <c r="C197" s="27" t="s">
        <v>28</v>
      </c>
      <c r="D197" s="23">
        <v>-100.25697</v>
      </c>
      <c r="E197" s="28"/>
    </row>
    <row r="198" spans="2:5" ht="15" x14ac:dyDescent="0.2">
      <c r="B198" s="8"/>
      <c r="C198" s="27" t="s">
        <v>29</v>
      </c>
      <c r="D198" s="23">
        <v>2084.25774</v>
      </c>
      <c r="E198" s="28"/>
    </row>
    <row r="199" spans="2:5" ht="15" x14ac:dyDescent="0.2">
      <c r="B199" s="8"/>
      <c r="C199" s="27" t="s">
        <v>30</v>
      </c>
      <c r="D199" s="23">
        <v>1984.0007700000001</v>
      </c>
      <c r="E199" s="28"/>
    </row>
    <row r="200" spans="2:5" ht="15" x14ac:dyDescent="0.2">
      <c r="B200" s="8"/>
      <c r="C200" s="13" t="s">
        <v>32</v>
      </c>
      <c r="D200" s="7">
        <v>85</v>
      </c>
      <c r="E200" s="28"/>
    </row>
    <row r="201" spans="2:5" ht="15" x14ac:dyDescent="0.2">
      <c r="B201" s="8"/>
      <c r="C201" s="15" t="s">
        <v>33</v>
      </c>
      <c r="D201" s="7">
        <v>15</v>
      </c>
      <c r="E201" s="28"/>
    </row>
    <row r="202" spans="2:5" ht="15" x14ac:dyDescent="0.2">
      <c r="B202" s="8"/>
      <c r="C202" s="15" t="s">
        <v>34</v>
      </c>
      <c r="D202" s="7">
        <v>70</v>
      </c>
      <c r="E202" s="28"/>
    </row>
    <row r="203" spans="2:5" ht="30" customHeight="1" x14ac:dyDescent="0.2">
      <c r="B203" s="8"/>
      <c r="C203" s="224" t="s">
        <v>44</v>
      </c>
      <c r="D203" s="225"/>
      <c r="E203" s="28"/>
    </row>
    <row r="204" spans="2:5" ht="15" x14ac:dyDescent="0.2">
      <c r="B204" s="8"/>
      <c r="C204" s="9" t="s">
        <v>0</v>
      </c>
      <c r="D204" s="10">
        <v>2846.4029399999999</v>
      </c>
      <c r="E204" s="28"/>
    </row>
    <row r="205" spans="2:5" ht="15" x14ac:dyDescent="0.2">
      <c r="B205" s="8"/>
      <c r="C205" s="11" t="s">
        <v>3</v>
      </c>
      <c r="D205" s="10">
        <v>2846.4029399999999</v>
      </c>
      <c r="E205" s="28"/>
    </row>
    <row r="206" spans="2:5" ht="15" x14ac:dyDescent="0.2">
      <c r="B206" s="8"/>
      <c r="C206" s="16" t="s">
        <v>10</v>
      </c>
      <c r="D206" s="17">
        <v>1895.3928400000002</v>
      </c>
      <c r="E206" s="28"/>
    </row>
    <row r="207" spans="2:5" ht="15" x14ac:dyDescent="0.2">
      <c r="B207" s="8"/>
      <c r="C207" s="19" t="s">
        <v>11</v>
      </c>
      <c r="D207" s="18">
        <v>1143.1939600000001</v>
      </c>
      <c r="E207" s="28"/>
    </row>
    <row r="208" spans="2:5" ht="15" x14ac:dyDescent="0.2">
      <c r="B208" s="8"/>
      <c r="C208" s="19" t="s">
        <v>12</v>
      </c>
      <c r="D208" s="18">
        <v>711.55083000000002</v>
      </c>
      <c r="E208" s="28"/>
    </row>
    <row r="209" spans="2:5" ht="15" x14ac:dyDescent="0.2">
      <c r="B209" s="8"/>
      <c r="C209" s="19" t="s">
        <v>16</v>
      </c>
      <c r="D209" s="18">
        <v>40.648049999999998</v>
      </c>
      <c r="E209" s="28"/>
    </row>
    <row r="210" spans="2:5" ht="15" x14ac:dyDescent="0.2">
      <c r="B210" s="8"/>
      <c r="C210" s="24" t="s">
        <v>17</v>
      </c>
      <c r="D210" s="17">
        <v>176.09763000000001</v>
      </c>
      <c r="E210" s="28"/>
    </row>
    <row r="211" spans="2:5" ht="15" x14ac:dyDescent="0.2">
      <c r="B211" s="8"/>
      <c r="C211" s="13" t="s">
        <v>24</v>
      </c>
      <c r="D211" s="18">
        <v>2846.4029399999999</v>
      </c>
      <c r="E211" s="28"/>
    </row>
    <row r="212" spans="2:5" ht="15" x14ac:dyDescent="0.2">
      <c r="B212" s="8"/>
      <c r="C212" s="20" t="s">
        <v>0</v>
      </c>
      <c r="D212" s="10">
        <v>2846.4029399999999</v>
      </c>
      <c r="E212" s="28"/>
    </row>
    <row r="213" spans="2:5" ht="15" x14ac:dyDescent="0.2">
      <c r="B213" s="8"/>
      <c r="C213" s="13" t="s">
        <v>26</v>
      </c>
      <c r="D213" s="18">
        <v>2071.4904700000002</v>
      </c>
      <c r="E213" s="28"/>
    </row>
    <row r="214" spans="2:5" ht="15" x14ac:dyDescent="0.2">
      <c r="B214" s="8"/>
      <c r="C214" s="25" t="s">
        <v>10</v>
      </c>
      <c r="D214" s="17">
        <v>1895.39284</v>
      </c>
      <c r="E214" s="28"/>
    </row>
    <row r="215" spans="2:5" ht="15" x14ac:dyDescent="0.2">
      <c r="B215" s="8"/>
      <c r="C215" s="25" t="s">
        <v>17</v>
      </c>
      <c r="D215" s="17">
        <v>176.09763000000001</v>
      </c>
      <c r="E215" s="28"/>
    </row>
    <row r="216" spans="2:5" ht="15" x14ac:dyDescent="0.2">
      <c r="B216" s="8"/>
      <c r="C216" s="27" t="s">
        <v>28</v>
      </c>
      <c r="D216" s="23">
        <v>774.91246999999998</v>
      </c>
      <c r="E216" s="28"/>
    </row>
    <row r="217" spans="2:5" ht="15" x14ac:dyDescent="0.2">
      <c r="B217" s="8"/>
      <c r="C217" s="27" t="s">
        <v>29</v>
      </c>
      <c r="D217" s="23">
        <v>478.54899</v>
      </c>
      <c r="E217" s="28"/>
    </row>
    <row r="218" spans="2:5" ht="15" x14ac:dyDescent="0.2">
      <c r="B218" s="8"/>
      <c r="C218" s="27" t="s">
        <v>30</v>
      </c>
      <c r="D218" s="23">
        <v>1253.46146</v>
      </c>
      <c r="E218" s="28"/>
    </row>
    <row r="219" spans="2:5" ht="15" x14ac:dyDescent="0.2">
      <c r="B219" s="8"/>
      <c r="C219" s="13" t="s">
        <v>32</v>
      </c>
      <c r="D219" s="7">
        <v>556</v>
      </c>
      <c r="E219" s="28"/>
    </row>
    <row r="220" spans="2:5" ht="15" x14ac:dyDescent="0.2">
      <c r="B220" s="8"/>
      <c r="C220" s="15" t="s">
        <v>33</v>
      </c>
      <c r="D220" s="7">
        <v>254</v>
      </c>
      <c r="E220" s="28"/>
    </row>
    <row r="221" spans="2:5" ht="15" x14ac:dyDescent="0.2">
      <c r="B221" s="8"/>
      <c r="C221" s="15" t="s">
        <v>34</v>
      </c>
      <c r="D221" s="7">
        <v>302</v>
      </c>
      <c r="E221" s="28"/>
    </row>
    <row r="222" spans="2:5" ht="15" x14ac:dyDescent="0.2">
      <c r="B222" s="8"/>
      <c r="C222" s="224" t="s">
        <v>45</v>
      </c>
      <c r="D222" s="225"/>
      <c r="E222" s="28"/>
    </row>
    <row r="223" spans="2:5" ht="15" x14ac:dyDescent="0.2">
      <c r="B223" s="8"/>
      <c r="C223" s="9" t="s">
        <v>0</v>
      </c>
      <c r="D223" s="10">
        <v>3270.6061199999999</v>
      </c>
      <c r="E223" s="28"/>
    </row>
    <row r="224" spans="2:5" ht="15" x14ac:dyDescent="0.2">
      <c r="B224" s="8"/>
      <c r="C224" s="11" t="s">
        <v>3</v>
      </c>
      <c r="D224" s="10">
        <v>3270.6061199999999</v>
      </c>
      <c r="E224" s="28"/>
    </row>
    <row r="225" spans="2:5" ht="15" x14ac:dyDescent="0.2">
      <c r="B225" s="8"/>
      <c r="C225" s="16" t="s">
        <v>10</v>
      </c>
      <c r="D225" s="17">
        <v>3415.43705</v>
      </c>
      <c r="E225" s="28"/>
    </row>
    <row r="226" spans="2:5" ht="15" x14ac:dyDescent="0.2">
      <c r="B226" s="8"/>
      <c r="C226" s="19" t="s">
        <v>11</v>
      </c>
      <c r="D226" s="18">
        <v>610.77890000000002</v>
      </c>
      <c r="E226" s="28"/>
    </row>
    <row r="227" spans="2:5" ht="15" x14ac:dyDescent="0.2">
      <c r="B227" s="8"/>
      <c r="C227" s="19" t="s">
        <v>12</v>
      </c>
      <c r="D227" s="18">
        <v>444.26675</v>
      </c>
      <c r="E227" s="28"/>
    </row>
    <row r="228" spans="2:5" ht="15" x14ac:dyDescent="0.2">
      <c r="B228" s="8"/>
      <c r="C228" s="11" t="s">
        <v>2</v>
      </c>
      <c r="D228" s="10">
        <v>2330</v>
      </c>
      <c r="E228" s="28"/>
    </row>
    <row r="229" spans="2:5" ht="15" x14ac:dyDescent="0.2">
      <c r="B229" s="8"/>
      <c r="C229" s="19" t="s">
        <v>15</v>
      </c>
      <c r="D229" s="18">
        <v>5.5339999999999998</v>
      </c>
      <c r="E229" s="28"/>
    </row>
    <row r="230" spans="2:5" ht="15" x14ac:dyDescent="0.2">
      <c r="B230" s="8"/>
      <c r="C230" s="19" t="s">
        <v>16</v>
      </c>
      <c r="D230" s="18">
        <v>24.857399999999998</v>
      </c>
      <c r="E230" s="28"/>
    </row>
    <row r="231" spans="2:5" ht="15" x14ac:dyDescent="0.2">
      <c r="B231" s="8"/>
      <c r="C231" s="24" t="s">
        <v>17</v>
      </c>
      <c r="D231" s="17">
        <v>7.7750000000000004</v>
      </c>
      <c r="E231" s="28"/>
    </row>
    <row r="232" spans="2:5" ht="15" x14ac:dyDescent="0.2">
      <c r="B232" s="8"/>
      <c r="C232" s="13" t="s">
        <v>24</v>
      </c>
      <c r="D232" s="18">
        <v>3270.6061199999999</v>
      </c>
      <c r="E232" s="28"/>
    </row>
    <row r="233" spans="2:5" ht="15" x14ac:dyDescent="0.2">
      <c r="B233" s="8"/>
      <c r="C233" s="20" t="s">
        <v>0</v>
      </c>
      <c r="D233" s="10">
        <v>3270.6061199999999</v>
      </c>
      <c r="E233" s="28"/>
    </row>
    <row r="234" spans="2:5" ht="15" x14ac:dyDescent="0.2">
      <c r="B234" s="8"/>
      <c r="C234" s="13" t="s">
        <v>26</v>
      </c>
      <c r="D234" s="18">
        <v>3423.2120500000001</v>
      </c>
      <c r="E234" s="28"/>
    </row>
    <row r="235" spans="2:5" ht="15" x14ac:dyDescent="0.2">
      <c r="B235" s="8"/>
      <c r="C235" s="25" t="s">
        <v>10</v>
      </c>
      <c r="D235" s="17">
        <v>3415.43705</v>
      </c>
      <c r="E235" s="28"/>
    </row>
    <row r="236" spans="2:5" ht="15" x14ac:dyDescent="0.2">
      <c r="B236" s="8"/>
      <c r="C236" s="25" t="s">
        <v>17</v>
      </c>
      <c r="D236" s="17">
        <v>7.7750000000000004</v>
      </c>
      <c r="E236" s="28"/>
    </row>
    <row r="237" spans="2:5" ht="15" x14ac:dyDescent="0.2">
      <c r="B237" s="8"/>
      <c r="C237" s="27" t="s">
        <v>28</v>
      </c>
      <c r="D237" s="23">
        <v>-152.60593</v>
      </c>
      <c r="E237" s="28"/>
    </row>
    <row r="238" spans="2:5" ht="15" x14ac:dyDescent="0.2">
      <c r="B238" s="8"/>
      <c r="C238" s="27" t="s">
        <v>29</v>
      </c>
      <c r="D238" s="23">
        <v>3208.92157</v>
      </c>
      <c r="E238" s="28"/>
    </row>
    <row r="239" spans="2:5" ht="15" x14ac:dyDescent="0.2">
      <c r="B239" s="8"/>
      <c r="C239" s="27" t="s">
        <v>30</v>
      </c>
      <c r="D239" s="23">
        <v>3056.3156399999998</v>
      </c>
      <c r="E239" s="28"/>
    </row>
    <row r="240" spans="2:5" ht="15" x14ac:dyDescent="0.2">
      <c r="B240" s="8"/>
      <c r="C240" s="13" t="s">
        <v>32</v>
      </c>
      <c r="D240" s="7">
        <v>107</v>
      </c>
      <c r="E240" s="28"/>
    </row>
    <row r="241" spans="2:5" ht="15" x14ac:dyDescent="0.2">
      <c r="B241" s="8"/>
      <c r="C241" s="15" t="s">
        <v>33</v>
      </c>
      <c r="D241" s="7">
        <v>74</v>
      </c>
      <c r="E241" s="28"/>
    </row>
    <row r="242" spans="2:5" ht="15" x14ac:dyDescent="0.2">
      <c r="B242" s="8"/>
      <c r="C242" s="15" t="s">
        <v>34</v>
      </c>
      <c r="D242" s="7">
        <v>33</v>
      </c>
      <c r="E242" s="28"/>
    </row>
    <row r="243" spans="2:5" ht="15" x14ac:dyDescent="0.2">
      <c r="B243" s="8"/>
      <c r="C243" s="224" t="s">
        <v>46</v>
      </c>
      <c r="D243" s="225"/>
      <c r="E243" s="28"/>
    </row>
    <row r="244" spans="2:5" ht="15" x14ac:dyDescent="0.2">
      <c r="B244" s="8"/>
      <c r="C244" s="9" t="s">
        <v>0</v>
      </c>
      <c r="D244" s="10">
        <v>10.987500000000001</v>
      </c>
      <c r="E244" s="28"/>
    </row>
    <row r="245" spans="2:5" ht="15" x14ac:dyDescent="0.2">
      <c r="B245" s="8"/>
      <c r="C245" s="11" t="s">
        <v>2</v>
      </c>
      <c r="D245" s="10">
        <v>10.987500000000001</v>
      </c>
      <c r="E245" s="28"/>
    </row>
    <row r="246" spans="2:5" ht="15" x14ac:dyDescent="0.2">
      <c r="B246" s="8"/>
      <c r="C246" s="16" t="s">
        <v>10</v>
      </c>
      <c r="D246" s="17">
        <v>309.31358999999998</v>
      </c>
      <c r="E246" s="28"/>
    </row>
    <row r="247" spans="2:5" ht="15" x14ac:dyDescent="0.2">
      <c r="B247" s="8"/>
      <c r="C247" s="11" t="s">
        <v>14</v>
      </c>
      <c r="D247" s="10">
        <v>309.31358999999998</v>
      </c>
      <c r="E247" s="28"/>
    </row>
    <row r="248" spans="2:5" ht="15" x14ac:dyDescent="0.2">
      <c r="B248" s="8"/>
      <c r="C248" s="13" t="s">
        <v>24</v>
      </c>
      <c r="D248" s="18">
        <v>10.987500000000001</v>
      </c>
      <c r="E248" s="28"/>
    </row>
    <row r="249" spans="2:5" ht="15" x14ac:dyDescent="0.2">
      <c r="B249" s="8"/>
      <c r="C249" s="20" t="s">
        <v>0</v>
      </c>
      <c r="D249" s="10">
        <v>10.987500000000001</v>
      </c>
      <c r="E249" s="28"/>
    </row>
    <row r="250" spans="2:5" ht="15" x14ac:dyDescent="0.2">
      <c r="B250" s="8"/>
      <c r="C250" s="13" t="s">
        <v>26</v>
      </c>
      <c r="D250" s="18">
        <v>309.31358999999998</v>
      </c>
      <c r="E250" s="28"/>
    </row>
    <row r="251" spans="2:5" ht="15" x14ac:dyDescent="0.2">
      <c r="B251" s="8"/>
      <c r="C251" s="25" t="s">
        <v>10</v>
      </c>
      <c r="D251" s="17">
        <v>309.31358999999998</v>
      </c>
      <c r="E251" s="28"/>
    </row>
    <row r="252" spans="2:5" ht="15" x14ac:dyDescent="0.2">
      <c r="B252" s="8"/>
      <c r="C252" s="27" t="s">
        <v>28</v>
      </c>
      <c r="D252" s="23">
        <v>-298.32609000000002</v>
      </c>
      <c r="E252" s="28"/>
    </row>
    <row r="253" spans="2:5" ht="15" x14ac:dyDescent="0.2">
      <c r="B253" s="8"/>
      <c r="C253" s="27" t="s">
        <v>29</v>
      </c>
      <c r="D253" s="23">
        <v>173678.53529999999</v>
      </c>
      <c r="E253" s="28"/>
    </row>
    <row r="254" spans="2:5" ht="15" x14ac:dyDescent="0.2">
      <c r="B254" s="8"/>
      <c r="C254" s="27" t="s">
        <v>30</v>
      </c>
      <c r="D254" s="23">
        <v>173380.20920000001</v>
      </c>
      <c r="E254" s="28"/>
    </row>
    <row r="255" spans="2:5" ht="15" x14ac:dyDescent="0.2">
      <c r="B255" s="8"/>
      <c r="C255" s="13" t="s">
        <v>32</v>
      </c>
      <c r="D255" s="7">
        <v>76</v>
      </c>
      <c r="E255" s="28"/>
    </row>
    <row r="256" spans="2:5" ht="15" x14ac:dyDescent="0.2">
      <c r="B256" s="8"/>
      <c r="C256" s="15" t="s">
        <v>33</v>
      </c>
      <c r="D256" s="7">
        <v>38</v>
      </c>
      <c r="E256" s="28"/>
    </row>
    <row r="257" spans="2:5" ht="15" x14ac:dyDescent="0.2">
      <c r="B257" s="8"/>
      <c r="C257" s="15" t="s">
        <v>34</v>
      </c>
      <c r="D257" s="7">
        <v>38</v>
      </c>
      <c r="E257" s="28"/>
    </row>
    <row r="258" spans="2:5" ht="15" x14ac:dyDescent="0.2">
      <c r="B258" s="8"/>
      <c r="C258" s="224" t="s">
        <v>47</v>
      </c>
      <c r="D258" s="225"/>
      <c r="E258" s="28"/>
    </row>
    <row r="259" spans="2:5" ht="15" x14ac:dyDescent="0.2">
      <c r="B259" s="8"/>
      <c r="C259" s="9" t="s">
        <v>0</v>
      </c>
      <c r="D259" s="10">
        <v>934.77560000000005</v>
      </c>
      <c r="E259" s="28"/>
    </row>
    <row r="260" spans="2:5" ht="15" x14ac:dyDescent="0.2">
      <c r="B260" s="8"/>
      <c r="C260" s="11" t="s">
        <v>3</v>
      </c>
      <c r="D260" s="10">
        <v>934.77560000000005</v>
      </c>
      <c r="E260" s="28"/>
    </row>
    <row r="261" spans="2:5" ht="15" x14ac:dyDescent="0.2">
      <c r="B261" s="8"/>
      <c r="C261" s="16" t="s">
        <v>10</v>
      </c>
      <c r="D261" s="17">
        <v>714.1570999999999</v>
      </c>
      <c r="E261" s="28"/>
    </row>
    <row r="262" spans="2:5" ht="15" x14ac:dyDescent="0.2">
      <c r="B262" s="8"/>
      <c r="C262" s="19" t="s">
        <v>11</v>
      </c>
      <c r="D262" s="18">
        <v>406.48466000000002</v>
      </c>
      <c r="E262" s="28"/>
    </row>
    <row r="263" spans="2:5" ht="15" x14ac:dyDescent="0.2">
      <c r="B263" s="8"/>
      <c r="C263" s="19" t="s">
        <v>12</v>
      </c>
      <c r="D263" s="18">
        <v>185.07695000000001</v>
      </c>
      <c r="E263" s="28"/>
    </row>
    <row r="264" spans="2:5" ht="15" x14ac:dyDescent="0.2">
      <c r="B264" s="8"/>
      <c r="C264" s="11" t="s">
        <v>2</v>
      </c>
      <c r="D264" s="10">
        <v>92</v>
      </c>
      <c r="E264" s="28"/>
    </row>
    <row r="265" spans="2:5" ht="15" x14ac:dyDescent="0.2">
      <c r="B265" s="8"/>
      <c r="C265" s="19" t="s">
        <v>15</v>
      </c>
      <c r="D265" s="18">
        <v>6.2886899999999999</v>
      </c>
      <c r="E265" s="28"/>
    </row>
    <row r="266" spans="2:5" ht="15" x14ac:dyDescent="0.2">
      <c r="B266" s="8"/>
      <c r="C266" s="19" t="s">
        <v>16</v>
      </c>
      <c r="D266" s="18">
        <v>24.306799999999999</v>
      </c>
      <c r="E266" s="28"/>
    </row>
    <row r="267" spans="2:5" ht="15" x14ac:dyDescent="0.2">
      <c r="B267" s="8"/>
      <c r="C267" s="24" t="s">
        <v>17</v>
      </c>
      <c r="D267" s="17">
        <v>12.862719999999999</v>
      </c>
      <c r="E267" s="28"/>
    </row>
    <row r="268" spans="2:5" ht="15" x14ac:dyDescent="0.2">
      <c r="B268" s="8"/>
      <c r="C268" s="13" t="s">
        <v>24</v>
      </c>
      <c r="D268" s="18">
        <v>934.77560000000005</v>
      </c>
      <c r="E268" s="28"/>
    </row>
    <row r="269" spans="2:5" ht="15" x14ac:dyDescent="0.2">
      <c r="B269" s="8"/>
      <c r="C269" s="20" t="s">
        <v>0</v>
      </c>
      <c r="D269" s="10">
        <v>934.77560000000005</v>
      </c>
      <c r="E269" s="28"/>
    </row>
    <row r="270" spans="2:5" ht="15" x14ac:dyDescent="0.2">
      <c r="B270" s="8"/>
      <c r="C270" s="13" t="s">
        <v>26</v>
      </c>
      <c r="D270" s="18">
        <v>727.01981999999998</v>
      </c>
      <c r="E270" s="28"/>
    </row>
    <row r="271" spans="2:5" ht="15" x14ac:dyDescent="0.2">
      <c r="B271" s="8"/>
      <c r="C271" s="25" t="s">
        <v>10</v>
      </c>
      <c r="D271" s="17">
        <v>714.15710000000001</v>
      </c>
      <c r="E271" s="28"/>
    </row>
    <row r="272" spans="2:5" ht="15" x14ac:dyDescent="0.2">
      <c r="B272" s="8"/>
      <c r="C272" s="25" t="s">
        <v>17</v>
      </c>
      <c r="D272" s="17">
        <v>12.862719999999999</v>
      </c>
      <c r="E272" s="28"/>
    </row>
    <row r="273" spans="2:5" ht="15" x14ac:dyDescent="0.2">
      <c r="B273" s="8"/>
      <c r="C273" s="27" t="s">
        <v>28</v>
      </c>
      <c r="D273" s="23">
        <v>207.75577999999999</v>
      </c>
      <c r="E273" s="28"/>
    </row>
    <row r="274" spans="2:5" ht="15" x14ac:dyDescent="0.2">
      <c r="B274" s="8"/>
      <c r="C274" s="27" t="s">
        <v>29</v>
      </c>
      <c r="D274" s="23">
        <v>1380.05457</v>
      </c>
      <c r="E274" s="28"/>
    </row>
    <row r="275" spans="2:5" ht="15" x14ac:dyDescent="0.2">
      <c r="B275" s="8"/>
      <c r="C275" s="27" t="s">
        <v>30</v>
      </c>
      <c r="D275" s="23">
        <v>1587.81035</v>
      </c>
      <c r="E275" s="28"/>
    </row>
    <row r="276" spans="2:5" ht="15" x14ac:dyDescent="0.2">
      <c r="B276" s="8"/>
      <c r="C276" s="13" t="s">
        <v>32</v>
      </c>
      <c r="D276" s="7">
        <v>87</v>
      </c>
      <c r="E276" s="28"/>
    </row>
    <row r="277" spans="2:5" ht="15" x14ac:dyDescent="0.2">
      <c r="B277" s="8"/>
      <c r="C277" s="15" t="s">
        <v>33</v>
      </c>
      <c r="D277" s="7">
        <v>70</v>
      </c>
      <c r="E277" s="28"/>
    </row>
    <row r="278" spans="2:5" ht="15" x14ac:dyDescent="0.2">
      <c r="B278" s="8"/>
      <c r="C278" s="15" t="s">
        <v>34</v>
      </c>
      <c r="D278" s="7">
        <v>17</v>
      </c>
      <c r="E278" s="28"/>
    </row>
    <row r="279" spans="2:5" ht="15" x14ac:dyDescent="0.2">
      <c r="B279" s="8"/>
      <c r="C279" s="224" t="s">
        <v>48</v>
      </c>
      <c r="D279" s="225"/>
      <c r="E279" s="28"/>
    </row>
    <row r="280" spans="2:5" ht="15" x14ac:dyDescent="0.2">
      <c r="B280" s="8"/>
      <c r="C280" s="9" t="s">
        <v>0</v>
      </c>
      <c r="D280" s="10">
        <v>234.23707999999999</v>
      </c>
      <c r="E280" s="28"/>
    </row>
    <row r="281" spans="2:5" ht="15" x14ac:dyDescent="0.2">
      <c r="B281" s="8"/>
      <c r="C281" s="11" t="s">
        <v>3</v>
      </c>
      <c r="D281" s="10">
        <v>234.23707999999999</v>
      </c>
      <c r="E281" s="28"/>
    </row>
    <row r="282" spans="2:5" ht="15" x14ac:dyDescent="0.2">
      <c r="B282" s="8"/>
      <c r="C282" s="16" t="s">
        <v>10</v>
      </c>
      <c r="D282" s="17">
        <v>141.74043</v>
      </c>
      <c r="E282" s="28"/>
    </row>
    <row r="283" spans="2:5" ht="15" x14ac:dyDescent="0.2">
      <c r="B283" s="8"/>
      <c r="C283" s="19" t="s">
        <v>12</v>
      </c>
      <c r="D283" s="18">
        <v>115.6443</v>
      </c>
      <c r="E283" s="28"/>
    </row>
    <row r="284" spans="2:5" ht="15" x14ac:dyDescent="0.2">
      <c r="B284" s="8"/>
      <c r="C284" s="11" t="s">
        <v>2</v>
      </c>
      <c r="D284" s="10">
        <v>23.7</v>
      </c>
      <c r="E284" s="28"/>
    </row>
    <row r="285" spans="2:5" ht="15" x14ac:dyDescent="0.2">
      <c r="B285" s="8"/>
      <c r="C285" s="19" t="s">
        <v>16</v>
      </c>
      <c r="D285" s="18">
        <v>2.3961299999999999</v>
      </c>
      <c r="E285" s="28"/>
    </row>
    <row r="286" spans="2:5" ht="15" x14ac:dyDescent="0.2">
      <c r="B286" s="8"/>
      <c r="C286" s="13" t="s">
        <v>24</v>
      </c>
      <c r="D286" s="18">
        <v>234.23707999999999</v>
      </c>
      <c r="E286" s="28"/>
    </row>
    <row r="287" spans="2:5" ht="15" x14ac:dyDescent="0.2">
      <c r="B287" s="8"/>
      <c r="C287" s="20" t="s">
        <v>0</v>
      </c>
      <c r="D287" s="10">
        <v>234.23707999999999</v>
      </c>
      <c r="E287" s="28"/>
    </row>
    <row r="288" spans="2:5" ht="15" x14ac:dyDescent="0.2">
      <c r="B288" s="8"/>
      <c r="C288" s="13" t="s">
        <v>26</v>
      </c>
      <c r="D288" s="18">
        <v>141.74043</v>
      </c>
      <c r="E288" s="28"/>
    </row>
    <row r="289" spans="2:5" ht="15" x14ac:dyDescent="0.2">
      <c r="B289" s="8"/>
      <c r="C289" s="25" t="s">
        <v>10</v>
      </c>
      <c r="D289" s="17">
        <v>141.74043</v>
      </c>
      <c r="E289" s="28"/>
    </row>
    <row r="290" spans="2:5" ht="15" x14ac:dyDescent="0.2">
      <c r="B290" s="8"/>
      <c r="C290" s="27" t="s">
        <v>28</v>
      </c>
      <c r="D290" s="23">
        <v>92.496650000000002</v>
      </c>
      <c r="E290" s="28"/>
    </row>
    <row r="291" spans="2:5" ht="15" x14ac:dyDescent="0.2">
      <c r="B291" s="8"/>
      <c r="C291" s="27" t="s">
        <v>29</v>
      </c>
      <c r="D291" s="23">
        <v>242.9228</v>
      </c>
      <c r="E291" s="28"/>
    </row>
    <row r="292" spans="2:5" ht="15" x14ac:dyDescent="0.2">
      <c r="B292" s="8"/>
      <c r="C292" s="27" t="s">
        <v>30</v>
      </c>
      <c r="D292" s="23">
        <v>335.41944999999998</v>
      </c>
      <c r="E292" s="28"/>
    </row>
    <row r="293" spans="2:5" ht="15" x14ac:dyDescent="0.2">
      <c r="B293" s="8"/>
      <c r="C293" s="13" t="s">
        <v>32</v>
      </c>
      <c r="D293" s="7">
        <v>75</v>
      </c>
      <c r="E293" s="28"/>
    </row>
    <row r="294" spans="2:5" ht="15" x14ac:dyDescent="0.2">
      <c r="B294" s="8"/>
      <c r="C294" s="15" t="s">
        <v>33</v>
      </c>
      <c r="D294" s="7">
        <v>59</v>
      </c>
      <c r="E294" s="28"/>
    </row>
    <row r="295" spans="2:5" ht="15" x14ac:dyDescent="0.2">
      <c r="B295" s="8"/>
      <c r="C295" s="15" t="s">
        <v>34</v>
      </c>
      <c r="D295" s="7">
        <v>16</v>
      </c>
      <c r="E295" s="28"/>
    </row>
    <row r="296" spans="2:5" ht="15" x14ac:dyDescent="0.2">
      <c r="B296" s="8"/>
      <c r="C296" s="224" t="s">
        <v>49</v>
      </c>
      <c r="D296" s="225"/>
      <c r="E296" s="28"/>
    </row>
    <row r="297" spans="2:5" ht="15" x14ac:dyDescent="0.2">
      <c r="B297" s="8"/>
      <c r="C297" s="9" t="s">
        <v>0</v>
      </c>
      <c r="D297" s="10">
        <v>62.669469999999997</v>
      </c>
      <c r="E297" s="28"/>
    </row>
    <row r="298" spans="2:5" ht="15" x14ac:dyDescent="0.2">
      <c r="B298" s="8"/>
      <c r="C298" s="11" t="s">
        <v>3</v>
      </c>
      <c r="D298" s="10">
        <v>62.669469999999997</v>
      </c>
      <c r="E298" s="28"/>
    </row>
    <row r="299" spans="2:5" ht="15" x14ac:dyDescent="0.2">
      <c r="B299" s="8"/>
      <c r="C299" s="16" t="s">
        <v>10</v>
      </c>
      <c r="D299" s="17">
        <v>1.6185400000000001</v>
      </c>
      <c r="E299" s="28"/>
    </row>
    <row r="300" spans="2:5" ht="15" x14ac:dyDescent="0.2">
      <c r="B300" s="8"/>
      <c r="C300" s="19" t="s">
        <v>12</v>
      </c>
      <c r="D300" s="18">
        <v>1.6185400000000001</v>
      </c>
      <c r="E300" s="28"/>
    </row>
    <row r="301" spans="2:5" ht="15" x14ac:dyDescent="0.2">
      <c r="B301" s="8"/>
      <c r="C301" s="24" t="s">
        <v>17</v>
      </c>
      <c r="D301" s="17">
        <v>122.95780000000001</v>
      </c>
      <c r="E301" s="28"/>
    </row>
    <row r="302" spans="2:5" ht="15" x14ac:dyDescent="0.2">
      <c r="B302" s="8"/>
      <c r="C302" s="13" t="s">
        <v>24</v>
      </c>
      <c r="D302" s="18">
        <v>62.669469999999997</v>
      </c>
      <c r="E302" s="28"/>
    </row>
    <row r="303" spans="2:5" ht="15" x14ac:dyDescent="0.2">
      <c r="B303" s="8"/>
      <c r="C303" s="20" t="s">
        <v>0</v>
      </c>
      <c r="D303" s="10">
        <v>62.669469999999997</v>
      </c>
      <c r="E303" s="28"/>
    </row>
    <row r="304" spans="2:5" ht="15" x14ac:dyDescent="0.2">
      <c r="B304" s="8"/>
      <c r="C304" s="13" t="s">
        <v>26</v>
      </c>
      <c r="D304" s="18">
        <v>124.57634</v>
      </c>
      <c r="E304" s="28"/>
    </row>
    <row r="305" spans="2:5" ht="15" x14ac:dyDescent="0.2">
      <c r="B305" s="8"/>
      <c r="C305" s="25" t="s">
        <v>10</v>
      </c>
      <c r="D305" s="17">
        <v>1.6185400000000001</v>
      </c>
      <c r="E305" s="28"/>
    </row>
    <row r="306" spans="2:5" ht="15" x14ac:dyDescent="0.2">
      <c r="B306" s="8"/>
      <c r="C306" s="25" t="s">
        <v>17</v>
      </c>
      <c r="D306" s="17">
        <v>122.95780000000001</v>
      </c>
      <c r="E306" s="28"/>
    </row>
    <row r="307" spans="2:5" ht="15" x14ac:dyDescent="0.2">
      <c r="B307" s="8"/>
      <c r="C307" s="27" t="s">
        <v>28</v>
      </c>
      <c r="D307" s="23">
        <v>-61.906869999999998</v>
      </c>
      <c r="E307" s="28"/>
    </row>
    <row r="308" spans="2:5" ht="15" x14ac:dyDescent="0.2">
      <c r="B308" s="8"/>
      <c r="C308" s="27" t="s">
        <v>29</v>
      </c>
      <c r="D308" s="23">
        <v>3547.3928900000001</v>
      </c>
      <c r="E308" s="28"/>
    </row>
    <row r="309" spans="2:5" ht="15" x14ac:dyDescent="0.2">
      <c r="B309" s="8"/>
      <c r="C309" s="27" t="s">
        <v>30</v>
      </c>
      <c r="D309" s="23">
        <v>3485.4860199999998</v>
      </c>
      <c r="E309" s="28"/>
    </row>
    <row r="310" spans="2:5" ht="15" x14ac:dyDescent="0.2">
      <c r="B310" s="8"/>
      <c r="C310" s="13" t="s">
        <v>32</v>
      </c>
      <c r="D310" s="7">
        <v>28</v>
      </c>
      <c r="E310" s="28"/>
    </row>
    <row r="311" spans="2:5" ht="15" x14ac:dyDescent="0.2">
      <c r="B311" s="8"/>
      <c r="C311" s="15" t="s">
        <v>33</v>
      </c>
      <c r="D311" s="7">
        <v>16</v>
      </c>
      <c r="E311" s="28"/>
    </row>
    <row r="312" spans="2:5" ht="15" x14ac:dyDescent="0.2">
      <c r="B312" s="8"/>
      <c r="C312" s="15" t="s">
        <v>34</v>
      </c>
      <c r="D312" s="7">
        <v>12</v>
      </c>
      <c r="E312" s="28"/>
    </row>
    <row r="313" spans="2:5" ht="15" x14ac:dyDescent="0.2">
      <c r="B313" s="8"/>
      <c r="C313" s="224" t="s">
        <v>50</v>
      </c>
      <c r="D313" s="225"/>
      <c r="E313" s="28"/>
    </row>
    <row r="314" spans="2:5" ht="15" x14ac:dyDescent="0.2">
      <c r="B314" s="8"/>
      <c r="C314" s="9" t="s">
        <v>0</v>
      </c>
      <c r="D314" s="10">
        <v>6128.84303</v>
      </c>
      <c r="E314" s="28"/>
    </row>
    <row r="315" spans="2:5" ht="15" x14ac:dyDescent="0.2">
      <c r="B315" s="8"/>
      <c r="C315" s="11" t="s">
        <v>3</v>
      </c>
      <c r="D315" s="10">
        <v>6128.84303</v>
      </c>
      <c r="E315" s="28"/>
    </row>
    <row r="316" spans="2:5" ht="15" x14ac:dyDescent="0.2">
      <c r="B316" s="8"/>
      <c r="C316" s="16" t="s">
        <v>10</v>
      </c>
      <c r="D316" s="17">
        <v>4854.9520899999998</v>
      </c>
      <c r="E316" s="28"/>
    </row>
    <row r="317" spans="2:5" ht="15" x14ac:dyDescent="0.2">
      <c r="B317" s="8"/>
      <c r="C317" s="19" t="s">
        <v>11</v>
      </c>
      <c r="D317" s="18">
        <v>2131.8272200000001</v>
      </c>
      <c r="E317" s="28"/>
    </row>
    <row r="318" spans="2:5" ht="15" x14ac:dyDescent="0.2">
      <c r="B318" s="8"/>
      <c r="C318" s="19" t="s">
        <v>12</v>
      </c>
      <c r="D318" s="18">
        <v>1872.8890100000001</v>
      </c>
      <c r="E318" s="28"/>
    </row>
    <row r="319" spans="2:5" ht="15" x14ac:dyDescent="0.2">
      <c r="B319" s="8"/>
      <c r="C319" s="11" t="s">
        <v>2</v>
      </c>
      <c r="D319" s="10">
        <v>620</v>
      </c>
      <c r="E319" s="28"/>
    </row>
    <row r="320" spans="2:5" ht="15" x14ac:dyDescent="0.2">
      <c r="B320" s="8"/>
      <c r="C320" s="19" t="s">
        <v>15</v>
      </c>
      <c r="D320" s="18">
        <v>73.626260000000002</v>
      </c>
      <c r="E320" s="28"/>
    </row>
    <row r="321" spans="2:5" ht="15" x14ac:dyDescent="0.2">
      <c r="B321" s="8"/>
      <c r="C321" s="19" t="s">
        <v>16</v>
      </c>
      <c r="D321" s="18">
        <v>156.6096</v>
      </c>
      <c r="E321" s="28"/>
    </row>
    <row r="322" spans="2:5" ht="15" x14ac:dyDescent="0.2">
      <c r="B322" s="8"/>
      <c r="C322" s="24" t="s">
        <v>17</v>
      </c>
      <c r="D322" s="17">
        <v>790.67795000000001</v>
      </c>
      <c r="E322" s="28"/>
    </row>
    <row r="323" spans="2:5" ht="15" x14ac:dyDescent="0.2">
      <c r="B323" s="8"/>
      <c r="C323" s="13" t="s">
        <v>24</v>
      </c>
      <c r="D323" s="18">
        <v>6128.84303</v>
      </c>
      <c r="E323" s="28"/>
    </row>
    <row r="324" spans="2:5" ht="15" x14ac:dyDescent="0.2">
      <c r="B324" s="8"/>
      <c r="C324" s="20" t="s">
        <v>0</v>
      </c>
      <c r="D324" s="10">
        <v>6128.84303</v>
      </c>
      <c r="E324" s="28"/>
    </row>
    <row r="325" spans="2:5" ht="15" x14ac:dyDescent="0.2">
      <c r="B325" s="8"/>
      <c r="C325" s="13" t="s">
        <v>26</v>
      </c>
      <c r="D325" s="18">
        <v>5645.63004</v>
      </c>
      <c r="E325" s="28"/>
    </row>
    <row r="326" spans="2:5" ht="15" x14ac:dyDescent="0.2">
      <c r="B326" s="8"/>
      <c r="C326" s="25" t="s">
        <v>10</v>
      </c>
      <c r="D326" s="17">
        <v>4854.9520899999998</v>
      </c>
      <c r="E326" s="28"/>
    </row>
    <row r="327" spans="2:5" ht="15" x14ac:dyDescent="0.2">
      <c r="B327" s="8"/>
      <c r="C327" s="25" t="s">
        <v>17</v>
      </c>
      <c r="D327" s="17">
        <v>790.67795000000001</v>
      </c>
      <c r="E327" s="28"/>
    </row>
    <row r="328" spans="2:5" ht="15" x14ac:dyDescent="0.2">
      <c r="B328" s="8"/>
      <c r="C328" s="27" t="s">
        <v>28</v>
      </c>
      <c r="D328" s="23">
        <v>483.21298999999999</v>
      </c>
      <c r="E328" s="28"/>
    </row>
    <row r="329" spans="2:5" ht="15" x14ac:dyDescent="0.2">
      <c r="B329" s="8"/>
      <c r="C329" s="27" t="s">
        <v>29</v>
      </c>
      <c r="D329" s="23">
        <v>26567.635060000001</v>
      </c>
      <c r="E329" s="28"/>
    </row>
    <row r="330" spans="2:5" ht="15" x14ac:dyDescent="0.2">
      <c r="B330" s="8"/>
      <c r="C330" s="27" t="s">
        <v>30</v>
      </c>
      <c r="D330" s="23">
        <v>27050.848050000001</v>
      </c>
      <c r="E330" s="28"/>
    </row>
    <row r="331" spans="2:5" ht="15" x14ac:dyDescent="0.2">
      <c r="B331" s="8"/>
      <c r="C331" s="13" t="s">
        <v>32</v>
      </c>
      <c r="D331" s="7">
        <v>487</v>
      </c>
      <c r="E331" s="28"/>
    </row>
    <row r="332" spans="2:5" ht="15" x14ac:dyDescent="0.2">
      <c r="B332" s="8"/>
      <c r="C332" s="15" t="s">
        <v>33</v>
      </c>
      <c r="D332" s="7">
        <v>306</v>
      </c>
      <c r="E332" s="28"/>
    </row>
    <row r="333" spans="2:5" ht="15" x14ac:dyDescent="0.2">
      <c r="B333" s="8"/>
      <c r="C333" s="15" t="s">
        <v>34</v>
      </c>
      <c r="D333" s="7">
        <v>181</v>
      </c>
      <c r="E333" s="28"/>
    </row>
    <row r="334" spans="2:5" ht="15" x14ac:dyDescent="0.2">
      <c r="B334" s="8"/>
      <c r="C334" s="224" t="s">
        <v>51</v>
      </c>
      <c r="D334" s="225"/>
      <c r="E334" s="28"/>
    </row>
    <row r="335" spans="2:5" ht="15" x14ac:dyDescent="0.2">
      <c r="B335" s="8"/>
      <c r="C335" s="9" t="s">
        <v>0</v>
      </c>
      <c r="D335" s="10">
        <v>7072.5655500000003</v>
      </c>
      <c r="E335" s="28"/>
    </row>
    <row r="336" spans="2:5" ht="15" x14ac:dyDescent="0.2">
      <c r="B336" s="8"/>
      <c r="C336" s="11" t="s">
        <v>3</v>
      </c>
      <c r="D336" s="10">
        <v>7072.5655500000003</v>
      </c>
      <c r="E336" s="28"/>
    </row>
    <row r="337" spans="2:5" ht="15" x14ac:dyDescent="0.2">
      <c r="B337" s="8"/>
      <c r="C337" s="16" t="s">
        <v>10</v>
      </c>
      <c r="D337" s="17">
        <v>2108.8526099999999</v>
      </c>
      <c r="E337" s="28"/>
    </row>
    <row r="338" spans="2:5" ht="15" x14ac:dyDescent="0.2">
      <c r="B338" s="8"/>
      <c r="C338" s="19" t="s">
        <v>11</v>
      </c>
      <c r="D338" s="18">
        <v>684.03300000000002</v>
      </c>
      <c r="E338" s="28"/>
    </row>
    <row r="339" spans="2:5" ht="15" x14ac:dyDescent="0.2">
      <c r="B339" s="8"/>
      <c r="C339" s="19" t="s">
        <v>12</v>
      </c>
      <c r="D339" s="18">
        <v>690.46512000000007</v>
      </c>
      <c r="E339" s="28"/>
    </row>
    <row r="340" spans="2:5" ht="15" x14ac:dyDescent="0.2">
      <c r="B340" s="8"/>
      <c r="C340" s="11" t="s">
        <v>2</v>
      </c>
      <c r="D340" s="10">
        <v>681</v>
      </c>
      <c r="E340" s="28"/>
    </row>
    <row r="341" spans="2:5" ht="15" x14ac:dyDescent="0.2">
      <c r="B341" s="8"/>
      <c r="C341" s="19" t="s">
        <v>15</v>
      </c>
      <c r="D341" s="18">
        <v>13.584</v>
      </c>
      <c r="E341" s="28"/>
    </row>
    <row r="342" spans="2:5" ht="15" x14ac:dyDescent="0.2">
      <c r="B342" s="8"/>
      <c r="C342" s="19" t="s">
        <v>16</v>
      </c>
      <c r="D342" s="18">
        <v>39.770490000000002</v>
      </c>
      <c r="E342" s="28"/>
    </row>
    <row r="343" spans="2:5" ht="15" x14ac:dyDescent="0.2">
      <c r="B343" s="8"/>
      <c r="C343" s="24" t="s">
        <v>17</v>
      </c>
      <c r="D343" s="17">
        <v>19.190000000000001</v>
      </c>
      <c r="E343" s="28"/>
    </row>
    <row r="344" spans="2:5" ht="15" x14ac:dyDescent="0.2">
      <c r="B344" s="8"/>
      <c r="C344" s="13" t="s">
        <v>24</v>
      </c>
      <c r="D344" s="18">
        <v>7072.5655500000003</v>
      </c>
      <c r="E344" s="28"/>
    </row>
    <row r="345" spans="2:5" ht="15" x14ac:dyDescent="0.2">
      <c r="B345" s="8"/>
      <c r="C345" s="20" t="s">
        <v>0</v>
      </c>
      <c r="D345" s="10">
        <v>7072.5655500000003</v>
      </c>
      <c r="E345" s="28"/>
    </row>
    <row r="346" spans="2:5" ht="15" x14ac:dyDescent="0.2">
      <c r="B346" s="8"/>
      <c r="C346" s="13" t="s">
        <v>26</v>
      </c>
      <c r="D346" s="18">
        <v>2128.04261</v>
      </c>
      <c r="E346" s="28"/>
    </row>
    <row r="347" spans="2:5" ht="15" x14ac:dyDescent="0.2">
      <c r="B347" s="8"/>
      <c r="C347" s="25" t="s">
        <v>10</v>
      </c>
      <c r="D347" s="17">
        <v>2108.8526099999999</v>
      </c>
      <c r="E347" s="28"/>
    </row>
    <row r="348" spans="2:5" ht="15" x14ac:dyDescent="0.2">
      <c r="B348" s="8"/>
      <c r="C348" s="25" t="s">
        <v>17</v>
      </c>
      <c r="D348" s="17">
        <v>19.190000000000001</v>
      </c>
      <c r="E348" s="28"/>
    </row>
    <row r="349" spans="2:5" ht="15" x14ac:dyDescent="0.2">
      <c r="B349" s="8"/>
      <c r="C349" s="27" t="s">
        <v>28</v>
      </c>
      <c r="D349" s="23">
        <v>4944.5229399999998</v>
      </c>
      <c r="E349" s="28"/>
    </row>
    <row r="350" spans="2:5" ht="15" x14ac:dyDescent="0.2">
      <c r="B350" s="8"/>
      <c r="C350" s="27" t="s">
        <v>29</v>
      </c>
      <c r="D350" s="23">
        <v>21425.288349999999</v>
      </c>
      <c r="E350" s="28"/>
    </row>
    <row r="351" spans="2:5" ht="15" x14ac:dyDescent="0.2">
      <c r="B351" s="8"/>
      <c r="C351" s="27" t="s">
        <v>30</v>
      </c>
      <c r="D351" s="23">
        <v>26369.811290000001</v>
      </c>
      <c r="E351" s="28"/>
    </row>
    <row r="352" spans="2:5" ht="15" x14ac:dyDescent="0.2">
      <c r="B352" s="8"/>
      <c r="C352" s="13" t="s">
        <v>32</v>
      </c>
      <c r="D352" s="7">
        <v>106</v>
      </c>
      <c r="E352" s="28"/>
    </row>
    <row r="353" spans="2:5" ht="15" x14ac:dyDescent="0.2">
      <c r="B353" s="8"/>
      <c r="C353" s="15" t="s">
        <v>33</v>
      </c>
      <c r="D353" s="7">
        <v>64</v>
      </c>
      <c r="E353" s="28"/>
    </row>
    <row r="354" spans="2:5" ht="15" x14ac:dyDescent="0.2">
      <c r="B354" s="8"/>
      <c r="C354" s="15" t="s">
        <v>34</v>
      </c>
      <c r="D354" s="7">
        <v>42</v>
      </c>
      <c r="E354" s="28"/>
    </row>
    <row r="355" spans="2:5" ht="15" x14ac:dyDescent="0.2">
      <c r="B355" s="8"/>
      <c r="C355" s="224" t="s">
        <v>52</v>
      </c>
      <c r="D355" s="225"/>
      <c r="E355" s="28"/>
    </row>
    <row r="356" spans="2:5" ht="15" x14ac:dyDescent="0.2">
      <c r="B356" s="8"/>
      <c r="C356" s="9" t="s">
        <v>0</v>
      </c>
      <c r="D356" s="10">
        <v>90.875050000000002</v>
      </c>
      <c r="E356" s="28"/>
    </row>
    <row r="357" spans="2:5" ht="15" x14ac:dyDescent="0.2">
      <c r="B357" s="8"/>
      <c r="C357" s="11" t="s">
        <v>3</v>
      </c>
      <c r="D357" s="10">
        <v>90.875050000000002</v>
      </c>
      <c r="E357" s="28"/>
    </row>
    <row r="358" spans="2:5" ht="15" x14ac:dyDescent="0.2">
      <c r="B358" s="8"/>
      <c r="C358" s="16" t="s">
        <v>10</v>
      </c>
      <c r="D358" s="17">
        <v>124.37585</v>
      </c>
      <c r="E358" s="28"/>
    </row>
    <row r="359" spans="2:5" ht="15" x14ac:dyDescent="0.2">
      <c r="B359" s="8"/>
      <c r="C359" s="19" t="s">
        <v>12</v>
      </c>
      <c r="D359" s="18">
        <v>124.02325</v>
      </c>
      <c r="E359" s="28"/>
    </row>
    <row r="360" spans="2:5" ht="15" x14ac:dyDescent="0.2">
      <c r="B360" s="8"/>
      <c r="C360" s="19" t="s">
        <v>16</v>
      </c>
      <c r="D360" s="18">
        <v>0.35260000000000002</v>
      </c>
      <c r="E360" s="28"/>
    </row>
    <row r="361" spans="2:5" ht="15" x14ac:dyDescent="0.2">
      <c r="B361" s="8"/>
      <c r="C361" s="24" t="s">
        <v>17</v>
      </c>
      <c r="D361" s="17">
        <v>4.4989999999999997</v>
      </c>
      <c r="E361" s="28"/>
    </row>
    <row r="362" spans="2:5" ht="15" x14ac:dyDescent="0.2">
      <c r="B362" s="8"/>
      <c r="C362" s="13" t="s">
        <v>24</v>
      </c>
      <c r="D362" s="18">
        <v>90.875050000000002</v>
      </c>
      <c r="E362" s="28"/>
    </row>
    <row r="363" spans="2:5" ht="15" x14ac:dyDescent="0.2">
      <c r="B363" s="8"/>
      <c r="C363" s="20" t="s">
        <v>0</v>
      </c>
      <c r="D363" s="10">
        <v>90.875050000000002</v>
      </c>
      <c r="E363" s="28"/>
    </row>
    <row r="364" spans="2:5" ht="15" x14ac:dyDescent="0.2">
      <c r="B364" s="8"/>
      <c r="C364" s="13" t="s">
        <v>26</v>
      </c>
      <c r="D364" s="18">
        <v>128.87485000000001</v>
      </c>
      <c r="E364" s="28"/>
    </row>
    <row r="365" spans="2:5" ht="15" x14ac:dyDescent="0.2">
      <c r="B365" s="8"/>
      <c r="C365" s="25" t="s">
        <v>10</v>
      </c>
      <c r="D365" s="17">
        <v>124.37585</v>
      </c>
      <c r="E365" s="28"/>
    </row>
    <row r="366" spans="2:5" ht="15" x14ac:dyDescent="0.2">
      <c r="B366" s="8"/>
      <c r="C366" s="25" t="s">
        <v>17</v>
      </c>
      <c r="D366" s="17">
        <v>4.4989999999999997</v>
      </c>
      <c r="E366" s="28"/>
    </row>
    <row r="367" spans="2:5" ht="15" x14ac:dyDescent="0.2">
      <c r="B367" s="8"/>
      <c r="C367" s="27" t="s">
        <v>28</v>
      </c>
      <c r="D367" s="23">
        <v>-37.9998</v>
      </c>
      <c r="E367" s="28"/>
    </row>
    <row r="368" spans="2:5" ht="15" x14ac:dyDescent="0.2">
      <c r="B368" s="8"/>
      <c r="C368" s="27" t="s">
        <v>29</v>
      </c>
      <c r="D368" s="23">
        <v>536.87723000000005</v>
      </c>
      <c r="E368" s="28"/>
    </row>
    <row r="369" spans="2:5" ht="15" x14ac:dyDescent="0.2">
      <c r="B369" s="8"/>
      <c r="C369" s="27" t="s">
        <v>30</v>
      </c>
      <c r="D369" s="23">
        <v>498.87743</v>
      </c>
      <c r="E369" s="28"/>
    </row>
    <row r="370" spans="2:5" ht="15" x14ac:dyDescent="0.2">
      <c r="B370" s="8"/>
      <c r="C370" s="13" t="s">
        <v>32</v>
      </c>
      <c r="D370" s="7">
        <v>38</v>
      </c>
      <c r="E370" s="28"/>
    </row>
    <row r="371" spans="2:5" ht="15" x14ac:dyDescent="0.2">
      <c r="B371" s="8"/>
      <c r="C371" s="15" t="s">
        <v>33</v>
      </c>
      <c r="D371" s="7">
        <v>29</v>
      </c>
      <c r="E371" s="28"/>
    </row>
    <row r="372" spans="2:5" ht="15" x14ac:dyDescent="0.2">
      <c r="B372" s="8"/>
      <c r="C372" s="15" t="s">
        <v>34</v>
      </c>
      <c r="D372" s="7">
        <v>9</v>
      </c>
      <c r="E372" s="28"/>
    </row>
    <row r="373" spans="2:5" ht="15" x14ac:dyDescent="0.2">
      <c r="B373" s="8"/>
      <c r="C373" s="224" t="s">
        <v>53</v>
      </c>
      <c r="D373" s="225"/>
      <c r="E373" s="28"/>
    </row>
    <row r="374" spans="2:5" ht="15" x14ac:dyDescent="0.2">
      <c r="B374" s="8"/>
      <c r="C374" s="9" t="s">
        <v>0</v>
      </c>
      <c r="D374" s="10">
        <v>15.43825</v>
      </c>
      <c r="E374" s="28"/>
    </row>
    <row r="375" spans="2:5" ht="15" x14ac:dyDescent="0.2">
      <c r="B375" s="8"/>
      <c r="C375" s="11" t="s">
        <v>3</v>
      </c>
      <c r="D375" s="10">
        <v>15.43825</v>
      </c>
      <c r="E375" s="28"/>
    </row>
    <row r="376" spans="2:5" ht="15" x14ac:dyDescent="0.2">
      <c r="B376" s="8"/>
      <c r="C376" s="16" t="s">
        <v>10</v>
      </c>
      <c r="D376" s="17">
        <v>11.64298</v>
      </c>
      <c r="E376" s="28"/>
    </row>
    <row r="377" spans="2:5" ht="15" x14ac:dyDescent="0.2">
      <c r="B377" s="8"/>
      <c r="C377" s="19" t="s">
        <v>12</v>
      </c>
      <c r="D377" s="18">
        <v>8.6429799999999997</v>
      </c>
      <c r="E377" s="28"/>
    </row>
    <row r="378" spans="2:5" ht="15" x14ac:dyDescent="0.2">
      <c r="B378" s="8"/>
      <c r="C378" s="19" t="s">
        <v>16</v>
      </c>
      <c r="D378" s="18">
        <v>3</v>
      </c>
      <c r="E378" s="28"/>
    </row>
    <row r="379" spans="2:5" ht="15" x14ac:dyDescent="0.2">
      <c r="B379" s="8"/>
      <c r="C379" s="24" t="s">
        <v>17</v>
      </c>
      <c r="D379" s="17">
        <v>4.274</v>
      </c>
      <c r="E379" s="28"/>
    </row>
    <row r="380" spans="2:5" ht="15" x14ac:dyDescent="0.2">
      <c r="B380" s="8"/>
      <c r="C380" s="13" t="s">
        <v>24</v>
      </c>
      <c r="D380" s="18">
        <v>15.43825</v>
      </c>
      <c r="E380" s="28"/>
    </row>
    <row r="381" spans="2:5" ht="15" x14ac:dyDescent="0.2">
      <c r="B381" s="8"/>
      <c r="C381" s="20" t="s">
        <v>0</v>
      </c>
      <c r="D381" s="10">
        <v>15.43825</v>
      </c>
      <c r="E381" s="28"/>
    </row>
    <row r="382" spans="2:5" ht="15" x14ac:dyDescent="0.2">
      <c r="B382" s="8"/>
      <c r="C382" s="13" t="s">
        <v>26</v>
      </c>
      <c r="D382" s="18">
        <v>15.916979999999999</v>
      </c>
      <c r="E382" s="28"/>
    </row>
    <row r="383" spans="2:5" ht="15" x14ac:dyDescent="0.2">
      <c r="B383" s="8"/>
      <c r="C383" s="25" t="s">
        <v>10</v>
      </c>
      <c r="D383" s="17">
        <v>11.64298</v>
      </c>
      <c r="E383" s="28"/>
    </row>
    <row r="384" spans="2:5" ht="15" x14ac:dyDescent="0.2">
      <c r="B384" s="8"/>
      <c r="C384" s="25" t="s">
        <v>17</v>
      </c>
      <c r="D384" s="17">
        <v>4.274</v>
      </c>
      <c r="E384" s="28"/>
    </row>
    <row r="385" spans="2:5" ht="15" x14ac:dyDescent="0.2">
      <c r="B385" s="8"/>
      <c r="C385" s="27" t="s">
        <v>28</v>
      </c>
      <c r="D385" s="23">
        <v>-0.47872999999999999</v>
      </c>
      <c r="E385" s="28"/>
    </row>
    <row r="386" spans="2:5" ht="15" x14ac:dyDescent="0.2">
      <c r="B386" s="8"/>
      <c r="C386" s="27" t="s">
        <v>29</v>
      </c>
      <c r="D386" s="23">
        <v>92.926209999999998</v>
      </c>
      <c r="E386" s="28"/>
    </row>
    <row r="387" spans="2:5" ht="15" x14ac:dyDescent="0.2">
      <c r="B387" s="8"/>
      <c r="C387" s="27" t="s">
        <v>30</v>
      </c>
      <c r="D387" s="23">
        <v>92.447479999999999</v>
      </c>
      <c r="E387" s="28"/>
    </row>
    <row r="388" spans="2:5" ht="15" x14ac:dyDescent="0.2">
      <c r="B388" s="8"/>
      <c r="C388" s="13" t="s">
        <v>32</v>
      </c>
      <c r="D388" s="7">
        <v>42</v>
      </c>
      <c r="E388" s="28"/>
    </row>
    <row r="389" spans="2:5" ht="15" x14ac:dyDescent="0.2">
      <c r="B389" s="8"/>
      <c r="C389" s="15" t="s">
        <v>33</v>
      </c>
      <c r="D389" s="7">
        <v>10</v>
      </c>
      <c r="E389" s="28"/>
    </row>
    <row r="390" spans="2:5" ht="15" x14ac:dyDescent="0.2">
      <c r="B390" s="8"/>
      <c r="C390" s="15" t="s">
        <v>34</v>
      </c>
      <c r="D390" s="7">
        <v>32</v>
      </c>
      <c r="E390" s="28"/>
    </row>
    <row r="391" spans="2:5" ht="15" x14ac:dyDescent="0.2">
      <c r="B391" s="8"/>
      <c r="C391" s="224" t="s">
        <v>54</v>
      </c>
      <c r="D391" s="225"/>
      <c r="E391" s="28"/>
    </row>
    <row r="392" spans="2:5" ht="15" x14ac:dyDescent="0.2">
      <c r="B392" s="8"/>
      <c r="C392" s="9" t="s">
        <v>0</v>
      </c>
      <c r="D392" s="10">
        <v>1286.28892</v>
      </c>
      <c r="E392" s="28"/>
    </row>
    <row r="393" spans="2:5" ht="15" x14ac:dyDescent="0.2">
      <c r="B393" s="8"/>
      <c r="C393" s="11" t="s">
        <v>3</v>
      </c>
      <c r="D393" s="10">
        <v>1286.28892</v>
      </c>
      <c r="E393" s="28"/>
    </row>
    <row r="394" spans="2:5" ht="15" x14ac:dyDescent="0.2">
      <c r="B394" s="8"/>
      <c r="C394" s="16" t="s">
        <v>10</v>
      </c>
      <c r="D394" s="17">
        <v>484.71301000000005</v>
      </c>
      <c r="E394" s="28"/>
    </row>
    <row r="395" spans="2:5" ht="15" x14ac:dyDescent="0.2">
      <c r="B395" s="8"/>
      <c r="C395" s="19" t="s">
        <v>11</v>
      </c>
      <c r="D395" s="18">
        <v>237.566</v>
      </c>
      <c r="E395" s="28"/>
    </row>
    <row r="396" spans="2:5" ht="15" x14ac:dyDescent="0.2">
      <c r="B396" s="8"/>
      <c r="C396" s="19" t="s">
        <v>12</v>
      </c>
      <c r="D396" s="18">
        <v>117.42486</v>
      </c>
      <c r="E396" s="28"/>
    </row>
    <row r="397" spans="2:5" ht="15" x14ac:dyDescent="0.2">
      <c r="B397" s="8"/>
      <c r="C397" s="11" t="s">
        <v>2</v>
      </c>
      <c r="D397" s="10">
        <v>128.61859000000001</v>
      </c>
      <c r="E397" s="28"/>
    </row>
    <row r="398" spans="2:5" ht="15" x14ac:dyDescent="0.2">
      <c r="B398" s="8"/>
      <c r="C398" s="19" t="s">
        <v>15</v>
      </c>
      <c r="D398" s="18">
        <v>0.875</v>
      </c>
      <c r="E398" s="28"/>
    </row>
    <row r="399" spans="2:5" ht="15" x14ac:dyDescent="0.2">
      <c r="B399" s="8"/>
      <c r="C399" s="19" t="s">
        <v>16</v>
      </c>
      <c r="D399" s="18">
        <v>0.22856000000000001</v>
      </c>
      <c r="E399" s="28"/>
    </row>
    <row r="400" spans="2:5" ht="15" x14ac:dyDescent="0.2">
      <c r="B400" s="8"/>
      <c r="C400" s="13" t="s">
        <v>24</v>
      </c>
      <c r="D400" s="18">
        <v>1286.28892</v>
      </c>
      <c r="E400" s="28"/>
    </row>
    <row r="401" spans="2:5" ht="15" x14ac:dyDescent="0.2">
      <c r="B401" s="8"/>
      <c r="C401" s="20" t="s">
        <v>0</v>
      </c>
      <c r="D401" s="10">
        <v>1286.28892</v>
      </c>
      <c r="E401" s="28"/>
    </row>
    <row r="402" spans="2:5" ht="15" x14ac:dyDescent="0.2">
      <c r="B402" s="8"/>
      <c r="C402" s="13" t="s">
        <v>26</v>
      </c>
      <c r="D402" s="18">
        <v>484.71301</v>
      </c>
      <c r="E402" s="28"/>
    </row>
    <row r="403" spans="2:5" ht="15" x14ac:dyDescent="0.2">
      <c r="B403" s="8"/>
      <c r="C403" s="25" t="s">
        <v>10</v>
      </c>
      <c r="D403" s="17">
        <v>484.71301</v>
      </c>
      <c r="E403" s="28"/>
    </row>
    <row r="404" spans="2:5" ht="15" x14ac:dyDescent="0.2">
      <c r="B404" s="8"/>
      <c r="C404" s="27" t="s">
        <v>28</v>
      </c>
      <c r="D404" s="23">
        <v>801.57591000000002</v>
      </c>
      <c r="E404" s="28"/>
    </row>
    <row r="405" spans="2:5" ht="15" x14ac:dyDescent="0.2">
      <c r="B405" s="8"/>
      <c r="C405" s="27" t="s">
        <v>29</v>
      </c>
      <c r="D405" s="23">
        <v>11651.95686</v>
      </c>
      <c r="E405" s="28"/>
    </row>
    <row r="406" spans="2:5" ht="15" x14ac:dyDescent="0.2">
      <c r="B406" s="8"/>
      <c r="C406" s="27" t="s">
        <v>30</v>
      </c>
      <c r="D406" s="23">
        <v>12453.53277</v>
      </c>
      <c r="E406" s="28"/>
    </row>
    <row r="407" spans="2:5" ht="15" x14ac:dyDescent="0.2">
      <c r="B407" s="8"/>
      <c r="C407" s="13" t="s">
        <v>32</v>
      </c>
      <c r="D407" s="7">
        <v>17</v>
      </c>
      <c r="E407" s="28"/>
    </row>
    <row r="408" spans="2:5" ht="15" x14ac:dyDescent="0.2">
      <c r="B408" s="8"/>
      <c r="C408" s="15" t="s">
        <v>33</v>
      </c>
      <c r="D408" s="7">
        <v>16</v>
      </c>
      <c r="E408" s="28"/>
    </row>
    <row r="409" spans="2:5" ht="15" x14ac:dyDescent="0.2">
      <c r="B409" s="8"/>
      <c r="C409" s="15" t="s">
        <v>34</v>
      </c>
      <c r="D409" s="7">
        <v>1</v>
      </c>
      <c r="E409" s="28"/>
    </row>
    <row r="410" spans="2:5" ht="15" x14ac:dyDescent="0.2">
      <c r="B410" s="8"/>
      <c r="C410" s="224" t="s">
        <v>55</v>
      </c>
      <c r="D410" s="225"/>
      <c r="E410" s="28"/>
    </row>
    <row r="411" spans="2:5" ht="15" x14ac:dyDescent="0.2">
      <c r="B411" s="8"/>
      <c r="C411" s="9" t="s">
        <v>0</v>
      </c>
      <c r="D411" s="10">
        <v>28293.540960000002</v>
      </c>
      <c r="E411" s="28"/>
    </row>
    <row r="412" spans="2:5" ht="15" x14ac:dyDescent="0.2">
      <c r="B412" s="8"/>
      <c r="C412" s="11" t="s">
        <v>2</v>
      </c>
      <c r="D412" s="10">
        <v>1923.00901</v>
      </c>
      <c r="E412" s="28"/>
    </row>
    <row r="413" spans="2:5" ht="15" x14ac:dyDescent="0.2">
      <c r="B413" s="8"/>
      <c r="C413" s="11" t="s">
        <v>3</v>
      </c>
      <c r="D413" s="10">
        <v>26370.531950000001</v>
      </c>
      <c r="E413" s="28"/>
    </row>
    <row r="414" spans="2:5" ht="15" x14ac:dyDescent="0.2">
      <c r="B414" s="8"/>
      <c r="C414" s="9" t="s">
        <v>5</v>
      </c>
      <c r="D414" s="10">
        <v>6449.4870000000001</v>
      </c>
      <c r="E414" s="28"/>
    </row>
    <row r="415" spans="2:5" ht="15" x14ac:dyDescent="0.2">
      <c r="B415" s="8"/>
      <c r="C415" s="16" t="s">
        <v>10</v>
      </c>
      <c r="D415" s="17">
        <v>6979.2653600000003</v>
      </c>
      <c r="E415" s="28"/>
    </row>
    <row r="416" spans="2:5" ht="15" x14ac:dyDescent="0.2">
      <c r="B416" s="8"/>
      <c r="C416" s="19" t="s">
        <v>11</v>
      </c>
      <c r="D416" s="18">
        <v>1030.22444</v>
      </c>
      <c r="E416" s="28"/>
    </row>
    <row r="417" spans="2:5" ht="15" x14ac:dyDescent="0.2">
      <c r="B417" s="8"/>
      <c r="C417" s="19" t="s">
        <v>12</v>
      </c>
      <c r="D417" s="18">
        <v>1276.1525900000001</v>
      </c>
      <c r="E417" s="28"/>
    </row>
    <row r="418" spans="2:5" ht="15" x14ac:dyDescent="0.2">
      <c r="B418" s="8"/>
      <c r="C418" s="19" t="s">
        <v>13</v>
      </c>
      <c r="D418" s="18">
        <v>4079.0445399999999</v>
      </c>
      <c r="E418" s="28"/>
    </row>
    <row r="419" spans="2:5" ht="15" x14ac:dyDescent="0.2">
      <c r="B419" s="8"/>
      <c r="C419" s="11" t="s">
        <v>2</v>
      </c>
      <c r="D419" s="10">
        <v>480</v>
      </c>
      <c r="E419" s="28"/>
    </row>
    <row r="420" spans="2:5" ht="15" x14ac:dyDescent="0.2">
      <c r="B420" s="8"/>
      <c r="C420" s="19" t="s">
        <v>15</v>
      </c>
      <c r="D420" s="18">
        <v>9.4238800000000005</v>
      </c>
      <c r="E420" s="28"/>
    </row>
    <row r="421" spans="2:5" ht="15" x14ac:dyDescent="0.2">
      <c r="B421" s="8"/>
      <c r="C421" s="19" t="s">
        <v>16</v>
      </c>
      <c r="D421" s="18">
        <v>104.41991</v>
      </c>
      <c r="E421" s="28"/>
    </row>
    <row r="422" spans="2:5" ht="15" x14ac:dyDescent="0.2">
      <c r="B422" s="8"/>
      <c r="C422" s="24" t="s">
        <v>17</v>
      </c>
      <c r="D422" s="17">
        <v>9528.9725600000002</v>
      </c>
      <c r="E422" s="28"/>
    </row>
    <row r="423" spans="2:5" ht="15" x14ac:dyDescent="0.2">
      <c r="B423" s="8"/>
      <c r="C423" s="16" t="s">
        <v>21</v>
      </c>
      <c r="D423" s="17">
        <v>5238.3828599999997</v>
      </c>
      <c r="E423" s="28"/>
    </row>
    <row r="424" spans="2:5" ht="15" x14ac:dyDescent="0.2">
      <c r="B424" s="8"/>
      <c r="C424" s="13" t="s">
        <v>24</v>
      </c>
      <c r="D424" s="18">
        <v>34743.027959999999</v>
      </c>
      <c r="E424" s="28"/>
    </row>
    <row r="425" spans="2:5" ht="15" x14ac:dyDescent="0.2">
      <c r="B425" s="8"/>
      <c r="C425" s="20" t="s">
        <v>0</v>
      </c>
      <c r="D425" s="10">
        <v>28293.540959999998</v>
      </c>
      <c r="E425" s="28"/>
    </row>
    <row r="426" spans="2:5" ht="15" x14ac:dyDescent="0.2">
      <c r="B426" s="8"/>
      <c r="C426" s="21" t="s">
        <v>25</v>
      </c>
      <c r="D426" s="18">
        <v>6449.4870000000001</v>
      </c>
      <c r="E426" s="28"/>
    </row>
    <row r="427" spans="2:5" ht="15" x14ac:dyDescent="0.2">
      <c r="B427" s="8"/>
      <c r="C427" s="13" t="s">
        <v>26</v>
      </c>
      <c r="D427" s="18">
        <v>21746.620779999997</v>
      </c>
      <c r="E427" s="28"/>
    </row>
    <row r="428" spans="2:5" ht="15" x14ac:dyDescent="0.2">
      <c r="B428" s="8"/>
      <c r="C428" s="25" t="s">
        <v>10</v>
      </c>
      <c r="D428" s="17">
        <v>6979.2653600000003</v>
      </c>
      <c r="E428" s="28"/>
    </row>
    <row r="429" spans="2:5" ht="15" x14ac:dyDescent="0.2">
      <c r="B429" s="8"/>
      <c r="C429" s="25" t="s">
        <v>17</v>
      </c>
      <c r="D429" s="17">
        <v>9528.9725600000002</v>
      </c>
      <c r="E429" s="28"/>
    </row>
    <row r="430" spans="2:5" ht="15" x14ac:dyDescent="0.2">
      <c r="B430" s="8"/>
      <c r="C430" s="26" t="s">
        <v>21</v>
      </c>
      <c r="D430" s="17">
        <v>5238.3828599999997</v>
      </c>
      <c r="E430" s="28"/>
    </row>
    <row r="431" spans="2:5" ht="15" x14ac:dyDescent="0.2">
      <c r="B431" s="8"/>
      <c r="C431" s="27" t="s">
        <v>28</v>
      </c>
      <c r="D431" s="23">
        <v>12996.40718</v>
      </c>
      <c r="E431" s="28"/>
    </row>
    <row r="432" spans="2:5" ht="15" x14ac:dyDescent="0.2">
      <c r="B432" s="8"/>
      <c r="C432" s="27" t="s">
        <v>29</v>
      </c>
      <c r="D432" s="23">
        <v>187586.36309999999</v>
      </c>
      <c r="E432" s="28"/>
    </row>
    <row r="433" spans="2:5" ht="15" x14ac:dyDescent="0.2">
      <c r="B433" s="8"/>
      <c r="C433" s="27" t="s">
        <v>30</v>
      </c>
      <c r="D433" s="23">
        <v>200582.7703</v>
      </c>
      <c r="E433" s="28"/>
    </row>
    <row r="434" spans="2:5" ht="15" x14ac:dyDescent="0.2">
      <c r="B434" s="8"/>
      <c r="C434" s="13" t="s">
        <v>32</v>
      </c>
      <c r="D434" s="7">
        <v>179</v>
      </c>
      <c r="E434" s="28"/>
    </row>
    <row r="435" spans="2:5" ht="15" x14ac:dyDescent="0.2">
      <c r="B435" s="8"/>
      <c r="C435" s="15" t="s">
        <v>33</v>
      </c>
      <c r="D435" s="7">
        <v>81</v>
      </c>
      <c r="E435" s="28"/>
    </row>
    <row r="436" spans="2:5" ht="15" x14ac:dyDescent="0.2">
      <c r="B436" s="8"/>
      <c r="C436" s="15" t="s">
        <v>34</v>
      </c>
      <c r="D436" s="7">
        <v>98</v>
      </c>
      <c r="E436" s="28"/>
    </row>
    <row r="437" spans="2:5" ht="15" x14ac:dyDescent="0.2">
      <c r="B437" s="8"/>
      <c r="C437" s="224" t="s">
        <v>56</v>
      </c>
      <c r="D437" s="225"/>
      <c r="E437" s="28"/>
    </row>
    <row r="438" spans="2:5" ht="15" x14ac:dyDescent="0.2">
      <c r="B438" s="8"/>
      <c r="C438" s="9" t="s">
        <v>0</v>
      </c>
      <c r="D438" s="10">
        <v>2973.2396600000002</v>
      </c>
      <c r="E438" s="28"/>
    </row>
    <row r="439" spans="2:5" ht="15" x14ac:dyDescent="0.2">
      <c r="B439" s="8"/>
      <c r="C439" s="11" t="s">
        <v>3</v>
      </c>
      <c r="D439" s="10">
        <v>2973.2396600000002</v>
      </c>
      <c r="E439" s="28"/>
    </row>
    <row r="440" spans="2:5" ht="15" x14ac:dyDescent="0.2">
      <c r="B440" s="8"/>
      <c r="C440" s="16" t="s">
        <v>10</v>
      </c>
      <c r="D440" s="17">
        <v>741.62819000000002</v>
      </c>
      <c r="E440" s="28"/>
    </row>
    <row r="441" spans="2:5" ht="15" x14ac:dyDescent="0.2">
      <c r="B441" s="8"/>
      <c r="C441" s="19" t="s">
        <v>11</v>
      </c>
      <c r="D441" s="18">
        <v>5.0710800000000003</v>
      </c>
      <c r="E441" s="28"/>
    </row>
    <row r="442" spans="2:5" ht="15" x14ac:dyDescent="0.2">
      <c r="B442" s="8"/>
      <c r="C442" s="19" t="s">
        <v>12</v>
      </c>
      <c r="D442" s="18">
        <v>325.85277000000002</v>
      </c>
      <c r="E442" s="28"/>
    </row>
    <row r="443" spans="2:5" ht="15" x14ac:dyDescent="0.2">
      <c r="B443" s="8"/>
      <c r="C443" s="11" t="s">
        <v>2</v>
      </c>
      <c r="D443" s="10">
        <v>110</v>
      </c>
      <c r="E443" s="28"/>
    </row>
    <row r="444" spans="2:5" ht="15" x14ac:dyDescent="0.2">
      <c r="B444" s="8"/>
      <c r="C444" s="19" t="s">
        <v>15</v>
      </c>
      <c r="D444" s="18">
        <v>1.70319</v>
      </c>
      <c r="E444" s="28"/>
    </row>
    <row r="445" spans="2:5" ht="15" x14ac:dyDescent="0.2">
      <c r="B445" s="8"/>
      <c r="C445" s="19" t="s">
        <v>16</v>
      </c>
      <c r="D445" s="18">
        <v>299.00115</v>
      </c>
      <c r="E445" s="28"/>
    </row>
    <row r="446" spans="2:5" ht="15" x14ac:dyDescent="0.2">
      <c r="B446" s="8"/>
      <c r="C446" s="13" t="s">
        <v>24</v>
      </c>
      <c r="D446" s="18">
        <v>2973.2396600000002</v>
      </c>
      <c r="E446" s="28"/>
    </row>
    <row r="447" spans="2:5" ht="15" x14ac:dyDescent="0.2">
      <c r="B447" s="8"/>
      <c r="C447" s="20" t="s">
        <v>0</v>
      </c>
      <c r="D447" s="10">
        <v>2973.2396600000002</v>
      </c>
      <c r="E447" s="28"/>
    </row>
    <row r="448" spans="2:5" ht="15" x14ac:dyDescent="0.2">
      <c r="B448" s="8"/>
      <c r="C448" s="13" t="s">
        <v>26</v>
      </c>
      <c r="D448" s="18">
        <v>741.62819000000002</v>
      </c>
      <c r="E448" s="28"/>
    </row>
    <row r="449" spans="2:5" ht="15" x14ac:dyDescent="0.2">
      <c r="B449" s="8"/>
      <c r="C449" s="25" t="s">
        <v>10</v>
      </c>
      <c r="D449" s="17">
        <v>741.62819000000002</v>
      </c>
      <c r="E449" s="28"/>
    </row>
    <row r="450" spans="2:5" ht="15" x14ac:dyDescent="0.2">
      <c r="B450" s="8"/>
      <c r="C450" s="27" t="s">
        <v>28</v>
      </c>
      <c r="D450" s="23">
        <v>2231.6114699999998</v>
      </c>
      <c r="E450" s="28"/>
    </row>
    <row r="451" spans="2:5" ht="15" x14ac:dyDescent="0.2">
      <c r="B451" s="8"/>
      <c r="C451" s="27" t="s">
        <v>29</v>
      </c>
      <c r="D451" s="23">
        <v>2445.8890000000001</v>
      </c>
      <c r="E451" s="28"/>
    </row>
    <row r="452" spans="2:5" ht="15" x14ac:dyDescent="0.2">
      <c r="B452" s="8"/>
      <c r="C452" s="27" t="s">
        <v>30</v>
      </c>
      <c r="D452" s="23">
        <v>4677.50047</v>
      </c>
      <c r="E452" s="28"/>
    </row>
    <row r="453" spans="2:5" ht="15" x14ac:dyDescent="0.2">
      <c r="B453" s="8"/>
      <c r="C453" s="13" t="s">
        <v>32</v>
      </c>
      <c r="D453" s="7">
        <v>207</v>
      </c>
      <c r="E453" s="28"/>
    </row>
    <row r="454" spans="2:5" ht="15" x14ac:dyDescent="0.2">
      <c r="B454" s="8"/>
      <c r="C454" s="15" t="s">
        <v>33</v>
      </c>
      <c r="D454" s="7">
        <v>121</v>
      </c>
      <c r="E454" s="28"/>
    </row>
    <row r="455" spans="2:5" ht="15" x14ac:dyDescent="0.2">
      <c r="B455" s="8"/>
      <c r="C455" s="15" t="s">
        <v>34</v>
      </c>
      <c r="D455" s="7">
        <v>86</v>
      </c>
      <c r="E455" s="28"/>
    </row>
    <row r="456" spans="2:5" ht="15" x14ac:dyDescent="0.2">
      <c r="B456" s="8"/>
      <c r="C456" s="224" t="s">
        <v>57</v>
      </c>
      <c r="D456" s="225"/>
      <c r="E456" s="28"/>
    </row>
    <row r="457" spans="2:5" ht="15" x14ac:dyDescent="0.2">
      <c r="B457" s="8"/>
      <c r="C457" s="9" t="s">
        <v>0</v>
      </c>
      <c r="D457" s="10">
        <v>100</v>
      </c>
      <c r="E457" s="28"/>
    </row>
    <row r="458" spans="2:5" ht="15" x14ac:dyDescent="0.2">
      <c r="B458" s="8"/>
      <c r="C458" s="11" t="s">
        <v>2</v>
      </c>
      <c r="D458" s="10">
        <v>100</v>
      </c>
      <c r="E458" s="28"/>
    </row>
    <row r="459" spans="2:5" ht="15" x14ac:dyDescent="0.2">
      <c r="B459" s="8"/>
      <c r="C459" s="16" t="s">
        <v>10</v>
      </c>
      <c r="D459" s="17">
        <v>100</v>
      </c>
      <c r="E459" s="28"/>
    </row>
    <row r="460" spans="2:5" ht="15" x14ac:dyDescent="0.2">
      <c r="B460" s="8"/>
      <c r="C460" s="11" t="s">
        <v>14</v>
      </c>
      <c r="D460" s="10">
        <v>100</v>
      </c>
      <c r="E460" s="28"/>
    </row>
    <row r="461" spans="2:5" ht="15" x14ac:dyDescent="0.2">
      <c r="B461" s="8"/>
      <c r="C461" s="13" t="s">
        <v>24</v>
      </c>
      <c r="D461" s="18">
        <v>100</v>
      </c>
      <c r="E461" s="28"/>
    </row>
    <row r="462" spans="2:5" ht="15" x14ac:dyDescent="0.2">
      <c r="B462" s="8"/>
      <c r="C462" s="20" t="s">
        <v>0</v>
      </c>
      <c r="D462" s="10">
        <v>100</v>
      </c>
      <c r="E462" s="28"/>
    </row>
    <row r="463" spans="2:5" ht="15" x14ac:dyDescent="0.2">
      <c r="B463" s="8"/>
      <c r="C463" s="13" t="s">
        <v>26</v>
      </c>
      <c r="D463" s="18">
        <v>100</v>
      </c>
      <c r="E463" s="28"/>
    </row>
    <row r="464" spans="2:5" ht="15" x14ac:dyDescent="0.2">
      <c r="B464" s="8"/>
      <c r="C464" s="25" t="s">
        <v>10</v>
      </c>
      <c r="D464" s="17">
        <v>100</v>
      </c>
      <c r="E464" s="28"/>
    </row>
    <row r="465" spans="2:5" ht="15" x14ac:dyDescent="0.2">
      <c r="B465" s="8"/>
      <c r="C465" s="27" t="s">
        <v>29</v>
      </c>
      <c r="D465" s="23">
        <v>4.0382100000000003</v>
      </c>
      <c r="E465" s="28"/>
    </row>
    <row r="466" spans="2:5" ht="15" x14ac:dyDescent="0.2">
      <c r="B466" s="8"/>
      <c r="C466" s="27" t="s">
        <v>30</v>
      </c>
      <c r="D466" s="23">
        <v>4.0382100000000003</v>
      </c>
      <c r="E466" s="28"/>
    </row>
    <row r="467" spans="2:5" ht="15" x14ac:dyDescent="0.2">
      <c r="B467" s="8"/>
      <c r="C467" s="13" t="s">
        <v>32</v>
      </c>
      <c r="D467" s="7">
        <v>25</v>
      </c>
      <c r="E467" s="28"/>
    </row>
    <row r="468" spans="2:5" ht="15" x14ac:dyDescent="0.2">
      <c r="B468" s="8"/>
      <c r="C468" s="15" t="s">
        <v>33</v>
      </c>
      <c r="D468" s="7">
        <v>16</v>
      </c>
      <c r="E468" s="28"/>
    </row>
    <row r="469" spans="2:5" ht="15" x14ac:dyDescent="0.2">
      <c r="B469" s="8"/>
      <c r="C469" s="15" t="s">
        <v>34</v>
      </c>
      <c r="D469" s="7">
        <v>9</v>
      </c>
      <c r="E469" s="28"/>
    </row>
    <row r="470" spans="2:5" ht="15" x14ac:dyDescent="0.2">
      <c r="B470" s="8"/>
      <c r="C470" s="224" t="s">
        <v>58</v>
      </c>
      <c r="D470" s="225"/>
      <c r="E470" s="28"/>
    </row>
    <row r="471" spans="2:5" ht="15" x14ac:dyDescent="0.2">
      <c r="B471" s="8"/>
      <c r="C471" s="9" t="s">
        <v>0</v>
      </c>
      <c r="D471" s="10">
        <v>14933.164650000001</v>
      </c>
      <c r="E471" s="28"/>
    </row>
    <row r="472" spans="2:5" ht="15" x14ac:dyDescent="0.2">
      <c r="B472" s="8"/>
      <c r="C472" s="11" t="s">
        <v>3</v>
      </c>
      <c r="D472" s="10">
        <v>14933.164650000001</v>
      </c>
      <c r="E472" s="28"/>
    </row>
    <row r="473" spans="2:5" ht="15" x14ac:dyDescent="0.2">
      <c r="B473" s="8"/>
      <c r="C473" s="16" t="s">
        <v>10</v>
      </c>
      <c r="D473" s="17">
        <v>7946.7457800000011</v>
      </c>
      <c r="E473" s="28"/>
    </row>
    <row r="474" spans="2:5" ht="15" x14ac:dyDescent="0.2">
      <c r="B474" s="8"/>
      <c r="C474" s="19" t="s">
        <v>11</v>
      </c>
      <c r="D474" s="18">
        <v>2964.86879</v>
      </c>
      <c r="E474" s="28"/>
    </row>
    <row r="475" spans="2:5" ht="15" x14ac:dyDescent="0.2">
      <c r="B475" s="8"/>
      <c r="C475" s="19" t="s">
        <v>12</v>
      </c>
      <c r="D475" s="18">
        <v>2784.29882</v>
      </c>
      <c r="E475" s="28"/>
    </row>
    <row r="476" spans="2:5" ht="15" x14ac:dyDescent="0.2">
      <c r="B476" s="8"/>
      <c r="C476" s="11" t="s">
        <v>2</v>
      </c>
      <c r="D476" s="10">
        <v>1627.04189</v>
      </c>
      <c r="E476" s="28"/>
    </row>
    <row r="477" spans="2:5" ht="15" x14ac:dyDescent="0.2">
      <c r="B477" s="8"/>
      <c r="C477" s="19" t="s">
        <v>15</v>
      </c>
      <c r="D477" s="18">
        <v>141.18361999999999</v>
      </c>
      <c r="E477" s="28"/>
    </row>
    <row r="478" spans="2:5" ht="15" x14ac:dyDescent="0.2">
      <c r="B478" s="8"/>
      <c r="C478" s="19" t="s">
        <v>16</v>
      </c>
      <c r="D478" s="18">
        <v>429.35266000000001</v>
      </c>
      <c r="E478" s="28"/>
    </row>
    <row r="479" spans="2:5" ht="15" x14ac:dyDescent="0.2">
      <c r="B479" s="8"/>
      <c r="C479" s="24" t="s">
        <v>17</v>
      </c>
      <c r="D479" s="17">
        <v>323.16791000000001</v>
      </c>
      <c r="E479" s="28"/>
    </row>
    <row r="480" spans="2:5" ht="15" x14ac:dyDescent="0.2">
      <c r="B480" s="8"/>
      <c r="C480" s="13" t="s">
        <v>24</v>
      </c>
      <c r="D480" s="18">
        <v>14933.164650000001</v>
      </c>
      <c r="E480" s="28"/>
    </row>
    <row r="481" spans="2:5" ht="15" x14ac:dyDescent="0.2">
      <c r="B481" s="8"/>
      <c r="C481" s="20" t="s">
        <v>0</v>
      </c>
      <c r="D481" s="10">
        <v>14933.164650000001</v>
      </c>
      <c r="E481" s="28"/>
    </row>
    <row r="482" spans="2:5" ht="15" x14ac:dyDescent="0.2">
      <c r="B482" s="8"/>
      <c r="C482" s="13" t="s">
        <v>26</v>
      </c>
      <c r="D482" s="18">
        <v>8269.9136899999994</v>
      </c>
      <c r="E482" s="28"/>
    </row>
    <row r="483" spans="2:5" ht="15" x14ac:dyDescent="0.2">
      <c r="B483" s="8"/>
      <c r="C483" s="25" t="s">
        <v>10</v>
      </c>
      <c r="D483" s="17">
        <v>7946.7457800000002</v>
      </c>
      <c r="E483" s="28"/>
    </row>
    <row r="484" spans="2:5" ht="15" x14ac:dyDescent="0.2">
      <c r="B484" s="8"/>
      <c r="C484" s="25" t="s">
        <v>17</v>
      </c>
      <c r="D484" s="17">
        <v>323.16791000000001</v>
      </c>
      <c r="E484" s="28"/>
    </row>
    <row r="485" spans="2:5" ht="15" x14ac:dyDescent="0.2">
      <c r="B485" s="8"/>
      <c r="C485" s="27" t="s">
        <v>28</v>
      </c>
      <c r="D485" s="23">
        <v>6663.2509600000003</v>
      </c>
      <c r="E485" s="28"/>
    </row>
    <row r="486" spans="2:5" ht="15" x14ac:dyDescent="0.2">
      <c r="B486" s="8"/>
      <c r="C486" s="27" t="s">
        <v>29</v>
      </c>
      <c r="D486" s="23">
        <v>21540.955279999998</v>
      </c>
      <c r="E486" s="28"/>
    </row>
    <row r="487" spans="2:5" ht="15" x14ac:dyDescent="0.2">
      <c r="B487" s="8"/>
      <c r="C487" s="27" t="s">
        <v>30</v>
      </c>
      <c r="D487" s="23">
        <v>28204.20624</v>
      </c>
      <c r="E487" s="28"/>
    </row>
    <row r="488" spans="2:5" ht="15" x14ac:dyDescent="0.2">
      <c r="B488" s="8"/>
      <c r="C488" s="13" t="s">
        <v>32</v>
      </c>
      <c r="D488" s="7">
        <v>577</v>
      </c>
      <c r="E488" s="28"/>
    </row>
    <row r="489" spans="2:5" ht="15" x14ac:dyDescent="0.2">
      <c r="B489" s="8"/>
      <c r="C489" s="15" t="s">
        <v>33</v>
      </c>
      <c r="D489" s="7">
        <v>364</v>
      </c>
      <c r="E489" s="28"/>
    </row>
    <row r="490" spans="2:5" ht="15" x14ac:dyDescent="0.2">
      <c r="B490" s="8"/>
      <c r="C490" s="15" t="s">
        <v>34</v>
      </c>
      <c r="D490" s="7">
        <v>213</v>
      </c>
      <c r="E490" s="28"/>
    </row>
    <row r="491" spans="2:5" ht="15" x14ac:dyDescent="0.2">
      <c r="B491" s="8"/>
      <c r="C491" s="224" t="s">
        <v>59</v>
      </c>
      <c r="D491" s="225"/>
      <c r="E491" s="28"/>
    </row>
    <row r="492" spans="2:5" ht="15" x14ac:dyDescent="0.2">
      <c r="B492" s="8"/>
      <c r="C492" s="9" t="s">
        <v>0</v>
      </c>
      <c r="D492" s="10">
        <v>474.95301999999998</v>
      </c>
      <c r="E492" s="28"/>
    </row>
    <row r="493" spans="2:5" ht="15" x14ac:dyDescent="0.2">
      <c r="B493" s="8"/>
      <c r="C493" s="11" t="s">
        <v>3</v>
      </c>
      <c r="D493" s="10">
        <v>474.95301999999998</v>
      </c>
      <c r="E493" s="28"/>
    </row>
    <row r="494" spans="2:5" ht="15" x14ac:dyDescent="0.2">
      <c r="B494" s="8"/>
      <c r="C494" s="16" t="s">
        <v>10</v>
      </c>
      <c r="D494" s="17">
        <v>389.98482000000007</v>
      </c>
      <c r="E494" s="28"/>
    </row>
    <row r="495" spans="2:5" ht="15" x14ac:dyDescent="0.2">
      <c r="B495" s="8"/>
      <c r="C495" s="19" t="s">
        <v>12</v>
      </c>
      <c r="D495" s="18">
        <v>359.51237000000003</v>
      </c>
      <c r="E495" s="28"/>
    </row>
    <row r="496" spans="2:5" ht="15" x14ac:dyDescent="0.2">
      <c r="B496" s="8"/>
      <c r="C496" s="11" t="s">
        <v>2</v>
      </c>
      <c r="D496" s="10">
        <v>23</v>
      </c>
      <c r="E496" s="28"/>
    </row>
    <row r="497" spans="2:5" ht="15" x14ac:dyDescent="0.2">
      <c r="B497" s="8"/>
      <c r="C497" s="19" t="s">
        <v>15</v>
      </c>
      <c r="D497" s="18">
        <v>4.9430100000000001</v>
      </c>
      <c r="E497" s="28"/>
    </row>
    <row r="498" spans="2:5" ht="15" x14ac:dyDescent="0.2">
      <c r="B498" s="8"/>
      <c r="C498" s="19" t="s">
        <v>16</v>
      </c>
      <c r="D498" s="18">
        <v>2.5294400000000001</v>
      </c>
      <c r="E498" s="28"/>
    </row>
    <row r="499" spans="2:5" ht="15" x14ac:dyDescent="0.2">
      <c r="B499" s="8"/>
      <c r="C499" s="24" t="s">
        <v>17</v>
      </c>
      <c r="D499" s="17">
        <v>2.1989999999999998</v>
      </c>
      <c r="E499" s="28"/>
    </row>
    <row r="500" spans="2:5" ht="15" x14ac:dyDescent="0.2">
      <c r="B500" s="8"/>
      <c r="C500" s="13" t="s">
        <v>24</v>
      </c>
      <c r="D500" s="18">
        <v>474.95301999999998</v>
      </c>
      <c r="E500" s="28"/>
    </row>
    <row r="501" spans="2:5" ht="15" x14ac:dyDescent="0.2">
      <c r="B501" s="8"/>
      <c r="C501" s="20" t="s">
        <v>0</v>
      </c>
      <c r="D501" s="10">
        <v>474.95301999999998</v>
      </c>
      <c r="E501" s="28"/>
    </row>
    <row r="502" spans="2:5" ht="15" x14ac:dyDescent="0.2">
      <c r="B502" s="8"/>
      <c r="C502" s="13" t="s">
        <v>26</v>
      </c>
      <c r="D502" s="18">
        <v>392.18382000000003</v>
      </c>
      <c r="E502" s="28"/>
    </row>
    <row r="503" spans="2:5" ht="15" x14ac:dyDescent="0.2">
      <c r="B503" s="8"/>
      <c r="C503" s="25" t="s">
        <v>10</v>
      </c>
      <c r="D503" s="17">
        <v>389.98482000000001</v>
      </c>
      <c r="E503" s="28"/>
    </row>
    <row r="504" spans="2:5" ht="15" x14ac:dyDescent="0.2">
      <c r="B504" s="8"/>
      <c r="C504" s="25" t="s">
        <v>17</v>
      </c>
      <c r="D504" s="17">
        <v>2.1989999999999998</v>
      </c>
      <c r="E504" s="28"/>
    </row>
    <row r="505" spans="2:5" ht="15" x14ac:dyDescent="0.2">
      <c r="B505" s="8"/>
      <c r="C505" s="27" t="s">
        <v>28</v>
      </c>
      <c r="D505" s="23">
        <v>82.769199999999998</v>
      </c>
      <c r="E505" s="28"/>
    </row>
    <row r="506" spans="2:5" ht="15" x14ac:dyDescent="0.2">
      <c r="B506" s="8"/>
      <c r="C506" s="27" t="s">
        <v>29</v>
      </c>
      <c r="D506" s="23">
        <v>517.03736000000004</v>
      </c>
      <c r="E506" s="28"/>
    </row>
    <row r="507" spans="2:5" ht="15" x14ac:dyDescent="0.2">
      <c r="B507" s="8"/>
      <c r="C507" s="27" t="s">
        <v>30</v>
      </c>
      <c r="D507" s="23">
        <v>599.80655999999999</v>
      </c>
      <c r="E507" s="28"/>
    </row>
    <row r="508" spans="2:5" ht="15" x14ac:dyDescent="0.2">
      <c r="B508" s="8"/>
      <c r="C508" s="13" t="s">
        <v>32</v>
      </c>
      <c r="D508" s="7">
        <v>158</v>
      </c>
      <c r="E508" s="28"/>
    </row>
    <row r="509" spans="2:5" ht="15" x14ac:dyDescent="0.2">
      <c r="B509" s="8"/>
      <c r="C509" s="15" t="s">
        <v>33</v>
      </c>
      <c r="D509" s="7">
        <v>40</v>
      </c>
      <c r="E509" s="28"/>
    </row>
    <row r="510" spans="2:5" ht="15" x14ac:dyDescent="0.2">
      <c r="B510" s="8"/>
      <c r="C510" s="15" t="s">
        <v>34</v>
      </c>
      <c r="D510" s="7">
        <v>118</v>
      </c>
      <c r="E510" s="28"/>
    </row>
    <row r="511" spans="2:5" ht="15" x14ac:dyDescent="0.2">
      <c r="B511" s="8"/>
      <c r="C511" s="224" t="s">
        <v>60</v>
      </c>
      <c r="D511" s="225"/>
      <c r="E511" s="28"/>
    </row>
    <row r="512" spans="2:5" ht="15" x14ac:dyDescent="0.2">
      <c r="B512" s="8"/>
      <c r="C512" s="9" t="s">
        <v>0</v>
      </c>
      <c r="D512" s="10">
        <v>13641.874179999999</v>
      </c>
      <c r="E512" s="28"/>
    </row>
    <row r="513" spans="2:5" ht="15" x14ac:dyDescent="0.2">
      <c r="B513" s="8"/>
      <c r="C513" s="11" t="s">
        <v>2</v>
      </c>
      <c r="D513" s="10">
        <v>8500</v>
      </c>
      <c r="E513" s="28"/>
    </row>
    <row r="514" spans="2:5" ht="15" x14ac:dyDescent="0.2">
      <c r="B514" s="8"/>
      <c r="C514" s="11" t="s">
        <v>3</v>
      </c>
      <c r="D514" s="10">
        <v>5141.8741799999998</v>
      </c>
      <c r="E514" s="28"/>
    </row>
    <row r="515" spans="2:5" ht="15" x14ac:dyDescent="0.2">
      <c r="B515" s="8"/>
      <c r="C515" s="16" t="s">
        <v>10</v>
      </c>
      <c r="D515" s="17">
        <v>11330.397189999998</v>
      </c>
      <c r="E515" s="28"/>
    </row>
    <row r="516" spans="2:5" ht="15" x14ac:dyDescent="0.2">
      <c r="B516" s="8"/>
      <c r="C516" s="19" t="s">
        <v>11</v>
      </c>
      <c r="D516" s="18">
        <v>4721.5827499999996</v>
      </c>
      <c r="E516" s="28"/>
    </row>
    <row r="517" spans="2:5" ht="15" x14ac:dyDescent="0.2">
      <c r="B517" s="8"/>
      <c r="C517" s="19" t="s">
        <v>12</v>
      </c>
      <c r="D517" s="18">
        <v>6045.2669299999998</v>
      </c>
      <c r="E517" s="28"/>
    </row>
    <row r="518" spans="2:5" ht="15" x14ac:dyDescent="0.2">
      <c r="B518" s="8"/>
      <c r="C518" s="11" t="s">
        <v>2</v>
      </c>
      <c r="D518" s="10">
        <v>84</v>
      </c>
      <c r="E518" s="28"/>
    </row>
    <row r="519" spans="2:5" ht="15" x14ac:dyDescent="0.2">
      <c r="B519" s="8"/>
      <c r="C519" s="19" t="s">
        <v>15</v>
      </c>
      <c r="D519" s="18">
        <v>418.70373000000001</v>
      </c>
      <c r="E519" s="28"/>
    </row>
    <row r="520" spans="2:5" ht="15" x14ac:dyDescent="0.2">
      <c r="B520" s="8"/>
      <c r="C520" s="19" t="s">
        <v>16</v>
      </c>
      <c r="D520" s="18">
        <v>60.843780000000002</v>
      </c>
      <c r="E520" s="28"/>
    </row>
    <row r="521" spans="2:5" ht="15" x14ac:dyDescent="0.2">
      <c r="B521" s="8"/>
      <c r="C521" s="24" t="s">
        <v>17</v>
      </c>
      <c r="D521" s="17">
        <v>470.44135999999997</v>
      </c>
      <c r="E521" s="28"/>
    </row>
    <row r="522" spans="2:5" ht="15" x14ac:dyDescent="0.2">
      <c r="B522" s="8"/>
      <c r="C522" s="13" t="s">
        <v>24</v>
      </c>
      <c r="D522" s="18">
        <v>13641.874180000001</v>
      </c>
      <c r="E522" s="28"/>
    </row>
    <row r="523" spans="2:5" ht="15" x14ac:dyDescent="0.2">
      <c r="B523" s="8"/>
      <c r="C523" s="20" t="s">
        <v>0</v>
      </c>
      <c r="D523" s="10">
        <v>13641.874180000001</v>
      </c>
      <c r="E523" s="28"/>
    </row>
    <row r="524" spans="2:5" ht="15" x14ac:dyDescent="0.2">
      <c r="B524" s="8"/>
      <c r="C524" s="13" t="s">
        <v>26</v>
      </c>
      <c r="D524" s="18">
        <v>11800.83855</v>
      </c>
      <c r="E524" s="28"/>
    </row>
    <row r="525" spans="2:5" ht="15" x14ac:dyDescent="0.2">
      <c r="B525" s="8"/>
      <c r="C525" s="25" t="s">
        <v>10</v>
      </c>
      <c r="D525" s="17">
        <v>11330.39719</v>
      </c>
      <c r="E525" s="28"/>
    </row>
    <row r="526" spans="2:5" ht="15" x14ac:dyDescent="0.2">
      <c r="B526" s="8"/>
      <c r="C526" s="25" t="s">
        <v>17</v>
      </c>
      <c r="D526" s="17">
        <v>470.44135999999997</v>
      </c>
      <c r="E526" s="28"/>
    </row>
    <row r="527" spans="2:5" ht="15" x14ac:dyDescent="0.2">
      <c r="B527" s="8"/>
      <c r="C527" s="27" t="s">
        <v>28</v>
      </c>
      <c r="D527" s="23">
        <v>1841.0356300000001</v>
      </c>
      <c r="E527" s="28"/>
    </row>
    <row r="528" spans="2:5" ht="15" x14ac:dyDescent="0.2">
      <c r="B528" s="8"/>
      <c r="C528" s="27" t="s">
        <v>29</v>
      </c>
      <c r="D528" s="23">
        <v>6512.3376699999999</v>
      </c>
      <c r="E528" s="28"/>
    </row>
    <row r="529" spans="2:5" ht="15" x14ac:dyDescent="0.2">
      <c r="B529" s="8"/>
      <c r="C529" s="27" t="s">
        <v>30</v>
      </c>
      <c r="D529" s="23">
        <v>8353.3732999999993</v>
      </c>
      <c r="E529" s="28"/>
    </row>
    <row r="530" spans="2:5" ht="15" x14ac:dyDescent="0.2">
      <c r="B530" s="8"/>
      <c r="C530" s="13" t="s">
        <v>32</v>
      </c>
      <c r="D530" s="7">
        <v>1748</v>
      </c>
      <c r="E530" s="28"/>
    </row>
    <row r="531" spans="2:5" ht="15" x14ac:dyDescent="0.2">
      <c r="B531" s="8"/>
      <c r="C531" s="15" t="s">
        <v>33</v>
      </c>
      <c r="D531" s="7">
        <v>1046</v>
      </c>
      <c r="E531" s="28"/>
    </row>
    <row r="532" spans="2:5" ht="15" x14ac:dyDescent="0.2">
      <c r="B532" s="8"/>
      <c r="C532" s="15" t="s">
        <v>34</v>
      </c>
      <c r="D532" s="7">
        <v>702</v>
      </c>
      <c r="E532" s="28"/>
    </row>
    <row r="533" spans="2:5" ht="15" x14ac:dyDescent="0.2">
      <c r="B533" s="8"/>
      <c r="C533" s="224" t="s">
        <v>61</v>
      </c>
      <c r="D533" s="225"/>
      <c r="E533" s="28"/>
    </row>
    <row r="534" spans="2:5" ht="15" x14ac:dyDescent="0.2">
      <c r="B534" s="8"/>
      <c r="C534" s="9" t="s">
        <v>0</v>
      </c>
      <c r="D534" s="10">
        <v>1039.08465</v>
      </c>
      <c r="E534" s="28"/>
    </row>
    <row r="535" spans="2:5" ht="15" x14ac:dyDescent="0.2">
      <c r="B535" s="8"/>
      <c r="C535" s="11" t="s">
        <v>3</v>
      </c>
      <c r="D535" s="10">
        <v>1039.08465</v>
      </c>
      <c r="E535" s="28"/>
    </row>
    <row r="536" spans="2:5" ht="15" x14ac:dyDescent="0.2">
      <c r="B536" s="8"/>
      <c r="C536" s="16" t="s">
        <v>10</v>
      </c>
      <c r="D536" s="17">
        <v>578.95889999999997</v>
      </c>
      <c r="E536" s="28"/>
    </row>
    <row r="537" spans="2:5" ht="15" x14ac:dyDescent="0.2">
      <c r="B537" s="8"/>
      <c r="C537" s="19" t="s">
        <v>11</v>
      </c>
      <c r="D537" s="18">
        <v>262.959</v>
      </c>
      <c r="E537" s="28"/>
    </row>
    <row r="538" spans="2:5" ht="15" x14ac:dyDescent="0.2">
      <c r="B538" s="8"/>
      <c r="C538" s="19" t="s">
        <v>12</v>
      </c>
      <c r="D538" s="18">
        <v>208.73059000000001</v>
      </c>
      <c r="E538" s="28"/>
    </row>
    <row r="539" spans="2:5" ht="15" x14ac:dyDescent="0.2">
      <c r="B539" s="8"/>
      <c r="C539" s="11" t="s">
        <v>2</v>
      </c>
      <c r="D539" s="10">
        <v>100</v>
      </c>
      <c r="E539" s="28"/>
    </row>
    <row r="540" spans="2:5" ht="15" x14ac:dyDescent="0.2">
      <c r="B540" s="8"/>
      <c r="C540" s="19" t="s">
        <v>15</v>
      </c>
      <c r="D540" s="18">
        <v>6.1310000000000002</v>
      </c>
      <c r="E540" s="28"/>
    </row>
    <row r="541" spans="2:5" ht="15" x14ac:dyDescent="0.2">
      <c r="B541" s="8"/>
      <c r="C541" s="19" t="s">
        <v>16</v>
      </c>
      <c r="D541" s="18">
        <v>1.1383099999999999</v>
      </c>
      <c r="E541" s="28"/>
    </row>
    <row r="542" spans="2:5" ht="15" x14ac:dyDescent="0.2">
      <c r="B542" s="8"/>
      <c r="C542" s="24" t="s">
        <v>17</v>
      </c>
      <c r="D542" s="17">
        <v>7.6150000000000002</v>
      </c>
      <c r="E542" s="28"/>
    </row>
    <row r="543" spans="2:5" ht="15" x14ac:dyDescent="0.2">
      <c r="B543" s="8"/>
      <c r="C543" s="13" t="s">
        <v>24</v>
      </c>
      <c r="D543" s="18">
        <v>1039.08465</v>
      </c>
      <c r="E543" s="28"/>
    </row>
    <row r="544" spans="2:5" ht="15" x14ac:dyDescent="0.2">
      <c r="B544" s="8"/>
      <c r="C544" s="20" t="s">
        <v>0</v>
      </c>
      <c r="D544" s="10">
        <v>1039.08465</v>
      </c>
      <c r="E544" s="28"/>
    </row>
    <row r="545" spans="2:5" ht="15" x14ac:dyDescent="0.2">
      <c r="B545" s="8"/>
      <c r="C545" s="13" t="s">
        <v>26</v>
      </c>
      <c r="D545" s="18">
        <v>586.57389999999998</v>
      </c>
      <c r="E545" s="28"/>
    </row>
    <row r="546" spans="2:5" ht="15" x14ac:dyDescent="0.2">
      <c r="B546" s="8"/>
      <c r="C546" s="25" t="s">
        <v>10</v>
      </c>
      <c r="D546" s="17">
        <v>578.95889999999997</v>
      </c>
      <c r="E546" s="28"/>
    </row>
    <row r="547" spans="2:5" ht="15" x14ac:dyDescent="0.2">
      <c r="B547" s="8"/>
      <c r="C547" s="25" t="s">
        <v>17</v>
      </c>
      <c r="D547" s="17">
        <v>7.6150000000000002</v>
      </c>
      <c r="E547" s="28"/>
    </row>
    <row r="548" spans="2:5" ht="15" x14ac:dyDescent="0.2">
      <c r="B548" s="8"/>
      <c r="C548" s="27" t="s">
        <v>28</v>
      </c>
      <c r="D548" s="23">
        <v>452.51074999999997</v>
      </c>
      <c r="E548" s="28"/>
    </row>
    <row r="549" spans="2:5" ht="15" x14ac:dyDescent="0.2">
      <c r="B549" s="8"/>
      <c r="C549" s="27" t="s">
        <v>29</v>
      </c>
      <c r="D549" s="23">
        <v>598.91756999999996</v>
      </c>
      <c r="E549" s="28"/>
    </row>
    <row r="550" spans="2:5" ht="15" x14ac:dyDescent="0.2">
      <c r="B550" s="8"/>
      <c r="C550" s="27" t="s">
        <v>30</v>
      </c>
      <c r="D550" s="23">
        <v>1051.42832</v>
      </c>
      <c r="E550" s="28"/>
    </row>
    <row r="551" spans="2:5" ht="15" x14ac:dyDescent="0.2">
      <c r="B551" s="8"/>
      <c r="C551" s="13" t="s">
        <v>32</v>
      </c>
      <c r="D551" s="7">
        <v>66</v>
      </c>
      <c r="E551" s="28"/>
    </row>
    <row r="552" spans="2:5" ht="15" x14ac:dyDescent="0.2">
      <c r="B552" s="8"/>
      <c r="C552" s="15" t="s">
        <v>33</v>
      </c>
      <c r="D552" s="7">
        <v>35</v>
      </c>
      <c r="E552" s="28"/>
    </row>
    <row r="553" spans="2:5" ht="15" x14ac:dyDescent="0.2">
      <c r="B553" s="8"/>
      <c r="C553" s="15" t="s">
        <v>34</v>
      </c>
      <c r="D553" s="7">
        <v>31</v>
      </c>
      <c r="E553" s="28"/>
    </row>
    <row r="554" spans="2:5" ht="15" x14ac:dyDescent="0.2">
      <c r="B554" s="8"/>
      <c r="C554" s="224" t="s">
        <v>62</v>
      </c>
      <c r="D554" s="225"/>
      <c r="E554" s="28"/>
    </row>
    <row r="555" spans="2:5" ht="15" x14ac:dyDescent="0.2">
      <c r="B555" s="8"/>
      <c r="C555" s="9" t="s">
        <v>0</v>
      </c>
      <c r="D555" s="10">
        <v>26279.964599999999</v>
      </c>
      <c r="E555" s="28"/>
    </row>
    <row r="556" spans="2:5" ht="15" x14ac:dyDescent="0.2">
      <c r="B556" s="8"/>
      <c r="C556" s="11" t="s">
        <v>3</v>
      </c>
      <c r="D556" s="10">
        <v>26279.964599999999</v>
      </c>
      <c r="E556" s="28"/>
    </row>
    <row r="557" spans="2:5" ht="15" x14ac:dyDescent="0.2">
      <c r="B557" s="8"/>
      <c r="C557" s="16" t="s">
        <v>10</v>
      </c>
      <c r="D557" s="17">
        <v>19580.082680000003</v>
      </c>
      <c r="E557" s="28"/>
    </row>
    <row r="558" spans="2:5" ht="15" x14ac:dyDescent="0.2">
      <c r="B558" s="8"/>
      <c r="C558" s="19" t="s">
        <v>11</v>
      </c>
      <c r="D558" s="18">
        <v>4801.5448800000004</v>
      </c>
      <c r="E558" s="28"/>
    </row>
    <row r="559" spans="2:5" ht="15" x14ac:dyDescent="0.2">
      <c r="B559" s="8"/>
      <c r="C559" s="19" t="s">
        <v>12</v>
      </c>
      <c r="D559" s="18">
        <v>6485.3683799999999</v>
      </c>
      <c r="E559" s="28"/>
    </row>
    <row r="560" spans="2:5" ht="15" x14ac:dyDescent="0.2">
      <c r="B560" s="8"/>
      <c r="C560" s="11" t="s">
        <v>2</v>
      </c>
      <c r="D560" s="10">
        <v>7383.7115100000001</v>
      </c>
      <c r="E560" s="28"/>
    </row>
    <row r="561" spans="2:5" ht="15" x14ac:dyDescent="0.2">
      <c r="B561" s="8"/>
      <c r="C561" s="19" t="s">
        <v>15</v>
      </c>
      <c r="D561" s="18">
        <v>317.83222999999998</v>
      </c>
      <c r="E561" s="28"/>
    </row>
    <row r="562" spans="2:5" ht="15" x14ac:dyDescent="0.2">
      <c r="B562" s="8"/>
      <c r="C562" s="19" t="s">
        <v>16</v>
      </c>
      <c r="D562" s="18">
        <v>591.62567999999999</v>
      </c>
      <c r="E562" s="28"/>
    </row>
    <row r="563" spans="2:5" ht="15" x14ac:dyDescent="0.2">
      <c r="B563" s="8"/>
      <c r="C563" s="24" t="s">
        <v>17</v>
      </c>
      <c r="D563" s="17">
        <v>470.1995</v>
      </c>
      <c r="E563" s="28"/>
    </row>
    <row r="564" spans="2:5" ht="15" x14ac:dyDescent="0.2">
      <c r="B564" s="8"/>
      <c r="C564" s="13" t="s">
        <v>24</v>
      </c>
      <c r="D564" s="18">
        <v>26279.964599999999</v>
      </c>
      <c r="E564" s="28"/>
    </row>
    <row r="565" spans="2:5" ht="15" x14ac:dyDescent="0.2">
      <c r="B565" s="8"/>
      <c r="C565" s="20" t="s">
        <v>0</v>
      </c>
      <c r="D565" s="10">
        <v>26279.964599999999</v>
      </c>
      <c r="E565" s="28"/>
    </row>
    <row r="566" spans="2:5" ht="15" x14ac:dyDescent="0.2">
      <c r="B566" s="8"/>
      <c r="C566" s="13" t="s">
        <v>26</v>
      </c>
      <c r="D566" s="18">
        <v>20050.282179999998</v>
      </c>
      <c r="E566" s="28"/>
    </row>
    <row r="567" spans="2:5" ht="15" x14ac:dyDescent="0.2">
      <c r="B567" s="8"/>
      <c r="C567" s="25" t="s">
        <v>10</v>
      </c>
      <c r="D567" s="17">
        <v>19580.08268</v>
      </c>
      <c r="E567" s="28"/>
    </row>
    <row r="568" spans="2:5" ht="15" x14ac:dyDescent="0.2">
      <c r="B568" s="8"/>
      <c r="C568" s="25" t="s">
        <v>17</v>
      </c>
      <c r="D568" s="17">
        <v>470.1995</v>
      </c>
      <c r="E568" s="28"/>
    </row>
    <row r="569" spans="2:5" ht="15" x14ac:dyDescent="0.2">
      <c r="B569" s="8"/>
      <c r="C569" s="27" t="s">
        <v>28</v>
      </c>
      <c r="D569" s="23">
        <v>6229.6824200000001</v>
      </c>
      <c r="E569" s="28"/>
    </row>
    <row r="570" spans="2:5" ht="15" x14ac:dyDescent="0.2">
      <c r="B570" s="8"/>
      <c r="C570" s="27" t="s">
        <v>29</v>
      </c>
      <c r="D570" s="23">
        <v>10590.0388</v>
      </c>
      <c r="E570" s="28"/>
    </row>
    <row r="571" spans="2:5" ht="15" x14ac:dyDescent="0.2">
      <c r="B571" s="8"/>
      <c r="C571" s="27" t="s">
        <v>30</v>
      </c>
      <c r="D571" s="23">
        <v>16819.721219999999</v>
      </c>
      <c r="E571" s="28"/>
    </row>
    <row r="572" spans="2:5" ht="15" x14ac:dyDescent="0.2">
      <c r="B572" s="8"/>
      <c r="C572" s="13" t="s">
        <v>32</v>
      </c>
      <c r="D572" s="7">
        <v>1844</v>
      </c>
      <c r="E572" s="28"/>
    </row>
    <row r="573" spans="2:5" ht="15" x14ac:dyDescent="0.2">
      <c r="B573" s="8"/>
      <c r="C573" s="15" t="s">
        <v>33</v>
      </c>
      <c r="D573" s="7">
        <v>746</v>
      </c>
      <c r="E573" s="28"/>
    </row>
    <row r="574" spans="2:5" ht="15" x14ac:dyDescent="0.2">
      <c r="B574" s="8"/>
      <c r="C574" s="15" t="s">
        <v>34</v>
      </c>
      <c r="D574" s="7">
        <v>1098</v>
      </c>
      <c r="E574" s="28"/>
    </row>
    <row r="575" spans="2:5" ht="15" x14ac:dyDescent="0.2">
      <c r="B575" s="8"/>
      <c r="C575" s="224" t="s">
        <v>63</v>
      </c>
      <c r="D575" s="225"/>
      <c r="E575" s="28"/>
    </row>
    <row r="576" spans="2:5" ht="15" x14ac:dyDescent="0.2">
      <c r="B576" s="8"/>
      <c r="C576" s="9" t="s">
        <v>0</v>
      </c>
      <c r="D576" s="10">
        <v>651.59450000000004</v>
      </c>
      <c r="E576" s="28"/>
    </row>
    <row r="577" spans="2:5" ht="15" x14ac:dyDescent="0.2">
      <c r="B577" s="8"/>
      <c r="C577" s="11" t="s">
        <v>3</v>
      </c>
      <c r="D577" s="10">
        <v>651.59450000000004</v>
      </c>
      <c r="E577" s="28"/>
    </row>
    <row r="578" spans="2:5" ht="15" x14ac:dyDescent="0.2">
      <c r="B578" s="8"/>
      <c r="C578" s="16" t="s">
        <v>10</v>
      </c>
      <c r="D578" s="17">
        <v>374.38770000000005</v>
      </c>
      <c r="E578" s="28"/>
    </row>
    <row r="579" spans="2:5" ht="15" x14ac:dyDescent="0.2">
      <c r="B579" s="8"/>
      <c r="C579" s="19" t="s">
        <v>12</v>
      </c>
      <c r="D579" s="18">
        <v>220.51330000000002</v>
      </c>
      <c r="E579" s="28"/>
    </row>
    <row r="580" spans="2:5" ht="15" x14ac:dyDescent="0.2">
      <c r="B580" s="8"/>
      <c r="C580" s="11" t="s">
        <v>2</v>
      </c>
      <c r="D580" s="10">
        <v>66</v>
      </c>
      <c r="E580" s="28"/>
    </row>
    <row r="581" spans="2:5" ht="15" x14ac:dyDescent="0.2">
      <c r="B581" s="8"/>
      <c r="C581" s="19" t="s">
        <v>15</v>
      </c>
      <c r="D581" s="18">
        <v>72.884960000000007</v>
      </c>
      <c r="E581" s="28"/>
    </row>
    <row r="582" spans="2:5" ht="15" x14ac:dyDescent="0.2">
      <c r="B582" s="8"/>
      <c r="C582" s="19" t="s">
        <v>16</v>
      </c>
      <c r="D582" s="18">
        <v>14.98944</v>
      </c>
      <c r="E582" s="28"/>
    </row>
    <row r="583" spans="2:5" ht="15" x14ac:dyDescent="0.2">
      <c r="B583" s="8"/>
      <c r="C583" s="13" t="s">
        <v>24</v>
      </c>
      <c r="D583" s="18">
        <v>651.59450000000004</v>
      </c>
      <c r="E583" s="28"/>
    </row>
    <row r="584" spans="2:5" ht="15" x14ac:dyDescent="0.2">
      <c r="B584" s="8"/>
      <c r="C584" s="20" t="s">
        <v>0</v>
      </c>
      <c r="D584" s="10">
        <v>651.59450000000004</v>
      </c>
      <c r="E584" s="28"/>
    </row>
    <row r="585" spans="2:5" ht="15" x14ac:dyDescent="0.2">
      <c r="B585" s="8"/>
      <c r="C585" s="13" t="s">
        <v>26</v>
      </c>
      <c r="D585" s="18">
        <v>374.3877</v>
      </c>
      <c r="E585" s="28"/>
    </row>
    <row r="586" spans="2:5" ht="15" x14ac:dyDescent="0.2">
      <c r="B586" s="8"/>
      <c r="C586" s="25" t="s">
        <v>10</v>
      </c>
      <c r="D586" s="17">
        <v>374.3877</v>
      </c>
      <c r="E586" s="28"/>
    </row>
    <row r="587" spans="2:5" ht="15" x14ac:dyDescent="0.2">
      <c r="B587" s="8"/>
      <c r="C587" s="27" t="s">
        <v>28</v>
      </c>
      <c r="D587" s="23">
        <v>277.20679999999999</v>
      </c>
      <c r="E587" s="28"/>
    </row>
    <row r="588" spans="2:5" ht="15" x14ac:dyDescent="0.2">
      <c r="B588" s="8"/>
      <c r="C588" s="27" t="s">
        <v>29</v>
      </c>
      <c r="D588" s="23">
        <v>1410.43038</v>
      </c>
      <c r="E588" s="28"/>
    </row>
    <row r="589" spans="2:5" ht="15" x14ac:dyDescent="0.2">
      <c r="B589" s="8"/>
      <c r="C589" s="27" t="s">
        <v>30</v>
      </c>
      <c r="D589" s="23">
        <v>1687.6371799999999</v>
      </c>
      <c r="E589" s="28"/>
    </row>
    <row r="590" spans="2:5" ht="15" x14ac:dyDescent="0.2">
      <c r="B590" s="8"/>
      <c r="C590" s="13" t="s">
        <v>32</v>
      </c>
      <c r="D590" s="7">
        <v>435</v>
      </c>
      <c r="E590" s="28"/>
    </row>
    <row r="591" spans="2:5" ht="15" x14ac:dyDescent="0.2">
      <c r="B591" s="8"/>
      <c r="C591" s="15" t="s">
        <v>33</v>
      </c>
      <c r="D591" s="7">
        <v>285</v>
      </c>
      <c r="E591" s="28"/>
    </row>
    <row r="592" spans="2:5" ht="15" x14ac:dyDescent="0.2">
      <c r="B592" s="8"/>
      <c r="C592" s="15" t="s">
        <v>34</v>
      </c>
      <c r="D592" s="7">
        <v>150</v>
      </c>
      <c r="E592" s="28"/>
    </row>
    <row r="593" spans="2:5" ht="15" x14ac:dyDescent="0.2">
      <c r="B593" s="8"/>
      <c r="C593" s="224" t="s">
        <v>64</v>
      </c>
      <c r="D593" s="225"/>
      <c r="E593" s="28"/>
    </row>
    <row r="594" spans="2:5" ht="15" x14ac:dyDescent="0.2">
      <c r="B594" s="8"/>
      <c r="C594" s="9" t="s">
        <v>0</v>
      </c>
      <c r="D594" s="10">
        <v>709.56565000000001</v>
      </c>
      <c r="E594" s="28"/>
    </row>
    <row r="595" spans="2:5" ht="15" x14ac:dyDescent="0.2">
      <c r="B595" s="8"/>
      <c r="C595" s="11" t="s">
        <v>3</v>
      </c>
      <c r="D595" s="10">
        <v>709.56565000000001</v>
      </c>
      <c r="E595" s="28"/>
    </row>
    <row r="596" spans="2:5" ht="15" x14ac:dyDescent="0.2">
      <c r="B596" s="8"/>
      <c r="C596" s="16" t="s">
        <v>10</v>
      </c>
      <c r="D596" s="17">
        <v>839.3025899999999</v>
      </c>
      <c r="E596" s="28"/>
    </row>
    <row r="597" spans="2:5" ht="15" x14ac:dyDescent="0.2">
      <c r="B597" s="8"/>
      <c r="C597" s="19" t="s">
        <v>12</v>
      </c>
      <c r="D597" s="18">
        <v>748.45198999999991</v>
      </c>
      <c r="E597" s="28"/>
    </row>
    <row r="598" spans="2:5" ht="15" x14ac:dyDescent="0.2">
      <c r="B598" s="8"/>
      <c r="C598" s="11" t="s">
        <v>2</v>
      </c>
      <c r="D598" s="10">
        <v>59.305259999999997</v>
      </c>
      <c r="E598" s="28"/>
    </row>
    <row r="599" spans="2:5" ht="15" x14ac:dyDescent="0.2">
      <c r="B599" s="8"/>
      <c r="C599" s="19" t="s">
        <v>15</v>
      </c>
      <c r="D599" s="18">
        <v>7.0391300000000001</v>
      </c>
      <c r="E599" s="28"/>
    </row>
    <row r="600" spans="2:5" ht="15" x14ac:dyDescent="0.2">
      <c r="B600" s="8"/>
      <c r="C600" s="19" t="s">
        <v>16</v>
      </c>
      <c r="D600" s="18">
        <v>24.506209999999999</v>
      </c>
      <c r="E600" s="28"/>
    </row>
    <row r="601" spans="2:5" ht="15" x14ac:dyDescent="0.2">
      <c r="B601" s="8"/>
      <c r="C601" s="24" t="s">
        <v>17</v>
      </c>
      <c r="D601" s="17">
        <v>215.27811</v>
      </c>
      <c r="E601" s="28"/>
    </row>
    <row r="602" spans="2:5" ht="15" x14ac:dyDescent="0.2">
      <c r="B602" s="8"/>
      <c r="C602" s="13" t="s">
        <v>24</v>
      </c>
      <c r="D602" s="18">
        <v>709.56565000000001</v>
      </c>
      <c r="E602" s="28"/>
    </row>
    <row r="603" spans="2:5" ht="15" x14ac:dyDescent="0.2">
      <c r="B603" s="8"/>
      <c r="C603" s="20" t="s">
        <v>0</v>
      </c>
      <c r="D603" s="10">
        <v>709.56565000000001</v>
      </c>
      <c r="E603" s="28"/>
    </row>
    <row r="604" spans="2:5" ht="15" x14ac:dyDescent="0.2">
      <c r="B604" s="8"/>
      <c r="C604" s="13" t="s">
        <v>26</v>
      </c>
      <c r="D604" s="18">
        <v>1054.5807</v>
      </c>
      <c r="E604" s="28"/>
    </row>
    <row r="605" spans="2:5" ht="15" x14ac:dyDescent="0.2">
      <c r="B605" s="8"/>
      <c r="C605" s="25" t="s">
        <v>10</v>
      </c>
      <c r="D605" s="17">
        <v>839.30259000000001</v>
      </c>
      <c r="E605" s="28"/>
    </row>
    <row r="606" spans="2:5" ht="15" x14ac:dyDescent="0.2">
      <c r="B606" s="8"/>
      <c r="C606" s="25" t="s">
        <v>17</v>
      </c>
      <c r="D606" s="17">
        <v>215.27811</v>
      </c>
      <c r="E606" s="28"/>
    </row>
    <row r="607" spans="2:5" ht="15" x14ac:dyDescent="0.2">
      <c r="B607" s="8"/>
      <c r="C607" s="27" t="s">
        <v>28</v>
      </c>
      <c r="D607" s="23">
        <v>-345.01504999999997</v>
      </c>
      <c r="E607" s="28"/>
    </row>
    <row r="608" spans="2:5" ht="15" x14ac:dyDescent="0.2">
      <c r="B608" s="8"/>
      <c r="C608" s="27" t="s">
        <v>29</v>
      </c>
      <c r="D608" s="23">
        <v>3549.7942899999998</v>
      </c>
      <c r="E608" s="28"/>
    </row>
    <row r="609" spans="2:5" ht="15" x14ac:dyDescent="0.2">
      <c r="B609" s="8"/>
      <c r="C609" s="27" t="s">
        <v>30</v>
      </c>
      <c r="D609" s="23">
        <v>3204.7792399999998</v>
      </c>
      <c r="E609" s="28"/>
    </row>
    <row r="610" spans="2:5" ht="15" x14ac:dyDescent="0.2">
      <c r="B610" s="8"/>
      <c r="C610" s="13" t="s">
        <v>32</v>
      </c>
      <c r="D610" s="7">
        <v>461</v>
      </c>
      <c r="E610" s="28"/>
    </row>
    <row r="611" spans="2:5" ht="15" x14ac:dyDescent="0.2">
      <c r="B611" s="8"/>
      <c r="C611" s="15" t="s">
        <v>33</v>
      </c>
      <c r="D611" s="7">
        <v>331</v>
      </c>
      <c r="E611" s="28"/>
    </row>
    <row r="612" spans="2:5" ht="15" x14ac:dyDescent="0.2">
      <c r="B612" s="8"/>
      <c r="C612" s="15" t="s">
        <v>34</v>
      </c>
      <c r="D612" s="7">
        <v>130</v>
      </c>
      <c r="E612" s="28"/>
    </row>
    <row r="613" spans="2:5" ht="15" x14ac:dyDescent="0.2">
      <c r="B613" s="8"/>
      <c r="C613" s="224" t="s">
        <v>65</v>
      </c>
      <c r="D613" s="225"/>
      <c r="E613" s="28"/>
    </row>
    <row r="614" spans="2:5" ht="15" x14ac:dyDescent="0.2">
      <c r="B614" s="8"/>
      <c r="C614" s="9" t="s">
        <v>0</v>
      </c>
      <c r="D614" s="10">
        <v>28094.935720000001</v>
      </c>
      <c r="E614" s="28"/>
    </row>
    <row r="615" spans="2:5" ht="15" x14ac:dyDescent="0.2">
      <c r="B615" s="8"/>
      <c r="C615" s="11" t="s">
        <v>3</v>
      </c>
      <c r="D615" s="10">
        <v>28094.935720000001</v>
      </c>
      <c r="E615" s="28"/>
    </row>
    <row r="616" spans="2:5" ht="15" x14ac:dyDescent="0.2">
      <c r="B616" s="8"/>
      <c r="C616" s="16" t="s">
        <v>10</v>
      </c>
      <c r="D616" s="17">
        <v>17187.392739999999</v>
      </c>
      <c r="E616" s="28"/>
    </row>
    <row r="617" spans="2:5" ht="15" x14ac:dyDescent="0.2">
      <c r="B617" s="8"/>
      <c r="C617" s="19" t="s">
        <v>11</v>
      </c>
      <c r="D617" s="18">
        <v>2912.39689</v>
      </c>
      <c r="E617" s="28"/>
    </row>
    <row r="618" spans="2:5" ht="15" x14ac:dyDescent="0.2">
      <c r="B618" s="8"/>
      <c r="C618" s="19" t="s">
        <v>12</v>
      </c>
      <c r="D618" s="18">
        <v>7404.0528800000002</v>
      </c>
      <c r="E618" s="28"/>
    </row>
    <row r="619" spans="2:5" ht="15" x14ac:dyDescent="0.2">
      <c r="B619" s="8"/>
      <c r="C619" s="11" t="s">
        <v>2</v>
      </c>
      <c r="D619" s="10">
        <v>6600</v>
      </c>
      <c r="E619" s="28"/>
    </row>
    <row r="620" spans="2:5" ht="15" x14ac:dyDescent="0.2">
      <c r="B620" s="8"/>
      <c r="C620" s="19" t="s">
        <v>15</v>
      </c>
      <c r="D620" s="18">
        <v>130.82078000000001</v>
      </c>
      <c r="E620" s="28"/>
    </row>
    <row r="621" spans="2:5" ht="15" x14ac:dyDescent="0.2">
      <c r="B621" s="8"/>
      <c r="C621" s="19" t="s">
        <v>16</v>
      </c>
      <c r="D621" s="18">
        <v>140.12218999999999</v>
      </c>
      <c r="E621" s="28"/>
    </row>
    <row r="622" spans="2:5" ht="15" x14ac:dyDescent="0.2">
      <c r="B622" s="8"/>
      <c r="C622" s="24" t="s">
        <v>17</v>
      </c>
      <c r="D622" s="17">
        <v>460.55595</v>
      </c>
      <c r="E622" s="28"/>
    </row>
    <row r="623" spans="2:5" ht="15" x14ac:dyDescent="0.2">
      <c r="B623" s="8"/>
      <c r="C623" s="13" t="s">
        <v>24</v>
      </c>
      <c r="D623" s="18">
        <v>28094.935720000001</v>
      </c>
      <c r="E623" s="28"/>
    </row>
    <row r="624" spans="2:5" ht="15" x14ac:dyDescent="0.2">
      <c r="B624" s="8"/>
      <c r="C624" s="20" t="s">
        <v>0</v>
      </c>
      <c r="D624" s="10">
        <v>28094.935720000001</v>
      </c>
      <c r="E624" s="28"/>
    </row>
    <row r="625" spans="2:5" ht="15" x14ac:dyDescent="0.2">
      <c r="B625" s="8"/>
      <c r="C625" s="13" t="s">
        <v>26</v>
      </c>
      <c r="D625" s="18">
        <v>17647.948690000001</v>
      </c>
      <c r="E625" s="28"/>
    </row>
    <row r="626" spans="2:5" ht="15" x14ac:dyDescent="0.2">
      <c r="B626" s="8"/>
      <c r="C626" s="25" t="s">
        <v>10</v>
      </c>
      <c r="D626" s="17">
        <v>17187.392739999999</v>
      </c>
      <c r="E626" s="28"/>
    </row>
    <row r="627" spans="2:5" ht="15" x14ac:dyDescent="0.2">
      <c r="B627" s="8"/>
      <c r="C627" s="25" t="s">
        <v>17</v>
      </c>
      <c r="D627" s="17">
        <v>460.55595</v>
      </c>
      <c r="E627" s="28"/>
    </row>
    <row r="628" spans="2:5" ht="15" x14ac:dyDescent="0.2">
      <c r="B628" s="8"/>
      <c r="C628" s="27" t="s">
        <v>28</v>
      </c>
      <c r="D628" s="23">
        <v>10446.98703</v>
      </c>
      <c r="E628" s="28"/>
    </row>
    <row r="629" spans="2:5" ht="15" x14ac:dyDescent="0.2">
      <c r="B629" s="8"/>
      <c r="C629" s="27" t="s">
        <v>29</v>
      </c>
      <c r="D629" s="23">
        <v>25038.100989999999</v>
      </c>
      <c r="E629" s="28"/>
    </row>
    <row r="630" spans="2:5" ht="15" x14ac:dyDescent="0.2">
      <c r="B630" s="8"/>
      <c r="C630" s="27" t="s">
        <v>30</v>
      </c>
      <c r="D630" s="23">
        <v>35485.088020000003</v>
      </c>
      <c r="E630" s="28"/>
    </row>
    <row r="631" spans="2:5" ht="15" x14ac:dyDescent="0.2">
      <c r="B631" s="8"/>
      <c r="C631" s="13" t="s">
        <v>32</v>
      </c>
      <c r="D631" s="7">
        <v>908</v>
      </c>
      <c r="E631" s="28"/>
    </row>
    <row r="632" spans="2:5" ht="15" x14ac:dyDescent="0.2">
      <c r="B632" s="8"/>
      <c r="C632" s="15" t="s">
        <v>33</v>
      </c>
      <c r="D632" s="7">
        <v>417</v>
      </c>
      <c r="E632" s="28"/>
    </row>
    <row r="633" spans="2:5" ht="15" x14ac:dyDescent="0.2">
      <c r="B633" s="8"/>
      <c r="C633" s="15" t="s">
        <v>34</v>
      </c>
      <c r="D633" s="7">
        <v>491</v>
      </c>
      <c r="E633" s="28"/>
    </row>
    <row r="634" spans="2:5" ht="15" x14ac:dyDescent="0.2">
      <c r="B634" s="8"/>
      <c r="C634" s="224" t="s">
        <v>66</v>
      </c>
      <c r="D634" s="225"/>
      <c r="E634" s="28"/>
    </row>
    <row r="635" spans="2:5" ht="15" x14ac:dyDescent="0.2">
      <c r="B635" s="8"/>
      <c r="C635" s="9" t="s">
        <v>0</v>
      </c>
      <c r="D635" s="10">
        <v>6.4770000000000003</v>
      </c>
      <c r="E635" s="28"/>
    </row>
    <row r="636" spans="2:5" ht="15" x14ac:dyDescent="0.2">
      <c r="B636" s="8"/>
      <c r="C636" s="11" t="s">
        <v>3</v>
      </c>
      <c r="D636" s="10">
        <v>6.4770000000000003</v>
      </c>
      <c r="E636" s="28"/>
    </row>
    <row r="637" spans="2:5" ht="15" x14ac:dyDescent="0.2">
      <c r="B637" s="8"/>
      <c r="C637" s="16" t="s">
        <v>10</v>
      </c>
      <c r="D637" s="17">
        <v>1.50841</v>
      </c>
      <c r="E637" s="28"/>
    </row>
    <row r="638" spans="2:5" ht="15" x14ac:dyDescent="0.2">
      <c r="B638" s="8"/>
      <c r="C638" s="19" t="s">
        <v>12</v>
      </c>
      <c r="D638" s="18">
        <v>1.0900000000000001</v>
      </c>
      <c r="E638" s="28"/>
    </row>
    <row r="639" spans="2:5" ht="15" x14ac:dyDescent="0.2">
      <c r="B639" s="8"/>
      <c r="C639" s="19" t="s">
        <v>16</v>
      </c>
      <c r="D639" s="18">
        <v>0.41841</v>
      </c>
      <c r="E639" s="28"/>
    </row>
    <row r="640" spans="2:5" ht="15" x14ac:dyDescent="0.2">
      <c r="B640" s="8"/>
      <c r="C640" s="13" t="s">
        <v>24</v>
      </c>
      <c r="D640" s="18">
        <v>6.4770000000000003</v>
      </c>
      <c r="E640" s="28"/>
    </row>
    <row r="641" spans="2:5" ht="15" x14ac:dyDescent="0.2">
      <c r="B641" s="8"/>
      <c r="C641" s="20" t="s">
        <v>0</v>
      </c>
      <c r="D641" s="10">
        <v>6.4770000000000003</v>
      </c>
      <c r="E641" s="28"/>
    </row>
    <row r="642" spans="2:5" ht="15" x14ac:dyDescent="0.2">
      <c r="B642" s="8"/>
      <c r="C642" s="13" t="s">
        <v>26</v>
      </c>
      <c r="D642" s="18">
        <v>1.50841</v>
      </c>
      <c r="E642" s="28"/>
    </row>
    <row r="643" spans="2:5" ht="15" x14ac:dyDescent="0.2">
      <c r="B643" s="8"/>
      <c r="C643" s="25" t="s">
        <v>10</v>
      </c>
      <c r="D643" s="17">
        <v>1.50841</v>
      </c>
      <c r="E643" s="28"/>
    </row>
    <row r="644" spans="2:5" ht="15" x14ac:dyDescent="0.2">
      <c r="B644" s="8"/>
      <c r="C644" s="27" t="s">
        <v>28</v>
      </c>
      <c r="D644" s="23">
        <v>4.9685899999999998</v>
      </c>
      <c r="E644" s="28"/>
    </row>
    <row r="645" spans="2:5" ht="15" x14ac:dyDescent="0.2">
      <c r="B645" s="8"/>
      <c r="C645" s="27" t="s">
        <v>29</v>
      </c>
      <c r="D645" s="23">
        <v>101.18015</v>
      </c>
      <c r="E645" s="28"/>
    </row>
    <row r="646" spans="2:5" ht="15" x14ac:dyDescent="0.2">
      <c r="B646" s="8"/>
      <c r="C646" s="27" t="s">
        <v>30</v>
      </c>
      <c r="D646" s="23">
        <v>106.14874</v>
      </c>
      <c r="E646" s="28"/>
    </row>
    <row r="647" spans="2:5" ht="15" x14ac:dyDescent="0.2">
      <c r="B647" s="8"/>
      <c r="C647" s="13" t="s">
        <v>32</v>
      </c>
      <c r="D647" s="7">
        <v>836</v>
      </c>
      <c r="E647" s="28"/>
    </row>
    <row r="648" spans="2:5" ht="15" x14ac:dyDescent="0.2">
      <c r="B648" s="8"/>
      <c r="C648" s="15" t="s">
        <v>33</v>
      </c>
      <c r="D648" s="7">
        <v>356</v>
      </c>
      <c r="E648" s="28"/>
    </row>
    <row r="649" spans="2:5" ht="15" x14ac:dyDescent="0.2">
      <c r="B649" s="8"/>
      <c r="C649" s="15" t="s">
        <v>34</v>
      </c>
      <c r="D649" s="7">
        <v>480</v>
      </c>
      <c r="E649" s="28"/>
    </row>
    <row r="650" spans="2:5" ht="15" x14ac:dyDescent="0.2">
      <c r="B650" s="8"/>
      <c r="C650" s="224" t="s">
        <v>67</v>
      </c>
      <c r="D650" s="225"/>
      <c r="E650" s="28"/>
    </row>
    <row r="651" spans="2:5" ht="15" x14ac:dyDescent="0.2">
      <c r="B651" s="8"/>
      <c r="C651" s="9" t="s">
        <v>0</v>
      </c>
      <c r="D651" s="10">
        <v>302.54599999999999</v>
      </c>
      <c r="E651" s="28"/>
    </row>
    <row r="652" spans="2:5" ht="15" x14ac:dyDescent="0.2">
      <c r="B652" s="8"/>
      <c r="C652" s="11" t="s">
        <v>2</v>
      </c>
      <c r="D652" s="10">
        <v>99.652559999999994</v>
      </c>
      <c r="E652" s="28"/>
    </row>
    <row r="653" spans="2:5" ht="15" x14ac:dyDescent="0.2">
      <c r="B653" s="8"/>
      <c r="C653" s="11" t="s">
        <v>3</v>
      </c>
      <c r="D653" s="10">
        <v>202.89344</v>
      </c>
      <c r="E653" s="28"/>
    </row>
    <row r="654" spans="2:5" ht="15" x14ac:dyDescent="0.2">
      <c r="B654" s="8"/>
      <c r="C654" s="16" t="s">
        <v>10</v>
      </c>
      <c r="D654" s="17">
        <v>601.08973000000003</v>
      </c>
      <c r="E654" s="28"/>
    </row>
    <row r="655" spans="2:5" ht="15" x14ac:dyDescent="0.2">
      <c r="B655" s="8"/>
      <c r="C655" s="19" t="s">
        <v>11</v>
      </c>
      <c r="D655" s="18">
        <v>482.73464000000001</v>
      </c>
      <c r="E655" s="28"/>
    </row>
    <row r="656" spans="2:5" ht="15" x14ac:dyDescent="0.2">
      <c r="B656" s="8"/>
      <c r="C656" s="19" t="s">
        <v>12</v>
      </c>
      <c r="D656" s="18">
        <v>112.58009</v>
      </c>
      <c r="E656" s="28"/>
    </row>
    <row r="657" spans="2:5" ht="15" x14ac:dyDescent="0.2">
      <c r="B657" s="8"/>
      <c r="C657" s="19" t="s">
        <v>16</v>
      </c>
      <c r="D657" s="18">
        <v>5.7750000000000004</v>
      </c>
      <c r="E657" s="28"/>
    </row>
    <row r="658" spans="2:5" ht="15" x14ac:dyDescent="0.2">
      <c r="B658" s="8"/>
      <c r="C658" s="13" t="s">
        <v>24</v>
      </c>
      <c r="D658" s="18">
        <v>302.54599999999999</v>
      </c>
      <c r="E658" s="28"/>
    </row>
    <row r="659" spans="2:5" ht="15" x14ac:dyDescent="0.2">
      <c r="B659" s="8"/>
      <c r="C659" s="20" t="s">
        <v>0</v>
      </c>
      <c r="D659" s="10">
        <v>302.54599999999999</v>
      </c>
      <c r="E659" s="28"/>
    </row>
    <row r="660" spans="2:5" ht="15" x14ac:dyDescent="0.2">
      <c r="B660" s="8"/>
      <c r="C660" s="13" t="s">
        <v>26</v>
      </c>
      <c r="D660" s="18">
        <v>601.08973000000003</v>
      </c>
      <c r="E660" s="28"/>
    </row>
    <row r="661" spans="2:5" ht="15" x14ac:dyDescent="0.2">
      <c r="B661" s="8"/>
      <c r="C661" s="25" t="s">
        <v>10</v>
      </c>
      <c r="D661" s="17">
        <v>601.08973000000003</v>
      </c>
      <c r="E661" s="28"/>
    </row>
    <row r="662" spans="2:5" ht="15" x14ac:dyDescent="0.2">
      <c r="B662" s="8"/>
      <c r="C662" s="27" t="s">
        <v>28</v>
      </c>
      <c r="D662" s="23">
        <v>-298.54372999999998</v>
      </c>
      <c r="E662" s="28"/>
    </row>
    <row r="663" spans="2:5" ht="15" x14ac:dyDescent="0.2">
      <c r="B663" s="8"/>
      <c r="C663" s="27" t="s">
        <v>29</v>
      </c>
      <c r="D663" s="23">
        <v>3028.49613</v>
      </c>
      <c r="E663" s="28"/>
    </row>
    <row r="664" spans="2:5" ht="15" x14ac:dyDescent="0.2">
      <c r="B664" s="8"/>
      <c r="C664" s="27" t="s">
        <v>30</v>
      </c>
      <c r="D664" s="23">
        <v>2729.9524000000001</v>
      </c>
      <c r="E664" s="28"/>
    </row>
    <row r="665" spans="2:5" ht="15" x14ac:dyDescent="0.2">
      <c r="B665" s="8"/>
      <c r="C665" s="13" t="s">
        <v>32</v>
      </c>
      <c r="D665" s="7">
        <v>583</v>
      </c>
      <c r="E665" s="28"/>
    </row>
    <row r="666" spans="2:5" ht="15" x14ac:dyDescent="0.2">
      <c r="B666" s="8"/>
      <c r="C666" s="15" t="s">
        <v>33</v>
      </c>
      <c r="D666" s="7">
        <v>298</v>
      </c>
      <c r="E666" s="28"/>
    </row>
    <row r="667" spans="2:5" ht="15" x14ac:dyDescent="0.2">
      <c r="B667" s="8"/>
      <c r="C667" s="15" t="s">
        <v>34</v>
      </c>
      <c r="D667" s="7">
        <v>285</v>
      </c>
      <c r="E667" s="28"/>
    </row>
    <row r="668" spans="2:5" ht="15" x14ac:dyDescent="0.2">
      <c r="B668" s="8"/>
      <c r="C668" s="224" t="s">
        <v>68</v>
      </c>
      <c r="D668" s="225"/>
      <c r="E668" s="28"/>
    </row>
    <row r="669" spans="2:5" ht="15" x14ac:dyDescent="0.2">
      <c r="B669" s="8"/>
      <c r="C669" s="9" t="s">
        <v>0</v>
      </c>
      <c r="D669" s="10">
        <v>4.01722</v>
      </c>
      <c r="E669" s="28"/>
    </row>
    <row r="670" spans="2:5" ht="15" x14ac:dyDescent="0.2">
      <c r="B670" s="8"/>
      <c r="C670" s="11" t="s">
        <v>3</v>
      </c>
      <c r="D670" s="10">
        <v>4.01722</v>
      </c>
      <c r="E670" s="28"/>
    </row>
    <row r="671" spans="2:5" ht="15" x14ac:dyDescent="0.2">
      <c r="B671" s="8"/>
      <c r="C671" s="16" t="s">
        <v>10</v>
      </c>
      <c r="D671" s="17">
        <v>165.58244000000002</v>
      </c>
      <c r="E671" s="28"/>
    </row>
    <row r="672" spans="2:5" ht="15" x14ac:dyDescent="0.2">
      <c r="B672" s="8"/>
      <c r="C672" s="19" t="s">
        <v>15</v>
      </c>
      <c r="D672" s="18">
        <v>4.0149900000000001</v>
      </c>
      <c r="E672" s="28"/>
    </row>
    <row r="673" spans="2:5" ht="15" x14ac:dyDescent="0.2">
      <c r="B673" s="8"/>
      <c r="C673" s="19" t="s">
        <v>16</v>
      </c>
      <c r="D673" s="18">
        <v>161.56745000000001</v>
      </c>
      <c r="E673" s="28"/>
    </row>
    <row r="674" spans="2:5" ht="15" x14ac:dyDescent="0.2">
      <c r="B674" s="8"/>
      <c r="C674" s="13" t="s">
        <v>24</v>
      </c>
      <c r="D674" s="18">
        <v>4.01722</v>
      </c>
      <c r="E674" s="28"/>
    </row>
    <row r="675" spans="2:5" ht="15" x14ac:dyDescent="0.2">
      <c r="B675" s="8"/>
      <c r="C675" s="20" t="s">
        <v>0</v>
      </c>
      <c r="D675" s="10">
        <v>4.01722</v>
      </c>
      <c r="E675" s="28"/>
    </row>
    <row r="676" spans="2:5" ht="15" x14ac:dyDescent="0.2">
      <c r="B676" s="8"/>
      <c r="C676" s="13" t="s">
        <v>26</v>
      </c>
      <c r="D676" s="18">
        <v>165.58243999999999</v>
      </c>
      <c r="E676" s="28"/>
    </row>
    <row r="677" spans="2:5" ht="15" x14ac:dyDescent="0.2">
      <c r="B677" s="8"/>
      <c r="C677" s="25" t="s">
        <v>10</v>
      </c>
      <c r="D677" s="17">
        <v>165.58243999999999</v>
      </c>
      <c r="E677" s="28"/>
    </row>
    <row r="678" spans="2:5" ht="15" x14ac:dyDescent="0.2">
      <c r="B678" s="8"/>
      <c r="C678" s="27" t="s">
        <v>28</v>
      </c>
      <c r="D678" s="23">
        <v>-161.56522000000001</v>
      </c>
      <c r="E678" s="28"/>
    </row>
    <row r="679" spans="2:5" ht="15" x14ac:dyDescent="0.2">
      <c r="B679" s="8"/>
      <c r="C679" s="27" t="s">
        <v>29</v>
      </c>
      <c r="D679" s="23">
        <v>1307.35285</v>
      </c>
      <c r="E679" s="28"/>
    </row>
    <row r="680" spans="2:5" ht="15" x14ac:dyDescent="0.2">
      <c r="B680" s="8"/>
      <c r="C680" s="27" t="s">
        <v>30</v>
      </c>
      <c r="D680" s="23">
        <v>1145.78763</v>
      </c>
      <c r="E680" s="28"/>
    </row>
    <row r="681" spans="2:5" ht="15" x14ac:dyDescent="0.2">
      <c r="B681" s="8"/>
      <c r="C681" s="13" t="s">
        <v>32</v>
      </c>
      <c r="D681" s="7">
        <v>399</v>
      </c>
      <c r="E681" s="28"/>
    </row>
    <row r="682" spans="2:5" ht="15" x14ac:dyDescent="0.2">
      <c r="B682" s="8"/>
      <c r="C682" s="15" t="s">
        <v>33</v>
      </c>
      <c r="D682" s="7">
        <v>140</v>
      </c>
      <c r="E682" s="28"/>
    </row>
    <row r="683" spans="2:5" ht="15" x14ac:dyDescent="0.2">
      <c r="B683" s="8"/>
      <c r="C683" s="15" t="s">
        <v>34</v>
      </c>
      <c r="D683" s="7">
        <v>259</v>
      </c>
      <c r="E683" s="28"/>
    </row>
    <row r="684" spans="2:5" ht="15" x14ac:dyDescent="0.2">
      <c r="B684" s="8"/>
      <c r="C684" s="224" t="s">
        <v>69</v>
      </c>
      <c r="D684" s="225"/>
      <c r="E684" s="28"/>
    </row>
    <row r="685" spans="2:5" ht="15" x14ac:dyDescent="0.2">
      <c r="B685" s="8"/>
      <c r="C685" s="9" t="s">
        <v>0</v>
      </c>
      <c r="D685" s="10">
        <v>1332.87249</v>
      </c>
      <c r="E685" s="28"/>
    </row>
    <row r="686" spans="2:5" ht="15" x14ac:dyDescent="0.2">
      <c r="B686" s="8"/>
      <c r="C686" s="11" t="s">
        <v>3</v>
      </c>
      <c r="D686" s="10">
        <v>1332.87249</v>
      </c>
      <c r="E686" s="28"/>
    </row>
    <row r="687" spans="2:5" ht="15" x14ac:dyDescent="0.2">
      <c r="B687" s="8"/>
      <c r="C687" s="16" t="s">
        <v>10</v>
      </c>
      <c r="D687" s="17">
        <v>372.64758999999998</v>
      </c>
      <c r="E687" s="28"/>
    </row>
    <row r="688" spans="2:5" ht="15" x14ac:dyDescent="0.2">
      <c r="B688" s="8"/>
      <c r="C688" s="19" t="s">
        <v>12</v>
      </c>
      <c r="D688" s="18">
        <v>234.5428</v>
      </c>
      <c r="E688" s="28"/>
    </row>
    <row r="689" spans="2:5" ht="15" x14ac:dyDescent="0.2">
      <c r="B689" s="8"/>
      <c r="C689" s="11" t="s">
        <v>2</v>
      </c>
      <c r="D689" s="10">
        <v>100</v>
      </c>
      <c r="E689" s="28"/>
    </row>
    <row r="690" spans="2:5" ht="15" x14ac:dyDescent="0.2">
      <c r="B690" s="8"/>
      <c r="C690" s="19" t="s">
        <v>15</v>
      </c>
      <c r="D690" s="18">
        <v>27.895399999999999</v>
      </c>
      <c r="E690" s="28"/>
    </row>
    <row r="691" spans="2:5" ht="15" x14ac:dyDescent="0.2">
      <c r="B691" s="8"/>
      <c r="C691" s="19" t="s">
        <v>16</v>
      </c>
      <c r="D691" s="18">
        <v>10.209390000000001</v>
      </c>
      <c r="E691" s="28"/>
    </row>
    <row r="692" spans="2:5" ht="15" x14ac:dyDescent="0.2">
      <c r="B692" s="8"/>
      <c r="C692" s="24" t="s">
        <v>17</v>
      </c>
      <c r="D692" s="17">
        <v>1.45</v>
      </c>
      <c r="E692" s="28"/>
    </row>
    <row r="693" spans="2:5" ht="15" x14ac:dyDescent="0.2">
      <c r="B693" s="8"/>
      <c r="C693" s="13" t="s">
        <v>24</v>
      </c>
      <c r="D693" s="18">
        <v>1332.87249</v>
      </c>
      <c r="E693" s="28"/>
    </row>
    <row r="694" spans="2:5" ht="15" x14ac:dyDescent="0.2">
      <c r="B694" s="8"/>
      <c r="C694" s="20" t="s">
        <v>0</v>
      </c>
      <c r="D694" s="10">
        <v>1332.87249</v>
      </c>
      <c r="E694" s="28"/>
    </row>
    <row r="695" spans="2:5" ht="15" x14ac:dyDescent="0.2">
      <c r="B695" s="8"/>
      <c r="C695" s="13" t="s">
        <v>26</v>
      </c>
      <c r="D695" s="18">
        <v>374.09758999999997</v>
      </c>
      <c r="E695" s="28"/>
    </row>
    <row r="696" spans="2:5" ht="15" x14ac:dyDescent="0.2">
      <c r="B696" s="8"/>
      <c r="C696" s="25" t="s">
        <v>10</v>
      </c>
      <c r="D696" s="17">
        <v>372.64758999999998</v>
      </c>
      <c r="E696" s="28"/>
    </row>
    <row r="697" spans="2:5" ht="15" x14ac:dyDescent="0.2">
      <c r="B697" s="8"/>
      <c r="C697" s="25" t="s">
        <v>17</v>
      </c>
      <c r="D697" s="17">
        <v>1.45</v>
      </c>
      <c r="E697" s="28"/>
    </row>
    <row r="698" spans="2:5" ht="15" x14ac:dyDescent="0.2">
      <c r="B698" s="8"/>
      <c r="C698" s="27" t="s">
        <v>28</v>
      </c>
      <c r="D698" s="23">
        <v>958.7749</v>
      </c>
      <c r="E698" s="28"/>
    </row>
    <row r="699" spans="2:5" ht="15" x14ac:dyDescent="0.2">
      <c r="B699" s="8"/>
      <c r="C699" s="27" t="s">
        <v>29</v>
      </c>
      <c r="D699" s="23">
        <v>2433.2659100000001</v>
      </c>
      <c r="E699" s="28"/>
    </row>
    <row r="700" spans="2:5" ht="15" x14ac:dyDescent="0.2">
      <c r="B700" s="8"/>
      <c r="C700" s="27" t="s">
        <v>30</v>
      </c>
      <c r="D700" s="23">
        <v>3392.04081</v>
      </c>
      <c r="E700" s="28"/>
    </row>
    <row r="701" spans="2:5" ht="15" x14ac:dyDescent="0.2">
      <c r="B701" s="8"/>
      <c r="C701" s="13" t="s">
        <v>32</v>
      </c>
      <c r="D701" s="7">
        <v>226</v>
      </c>
      <c r="E701" s="28"/>
    </row>
    <row r="702" spans="2:5" ht="15" x14ac:dyDescent="0.2">
      <c r="B702" s="8"/>
      <c r="C702" s="15" t="s">
        <v>33</v>
      </c>
      <c r="D702" s="7">
        <v>117</v>
      </c>
      <c r="E702" s="28"/>
    </row>
    <row r="703" spans="2:5" ht="15" x14ac:dyDescent="0.2">
      <c r="B703" s="8"/>
      <c r="C703" s="15" t="s">
        <v>34</v>
      </c>
      <c r="D703" s="7">
        <v>109</v>
      </c>
      <c r="E703" s="28"/>
    </row>
    <row r="704" spans="2:5" ht="15" x14ac:dyDescent="0.2">
      <c r="B704" s="8"/>
      <c r="C704" s="224" t="s">
        <v>70</v>
      </c>
      <c r="D704" s="225"/>
      <c r="E704" s="28"/>
    </row>
    <row r="705" spans="2:5" ht="15" x14ac:dyDescent="0.2">
      <c r="B705" s="8"/>
      <c r="C705" s="9" t="s">
        <v>0</v>
      </c>
      <c r="D705" s="10">
        <v>363.15125</v>
      </c>
      <c r="E705" s="28"/>
    </row>
    <row r="706" spans="2:5" ht="15" x14ac:dyDescent="0.2">
      <c r="B706" s="8"/>
      <c r="C706" s="11" t="s">
        <v>3</v>
      </c>
      <c r="D706" s="10">
        <v>363.15125</v>
      </c>
      <c r="E706" s="28"/>
    </row>
    <row r="707" spans="2:5" ht="15" x14ac:dyDescent="0.2">
      <c r="B707" s="8"/>
      <c r="C707" s="16" t="s">
        <v>10</v>
      </c>
      <c r="D707" s="17">
        <v>106.78039000000001</v>
      </c>
      <c r="E707" s="28"/>
    </row>
    <row r="708" spans="2:5" ht="15" x14ac:dyDescent="0.2">
      <c r="B708" s="8"/>
      <c r="C708" s="19" t="s">
        <v>12</v>
      </c>
      <c r="D708" s="18">
        <v>102.31239000000001</v>
      </c>
      <c r="E708" s="28"/>
    </row>
    <row r="709" spans="2:5" ht="15" x14ac:dyDescent="0.2">
      <c r="B709" s="8"/>
      <c r="C709" s="19" t="s">
        <v>15</v>
      </c>
      <c r="D709" s="18">
        <v>1.5</v>
      </c>
      <c r="E709" s="28"/>
    </row>
    <row r="710" spans="2:5" ht="15" x14ac:dyDescent="0.2">
      <c r="B710" s="8"/>
      <c r="C710" s="19" t="s">
        <v>16</v>
      </c>
      <c r="D710" s="18">
        <v>2.968</v>
      </c>
      <c r="E710" s="28"/>
    </row>
    <row r="711" spans="2:5" ht="15" x14ac:dyDescent="0.2">
      <c r="B711" s="8"/>
      <c r="C711" s="24" t="s">
        <v>17</v>
      </c>
      <c r="D711" s="17">
        <v>4.5467399999999998</v>
      </c>
      <c r="E711" s="28"/>
    </row>
    <row r="712" spans="2:5" ht="15" x14ac:dyDescent="0.2">
      <c r="B712" s="8"/>
      <c r="C712" s="13" t="s">
        <v>24</v>
      </c>
      <c r="D712" s="18">
        <v>363.15125</v>
      </c>
      <c r="E712" s="28"/>
    </row>
    <row r="713" spans="2:5" ht="15" x14ac:dyDescent="0.2">
      <c r="B713" s="8"/>
      <c r="C713" s="20" t="s">
        <v>0</v>
      </c>
      <c r="D713" s="10">
        <v>363.15125</v>
      </c>
      <c r="E713" s="28"/>
    </row>
    <row r="714" spans="2:5" ht="15" x14ac:dyDescent="0.2">
      <c r="B714" s="8"/>
      <c r="C714" s="13" t="s">
        <v>26</v>
      </c>
      <c r="D714" s="18">
        <v>111.32713</v>
      </c>
      <c r="E714" s="28"/>
    </row>
    <row r="715" spans="2:5" ht="15" x14ac:dyDescent="0.2">
      <c r="B715" s="8"/>
      <c r="C715" s="25" t="s">
        <v>10</v>
      </c>
      <c r="D715" s="17">
        <v>106.78039</v>
      </c>
      <c r="E715" s="28"/>
    </row>
    <row r="716" spans="2:5" ht="15" x14ac:dyDescent="0.2">
      <c r="B716" s="8"/>
      <c r="C716" s="25" t="s">
        <v>17</v>
      </c>
      <c r="D716" s="17">
        <v>4.5467399999999998</v>
      </c>
      <c r="E716" s="28"/>
    </row>
    <row r="717" spans="2:5" ht="15" x14ac:dyDescent="0.2">
      <c r="B717" s="8"/>
      <c r="C717" s="27" t="s">
        <v>28</v>
      </c>
      <c r="D717" s="23">
        <v>251.82411999999999</v>
      </c>
      <c r="E717" s="28"/>
    </row>
    <row r="718" spans="2:5" ht="15" x14ac:dyDescent="0.2">
      <c r="B718" s="8"/>
      <c r="C718" s="27" t="s">
        <v>29</v>
      </c>
      <c r="D718" s="23">
        <v>2752.5882099999999</v>
      </c>
      <c r="E718" s="28"/>
    </row>
    <row r="719" spans="2:5" ht="15" x14ac:dyDescent="0.2">
      <c r="B719" s="8"/>
      <c r="C719" s="27" t="s">
        <v>30</v>
      </c>
      <c r="D719" s="23">
        <v>3004.4123300000001</v>
      </c>
      <c r="E719" s="28"/>
    </row>
    <row r="720" spans="2:5" ht="15" x14ac:dyDescent="0.2">
      <c r="B720" s="8"/>
      <c r="C720" s="13" t="s">
        <v>32</v>
      </c>
      <c r="D720" s="7">
        <v>4381</v>
      </c>
      <c r="E720" s="28"/>
    </row>
    <row r="721" spans="2:5" ht="15" x14ac:dyDescent="0.2">
      <c r="B721" s="8"/>
      <c r="C721" s="15" t="s">
        <v>33</v>
      </c>
      <c r="D721" s="7">
        <v>98</v>
      </c>
      <c r="E721" s="28"/>
    </row>
    <row r="722" spans="2:5" ht="15" x14ac:dyDescent="0.2">
      <c r="B722" s="8"/>
      <c r="C722" s="15" t="s">
        <v>34</v>
      </c>
      <c r="D722" s="7">
        <v>4283</v>
      </c>
      <c r="E722" s="28"/>
    </row>
    <row r="723" spans="2:5" ht="15" x14ac:dyDescent="0.2">
      <c r="B723" s="8"/>
      <c r="C723" s="224" t="s">
        <v>71</v>
      </c>
      <c r="D723" s="225"/>
      <c r="E723" s="28"/>
    </row>
    <row r="724" spans="2:5" ht="15" x14ac:dyDescent="0.2">
      <c r="B724" s="8"/>
      <c r="C724" s="9" t="s">
        <v>0</v>
      </c>
      <c r="D724" s="10">
        <v>301.2</v>
      </c>
      <c r="E724" s="28"/>
    </row>
    <row r="725" spans="2:5" ht="15" x14ac:dyDescent="0.2">
      <c r="B725" s="8"/>
      <c r="C725" s="11" t="s">
        <v>3</v>
      </c>
      <c r="D725" s="10">
        <v>301.2</v>
      </c>
      <c r="E725" s="28"/>
    </row>
    <row r="726" spans="2:5" ht="15" x14ac:dyDescent="0.2">
      <c r="B726" s="8"/>
      <c r="C726" s="16" t="s">
        <v>10</v>
      </c>
      <c r="D726" s="17">
        <v>263.97676000000001</v>
      </c>
      <c r="E726" s="28"/>
    </row>
    <row r="727" spans="2:5" ht="15" x14ac:dyDescent="0.2">
      <c r="B727" s="8"/>
      <c r="C727" s="19" t="s">
        <v>11</v>
      </c>
      <c r="D727" s="18">
        <v>231.51567</v>
      </c>
      <c r="E727" s="28"/>
    </row>
    <row r="728" spans="2:5" ht="15" x14ac:dyDescent="0.2">
      <c r="B728" s="8"/>
      <c r="C728" s="19" t="s">
        <v>12</v>
      </c>
      <c r="D728" s="18">
        <v>29.932199999999998</v>
      </c>
      <c r="E728" s="28"/>
    </row>
    <row r="729" spans="2:5" ht="15" x14ac:dyDescent="0.2">
      <c r="B729" s="8"/>
      <c r="C729" s="19" t="s">
        <v>15</v>
      </c>
      <c r="D729" s="18">
        <v>2.3264999999999998</v>
      </c>
      <c r="E729" s="28"/>
    </row>
    <row r="730" spans="2:5" ht="15" x14ac:dyDescent="0.2">
      <c r="B730" s="8"/>
      <c r="C730" s="19" t="s">
        <v>16</v>
      </c>
      <c r="D730" s="18">
        <v>0.20238999999999999</v>
      </c>
      <c r="E730" s="28"/>
    </row>
    <row r="731" spans="2:5" ht="15" x14ac:dyDescent="0.2">
      <c r="B731" s="8"/>
      <c r="C731" s="13" t="s">
        <v>24</v>
      </c>
      <c r="D731" s="18">
        <v>301.2</v>
      </c>
      <c r="E731" s="28"/>
    </row>
    <row r="732" spans="2:5" ht="15" x14ac:dyDescent="0.2">
      <c r="B732" s="8"/>
      <c r="C732" s="20" t="s">
        <v>0</v>
      </c>
      <c r="D732" s="10">
        <v>301.2</v>
      </c>
      <c r="E732" s="28"/>
    </row>
    <row r="733" spans="2:5" ht="15" x14ac:dyDescent="0.2">
      <c r="B733" s="8"/>
      <c r="C733" s="13" t="s">
        <v>26</v>
      </c>
      <c r="D733" s="18">
        <v>263.97676000000001</v>
      </c>
      <c r="E733" s="28"/>
    </row>
    <row r="734" spans="2:5" ht="15" x14ac:dyDescent="0.2">
      <c r="B734" s="8"/>
      <c r="C734" s="25" t="s">
        <v>10</v>
      </c>
      <c r="D734" s="17">
        <v>263.97676000000001</v>
      </c>
      <c r="E734" s="28"/>
    </row>
    <row r="735" spans="2:5" ht="15" x14ac:dyDescent="0.2">
      <c r="B735" s="8"/>
      <c r="C735" s="27" t="s">
        <v>28</v>
      </c>
      <c r="D735" s="23">
        <v>37.223239999999997</v>
      </c>
      <c r="E735" s="28"/>
    </row>
    <row r="736" spans="2:5" ht="15" x14ac:dyDescent="0.2">
      <c r="B736" s="8"/>
      <c r="C736" s="27" t="s">
        <v>29</v>
      </c>
      <c r="D736" s="23">
        <v>30.683890000000002</v>
      </c>
      <c r="E736" s="28"/>
    </row>
    <row r="737" spans="2:5" ht="15" x14ac:dyDescent="0.2">
      <c r="B737" s="8"/>
      <c r="C737" s="27" t="s">
        <v>30</v>
      </c>
      <c r="D737" s="23">
        <v>67.907129999999995</v>
      </c>
      <c r="E737" s="28"/>
    </row>
    <row r="738" spans="2:5" ht="15" x14ac:dyDescent="0.2">
      <c r="B738" s="8"/>
      <c r="C738" s="13" t="s">
        <v>32</v>
      </c>
      <c r="D738" s="7">
        <v>2871</v>
      </c>
      <c r="E738" s="28"/>
    </row>
    <row r="739" spans="2:5" ht="15" x14ac:dyDescent="0.2">
      <c r="B739" s="8"/>
      <c r="C739" s="15" t="s">
        <v>33</v>
      </c>
      <c r="D739" s="7">
        <v>24</v>
      </c>
      <c r="E739" s="28"/>
    </row>
    <row r="740" spans="2:5" ht="15" x14ac:dyDescent="0.2">
      <c r="B740" s="8"/>
      <c r="C740" s="15" t="s">
        <v>34</v>
      </c>
      <c r="D740" s="7">
        <v>2847</v>
      </c>
      <c r="E740" s="28"/>
    </row>
    <row r="741" spans="2:5" ht="15" x14ac:dyDescent="0.2">
      <c r="B741" s="8"/>
      <c r="C741" s="224" t="s">
        <v>72</v>
      </c>
      <c r="D741" s="225"/>
      <c r="E741" s="28"/>
    </row>
    <row r="742" spans="2:5" ht="15" x14ac:dyDescent="0.2">
      <c r="B742" s="8"/>
      <c r="C742" s="9" t="s">
        <v>0</v>
      </c>
      <c r="D742" s="10">
        <v>481.90048999999999</v>
      </c>
      <c r="E742" s="28"/>
    </row>
    <row r="743" spans="2:5" ht="15" x14ac:dyDescent="0.2">
      <c r="B743" s="8"/>
      <c r="C743" s="11" t="s">
        <v>3</v>
      </c>
      <c r="D743" s="10">
        <v>481.90048999999999</v>
      </c>
      <c r="E743" s="28"/>
    </row>
    <row r="744" spans="2:5" ht="15" x14ac:dyDescent="0.2">
      <c r="B744" s="8"/>
      <c r="C744" s="16" t="s">
        <v>10</v>
      </c>
      <c r="D744" s="17">
        <v>258.95089999999999</v>
      </c>
      <c r="E744" s="28"/>
    </row>
    <row r="745" spans="2:5" ht="15" x14ac:dyDescent="0.2">
      <c r="B745" s="8"/>
      <c r="C745" s="19" t="s">
        <v>15</v>
      </c>
      <c r="D745" s="18">
        <v>258.95089999999999</v>
      </c>
      <c r="E745" s="28"/>
    </row>
    <row r="746" spans="2:5" ht="15" x14ac:dyDescent="0.2">
      <c r="B746" s="8"/>
      <c r="C746" s="13" t="s">
        <v>24</v>
      </c>
      <c r="D746" s="18">
        <v>481.90048999999999</v>
      </c>
      <c r="E746" s="28"/>
    </row>
    <row r="747" spans="2:5" ht="15" x14ac:dyDescent="0.2">
      <c r="B747" s="8"/>
      <c r="C747" s="20" t="s">
        <v>0</v>
      </c>
      <c r="D747" s="10">
        <v>481.90048999999999</v>
      </c>
      <c r="E747" s="28"/>
    </row>
    <row r="748" spans="2:5" ht="15" x14ac:dyDescent="0.2">
      <c r="B748" s="8"/>
      <c r="C748" s="13" t="s">
        <v>26</v>
      </c>
      <c r="D748" s="18">
        <v>258.95089999999999</v>
      </c>
      <c r="E748" s="28"/>
    </row>
    <row r="749" spans="2:5" ht="15" x14ac:dyDescent="0.2">
      <c r="B749" s="8"/>
      <c r="C749" s="25" t="s">
        <v>10</v>
      </c>
      <c r="D749" s="17">
        <v>258.95089999999999</v>
      </c>
      <c r="E749" s="28"/>
    </row>
    <row r="750" spans="2:5" ht="15" x14ac:dyDescent="0.2">
      <c r="B750" s="8"/>
      <c r="C750" s="27" t="s">
        <v>28</v>
      </c>
      <c r="D750" s="23">
        <v>222.94959</v>
      </c>
      <c r="E750" s="28"/>
    </row>
    <row r="751" spans="2:5" ht="15" x14ac:dyDescent="0.2">
      <c r="B751" s="8"/>
      <c r="C751" s="27" t="s">
        <v>29</v>
      </c>
      <c r="D751" s="23">
        <v>125.53801</v>
      </c>
      <c r="E751" s="28"/>
    </row>
    <row r="752" spans="2:5" ht="15" x14ac:dyDescent="0.2">
      <c r="B752" s="8"/>
      <c r="C752" s="27" t="s">
        <v>30</v>
      </c>
      <c r="D752" s="23">
        <v>348.48759999999999</v>
      </c>
      <c r="E752" s="28"/>
    </row>
    <row r="753" spans="2:5" ht="15" x14ac:dyDescent="0.2">
      <c r="B753" s="8"/>
      <c r="C753" s="13" t="s">
        <v>32</v>
      </c>
      <c r="D753" s="7">
        <v>23</v>
      </c>
      <c r="E753" s="28"/>
    </row>
    <row r="754" spans="2:5" ht="15" x14ac:dyDescent="0.2">
      <c r="B754" s="8"/>
      <c r="C754" s="15" t="s">
        <v>33</v>
      </c>
      <c r="D754" s="7">
        <v>15</v>
      </c>
      <c r="E754" s="28"/>
    </row>
    <row r="755" spans="2:5" ht="15" x14ac:dyDescent="0.2">
      <c r="B755" s="8"/>
      <c r="C755" s="15" t="s">
        <v>34</v>
      </c>
      <c r="D755" s="7">
        <v>8</v>
      </c>
      <c r="E755" s="28"/>
    </row>
    <row r="756" spans="2:5" ht="15" x14ac:dyDescent="0.2">
      <c r="B756" s="8"/>
      <c r="C756" s="224" t="s">
        <v>73</v>
      </c>
      <c r="D756" s="225"/>
      <c r="E756" s="28"/>
    </row>
    <row r="757" spans="2:5" ht="15" x14ac:dyDescent="0.2">
      <c r="B757" s="8"/>
      <c r="C757" s="9" t="s">
        <v>0</v>
      </c>
      <c r="D757" s="10">
        <v>234.24799999999999</v>
      </c>
      <c r="E757" s="28"/>
    </row>
    <row r="758" spans="2:5" ht="15" x14ac:dyDescent="0.2">
      <c r="B758" s="8"/>
      <c r="C758" s="11" t="s">
        <v>3</v>
      </c>
      <c r="D758" s="10">
        <v>234.24799999999999</v>
      </c>
      <c r="E758" s="28"/>
    </row>
    <row r="759" spans="2:5" ht="15" x14ac:dyDescent="0.2">
      <c r="B759" s="8"/>
      <c r="C759" s="16" t="s">
        <v>10</v>
      </c>
      <c r="D759" s="17">
        <v>28.993490000000001</v>
      </c>
      <c r="E759" s="28"/>
    </row>
    <row r="760" spans="2:5" ht="15" x14ac:dyDescent="0.2">
      <c r="B760" s="8"/>
      <c r="C760" s="19" t="s">
        <v>16</v>
      </c>
      <c r="D760" s="18">
        <v>28.993490000000001</v>
      </c>
      <c r="E760" s="28"/>
    </row>
    <row r="761" spans="2:5" ht="15" x14ac:dyDescent="0.2">
      <c r="B761" s="8"/>
      <c r="C761" s="13" t="s">
        <v>24</v>
      </c>
      <c r="D761" s="18">
        <v>234.24799999999999</v>
      </c>
      <c r="E761" s="28"/>
    </row>
    <row r="762" spans="2:5" ht="15" x14ac:dyDescent="0.2">
      <c r="B762" s="8"/>
      <c r="C762" s="20" t="s">
        <v>0</v>
      </c>
      <c r="D762" s="10">
        <v>234.24799999999999</v>
      </c>
      <c r="E762" s="28"/>
    </row>
    <row r="763" spans="2:5" ht="15" x14ac:dyDescent="0.2">
      <c r="B763" s="8"/>
      <c r="C763" s="13" t="s">
        <v>26</v>
      </c>
      <c r="D763" s="18">
        <v>28.993490000000001</v>
      </c>
      <c r="E763" s="28"/>
    </row>
    <row r="764" spans="2:5" ht="15" x14ac:dyDescent="0.2">
      <c r="B764" s="8"/>
      <c r="C764" s="25" t="s">
        <v>10</v>
      </c>
      <c r="D764" s="17">
        <v>28.993490000000001</v>
      </c>
      <c r="E764" s="28"/>
    </row>
    <row r="765" spans="2:5" ht="15" x14ac:dyDescent="0.2">
      <c r="B765" s="8"/>
      <c r="C765" s="27" t="s">
        <v>28</v>
      </c>
      <c r="D765" s="23">
        <v>205.25451000000001</v>
      </c>
      <c r="E765" s="28"/>
    </row>
    <row r="766" spans="2:5" ht="15" x14ac:dyDescent="0.2">
      <c r="B766" s="8"/>
      <c r="C766" s="27" t="s">
        <v>29</v>
      </c>
      <c r="D766" s="23">
        <v>373.65656999999999</v>
      </c>
      <c r="E766" s="28"/>
    </row>
    <row r="767" spans="2:5" ht="15" x14ac:dyDescent="0.2">
      <c r="B767" s="8"/>
      <c r="C767" s="27" t="s">
        <v>30</v>
      </c>
      <c r="D767" s="23">
        <v>578.91107999999997</v>
      </c>
      <c r="E767" s="28"/>
    </row>
    <row r="768" spans="2:5" ht="15" x14ac:dyDescent="0.2">
      <c r="B768" s="8"/>
      <c r="C768" s="13" t="s">
        <v>32</v>
      </c>
      <c r="D768" s="7">
        <v>135</v>
      </c>
      <c r="E768" s="28"/>
    </row>
    <row r="769" spans="2:5" ht="15" x14ac:dyDescent="0.2">
      <c r="B769" s="8"/>
      <c r="C769" s="15" t="s">
        <v>33</v>
      </c>
      <c r="D769" s="7">
        <v>22</v>
      </c>
      <c r="E769" s="28"/>
    </row>
    <row r="770" spans="2:5" ht="15" x14ac:dyDescent="0.2">
      <c r="B770" s="8"/>
      <c r="C770" s="15" t="s">
        <v>34</v>
      </c>
      <c r="D770" s="7">
        <v>113</v>
      </c>
      <c r="E770" s="28"/>
    </row>
    <row r="771" spans="2:5" ht="15" x14ac:dyDescent="0.2">
      <c r="B771" s="8"/>
      <c r="C771" s="224" t="s">
        <v>74</v>
      </c>
      <c r="D771" s="225"/>
      <c r="E771" s="28"/>
    </row>
    <row r="772" spans="2:5" ht="15" x14ac:dyDescent="0.2">
      <c r="B772" s="8"/>
      <c r="C772" s="9" t="s">
        <v>0</v>
      </c>
      <c r="D772" s="10">
        <v>164.68401</v>
      </c>
      <c r="E772" s="28"/>
    </row>
    <row r="773" spans="2:5" ht="15" x14ac:dyDescent="0.2">
      <c r="B773" s="8"/>
      <c r="C773" s="11" t="s">
        <v>3</v>
      </c>
      <c r="D773" s="10">
        <v>164.68401</v>
      </c>
      <c r="E773" s="28"/>
    </row>
    <row r="774" spans="2:5" ht="15" x14ac:dyDescent="0.2">
      <c r="B774" s="8"/>
      <c r="C774" s="16" t="s">
        <v>10</v>
      </c>
      <c r="D774" s="17">
        <v>216.72314</v>
      </c>
      <c r="E774" s="28"/>
    </row>
    <row r="775" spans="2:5" ht="15" x14ac:dyDescent="0.2">
      <c r="B775" s="8"/>
      <c r="C775" s="19" t="s">
        <v>11</v>
      </c>
      <c r="D775" s="18">
        <v>3.0249999999999999</v>
      </c>
      <c r="E775" s="28"/>
    </row>
    <row r="776" spans="2:5" ht="15" x14ac:dyDescent="0.2">
      <c r="B776" s="8"/>
      <c r="C776" s="19" t="s">
        <v>12</v>
      </c>
      <c r="D776" s="18">
        <v>185.92322999999999</v>
      </c>
      <c r="E776" s="28"/>
    </row>
    <row r="777" spans="2:5" ht="15" x14ac:dyDescent="0.2">
      <c r="B777" s="8"/>
      <c r="C777" s="19" t="s">
        <v>15</v>
      </c>
      <c r="D777" s="18">
        <v>2.8359000000000001</v>
      </c>
      <c r="E777" s="28"/>
    </row>
    <row r="778" spans="2:5" ht="15" x14ac:dyDescent="0.2">
      <c r="B778" s="8"/>
      <c r="C778" s="19" t="s">
        <v>16</v>
      </c>
      <c r="D778" s="18">
        <v>24.93901</v>
      </c>
      <c r="E778" s="28"/>
    </row>
    <row r="779" spans="2:5" ht="15" x14ac:dyDescent="0.2">
      <c r="B779" s="8"/>
      <c r="C779" s="24" t="s">
        <v>17</v>
      </c>
      <c r="D779" s="17">
        <v>1.8</v>
      </c>
      <c r="E779" s="28"/>
    </row>
    <row r="780" spans="2:5" ht="15" x14ac:dyDescent="0.2">
      <c r="B780" s="8"/>
      <c r="C780" s="13" t="s">
        <v>24</v>
      </c>
      <c r="D780" s="18">
        <v>164.68401</v>
      </c>
      <c r="E780" s="28"/>
    </row>
    <row r="781" spans="2:5" ht="15" x14ac:dyDescent="0.2">
      <c r="B781" s="8"/>
      <c r="C781" s="20" t="s">
        <v>0</v>
      </c>
      <c r="D781" s="10">
        <v>164.68401</v>
      </c>
      <c r="E781" s="28"/>
    </row>
    <row r="782" spans="2:5" ht="15" x14ac:dyDescent="0.2">
      <c r="B782" s="8"/>
      <c r="C782" s="13" t="s">
        <v>26</v>
      </c>
      <c r="D782" s="18">
        <v>218.52314000000001</v>
      </c>
      <c r="E782" s="28"/>
    </row>
    <row r="783" spans="2:5" ht="15" x14ac:dyDescent="0.2">
      <c r="B783" s="8"/>
      <c r="C783" s="25" t="s">
        <v>10</v>
      </c>
      <c r="D783" s="17">
        <v>216.72314</v>
      </c>
      <c r="E783" s="28"/>
    </row>
    <row r="784" spans="2:5" ht="15" x14ac:dyDescent="0.2">
      <c r="B784" s="8"/>
      <c r="C784" s="25" t="s">
        <v>17</v>
      </c>
      <c r="D784" s="17">
        <v>1.8</v>
      </c>
      <c r="E784" s="28"/>
    </row>
    <row r="785" spans="2:5" ht="15" x14ac:dyDescent="0.2">
      <c r="B785" s="8"/>
      <c r="C785" s="27" t="s">
        <v>28</v>
      </c>
      <c r="D785" s="23">
        <v>-53.839129999999997</v>
      </c>
      <c r="E785" s="28"/>
    </row>
    <row r="786" spans="2:5" ht="15" x14ac:dyDescent="0.2">
      <c r="B786" s="8"/>
      <c r="C786" s="27" t="s">
        <v>29</v>
      </c>
      <c r="D786" s="23">
        <v>100.05651</v>
      </c>
      <c r="E786" s="28"/>
    </row>
    <row r="787" spans="2:5" ht="15" x14ac:dyDescent="0.2">
      <c r="B787" s="8"/>
      <c r="C787" s="27" t="s">
        <v>30</v>
      </c>
      <c r="D787" s="23">
        <v>46.217379999999999</v>
      </c>
      <c r="E787" s="28"/>
    </row>
    <row r="788" spans="2:5" ht="15" x14ac:dyDescent="0.2">
      <c r="B788" s="8"/>
      <c r="C788" s="13" t="s">
        <v>32</v>
      </c>
      <c r="D788" s="7">
        <v>47</v>
      </c>
      <c r="E788" s="28"/>
    </row>
    <row r="789" spans="2:5" ht="15" x14ac:dyDescent="0.2">
      <c r="B789" s="8"/>
      <c r="C789" s="15" t="s">
        <v>33</v>
      </c>
      <c r="D789" s="7">
        <v>2</v>
      </c>
      <c r="E789" s="28"/>
    </row>
    <row r="790" spans="2:5" ht="15" x14ac:dyDescent="0.2">
      <c r="B790" s="8"/>
      <c r="C790" s="15" t="s">
        <v>34</v>
      </c>
      <c r="D790" s="7">
        <v>45</v>
      </c>
      <c r="E790" s="28"/>
    </row>
    <row r="791" spans="2:5" ht="15" x14ac:dyDescent="0.2">
      <c r="B791" s="8"/>
      <c r="C791" s="224" t="s">
        <v>75</v>
      </c>
      <c r="D791" s="225"/>
      <c r="E791" s="28"/>
    </row>
    <row r="792" spans="2:5" ht="15" x14ac:dyDescent="0.2">
      <c r="B792" s="8"/>
      <c r="C792" s="9" t="s">
        <v>0</v>
      </c>
      <c r="D792" s="10">
        <v>67.646749999999997</v>
      </c>
      <c r="E792" s="28"/>
    </row>
    <row r="793" spans="2:5" ht="15" x14ac:dyDescent="0.2">
      <c r="B793" s="8"/>
      <c r="C793" s="11" t="s">
        <v>3</v>
      </c>
      <c r="D793" s="10">
        <v>67.646749999999997</v>
      </c>
      <c r="E793" s="28"/>
    </row>
    <row r="794" spans="2:5" ht="15" x14ac:dyDescent="0.2">
      <c r="B794" s="8"/>
      <c r="C794" s="16" t="s">
        <v>10</v>
      </c>
      <c r="D794" s="17">
        <v>65.177809999999994</v>
      </c>
      <c r="E794" s="28"/>
    </row>
    <row r="795" spans="2:5" ht="15" x14ac:dyDescent="0.2">
      <c r="B795" s="8"/>
      <c r="C795" s="19" t="s">
        <v>12</v>
      </c>
      <c r="D795" s="18">
        <v>65.177809999999994</v>
      </c>
      <c r="E795" s="28"/>
    </row>
    <row r="796" spans="2:5" ht="15" x14ac:dyDescent="0.2">
      <c r="B796" s="8"/>
      <c r="C796" s="24" t="s">
        <v>17</v>
      </c>
      <c r="D796" s="17">
        <v>4.5</v>
      </c>
      <c r="E796" s="28"/>
    </row>
    <row r="797" spans="2:5" ht="15" x14ac:dyDescent="0.2">
      <c r="B797" s="8"/>
      <c r="C797" s="13" t="s">
        <v>24</v>
      </c>
      <c r="D797" s="18">
        <v>67.646749999999997</v>
      </c>
      <c r="E797" s="28"/>
    </row>
    <row r="798" spans="2:5" ht="15" x14ac:dyDescent="0.2">
      <c r="B798" s="8"/>
      <c r="C798" s="20" t="s">
        <v>0</v>
      </c>
      <c r="D798" s="10">
        <v>67.646749999999997</v>
      </c>
      <c r="E798" s="28"/>
    </row>
    <row r="799" spans="2:5" ht="15" x14ac:dyDescent="0.2">
      <c r="B799" s="8"/>
      <c r="C799" s="13" t="s">
        <v>26</v>
      </c>
      <c r="D799" s="18">
        <v>69.677809999999994</v>
      </c>
      <c r="E799" s="28"/>
    </row>
    <row r="800" spans="2:5" ht="15" x14ac:dyDescent="0.2">
      <c r="B800" s="8"/>
      <c r="C800" s="25" t="s">
        <v>10</v>
      </c>
      <c r="D800" s="17">
        <v>65.177809999999994</v>
      </c>
      <c r="E800" s="28"/>
    </row>
    <row r="801" spans="2:5" ht="15" x14ac:dyDescent="0.2">
      <c r="B801" s="8"/>
      <c r="C801" s="25" t="s">
        <v>17</v>
      </c>
      <c r="D801" s="17">
        <v>4.5</v>
      </c>
      <c r="E801" s="28"/>
    </row>
    <row r="802" spans="2:5" ht="15" x14ac:dyDescent="0.2">
      <c r="B802" s="8"/>
      <c r="C802" s="27" t="s">
        <v>28</v>
      </c>
      <c r="D802" s="23">
        <v>-2.0310600000000001</v>
      </c>
      <c r="E802" s="28"/>
    </row>
    <row r="803" spans="2:5" ht="15" x14ac:dyDescent="0.2">
      <c r="B803" s="8"/>
      <c r="C803" s="27" t="s">
        <v>29</v>
      </c>
      <c r="D803" s="23">
        <v>302.48140000000001</v>
      </c>
      <c r="E803" s="28"/>
    </row>
    <row r="804" spans="2:5" ht="15" x14ac:dyDescent="0.2">
      <c r="B804" s="8"/>
      <c r="C804" s="27" t="s">
        <v>30</v>
      </c>
      <c r="D804" s="23">
        <v>300.45033999999998</v>
      </c>
      <c r="E804" s="28"/>
    </row>
    <row r="805" spans="2:5" ht="15" x14ac:dyDescent="0.2">
      <c r="B805" s="8"/>
      <c r="C805" s="13" t="s">
        <v>32</v>
      </c>
      <c r="D805" s="7">
        <v>494</v>
      </c>
      <c r="E805" s="28"/>
    </row>
    <row r="806" spans="2:5" ht="15" x14ac:dyDescent="0.2">
      <c r="B806" s="8"/>
      <c r="C806" s="15" t="s">
        <v>33</v>
      </c>
      <c r="D806" s="7">
        <v>483</v>
      </c>
      <c r="E806" s="28"/>
    </row>
    <row r="807" spans="2:5" ht="15" x14ac:dyDescent="0.2">
      <c r="B807" s="8"/>
      <c r="C807" s="15" t="s">
        <v>34</v>
      </c>
      <c r="D807" s="7">
        <v>11</v>
      </c>
      <c r="E807" s="28"/>
    </row>
    <row r="808" spans="2:5" ht="15" x14ac:dyDescent="0.2">
      <c r="B808" s="8"/>
      <c r="C808" s="224" t="s">
        <v>76</v>
      </c>
      <c r="D808" s="225"/>
      <c r="E808" s="28"/>
    </row>
    <row r="809" spans="2:5" ht="15" x14ac:dyDescent="0.2">
      <c r="B809" s="8"/>
      <c r="C809" s="9" t="s">
        <v>0</v>
      </c>
      <c r="D809" s="10">
        <v>2622.10385</v>
      </c>
      <c r="E809" s="28"/>
    </row>
    <row r="810" spans="2:5" ht="15" x14ac:dyDescent="0.2">
      <c r="B810" s="8"/>
      <c r="C810" s="11" t="s">
        <v>3</v>
      </c>
      <c r="D810" s="10">
        <v>2622.10385</v>
      </c>
      <c r="E810" s="28"/>
    </row>
    <row r="811" spans="2:5" ht="15" x14ac:dyDescent="0.2">
      <c r="B811" s="8"/>
      <c r="C811" s="16" t="s">
        <v>10</v>
      </c>
      <c r="D811" s="17">
        <v>3504.4131199999993</v>
      </c>
      <c r="E811" s="28"/>
    </row>
    <row r="812" spans="2:5" ht="15" x14ac:dyDescent="0.2">
      <c r="B812" s="8"/>
      <c r="C812" s="19" t="s">
        <v>11</v>
      </c>
      <c r="D812" s="18">
        <v>1723.8765699999999</v>
      </c>
      <c r="E812" s="28"/>
    </row>
    <row r="813" spans="2:5" ht="15" x14ac:dyDescent="0.2">
      <c r="B813" s="8"/>
      <c r="C813" s="19" t="s">
        <v>12</v>
      </c>
      <c r="D813" s="18">
        <v>1511.7880499999999</v>
      </c>
      <c r="E813" s="28"/>
    </row>
    <row r="814" spans="2:5" ht="15" x14ac:dyDescent="0.2">
      <c r="B814" s="8"/>
      <c r="C814" s="11" t="s">
        <v>2</v>
      </c>
      <c r="D814" s="10">
        <v>257.35000000000002</v>
      </c>
      <c r="E814" s="28"/>
    </row>
    <row r="815" spans="2:5" ht="15" x14ac:dyDescent="0.2">
      <c r="B815" s="8"/>
      <c r="C815" s="19" t="s">
        <v>15</v>
      </c>
      <c r="D815" s="18">
        <v>9.7927400000000002</v>
      </c>
      <c r="E815" s="28"/>
    </row>
    <row r="816" spans="2:5" ht="15" x14ac:dyDescent="0.2">
      <c r="B816" s="8"/>
      <c r="C816" s="19" t="s">
        <v>16</v>
      </c>
      <c r="D816" s="18">
        <v>1.6057600000000001</v>
      </c>
      <c r="E816" s="28"/>
    </row>
    <row r="817" spans="2:7" ht="15" x14ac:dyDescent="0.2">
      <c r="B817" s="8"/>
      <c r="C817" s="24" t="s">
        <v>17</v>
      </c>
      <c r="D817" s="17">
        <v>70.12</v>
      </c>
      <c r="E817" s="28"/>
    </row>
    <row r="818" spans="2:7" ht="15" x14ac:dyDescent="0.2">
      <c r="B818" s="8"/>
      <c r="C818" s="13" t="s">
        <v>24</v>
      </c>
      <c r="D818" s="18">
        <v>2622.10385</v>
      </c>
      <c r="E818" s="28"/>
    </row>
    <row r="819" spans="2:7" ht="15" x14ac:dyDescent="0.2">
      <c r="B819" s="8"/>
      <c r="C819" s="20" t="s">
        <v>0</v>
      </c>
      <c r="D819" s="10">
        <v>2622.10385</v>
      </c>
      <c r="E819" s="28"/>
    </row>
    <row r="820" spans="2:7" ht="15" x14ac:dyDescent="0.2">
      <c r="B820" s="8"/>
      <c r="C820" s="13" t="s">
        <v>26</v>
      </c>
      <c r="D820" s="18">
        <v>3574.5331200000001</v>
      </c>
      <c r="E820" s="28"/>
    </row>
    <row r="821" spans="2:7" ht="15" x14ac:dyDescent="0.2">
      <c r="B821" s="8"/>
      <c r="C821" s="25" t="s">
        <v>10</v>
      </c>
      <c r="D821" s="17">
        <v>3504.4131200000002</v>
      </c>
      <c r="E821" s="28"/>
    </row>
    <row r="822" spans="2:7" ht="15" x14ac:dyDescent="0.2">
      <c r="B822" s="8"/>
      <c r="C822" s="25" t="s">
        <v>17</v>
      </c>
      <c r="D822" s="17">
        <v>70.12</v>
      </c>
      <c r="E822" s="28"/>
    </row>
    <row r="823" spans="2:7" ht="15" x14ac:dyDescent="0.2">
      <c r="B823" s="8"/>
      <c r="C823" s="27" t="s">
        <v>28</v>
      </c>
      <c r="D823" s="23">
        <v>-952.42926999999997</v>
      </c>
      <c r="E823" s="28"/>
    </row>
    <row r="824" spans="2:7" ht="15" x14ac:dyDescent="0.2">
      <c r="B824" s="8"/>
      <c r="C824" s="27" t="s">
        <v>29</v>
      </c>
      <c r="D824" s="23">
        <v>2610.62183</v>
      </c>
      <c r="E824" s="28"/>
      <c r="G824" s="3">
        <f>F824-D824</f>
        <v>-2610.62183</v>
      </c>
    </row>
    <row r="825" spans="2:7" ht="15" x14ac:dyDescent="0.2">
      <c r="B825" s="8"/>
      <c r="C825" s="27" t="s">
        <v>30</v>
      </c>
      <c r="D825" s="23">
        <v>1658.19256</v>
      </c>
      <c r="E825" s="28"/>
    </row>
    <row r="826" spans="2:7" ht="15" x14ac:dyDescent="0.2">
      <c r="B826" s="8"/>
      <c r="C826" s="13" t="s">
        <v>32</v>
      </c>
      <c r="D826" s="7">
        <v>525</v>
      </c>
      <c r="E826" s="28"/>
    </row>
    <row r="827" spans="2:7" ht="15" x14ac:dyDescent="0.2">
      <c r="B827" s="8"/>
      <c r="C827" s="15" t="s">
        <v>33</v>
      </c>
      <c r="D827" s="7">
        <v>445</v>
      </c>
      <c r="E827" s="28"/>
    </row>
    <row r="828" spans="2:7" ht="15" x14ac:dyDescent="0.2">
      <c r="B828" s="8"/>
      <c r="C828" s="15" t="s">
        <v>34</v>
      </c>
      <c r="D828" s="7">
        <v>80</v>
      </c>
      <c r="E828" s="28"/>
    </row>
    <row r="829" spans="2:7" ht="15" x14ac:dyDescent="0.2">
      <c r="B829" s="8"/>
      <c r="C829" s="224" t="s">
        <v>77</v>
      </c>
      <c r="D829" s="225"/>
      <c r="E829" s="28"/>
    </row>
    <row r="830" spans="2:7" ht="15" x14ac:dyDescent="0.2">
      <c r="B830" s="8"/>
      <c r="C830" s="9" t="s">
        <v>0</v>
      </c>
      <c r="D830" s="10">
        <v>80</v>
      </c>
      <c r="E830" s="28"/>
    </row>
    <row r="831" spans="2:7" ht="15" x14ac:dyDescent="0.2">
      <c r="B831" s="8"/>
      <c r="C831" s="11" t="s">
        <v>2</v>
      </c>
      <c r="D831" s="10">
        <v>80</v>
      </c>
      <c r="E831" s="28"/>
    </row>
    <row r="832" spans="2:7" ht="15" x14ac:dyDescent="0.2">
      <c r="B832" s="8"/>
      <c r="C832" s="16" t="s">
        <v>10</v>
      </c>
      <c r="D832" s="17">
        <v>27.8</v>
      </c>
      <c r="E832" s="28"/>
    </row>
    <row r="833" spans="2:5" ht="15" x14ac:dyDescent="0.2">
      <c r="B833" s="8"/>
      <c r="C833" s="19" t="s">
        <v>12</v>
      </c>
      <c r="D833" s="18">
        <v>2.8</v>
      </c>
      <c r="E833" s="28"/>
    </row>
    <row r="834" spans="2:5" ht="15" x14ac:dyDescent="0.2">
      <c r="B834" s="8"/>
      <c r="C834" s="19" t="s">
        <v>16</v>
      </c>
      <c r="D834" s="18">
        <v>25</v>
      </c>
      <c r="E834" s="28"/>
    </row>
    <row r="835" spans="2:5" ht="15" x14ac:dyDescent="0.2">
      <c r="B835" s="8"/>
      <c r="C835" s="13" t="s">
        <v>24</v>
      </c>
      <c r="D835" s="18">
        <v>80</v>
      </c>
      <c r="E835" s="28"/>
    </row>
    <row r="836" spans="2:5" ht="15" x14ac:dyDescent="0.2">
      <c r="B836" s="8"/>
      <c r="C836" s="20" t="s">
        <v>0</v>
      </c>
      <c r="D836" s="10">
        <v>80</v>
      </c>
      <c r="E836" s="28"/>
    </row>
    <row r="837" spans="2:5" ht="15" x14ac:dyDescent="0.2">
      <c r="B837" s="8"/>
      <c r="C837" s="13" t="s">
        <v>26</v>
      </c>
      <c r="D837" s="18">
        <v>27.8</v>
      </c>
      <c r="E837" s="28"/>
    </row>
    <row r="838" spans="2:5" ht="15" x14ac:dyDescent="0.2">
      <c r="B838" s="8"/>
      <c r="C838" s="25" t="s">
        <v>10</v>
      </c>
      <c r="D838" s="17">
        <v>27.8</v>
      </c>
      <c r="E838" s="28"/>
    </row>
    <row r="839" spans="2:5" ht="15" x14ac:dyDescent="0.2">
      <c r="B839" s="8"/>
      <c r="C839" s="27" t="s">
        <v>28</v>
      </c>
      <c r="D839" s="23">
        <v>52.2</v>
      </c>
      <c r="E839" s="28"/>
    </row>
    <row r="840" spans="2:5" ht="15" x14ac:dyDescent="0.2">
      <c r="B840" s="8"/>
      <c r="C840" s="27" t="s">
        <v>29</v>
      </c>
      <c r="D840" s="23">
        <v>122.11870999999999</v>
      </c>
      <c r="E840" s="28"/>
    </row>
    <row r="841" spans="2:5" ht="15" x14ac:dyDescent="0.2">
      <c r="B841" s="8"/>
      <c r="C841" s="27" t="s">
        <v>30</v>
      </c>
      <c r="D841" s="23">
        <v>174.31871000000001</v>
      </c>
      <c r="E841" s="28"/>
    </row>
    <row r="842" spans="2:5" ht="15" x14ac:dyDescent="0.2">
      <c r="B842" s="8"/>
      <c r="C842" s="13" t="s">
        <v>32</v>
      </c>
      <c r="D842" s="7">
        <v>63</v>
      </c>
      <c r="E842" s="28"/>
    </row>
    <row r="843" spans="2:5" ht="15" x14ac:dyDescent="0.2">
      <c r="B843" s="8"/>
      <c r="C843" s="15" t="s">
        <v>33</v>
      </c>
      <c r="D843" s="7">
        <v>56</v>
      </c>
      <c r="E843" s="28"/>
    </row>
    <row r="844" spans="2:5" ht="15" x14ac:dyDescent="0.2">
      <c r="B844" s="8"/>
      <c r="C844" s="15" t="s">
        <v>34</v>
      </c>
      <c r="D844" s="7">
        <v>7</v>
      </c>
      <c r="E844" s="28"/>
    </row>
    <row r="845" spans="2:5" ht="15" x14ac:dyDescent="0.2">
      <c r="B845" s="8"/>
      <c r="C845" s="224" t="s">
        <v>78</v>
      </c>
      <c r="D845" s="225"/>
      <c r="E845" s="28"/>
    </row>
    <row r="846" spans="2:5" ht="15" x14ac:dyDescent="0.2">
      <c r="B846" s="8"/>
      <c r="C846" s="9" t="s">
        <v>0</v>
      </c>
      <c r="D846" s="10">
        <v>75.25</v>
      </c>
      <c r="E846" s="28"/>
    </row>
    <row r="847" spans="2:5" ht="15" x14ac:dyDescent="0.2">
      <c r="B847" s="8"/>
      <c r="C847" s="11" t="s">
        <v>2</v>
      </c>
      <c r="D847" s="10">
        <v>27.7</v>
      </c>
      <c r="E847" s="28"/>
    </row>
    <row r="848" spans="2:5" ht="15" x14ac:dyDescent="0.2">
      <c r="B848" s="8"/>
      <c r="C848" s="11" t="s">
        <v>3</v>
      </c>
      <c r="D848" s="10">
        <v>47.55</v>
      </c>
      <c r="E848" s="28"/>
    </row>
    <row r="849" spans="2:5" ht="15" x14ac:dyDescent="0.2">
      <c r="B849" s="8"/>
      <c r="C849" s="16" t="s">
        <v>10</v>
      </c>
      <c r="D849" s="17">
        <v>162.11667</v>
      </c>
      <c r="E849" s="28"/>
    </row>
    <row r="850" spans="2:5" ht="15" x14ac:dyDescent="0.2">
      <c r="B850" s="8"/>
      <c r="C850" s="19" t="s">
        <v>11</v>
      </c>
      <c r="D850" s="18">
        <v>58.429000000000002</v>
      </c>
      <c r="E850" s="28"/>
    </row>
    <row r="851" spans="2:5" ht="15" x14ac:dyDescent="0.2">
      <c r="B851" s="8"/>
      <c r="C851" s="19" t="s">
        <v>12</v>
      </c>
      <c r="D851" s="18">
        <v>63.111610000000006</v>
      </c>
      <c r="E851" s="28"/>
    </row>
    <row r="852" spans="2:5" ht="15" x14ac:dyDescent="0.2">
      <c r="B852" s="8"/>
      <c r="C852" s="19" t="s">
        <v>16</v>
      </c>
      <c r="D852" s="18">
        <v>40.576059999999998</v>
      </c>
      <c r="E852" s="28"/>
    </row>
    <row r="853" spans="2:5" ht="15" x14ac:dyDescent="0.2">
      <c r="B853" s="8"/>
      <c r="C853" s="24" t="s">
        <v>17</v>
      </c>
      <c r="D853" s="17">
        <v>25.638999999999999</v>
      </c>
      <c r="E853" s="28"/>
    </row>
    <row r="854" spans="2:5" ht="15" x14ac:dyDescent="0.2">
      <c r="B854" s="8"/>
      <c r="C854" s="13" t="s">
        <v>24</v>
      </c>
      <c r="D854" s="18">
        <v>75.25</v>
      </c>
      <c r="E854" s="28"/>
    </row>
    <row r="855" spans="2:5" ht="15" x14ac:dyDescent="0.2">
      <c r="B855" s="8"/>
      <c r="C855" s="20" t="s">
        <v>0</v>
      </c>
      <c r="D855" s="10">
        <v>75.25</v>
      </c>
      <c r="E855" s="28"/>
    </row>
    <row r="856" spans="2:5" ht="15" x14ac:dyDescent="0.2">
      <c r="B856" s="8"/>
      <c r="C856" s="13" t="s">
        <v>26</v>
      </c>
      <c r="D856" s="18">
        <v>187.75567000000001</v>
      </c>
      <c r="E856" s="28"/>
    </row>
    <row r="857" spans="2:5" ht="15" x14ac:dyDescent="0.2">
      <c r="B857" s="8"/>
      <c r="C857" s="25" t="s">
        <v>10</v>
      </c>
      <c r="D857" s="17">
        <v>162.11667</v>
      </c>
      <c r="E857" s="28"/>
    </row>
    <row r="858" spans="2:5" ht="15" x14ac:dyDescent="0.2">
      <c r="B858" s="8"/>
      <c r="C858" s="25" t="s">
        <v>17</v>
      </c>
      <c r="D858" s="17">
        <v>25.638999999999999</v>
      </c>
      <c r="E858" s="28"/>
    </row>
    <row r="859" spans="2:5" ht="15" x14ac:dyDescent="0.2">
      <c r="B859" s="8"/>
      <c r="C859" s="27" t="s">
        <v>28</v>
      </c>
      <c r="D859" s="23">
        <v>-112.50566999999999</v>
      </c>
      <c r="E859" s="28"/>
    </row>
    <row r="860" spans="2:5" ht="15" x14ac:dyDescent="0.2">
      <c r="B860" s="8"/>
      <c r="C860" s="27" t="s">
        <v>29</v>
      </c>
      <c r="D860" s="23">
        <v>277.45116000000002</v>
      </c>
      <c r="E860" s="28"/>
    </row>
    <row r="861" spans="2:5" ht="15" x14ac:dyDescent="0.2">
      <c r="B861" s="8"/>
      <c r="C861" s="27" t="s">
        <v>30</v>
      </c>
      <c r="D861" s="23">
        <v>164.94549000000001</v>
      </c>
      <c r="E861" s="28"/>
    </row>
    <row r="862" spans="2:5" ht="15" x14ac:dyDescent="0.2">
      <c r="B862" s="8"/>
      <c r="C862" s="13" t="s">
        <v>32</v>
      </c>
      <c r="D862" s="7">
        <v>110</v>
      </c>
      <c r="E862" s="28"/>
    </row>
    <row r="863" spans="2:5" ht="15" x14ac:dyDescent="0.2">
      <c r="B863" s="8"/>
      <c r="C863" s="15" t="s">
        <v>33</v>
      </c>
      <c r="D863" s="7">
        <v>104</v>
      </c>
      <c r="E863" s="28"/>
    </row>
    <row r="864" spans="2:5" ht="15" x14ac:dyDescent="0.2">
      <c r="B864" s="8"/>
      <c r="C864" s="15" t="s">
        <v>34</v>
      </c>
      <c r="D864" s="7">
        <v>6</v>
      </c>
      <c r="E864" s="28"/>
    </row>
    <row r="865" spans="2:5" ht="15" x14ac:dyDescent="0.2">
      <c r="B865" s="8"/>
      <c r="C865" s="224" t="s">
        <v>79</v>
      </c>
      <c r="D865" s="225"/>
      <c r="E865" s="28"/>
    </row>
    <row r="866" spans="2:5" ht="15" x14ac:dyDescent="0.2">
      <c r="B866" s="8"/>
      <c r="C866" s="9" t="s">
        <v>0</v>
      </c>
      <c r="D866" s="10">
        <v>7.5</v>
      </c>
      <c r="E866" s="28"/>
    </row>
    <row r="867" spans="2:5" ht="15" x14ac:dyDescent="0.2">
      <c r="B867" s="8"/>
      <c r="C867" s="11" t="s">
        <v>2</v>
      </c>
      <c r="D867" s="10">
        <v>7.5</v>
      </c>
      <c r="E867" s="28"/>
    </row>
    <row r="868" spans="2:5" ht="15" x14ac:dyDescent="0.2">
      <c r="B868" s="8"/>
      <c r="C868" s="16" t="s">
        <v>10</v>
      </c>
      <c r="D868" s="17">
        <v>0.375</v>
      </c>
      <c r="E868" s="28"/>
    </row>
    <row r="869" spans="2:5" ht="15" x14ac:dyDescent="0.2">
      <c r="B869" s="8"/>
      <c r="C869" s="19" t="s">
        <v>12</v>
      </c>
      <c r="D869" s="18">
        <v>0.375</v>
      </c>
      <c r="E869" s="28"/>
    </row>
    <row r="870" spans="2:5" ht="15" x14ac:dyDescent="0.2">
      <c r="B870" s="8"/>
      <c r="C870" s="13" t="s">
        <v>24</v>
      </c>
      <c r="D870" s="18">
        <v>7.5</v>
      </c>
      <c r="E870" s="28"/>
    </row>
    <row r="871" spans="2:5" ht="15" x14ac:dyDescent="0.2">
      <c r="B871" s="8"/>
      <c r="C871" s="20" t="s">
        <v>0</v>
      </c>
      <c r="D871" s="10">
        <v>7.5</v>
      </c>
      <c r="E871" s="28"/>
    </row>
    <row r="872" spans="2:5" ht="15" x14ac:dyDescent="0.2">
      <c r="B872" s="8"/>
      <c r="C872" s="13" t="s">
        <v>26</v>
      </c>
      <c r="D872" s="18">
        <v>0.375</v>
      </c>
      <c r="E872" s="28"/>
    </row>
    <row r="873" spans="2:5" ht="15" x14ac:dyDescent="0.2">
      <c r="B873" s="8"/>
      <c r="C873" s="25" t="s">
        <v>10</v>
      </c>
      <c r="D873" s="17">
        <v>0.375</v>
      </c>
      <c r="E873" s="28"/>
    </row>
    <row r="874" spans="2:5" ht="15" x14ac:dyDescent="0.2">
      <c r="B874" s="8"/>
      <c r="C874" s="27" t="s">
        <v>28</v>
      </c>
      <c r="D874" s="23">
        <v>7.125</v>
      </c>
      <c r="E874" s="28"/>
    </row>
    <row r="875" spans="2:5" ht="15" x14ac:dyDescent="0.2">
      <c r="B875" s="8"/>
      <c r="C875" s="27" t="s">
        <v>29</v>
      </c>
      <c r="D875" s="23">
        <v>14.523440000000001</v>
      </c>
      <c r="E875" s="28"/>
    </row>
    <row r="876" spans="2:5" ht="15" x14ac:dyDescent="0.2">
      <c r="B876" s="8"/>
      <c r="C876" s="27" t="s">
        <v>30</v>
      </c>
      <c r="D876" s="23">
        <v>21.648440000000001</v>
      </c>
      <c r="E876" s="28"/>
    </row>
    <row r="877" spans="2:5" ht="15" x14ac:dyDescent="0.2">
      <c r="B877" s="8"/>
      <c r="C877" s="13" t="s">
        <v>32</v>
      </c>
      <c r="D877" s="7">
        <v>54</v>
      </c>
      <c r="E877" s="28"/>
    </row>
    <row r="878" spans="2:5" ht="15" x14ac:dyDescent="0.2">
      <c r="B878" s="8"/>
      <c r="C878" s="15" t="s">
        <v>33</v>
      </c>
      <c r="D878" s="7">
        <v>44</v>
      </c>
      <c r="E878" s="28"/>
    </row>
    <row r="879" spans="2:5" ht="15" x14ac:dyDescent="0.2">
      <c r="B879" s="8"/>
      <c r="C879" s="15" t="s">
        <v>34</v>
      </c>
      <c r="D879" s="7">
        <v>10</v>
      </c>
      <c r="E879" s="28"/>
    </row>
    <row r="880" spans="2:5" ht="15" x14ac:dyDescent="0.2">
      <c r="B880" s="8"/>
      <c r="C880" s="224" t="s">
        <v>80</v>
      </c>
      <c r="D880" s="225"/>
      <c r="E880" s="28"/>
    </row>
    <row r="881" spans="2:5" ht="15" x14ac:dyDescent="0.2">
      <c r="B881" s="8"/>
      <c r="C881" s="9" t="s">
        <v>0</v>
      </c>
      <c r="D881" s="10">
        <v>11.262</v>
      </c>
      <c r="E881" s="28"/>
    </row>
    <row r="882" spans="2:5" ht="15" x14ac:dyDescent="0.2">
      <c r="B882" s="8"/>
      <c r="C882" s="11" t="s">
        <v>2</v>
      </c>
      <c r="D882" s="10">
        <v>9.0120000000000005</v>
      </c>
      <c r="E882" s="28"/>
    </row>
    <row r="883" spans="2:5" ht="15" x14ac:dyDescent="0.2">
      <c r="B883" s="8"/>
      <c r="C883" s="11" t="s">
        <v>3</v>
      </c>
      <c r="D883" s="10">
        <v>2.25</v>
      </c>
      <c r="E883" s="28"/>
    </row>
    <row r="884" spans="2:5" ht="15" x14ac:dyDescent="0.2">
      <c r="B884" s="8"/>
      <c r="C884" s="16" t="s">
        <v>10</v>
      </c>
      <c r="D884" s="17">
        <v>48.774010000000004</v>
      </c>
      <c r="E884" s="28"/>
    </row>
    <row r="885" spans="2:5" ht="15" x14ac:dyDescent="0.2">
      <c r="B885" s="8"/>
      <c r="C885" s="19" t="s">
        <v>12</v>
      </c>
      <c r="D885" s="18">
        <v>11.665100000000001</v>
      </c>
      <c r="E885" s="28"/>
    </row>
    <row r="886" spans="2:5" ht="15" x14ac:dyDescent="0.2">
      <c r="B886" s="8"/>
      <c r="C886" s="19" t="s">
        <v>16</v>
      </c>
      <c r="D886" s="18">
        <v>37.108910000000002</v>
      </c>
      <c r="E886" s="28"/>
    </row>
    <row r="887" spans="2:5" ht="15" x14ac:dyDescent="0.2">
      <c r="B887" s="8"/>
      <c r="C887" s="24" t="s">
        <v>17</v>
      </c>
      <c r="D887" s="17">
        <v>31.9726</v>
      </c>
      <c r="E887" s="28"/>
    </row>
    <row r="888" spans="2:5" ht="15" x14ac:dyDescent="0.2">
      <c r="B888" s="8"/>
      <c r="C888" s="13" t="s">
        <v>24</v>
      </c>
      <c r="D888" s="18">
        <v>11.262</v>
      </c>
      <c r="E888" s="28"/>
    </row>
    <row r="889" spans="2:5" ht="15" x14ac:dyDescent="0.2">
      <c r="B889" s="8"/>
      <c r="C889" s="20" t="s">
        <v>0</v>
      </c>
      <c r="D889" s="10">
        <v>11.262</v>
      </c>
      <c r="E889" s="28"/>
    </row>
    <row r="890" spans="2:5" ht="15" x14ac:dyDescent="0.2">
      <c r="B890" s="8"/>
      <c r="C890" s="13" t="s">
        <v>26</v>
      </c>
      <c r="D890" s="18">
        <v>80.746610000000004</v>
      </c>
      <c r="E890" s="28"/>
    </row>
    <row r="891" spans="2:5" ht="15" x14ac:dyDescent="0.2">
      <c r="B891" s="8"/>
      <c r="C891" s="25" t="s">
        <v>10</v>
      </c>
      <c r="D891" s="17">
        <v>48.774009999999997</v>
      </c>
      <c r="E891" s="28"/>
    </row>
    <row r="892" spans="2:5" ht="15" x14ac:dyDescent="0.2">
      <c r="B892" s="8"/>
      <c r="C892" s="25" t="s">
        <v>17</v>
      </c>
      <c r="D892" s="17">
        <v>31.9726</v>
      </c>
      <c r="E892" s="28"/>
    </row>
    <row r="893" spans="2:5" ht="15" x14ac:dyDescent="0.2">
      <c r="B893" s="8"/>
      <c r="C893" s="27" t="s">
        <v>28</v>
      </c>
      <c r="D893" s="23">
        <v>-69.484610000000004</v>
      </c>
      <c r="E893" s="28"/>
    </row>
    <row r="894" spans="2:5" ht="15" x14ac:dyDescent="0.2">
      <c r="B894" s="8"/>
      <c r="C894" s="27" t="s">
        <v>29</v>
      </c>
      <c r="D894" s="23">
        <v>299.06959000000001</v>
      </c>
      <c r="E894" s="28"/>
    </row>
    <row r="895" spans="2:5" ht="15" x14ac:dyDescent="0.2">
      <c r="B895" s="8"/>
      <c r="C895" s="27" t="s">
        <v>30</v>
      </c>
      <c r="D895" s="23">
        <v>229.58498</v>
      </c>
      <c r="E895" s="28"/>
    </row>
    <row r="896" spans="2:5" ht="15" x14ac:dyDescent="0.2">
      <c r="B896" s="8"/>
      <c r="C896" s="13" t="s">
        <v>32</v>
      </c>
      <c r="D896" s="7">
        <v>60</v>
      </c>
      <c r="E896" s="28"/>
    </row>
    <row r="897" spans="2:5" ht="15" x14ac:dyDescent="0.2">
      <c r="B897" s="8"/>
      <c r="C897" s="15" t="s">
        <v>33</v>
      </c>
      <c r="D897" s="7">
        <v>55</v>
      </c>
      <c r="E897" s="28"/>
    </row>
    <row r="898" spans="2:5" ht="15" x14ac:dyDescent="0.2">
      <c r="B898" s="8"/>
      <c r="C898" s="15" t="s">
        <v>34</v>
      </c>
      <c r="D898" s="7">
        <v>5</v>
      </c>
      <c r="E898" s="28"/>
    </row>
    <row r="899" spans="2:5" ht="15" x14ac:dyDescent="0.2">
      <c r="B899" s="8"/>
      <c r="C899" s="224" t="s">
        <v>81</v>
      </c>
      <c r="D899" s="225"/>
      <c r="E899" s="28"/>
    </row>
    <row r="900" spans="2:5" ht="15" x14ac:dyDescent="0.2">
      <c r="B900" s="8"/>
      <c r="C900" s="9" t="s">
        <v>0</v>
      </c>
      <c r="D900" s="10">
        <v>106.35377</v>
      </c>
      <c r="E900" s="28"/>
    </row>
    <row r="901" spans="2:5" ht="15" x14ac:dyDescent="0.2">
      <c r="B901" s="8"/>
      <c r="C901" s="11" t="s">
        <v>2</v>
      </c>
      <c r="D901" s="10">
        <v>80</v>
      </c>
      <c r="E901" s="28"/>
    </row>
    <row r="902" spans="2:5" ht="15" x14ac:dyDescent="0.2">
      <c r="B902" s="8"/>
      <c r="C902" s="11" t="s">
        <v>3</v>
      </c>
      <c r="D902" s="10">
        <v>26.353770000000001</v>
      </c>
      <c r="E902" s="28"/>
    </row>
    <row r="903" spans="2:5" ht="15" x14ac:dyDescent="0.2">
      <c r="B903" s="8"/>
      <c r="C903" s="16" t="s">
        <v>10</v>
      </c>
      <c r="D903" s="17">
        <v>74.776299999999992</v>
      </c>
      <c r="E903" s="28"/>
    </row>
    <row r="904" spans="2:5" ht="15" x14ac:dyDescent="0.2">
      <c r="B904" s="8"/>
      <c r="C904" s="19" t="s">
        <v>11</v>
      </c>
      <c r="D904" s="18">
        <v>2.4</v>
      </c>
      <c r="E904" s="28"/>
    </row>
    <row r="905" spans="2:5" ht="15" x14ac:dyDescent="0.2">
      <c r="B905" s="8"/>
      <c r="C905" s="19" t="s">
        <v>12</v>
      </c>
      <c r="D905" s="18">
        <v>32.346299999999999</v>
      </c>
      <c r="E905" s="28"/>
    </row>
    <row r="906" spans="2:5" ht="15" x14ac:dyDescent="0.2">
      <c r="B906" s="8"/>
      <c r="C906" s="19" t="s">
        <v>16</v>
      </c>
      <c r="D906" s="18">
        <v>40.03</v>
      </c>
      <c r="E906" s="28"/>
    </row>
    <row r="907" spans="2:5" ht="15" x14ac:dyDescent="0.2">
      <c r="B907" s="8"/>
      <c r="C907" s="13" t="s">
        <v>24</v>
      </c>
      <c r="D907" s="18">
        <v>106.35377</v>
      </c>
      <c r="E907" s="28"/>
    </row>
    <row r="908" spans="2:5" ht="15" x14ac:dyDescent="0.2">
      <c r="B908" s="8"/>
      <c r="C908" s="20" t="s">
        <v>0</v>
      </c>
      <c r="D908" s="10">
        <v>106.35377</v>
      </c>
      <c r="E908" s="28"/>
    </row>
    <row r="909" spans="2:5" ht="15" x14ac:dyDescent="0.2">
      <c r="B909" s="8"/>
      <c r="C909" s="13" t="s">
        <v>26</v>
      </c>
      <c r="D909" s="18">
        <v>74.776300000000006</v>
      </c>
      <c r="E909" s="28"/>
    </row>
    <row r="910" spans="2:5" ht="15" x14ac:dyDescent="0.2">
      <c r="B910" s="8"/>
      <c r="C910" s="25" t="s">
        <v>10</v>
      </c>
      <c r="D910" s="17">
        <v>74.776300000000006</v>
      </c>
      <c r="E910" s="28"/>
    </row>
    <row r="911" spans="2:5" ht="15" x14ac:dyDescent="0.2">
      <c r="B911" s="8"/>
      <c r="C911" s="27" t="s">
        <v>28</v>
      </c>
      <c r="D911" s="23">
        <v>31.577470000000002</v>
      </c>
      <c r="E911" s="28"/>
    </row>
    <row r="912" spans="2:5" ht="15" x14ac:dyDescent="0.2">
      <c r="B912" s="8"/>
      <c r="C912" s="27" t="s">
        <v>29</v>
      </c>
      <c r="D912" s="23">
        <v>408.64060000000001</v>
      </c>
      <c r="E912" s="28"/>
    </row>
    <row r="913" spans="2:5" ht="15" x14ac:dyDescent="0.2">
      <c r="B913" s="8"/>
      <c r="C913" s="27" t="s">
        <v>30</v>
      </c>
      <c r="D913" s="23">
        <v>440.21807000000001</v>
      </c>
      <c r="E913" s="28"/>
    </row>
    <row r="914" spans="2:5" ht="15" x14ac:dyDescent="0.2">
      <c r="B914" s="8"/>
      <c r="C914" s="13" t="s">
        <v>32</v>
      </c>
      <c r="D914" s="7">
        <v>85</v>
      </c>
      <c r="E914" s="28"/>
    </row>
    <row r="915" spans="2:5" ht="15" x14ac:dyDescent="0.2">
      <c r="B915" s="8"/>
      <c r="C915" s="15" t="s">
        <v>33</v>
      </c>
      <c r="D915" s="7">
        <v>68</v>
      </c>
      <c r="E915" s="28"/>
    </row>
    <row r="916" spans="2:5" ht="15" x14ac:dyDescent="0.2">
      <c r="B916" s="8"/>
      <c r="C916" s="15" t="s">
        <v>34</v>
      </c>
      <c r="D916" s="7">
        <v>17</v>
      </c>
      <c r="E916" s="28"/>
    </row>
    <row r="917" spans="2:5" ht="15" x14ac:dyDescent="0.2">
      <c r="B917" s="8"/>
      <c r="C917" s="224" t="s">
        <v>82</v>
      </c>
      <c r="D917" s="225"/>
      <c r="E917" s="28"/>
    </row>
    <row r="918" spans="2:5" ht="15" x14ac:dyDescent="0.2">
      <c r="B918" s="8"/>
      <c r="C918" s="9" t="s">
        <v>0</v>
      </c>
      <c r="D918" s="10">
        <v>23.238720000000001</v>
      </c>
      <c r="E918" s="28"/>
    </row>
    <row r="919" spans="2:5" ht="15" x14ac:dyDescent="0.2">
      <c r="B919" s="8"/>
      <c r="C919" s="11" t="s">
        <v>3</v>
      </c>
      <c r="D919" s="10">
        <v>23.238720000000001</v>
      </c>
      <c r="E919" s="28"/>
    </row>
    <row r="920" spans="2:5" ht="15" x14ac:dyDescent="0.2">
      <c r="B920" s="8"/>
      <c r="C920" s="16" t="s">
        <v>10</v>
      </c>
      <c r="D920" s="17">
        <v>15.521300000000002</v>
      </c>
      <c r="E920" s="28"/>
    </row>
    <row r="921" spans="2:5" ht="15" x14ac:dyDescent="0.2">
      <c r="B921" s="8"/>
      <c r="C921" s="19" t="s">
        <v>12</v>
      </c>
      <c r="D921" s="18">
        <v>15.263530000000001</v>
      </c>
      <c r="E921" s="28"/>
    </row>
    <row r="922" spans="2:5" ht="15" x14ac:dyDescent="0.2">
      <c r="B922" s="8"/>
      <c r="C922" s="19" t="s">
        <v>16</v>
      </c>
      <c r="D922" s="18">
        <v>0.25777</v>
      </c>
      <c r="E922" s="28"/>
    </row>
    <row r="923" spans="2:5" ht="15" x14ac:dyDescent="0.2">
      <c r="B923" s="8"/>
      <c r="C923" s="24" t="s">
        <v>17</v>
      </c>
      <c r="D923" s="17">
        <v>4.4633000000000003</v>
      </c>
      <c r="E923" s="28"/>
    </row>
    <row r="924" spans="2:5" ht="15" x14ac:dyDescent="0.2">
      <c r="B924" s="8"/>
      <c r="C924" s="13" t="s">
        <v>24</v>
      </c>
      <c r="D924" s="18">
        <v>23.238720000000001</v>
      </c>
      <c r="E924" s="28"/>
    </row>
    <row r="925" spans="2:5" ht="15" x14ac:dyDescent="0.2">
      <c r="B925" s="8"/>
      <c r="C925" s="20" t="s">
        <v>0</v>
      </c>
      <c r="D925" s="10">
        <v>23.238720000000001</v>
      </c>
      <c r="E925" s="28"/>
    </row>
    <row r="926" spans="2:5" ht="15" x14ac:dyDescent="0.2">
      <c r="B926" s="8"/>
      <c r="C926" s="13" t="s">
        <v>26</v>
      </c>
      <c r="D926" s="18">
        <v>19.9846</v>
      </c>
      <c r="E926" s="28"/>
    </row>
    <row r="927" spans="2:5" ht="15" x14ac:dyDescent="0.2">
      <c r="B927" s="8"/>
      <c r="C927" s="25" t="s">
        <v>10</v>
      </c>
      <c r="D927" s="17">
        <v>15.5213</v>
      </c>
      <c r="E927" s="28"/>
    </row>
    <row r="928" spans="2:5" ht="15" x14ac:dyDescent="0.2">
      <c r="B928" s="8"/>
      <c r="C928" s="25" t="s">
        <v>17</v>
      </c>
      <c r="D928" s="17">
        <v>4.4633000000000003</v>
      </c>
      <c r="E928" s="28"/>
    </row>
    <row r="929" spans="2:5" ht="15" x14ac:dyDescent="0.2">
      <c r="B929" s="8"/>
      <c r="C929" s="27" t="s">
        <v>28</v>
      </c>
      <c r="D929" s="23">
        <v>3.2541199999999999</v>
      </c>
      <c r="E929" s="28"/>
    </row>
    <row r="930" spans="2:5" ht="15" x14ac:dyDescent="0.2">
      <c r="B930" s="8"/>
      <c r="C930" s="27" t="s">
        <v>29</v>
      </c>
      <c r="D930" s="23">
        <v>11.405749999999999</v>
      </c>
      <c r="E930" s="28"/>
    </row>
    <row r="931" spans="2:5" ht="15" x14ac:dyDescent="0.2">
      <c r="B931" s="8"/>
      <c r="C931" s="27" t="s">
        <v>30</v>
      </c>
      <c r="D931" s="23">
        <v>14.65987</v>
      </c>
      <c r="E931" s="28"/>
    </row>
    <row r="932" spans="2:5" ht="15" x14ac:dyDescent="0.2">
      <c r="B932" s="8"/>
      <c r="C932" s="13" t="s">
        <v>32</v>
      </c>
      <c r="D932" s="7">
        <v>993</v>
      </c>
      <c r="E932" s="28"/>
    </row>
    <row r="933" spans="2:5" ht="15" x14ac:dyDescent="0.2">
      <c r="B933" s="8"/>
      <c r="C933" s="15" t="s">
        <v>33</v>
      </c>
      <c r="D933" s="7">
        <v>947</v>
      </c>
      <c r="E933" s="28"/>
    </row>
    <row r="934" spans="2:5" ht="15" x14ac:dyDescent="0.2">
      <c r="B934" s="8"/>
      <c r="C934" s="15" t="s">
        <v>34</v>
      </c>
      <c r="D934" s="7">
        <v>46</v>
      </c>
      <c r="E934" s="28"/>
    </row>
    <row r="935" spans="2:5" ht="15" x14ac:dyDescent="0.2">
      <c r="B935" s="8"/>
      <c r="C935" s="224" t="s">
        <v>83</v>
      </c>
      <c r="D935" s="225"/>
      <c r="E935" s="28"/>
    </row>
    <row r="936" spans="2:5" ht="15" x14ac:dyDescent="0.2">
      <c r="B936" s="8"/>
      <c r="C936" s="9" t="s">
        <v>0</v>
      </c>
      <c r="D936" s="10">
        <v>897.03751999999997</v>
      </c>
      <c r="E936" s="28"/>
    </row>
    <row r="937" spans="2:5" ht="15" x14ac:dyDescent="0.2">
      <c r="B937" s="8"/>
      <c r="C937" s="11" t="s">
        <v>3</v>
      </c>
      <c r="D937" s="10">
        <v>897.03751999999997</v>
      </c>
      <c r="E937" s="28"/>
    </row>
    <row r="938" spans="2:5" ht="15" x14ac:dyDescent="0.2">
      <c r="B938" s="8"/>
      <c r="C938" s="16" t="s">
        <v>10</v>
      </c>
      <c r="D938" s="17">
        <v>37.613109999999992</v>
      </c>
      <c r="E938" s="28"/>
    </row>
    <row r="939" spans="2:5" ht="15" x14ac:dyDescent="0.2">
      <c r="B939" s="8"/>
      <c r="C939" s="19" t="s">
        <v>12</v>
      </c>
      <c r="D939" s="18">
        <v>37.613109999999992</v>
      </c>
      <c r="E939" s="28"/>
    </row>
    <row r="940" spans="2:5" ht="15" x14ac:dyDescent="0.2">
      <c r="B940" s="8"/>
      <c r="C940" s="24" t="s">
        <v>17</v>
      </c>
      <c r="D940" s="17">
        <v>1.0449999999999999</v>
      </c>
      <c r="E940" s="28"/>
    </row>
    <row r="941" spans="2:5" ht="15" x14ac:dyDescent="0.2">
      <c r="B941" s="8"/>
      <c r="C941" s="13" t="s">
        <v>24</v>
      </c>
      <c r="D941" s="18">
        <v>897.03751999999997</v>
      </c>
      <c r="E941" s="28"/>
    </row>
    <row r="942" spans="2:5" ht="15" x14ac:dyDescent="0.2">
      <c r="B942" s="8"/>
      <c r="C942" s="20" t="s">
        <v>0</v>
      </c>
      <c r="D942" s="10">
        <v>897.03751999999997</v>
      </c>
      <c r="E942" s="28"/>
    </row>
    <row r="943" spans="2:5" ht="15" x14ac:dyDescent="0.2">
      <c r="B943" s="8"/>
      <c r="C943" s="13" t="s">
        <v>26</v>
      </c>
      <c r="D943" s="18">
        <v>38.658110000000001</v>
      </c>
      <c r="E943" s="28"/>
    </row>
    <row r="944" spans="2:5" ht="15" x14ac:dyDescent="0.2">
      <c r="B944" s="8"/>
      <c r="C944" s="25" t="s">
        <v>10</v>
      </c>
      <c r="D944" s="17">
        <v>37.613109999999999</v>
      </c>
      <c r="E944" s="28"/>
    </row>
    <row r="945" spans="2:7" ht="15" x14ac:dyDescent="0.2">
      <c r="B945" s="8"/>
      <c r="C945" s="25" t="s">
        <v>17</v>
      </c>
      <c r="D945" s="17">
        <v>1.0449999999999999</v>
      </c>
      <c r="E945" s="28"/>
    </row>
    <row r="946" spans="2:7" ht="15" x14ac:dyDescent="0.2">
      <c r="B946" s="8"/>
      <c r="C946" s="27" t="s">
        <v>28</v>
      </c>
      <c r="D946" s="23">
        <v>858.37941000000001</v>
      </c>
      <c r="E946" s="28"/>
    </row>
    <row r="947" spans="2:7" ht="15" x14ac:dyDescent="0.2">
      <c r="B947" s="8"/>
      <c r="C947" s="27" t="s">
        <v>29</v>
      </c>
      <c r="D947" s="23">
        <v>3778.9176000000002</v>
      </c>
      <c r="E947" s="28"/>
      <c r="G947" s="3">
        <f>F947-D947</f>
        <v>-3778.9176000000002</v>
      </c>
    </row>
    <row r="948" spans="2:7" ht="15" x14ac:dyDescent="0.2">
      <c r="B948" s="8"/>
      <c r="C948" s="27" t="s">
        <v>30</v>
      </c>
      <c r="D948" s="23">
        <v>4637.2970100000002</v>
      </c>
      <c r="E948" s="28"/>
    </row>
    <row r="949" spans="2:7" ht="15" x14ac:dyDescent="0.2">
      <c r="B949" s="8"/>
      <c r="C949" s="13" t="s">
        <v>32</v>
      </c>
      <c r="D949" s="7">
        <v>1244</v>
      </c>
      <c r="E949" s="28"/>
    </row>
    <row r="950" spans="2:7" ht="15" x14ac:dyDescent="0.2">
      <c r="B950" s="8"/>
      <c r="C950" s="15" t="s">
        <v>33</v>
      </c>
      <c r="D950" s="7">
        <v>240</v>
      </c>
      <c r="E950" s="28"/>
    </row>
    <row r="951" spans="2:7" ht="15" x14ac:dyDescent="0.2">
      <c r="B951" s="8"/>
      <c r="C951" s="15" t="s">
        <v>34</v>
      </c>
      <c r="D951" s="7">
        <v>1004</v>
      </c>
      <c r="E951" s="28"/>
    </row>
    <row r="952" spans="2:7" ht="15" x14ac:dyDescent="0.2">
      <c r="B952" s="8"/>
      <c r="C952" s="224" t="s">
        <v>85</v>
      </c>
      <c r="D952" s="225"/>
      <c r="E952" s="28"/>
    </row>
    <row r="953" spans="2:7" ht="15" x14ac:dyDescent="0.2">
      <c r="B953" s="8"/>
      <c r="C953" s="9" t="s">
        <v>0</v>
      </c>
      <c r="D953" s="10">
        <v>36.053800000000003</v>
      </c>
      <c r="E953" s="28"/>
    </row>
    <row r="954" spans="2:7" ht="15" x14ac:dyDescent="0.2">
      <c r="B954" s="8"/>
      <c r="C954" s="11" t="s">
        <v>3</v>
      </c>
      <c r="D954" s="10">
        <v>36.053800000000003</v>
      </c>
      <c r="E954" s="28"/>
    </row>
    <row r="955" spans="2:7" ht="15" x14ac:dyDescent="0.2">
      <c r="B955" s="8"/>
      <c r="C955" s="16" t="s">
        <v>10</v>
      </c>
      <c r="D955" s="17">
        <v>7.9239999999999995</v>
      </c>
      <c r="E955" s="28"/>
    </row>
    <row r="956" spans="2:7" ht="15" x14ac:dyDescent="0.2">
      <c r="B956" s="8"/>
      <c r="C956" s="19" t="s">
        <v>12</v>
      </c>
      <c r="D956" s="18">
        <v>7.9239999999999995</v>
      </c>
      <c r="E956" s="28"/>
    </row>
    <row r="957" spans="2:7" ht="15" x14ac:dyDescent="0.2">
      <c r="B957" s="8"/>
      <c r="C957" s="13" t="s">
        <v>24</v>
      </c>
      <c r="D957" s="18">
        <v>36.053800000000003</v>
      </c>
      <c r="E957" s="28"/>
    </row>
    <row r="958" spans="2:7" ht="15" x14ac:dyDescent="0.2">
      <c r="B958" s="8"/>
      <c r="C958" s="20" t="s">
        <v>0</v>
      </c>
      <c r="D958" s="10">
        <v>36.053800000000003</v>
      </c>
      <c r="E958" s="28"/>
    </row>
    <row r="959" spans="2:7" ht="15" x14ac:dyDescent="0.2">
      <c r="B959" s="8"/>
      <c r="C959" s="13" t="s">
        <v>26</v>
      </c>
      <c r="D959" s="18">
        <v>7.9240000000000004</v>
      </c>
      <c r="E959" s="28"/>
    </row>
    <row r="960" spans="2:7" ht="15" x14ac:dyDescent="0.2">
      <c r="B960" s="8"/>
      <c r="C960" s="25" t="s">
        <v>10</v>
      </c>
      <c r="D960" s="17">
        <v>7.9240000000000004</v>
      </c>
      <c r="E960" s="28"/>
    </row>
    <row r="961" spans="2:5" ht="15" x14ac:dyDescent="0.2">
      <c r="B961" s="8"/>
      <c r="C961" s="27" t="s">
        <v>28</v>
      </c>
      <c r="D961" s="23">
        <v>28.129799999999999</v>
      </c>
      <c r="E961" s="28"/>
    </row>
    <row r="962" spans="2:5" ht="15" x14ac:dyDescent="0.2">
      <c r="B962" s="8"/>
      <c r="C962" s="27" t="s">
        <v>29</v>
      </c>
      <c r="D962" s="23">
        <v>511.88107000000002</v>
      </c>
      <c r="E962" s="28"/>
    </row>
    <row r="963" spans="2:5" ht="15" x14ac:dyDescent="0.2">
      <c r="B963" s="8"/>
      <c r="C963" s="27" t="s">
        <v>30</v>
      </c>
      <c r="D963" s="23">
        <v>540.01086999999995</v>
      </c>
      <c r="E963" s="28"/>
    </row>
    <row r="964" spans="2:5" ht="15" x14ac:dyDescent="0.2">
      <c r="B964" s="8"/>
      <c r="C964" s="13" t="s">
        <v>32</v>
      </c>
      <c r="D964" s="7">
        <v>107</v>
      </c>
      <c r="E964" s="28"/>
    </row>
    <row r="965" spans="2:5" ht="15" x14ac:dyDescent="0.2">
      <c r="B965" s="8"/>
      <c r="C965" s="15" t="s">
        <v>33</v>
      </c>
      <c r="D965" s="7">
        <v>34</v>
      </c>
      <c r="E965" s="28"/>
    </row>
    <row r="966" spans="2:5" ht="15" x14ac:dyDescent="0.2">
      <c r="B966" s="8"/>
      <c r="C966" s="15" t="s">
        <v>34</v>
      </c>
      <c r="D966" s="7">
        <v>73</v>
      </c>
      <c r="E966" s="28"/>
    </row>
    <row r="967" spans="2:5" ht="15" x14ac:dyDescent="0.2">
      <c r="B967" s="8"/>
      <c r="C967" s="224" t="s">
        <v>86</v>
      </c>
      <c r="D967" s="225"/>
      <c r="E967" s="28"/>
    </row>
    <row r="968" spans="2:5" ht="15" x14ac:dyDescent="0.2">
      <c r="B968" s="8"/>
      <c r="C968" s="9" t="s">
        <v>0</v>
      </c>
      <c r="D968" s="10">
        <v>42433.383829999999</v>
      </c>
      <c r="E968" s="28"/>
    </row>
    <row r="969" spans="2:5" ht="15" x14ac:dyDescent="0.2">
      <c r="B969" s="8"/>
      <c r="C969" s="11" t="s">
        <v>3</v>
      </c>
      <c r="D969" s="10">
        <v>42433.383829999999</v>
      </c>
      <c r="E969" s="28"/>
    </row>
    <row r="970" spans="2:5" ht="15" x14ac:dyDescent="0.2">
      <c r="B970" s="8"/>
      <c r="C970" s="16" t="s">
        <v>10</v>
      </c>
      <c r="D970" s="17">
        <v>38098.534189999998</v>
      </c>
      <c r="E970" s="28"/>
    </row>
    <row r="971" spans="2:5" ht="15" x14ac:dyDescent="0.2">
      <c r="B971" s="8"/>
      <c r="C971" s="19" t="s">
        <v>11</v>
      </c>
      <c r="D971" s="18">
        <v>24313.29809</v>
      </c>
      <c r="E971" s="28"/>
    </row>
    <row r="972" spans="2:5" ht="15" x14ac:dyDescent="0.2">
      <c r="B972" s="8"/>
      <c r="C972" s="19" t="s">
        <v>12</v>
      </c>
      <c r="D972" s="18">
        <v>3197.8535299999999</v>
      </c>
      <c r="E972" s="28"/>
    </row>
    <row r="973" spans="2:5" ht="15" x14ac:dyDescent="0.2">
      <c r="B973" s="8"/>
      <c r="C973" s="11" t="s">
        <v>2</v>
      </c>
      <c r="D973" s="10">
        <v>4247.6069500000003</v>
      </c>
      <c r="E973" s="28"/>
    </row>
    <row r="974" spans="2:5" ht="15" x14ac:dyDescent="0.2">
      <c r="B974" s="8"/>
      <c r="C974" s="19" t="s">
        <v>15</v>
      </c>
      <c r="D974" s="18">
        <v>432.08026999999998</v>
      </c>
      <c r="E974" s="28"/>
    </row>
    <row r="975" spans="2:5" ht="15" x14ac:dyDescent="0.2">
      <c r="B975" s="8"/>
      <c r="C975" s="19" t="s">
        <v>16</v>
      </c>
      <c r="D975" s="18">
        <v>5907.69535</v>
      </c>
      <c r="E975" s="28"/>
    </row>
    <row r="976" spans="2:5" ht="15" x14ac:dyDescent="0.2">
      <c r="B976" s="8"/>
      <c r="C976" s="24" t="s">
        <v>17</v>
      </c>
      <c r="D976" s="17">
        <v>1190.2760000000001</v>
      </c>
      <c r="E976" s="28"/>
    </row>
    <row r="977" spans="2:5" ht="15" x14ac:dyDescent="0.2">
      <c r="B977" s="8"/>
      <c r="C977" s="13" t="s">
        <v>24</v>
      </c>
      <c r="D977" s="18">
        <v>42433.383829999999</v>
      </c>
      <c r="E977" s="28"/>
    </row>
    <row r="978" spans="2:5" ht="15" x14ac:dyDescent="0.2">
      <c r="B978" s="8"/>
      <c r="C978" s="20" t="s">
        <v>0</v>
      </c>
      <c r="D978" s="10">
        <v>42433.383829999999</v>
      </c>
      <c r="E978" s="28"/>
    </row>
    <row r="979" spans="2:5" ht="15" x14ac:dyDescent="0.2">
      <c r="B979" s="8"/>
      <c r="C979" s="13" t="s">
        <v>26</v>
      </c>
      <c r="D979" s="18">
        <v>39288.810189999997</v>
      </c>
      <c r="E979" s="28"/>
    </row>
    <row r="980" spans="2:5" ht="15" x14ac:dyDescent="0.2">
      <c r="B980" s="8"/>
      <c r="C980" s="25" t="s">
        <v>10</v>
      </c>
      <c r="D980" s="17">
        <v>38098.534189999998</v>
      </c>
      <c r="E980" s="28"/>
    </row>
    <row r="981" spans="2:5" ht="15" x14ac:dyDescent="0.2">
      <c r="B981" s="8"/>
      <c r="C981" s="25" t="s">
        <v>17</v>
      </c>
      <c r="D981" s="17">
        <v>1190.2760000000001</v>
      </c>
      <c r="E981" s="28"/>
    </row>
    <row r="982" spans="2:5" ht="15" x14ac:dyDescent="0.2">
      <c r="B982" s="8"/>
      <c r="C982" s="27" t="s">
        <v>28</v>
      </c>
      <c r="D982" s="23">
        <v>3144.5736400000001</v>
      </c>
      <c r="E982" s="28"/>
    </row>
    <row r="983" spans="2:5" ht="15" x14ac:dyDescent="0.2">
      <c r="B983" s="8"/>
      <c r="C983" s="27" t="s">
        <v>29</v>
      </c>
      <c r="D983" s="23">
        <v>33579.250139999996</v>
      </c>
      <c r="E983" s="28"/>
    </row>
    <row r="984" spans="2:5" ht="15" x14ac:dyDescent="0.2">
      <c r="B984" s="8"/>
      <c r="C984" s="27" t="s">
        <v>30</v>
      </c>
      <c r="D984" s="23">
        <v>36723.823779999999</v>
      </c>
      <c r="E984" s="28"/>
    </row>
    <row r="985" spans="2:5" ht="15" x14ac:dyDescent="0.2">
      <c r="B985" s="8"/>
      <c r="C985" s="13" t="s">
        <v>32</v>
      </c>
      <c r="D985" s="7">
        <v>8468</v>
      </c>
      <c r="E985" s="28"/>
    </row>
    <row r="986" spans="2:5" ht="15" x14ac:dyDescent="0.2">
      <c r="B986" s="8"/>
      <c r="C986" s="15" t="s">
        <v>33</v>
      </c>
      <c r="D986" s="7">
        <v>8347</v>
      </c>
      <c r="E986" s="28"/>
    </row>
    <row r="987" spans="2:5" ht="15" x14ac:dyDescent="0.2">
      <c r="B987" s="8"/>
      <c r="C987" s="15" t="s">
        <v>34</v>
      </c>
      <c r="D987" s="7">
        <v>121</v>
      </c>
      <c r="E987" s="28"/>
    </row>
    <row r="988" spans="2:5" ht="15" x14ac:dyDescent="0.2">
      <c r="B988" s="8"/>
      <c r="C988" s="224" t="s">
        <v>87</v>
      </c>
      <c r="D988" s="225"/>
      <c r="E988" s="28"/>
    </row>
    <row r="989" spans="2:5" ht="15" x14ac:dyDescent="0.2">
      <c r="B989" s="8"/>
      <c r="C989" s="9" t="s">
        <v>0</v>
      </c>
      <c r="D989" s="10">
        <v>97.114959999999996</v>
      </c>
      <c r="E989" s="28"/>
    </row>
    <row r="990" spans="2:5" ht="15" x14ac:dyDescent="0.2">
      <c r="B990" s="8"/>
      <c r="C990" s="11" t="s">
        <v>2</v>
      </c>
      <c r="D990" s="10">
        <v>62.372700000000002</v>
      </c>
      <c r="E990" s="28"/>
    </row>
    <row r="991" spans="2:5" ht="15" x14ac:dyDescent="0.2">
      <c r="B991" s="8"/>
      <c r="C991" s="11" t="s">
        <v>3</v>
      </c>
      <c r="D991" s="10">
        <v>34.742260000000002</v>
      </c>
      <c r="E991" s="28"/>
    </row>
    <row r="992" spans="2:5" ht="15" x14ac:dyDescent="0.2">
      <c r="B992" s="8"/>
      <c r="C992" s="16" t="s">
        <v>10</v>
      </c>
      <c r="D992" s="17">
        <v>97.114959999999996</v>
      </c>
      <c r="E992" s="28"/>
    </row>
    <row r="993" spans="2:5" ht="15" x14ac:dyDescent="0.2">
      <c r="B993" s="8"/>
      <c r="C993" s="19" t="s">
        <v>11</v>
      </c>
      <c r="D993" s="18">
        <v>97.114959999999996</v>
      </c>
      <c r="E993" s="28"/>
    </row>
    <row r="994" spans="2:5" ht="15" x14ac:dyDescent="0.2">
      <c r="B994" s="8"/>
      <c r="C994" s="13" t="s">
        <v>24</v>
      </c>
      <c r="D994" s="18">
        <v>97.114959999999996</v>
      </c>
      <c r="E994" s="28"/>
    </row>
    <row r="995" spans="2:5" ht="15" x14ac:dyDescent="0.2">
      <c r="B995" s="8"/>
      <c r="C995" s="20" t="s">
        <v>0</v>
      </c>
      <c r="D995" s="10">
        <v>97.114959999999996</v>
      </c>
      <c r="E995" s="28"/>
    </row>
    <row r="996" spans="2:5" ht="15" x14ac:dyDescent="0.2">
      <c r="B996" s="8"/>
      <c r="C996" s="13" t="s">
        <v>26</v>
      </c>
      <c r="D996" s="18">
        <v>97.114959999999996</v>
      </c>
      <c r="E996" s="28"/>
    </row>
    <row r="997" spans="2:5" ht="15" x14ac:dyDescent="0.2">
      <c r="B997" s="8"/>
      <c r="C997" s="25" t="s">
        <v>10</v>
      </c>
      <c r="D997" s="17">
        <v>97.114959999999996</v>
      </c>
      <c r="E997" s="28"/>
    </row>
    <row r="998" spans="2:5" ht="15" x14ac:dyDescent="0.2">
      <c r="B998" s="8"/>
      <c r="C998" s="13" t="s">
        <v>32</v>
      </c>
      <c r="D998" s="7">
        <v>29</v>
      </c>
      <c r="E998" s="28"/>
    </row>
    <row r="999" spans="2:5" ht="15" x14ac:dyDescent="0.2">
      <c r="B999" s="8"/>
      <c r="C999" s="15" t="s">
        <v>33</v>
      </c>
      <c r="D999" s="7">
        <v>29</v>
      </c>
      <c r="E999" s="28"/>
    </row>
    <row r="1000" spans="2:5" ht="15" x14ac:dyDescent="0.2">
      <c r="B1000" s="8"/>
      <c r="C1000" s="224" t="s">
        <v>88</v>
      </c>
      <c r="D1000" s="225"/>
      <c r="E1000" s="28"/>
    </row>
    <row r="1001" spans="2:5" ht="15" x14ac:dyDescent="0.2">
      <c r="B1001" s="8"/>
      <c r="C1001" s="9" t="s">
        <v>0</v>
      </c>
      <c r="D1001" s="10">
        <v>123.16249999999999</v>
      </c>
      <c r="E1001" s="28"/>
    </row>
    <row r="1002" spans="2:5" ht="15" x14ac:dyDescent="0.2">
      <c r="B1002" s="8"/>
      <c r="C1002" s="11" t="s">
        <v>3</v>
      </c>
      <c r="D1002" s="10">
        <v>123.16249999999999</v>
      </c>
      <c r="E1002" s="28"/>
    </row>
    <row r="1003" spans="2:5" ht="15" x14ac:dyDescent="0.2">
      <c r="B1003" s="8"/>
      <c r="C1003" s="16" t="s">
        <v>10</v>
      </c>
      <c r="D1003" s="17">
        <v>84.244769999999988</v>
      </c>
      <c r="E1003" s="28"/>
    </row>
    <row r="1004" spans="2:5" ht="15" x14ac:dyDescent="0.2">
      <c r="B1004" s="8"/>
      <c r="C1004" s="19" t="s">
        <v>11</v>
      </c>
      <c r="D1004" s="18">
        <v>8.1</v>
      </c>
      <c r="E1004" s="28"/>
    </row>
    <row r="1005" spans="2:5" ht="15" x14ac:dyDescent="0.2">
      <c r="B1005" s="8"/>
      <c r="C1005" s="19" t="s">
        <v>12</v>
      </c>
      <c r="D1005" s="18">
        <v>56.91301</v>
      </c>
      <c r="E1005" s="28"/>
    </row>
    <row r="1006" spans="2:5" ht="15" x14ac:dyDescent="0.2">
      <c r="B1006" s="8"/>
      <c r="C1006" s="19" t="s">
        <v>16</v>
      </c>
      <c r="D1006" s="18">
        <v>19.231760000000001</v>
      </c>
      <c r="E1006" s="28"/>
    </row>
    <row r="1007" spans="2:5" ht="15" x14ac:dyDescent="0.2">
      <c r="B1007" s="8"/>
      <c r="C1007" s="13" t="s">
        <v>24</v>
      </c>
      <c r="D1007" s="18">
        <v>123.16249999999999</v>
      </c>
      <c r="E1007" s="28"/>
    </row>
    <row r="1008" spans="2:5" ht="15" x14ac:dyDescent="0.2">
      <c r="B1008" s="8"/>
      <c r="C1008" s="20" t="s">
        <v>0</v>
      </c>
      <c r="D1008" s="10">
        <v>123.16249999999999</v>
      </c>
      <c r="E1008" s="28"/>
    </row>
    <row r="1009" spans="2:5" ht="15" x14ac:dyDescent="0.2">
      <c r="B1009" s="8"/>
      <c r="C1009" s="13" t="s">
        <v>26</v>
      </c>
      <c r="D1009" s="18">
        <v>84.244770000000003</v>
      </c>
      <c r="E1009" s="28"/>
    </row>
    <row r="1010" spans="2:5" ht="15" x14ac:dyDescent="0.2">
      <c r="B1010" s="8"/>
      <c r="C1010" s="25" t="s">
        <v>10</v>
      </c>
      <c r="D1010" s="17">
        <v>84.244770000000003</v>
      </c>
      <c r="E1010" s="28"/>
    </row>
    <row r="1011" spans="2:5" ht="15" x14ac:dyDescent="0.2">
      <c r="B1011" s="8"/>
      <c r="C1011" s="27" t="s">
        <v>28</v>
      </c>
      <c r="D1011" s="23">
        <v>38.917729999999999</v>
      </c>
      <c r="E1011" s="28"/>
    </row>
    <row r="1012" spans="2:5" ht="15" x14ac:dyDescent="0.2">
      <c r="B1012" s="8"/>
      <c r="C1012" s="27" t="s">
        <v>29</v>
      </c>
      <c r="D1012" s="23">
        <v>92.687209999999993</v>
      </c>
      <c r="E1012" s="28"/>
    </row>
    <row r="1013" spans="2:5" ht="15" x14ac:dyDescent="0.2">
      <c r="B1013" s="8"/>
      <c r="C1013" s="27" t="s">
        <v>30</v>
      </c>
      <c r="D1013" s="23">
        <v>131.60494</v>
      </c>
      <c r="E1013" s="28"/>
    </row>
    <row r="1014" spans="2:5" ht="15" x14ac:dyDescent="0.2">
      <c r="B1014" s="8"/>
      <c r="C1014" s="13" t="s">
        <v>32</v>
      </c>
      <c r="D1014" s="7">
        <v>10</v>
      </c>
      <c r="E1014" s="28"/>
    </row>
    <row r="1015" spans="2:5" ht="15" x14ac:dyDescent="0.2">
      <c r="B1015" s="8"/>
      <c r="C1015" s="15" t="s">
        <v>33</v>
      </c>
      <c r="D1015" s="7">
        <v>1</v>
      </c>
      <c r="E1015" s="28"/>
    </row>
    <row r="1016" spans="2:5" ht="15" x14ac:dyDescent="0.2">
      <c r="B1016" s="8"/>
      <c r="C1016" s="15" t="s">
        <v>34</v>
      </c>
      <c r="D1016" s="7">
        <v>9</v>
      </c>
      <c r="E1016" s="28"/>
    </row>
    <row r="1017" spans="2:5" ht="15" x14ac:dyDescent="0.2">
      <c r="B1017" s="8"/>
      <c r="C1017" s="224" t="s">
        <v>89</v>
      </c>
      <c r="D1017" s="225"/>
      <c r="E1017" s="28"/>
    </row>
    <row r="1018" spans="2:5" ht="15" x14ac:dyDescent="0.2">
      <c r="B1018" s="8"/>
      <c r="C1018" s="9" t="s">
        <v>0</v>
      </c>
      <c r="D1018" s="10">
        <v>47994.379379999998</v>
      </c>
      <c r="E1018" s="28"/>
    </row>
    <row r="1019" spans="2:5" ht="15" x14ac:dyDescent="0.2">
      <c r="B1019" s="8"/>
      <c r="C1019" s="11" t="s">
        <v>3</v>
      </c>
      <c r="D1019" s="10">
        <v>47994.379379999998</v>
      </c>
      <c r="E1019" s="28"/>
    </row>
    <row r="1020" spans="2:5" ht="15" x14ac:dyDescent="0.2">
      <c r="B1020" s="8"/>
      <c r="C1020" s="16" t="s">
        <v>10</v>
      </c>
      <c r="D1020" s="17">
        <v>28410.594619999996</v>
      </c>
      <c r="E1020" s="28"/>
    </row>
    <row r="1021" spans="2:5" ht="15" x14ac:dyDescent="0.2">
      <c r="B1021" s="8"/>
      <c r="C1021" s="19" t="s">
        <v>11</v>
      </c>
      <c r="D1021" s="18">
        <v>5163.3707299999996</v>
      </c>
      <c r="E1021" s="28"/>
    </row>
    <row r="1022" spans="2:5" ht="15" x14ac:dyDescent="0.2">
      <c r="B1022" s="8"/>
      <c r="C1022" s="19" t="s">
        <v>12</v>
      </c>
      <c r="D1022" s="18">
        <v>15528.238170000001</v>
      </c>
      <c r="E1022" s="28"/>
    </row>
    <row r="1023" spans="2:5" ht="15" x14ac:dyDescent="0.2">
      <c r="B1023" s="8"/>
      <c r="C1023" s="11" t="s">
        <v>2</v>
      </c>
      <c r="D1023" s="10">
        <v>7192.98837</v>
      </c>
      <c r="E1023" s="28"/>
    </row>
    <row r="1024" spans="2:5" ht="15" x14ac:dyDescent="0.2">
      <c r="B1024" s="8"/>
      <c r="C1024" s="19" t="s">
        <v>15</v>
      </c>
      <c r="D1024" s="18">
        <v>175.58645999999999</v>
      </c>
      <c r="E1024" s="28"/>
    </row>
    <row r="1025" spans="2:5" ht="15" x14ac:dyDescent="0.2">
      <c r="B1025" s="8"/>
      <c r="C1025" s="19" t="s">
        <v>16</v>
      </c>
      <c r="D1025" s="18">
        <v>350.41088999999999</v>
      </c>
      <c r="E1025" s="28"/>
    </row>
    <row r="1026" spans="2:5" ht="15" x14ac:dyDescent="0.2">
      <c r="B1026" s="8"/>
      <c r="C1026" s="24" t="s">
        <v>17</v>
      </c>
      <c r="D1026" s="17">
        <v>3836.2147</v>
      </c>
      <c r="E1026" s="28"/>
    </row>
    <row r="1027" spans="2:5" ht="15" x14ac:dyDescent="0.2">
      <c r="B1027" s="8"/>
      <c r="C1027" s="13" t="s">
        <v>24</v>
      </c>
      <c r="D1027" s="18">
        <v>47994.379379999998</v>
      </c>
      <c r="E1027" s="28"/>
    </row>
    <row r="1028" spans="2:5" ht="15" x14ac:dyDescent="0.2">
      <c r="B1028" s="8"/>
      <c r="C1028" s="20" t="s">
        <v>0</v>
      </c>
      <c r="D1028" s="10">
        <v>47994.379379999998</v>
      </c>
      <c r="E1028" s="28"/>
    </row>
    <row r="1029" spans="2:5" ht="15" x14ac:dyDescent="0.2">
      <c r="B1029" s="8"/>
      <c r="C1029" s="13" t="s">
        <v>26</v>
      </c>
      <c r="D1029" s="18">
        <v>32246.80932</v>
      </c>
      <c r="E1029" s="28"/>
    </row>
    <row r="1030" spans="2:5" ht="15" x14ac:dyDescent="0.2">
      <c r="B1030" s="8"/>
      <c r="C1030" s="25" t="s">
        <v>10</v>
      </c>
      <c r="D1030" s="17">
        <v>28410.59462</v>
      </c>
      <c r="E1030" s="28"/>
    </row>
    <row r="1031" spans="2:5" ht="15" x14ac:dyDescent="0.2">
      <c r="B1031" s="8"/>
      <c r="C1031" s="25" t="s">
        <v>17</v>
      </c>
      <c r="D1031" s="17">
        <v>3836.2147</v>
      </c>
      <c r="E1031" s="28"/>
    </row>
    <row r="1032" spans="2:5" ht="15" x14ac:dyDescent="0.2">
      <c r="B1032" s="8"/>
      <c r="C1032" s="27" t="s">
        <v>28</v>
      </c>
      <c r="D1032" s="23">
        <v>15747.57006</v>
      </c>
      <c r="E1032" s="28"/>
    </row>
    <row r="1033" spans="2:5" ht="15" x14ac:dyDescent="0.2">
      <c r="B1033" s="8"/>
      <c r="C1033" s="27" t="s">
        <v>29</v>
      </c>
      <c r="D1033" s="23">
        <v>45630.624280000004</v>
      </c>
      <c r="E1033" s="28"/>
    </row>
    <row r="1034" spans="2:5" ht="15" x14ac:dyDescent="0.2">
      <c r="B1034" s="8"/>
      <c r="C1034" s="27" t="s">
        <v>30</v>
      </c>
      <c r="D1034" s="23">
        <v>61378.194340000002</v>
      </c>
      <c r="E1034" s="28"/>
    </row>
    <row r="1035" spans="2:5" ht="15" x14ac:dyDescent="0.2">
      <c r="B1035" s="8"/>
      <c r="C1035" s="13" t="s">
        <v>32</v>
      </c>
      <c r="D1035" s="7">
        <v>815</v>
      </c>
      <c r="E1035" s="28"/>
    </row>
    <row r="1036" spans="2:5" ht="15" x14ac:dyDescent="0.2">
      <c r="B1036" s="8"/>
      <c r="C1036" s="15" t="s">
        <v>33</v>
      </c>
      <c r="D1036" s="7">
        <v>685</v>
      </c>
      <c r="E1036" s="28"/>
    </row>
    <row r="1037" spans="2:5" ht="15" x14ac:dyDescent="0.2">
      <c r="B1037" s="8"/>
      <c r="C1037" s="15" t="s">
        <v>34</v>
      </c>
      <c r="D1037" s="7">
        <v>130</v>
      </c>
      <c r="E1037" s="28"/>
    </row>
    <row r="1038" spans="2:5" ht="15" x14ac:dyDescent="0.2">
      <c r="B1038" s="8"/>
      <c r="C1038" s="224" t="s">
        <v>90</v>
      </c>
      <c r="D1038" s="225"/>
      <c r="E1038" s="28"/>
    </row>
    <row r="1039" spans="2:5" ht="15" x14ac:dyDescent="0.2">
      <c r="B1039" s="8"/>
      <c r="C1039" s="9" t="s">
        <v>0</v>
      </c>
      <c r="D1039" s="10">
        <v>14.712630000000001</v>
      </c>
      <c r="E1039" s="28"/>
    </row>
    <row r="1040" spans="2:5" ht="15" x14ac:dyDescent="0.2">
      <c r="B1040" s="8"/>
      <c r="C1040" s="11" t="s">
        <v>3</v>
      </c>
      <c r="D1040" s="10">
        <v>14.712630000000001</v>
      </c>
      <c r="E1040" s="28"/>
    </row>
    <row r="1041" spans="2:5" ht="15" x14ac:dyDescent="0.2">
      <c r="B1041" s="8"/>
      <c r="C1041" s="16" t="s">
        <v>10</v>
      </c>
      <c r="D1041" s="17">
        <v>21.094140000000003</v>
      </c>
      <c r="E1041" s="28"/>
    </row>
    <row r="1042" spans="2:5" ht="15" x14ac:dyDescent="0.2">
      <c r="B1042" s="8"/>
      <c r="C1042" s="19" t="s">
        <v>12</v>
      </c>
      <c r="D1042" s="18">
        <v>21.094140000000003</v>
      </c>
      <c r="E1042" s="28"/>
    </row>
    <row r="1043" spans="2:5" ht="15" x14ac:dyDescent="0.2">
      <c r="B1043" s="8"/>
      <c r="C1043" s="24" t="s">
        <v>17</v>
      </c>
      <c r="D1043" s="17">
        <v>0.76</v>
      </c>
      <c r="E1043" s="28"/>
    </row>
    <row r="1044" spans="2:5" ht="15" x14ac:dyDescent="0.2">
      <c r="B1044" s="8"/>
      <c r="C1044" s="13" t="s">
        <v>24</v>
      </c>
      <c r="D1044" s="18">
        <v>14.712630000000001</v>
      </c>
      <c r="E1044" s="28"/>
    </row>
    <row r="1045" spans="2:5" ht="15" x14ac:dyDescent="0.2">
      <c r="B1045" s="8"/>
      <c r="C1045" s="20" t="s">
        <v>0</v>
      </c>
      <c r="D1045" s="10">
        <v>14.712630000000001</v>
      </c>
      <c r="E1045" s="28"/>
    </row>
    <row r="1046" spans="2:5" ht="15" x14ac:dyDescent="0.2">
      <c r="B1046" s="8"/>
      <c r="C1046" s="13" t="s">
        <v>26</v>
      </c>
      <c r="D1046" s="18">
        <v>21.854140000000001</v>
      </c>
      <c r="E1046" s="28"/>
    </row>
    <row r="1047" spans="2:5" ht="15" x14ac:dyDescent="0.2">
      <c r="B1047" s="8"/>
      <c r="C1047" s="25" t="s">
        <v>10</v>
      </c>
      <c r="D1047" s="17">
        <v>21.094139999999999</v>
      </c>
      <c r="E1047" s="28"/>
    </row>
    <row r="1048" spans="2:5" ht="15" x14ac:dyDescent="0.2">
      <c r="B1048" s="8"/>
      <c r="C1048" s="25" t="s">
        <v>17</v>
      </c>
      <c r="D1048" s="17">
        <v>0.76</v>
      </c>
      <c r="E1048" s="28"/>
    </row>
    <row r="1049" spans="2:5" ht="15" x14ac:dyDescent="0.2">
      <c r="B1049" s="8"/>
      <c r="C1049" s="27" t="s">
        <v>28</v>
      </c>
      <c r="D1049" s="23">
        <v>-7.1415100000000002</v>
      </c>
      <c r="E1049" s="28"/>
    </row>
    <row r="1050" spans="2:5" ht="15" x14ac:dyDescent="0.2">
      <c r="B1050" s="8"/>
      <c r="C1050" s="27" t="s">
        <v>29</v>
      </c>
      <c r="D1050" s="23">
        <v>371.65663999999998</v>
      </c>
      <c r="E1050" s="28"/>
    </row>
    <row r="1051" spans="2:5" ht="15" x14ac:dyDescent="0.2">
      <c r="B1051" s="8"/>
      <c r="C1051" s="27" t="s">
        <v>30</v>
      </c>
      <c r="D1051" s="23">
        <v>364.51513</v>
      </c>
      <c r="E1051" s="28"/>
    </row>
    <row r="1052" spans="2:5" ht="15" x14ac:dyDescent="0.2">
      <c r="B1052" s="8"/>
      <c r="C1052" s="13" t="s">
        <v>32</v>
      </c>
      <c r="D1052" s="7">
        <v>174</v>
      </c>
      <c r="E1052" s="28"/>
    </row>
    <row r="1053" spans="2:5" ht="15" x14ac:dyDescent="0.2">
      <c r="B1053" s="8"/>
      <c r="C1053" s="15" t="s">
        <v>33</v>
      </c>
      <c r="D1053" s="7">
        <v>102</v>
      </c>
      <c r="E1053" s="28"/>
    </row>
    <row r="1054" spans="2:5" ht="15" x14ac:dyDescent="0.2">
      <c r="B1054" s="8"/>
      <c r="C1054" s="15" t="s">
        <v>34</v>
      </c>
      <c r="D1054" s="7">
        <v>72</v>
      </c>
      <c r="E1054" s="28"/>
    </row>
    <row r="1055" spans="2:5" ht="15" x14ac:dyDescent="0.2">
      <c r="B1055" s="8"/>
      <c r="C1055" s="224" t="s">
        <v>91</v>
      </c>
      <c r="D1055" s="225"/>
      <c r="E1055" s="28"/>
    </row>
    <row r="1056" spans="2:5" ht="15" x14ac:dyDescent="0.2">
      <c r="B1056" s="8"/>
      <c r="C1056" s="9" t="s">
        <v>0</v>
      </c>
      <c r="D1056" s="10">
        <v>308.00567000000001</v>
      </c>
      <c r="E1056" s="28"/>
    </row>
    <row r="1057" spans="2:5" ht="15" x14ac:dyDescent="0.2">
      <c r="B1057" s="8"/>
      <c r="C1057" s="11" t="s">
        <v>3</v>
      </c>
      <c r="D1057" s="10">
        <v>308.00567000000001</v>
      </c>
      <c r="E1057" s="28"/>
    </row>
    <row r="1058" spans="2:5" ht="15" x14ac:dyDescent="0.2">
      <c r="B1058" s="8"/>
      <c r="C1058" s="16" t="s">
        <v>10</v>
      </c>
      <c r="D1058" s="17">
        <v>774.69179000000008</v>
      </c>
      <c r="E1058" s="28"/>
    </row>
    <row r="1059" spans="2:5" ht="15" x14ac:dyDescent="0.2">
      <c r="B1059" s="8"/>
      <c r="C1059" s="19" t="s">
        <v>12</v>
      </c>
      <c r="D1059" s="18">
        <v>743.93622000000005</v>
      </c>
      <c r="E1059" s="28"/>
    </row>
    <row r="1060" spans="2:5" ht="15" x14ac:dyDescent="0.2">
      <c r="B1060" s="8"/>
      <c r="C1060" s="11" t="s">
        <v>2</v>
      </c>
      <c r="D1060" s="10">
        <v>30.755569999999999</v>
      </c>
      <c r="E1060" s="28"/>
    </row>
    <row r="1061" spans="2:5" ht="15" x14ac:dyDescent="0.2">
      <c r="B1061" s="8"/>
      <c r="C1061" s="24" t="s">
        <v>17</v>
      </c>
      <c r="D1061" s="17">
        <v>34.494</v>
      </c>
      <c r="E1061" s="28"/>
    </row>
    <row r="1062" spans="2:5" ht="15" x14ac:dyDescent="0.2">
      <c r="B1062" s="8"/>
      <c r="C1062" s="13" t="s">
        <v>24</v>
      </c>
      <c r="D1062" s="18">
        <v>308.00567000000001</v>
      </c>
      <c r="E1062" s="28"/>
    </row>
    <row r="1063" spans="2:5" ht="15" x14ac:dyDescent="0.2">
      <c r="B1063" s="8"/>
      <c r="C1063" s="20" t="s">
        <v>0</v>
      </c>
      <c r="D1063" s="10">
        <v>308.00567000000001</v>
      </c>
      <c r="E1063" s="28"/>
    </row>
    <row r="1064" spans="2:5" ht="15" x14ac:dyDescent="0.2">
      <c r="B1064" s="8"/>
      <c r="C1064" s="13" t="s">
        <v>26</v>
      </c>
      <c r="D1064" s="18">
        <v>809.18579</v>
      </c>
      <c r="E1064" s="28"/>
    </row>
    <row r="1065" spans="2:5" ht="15" x14ac:dyDescent="0.2">
      <c r="B1065" s="8"/>
      <c r="C1065" s="25" t="s">
        <v>10</v>
      </c>
      <c r="D1065" s="17">
        <v>774.69178999999997</v>
      </c>
      <c r="E1065" s="28"/>
    </row>
    <row r="1066" spans="2:5" ht="15" x14ac:dyDescent="0.2">
      <c r="B1066" s="8"/>
      <c r="C1066" s="25" t="s">
        <v>17</v>
      </c>
      <c r="D1066" s="17">
        <v>34.494</v>
      </c>
      <c r="E1066" s="28"/>
    </row>
    <row r="1067" spans="2:5" ht="15" x14ac:dyDescent="0.2">
      <c r="B1067" s="8"/>
      <c r="C1067" s="27" t="s">
        <v>28</v>
      </c>
      <c r="D1067" s="23">
        <v>-501.18011999999999</v>
      </c>
      <c r="E1067" s="28"/>
    </row>
    <row r="1068" spans="2:5" ht="15" x14ac:dyDescent="0.2">
      <c r="B1068" s="8"/>
      <c r="C1068" s="27" t="s">
        <v>29</v>
      </c>
      <c r="D1068" s="23">
        <v>2136.7856999999999</v>
      </c>
      <c r="E1068" s="28"/>
    </row>
    <row r="1069" spans="2:5" ht="15" x14ac:dyDescent="0.2">
      <c r="B1069" s="8"/>
      <c r="C1069" s="27" t="s">
        <v>30</v>
      </c>
      <c r="D1069" s="23">
        <v>1635.6055799999999</v>
      </c>
      <c r="E1069" s="28"/>
    </row>
    <row r="1070" spans="2:5" ht="15" x14ac:dyDescent="0.2">
      <c r="B1070" s="8"/>
      <c r="C1070" s="13" t="s">
        <v>32</v>
      </c>
      <c r="D1070" s="7">
        <v>26</v>
      </c>
      <c r="E1070" s="28"/>
    </row>
    <row r="1071" spans="2:5" ht="15" x14ac:dyDescent="0.2">
      <c r="B1071" s="8"/>
      <c r="C1071" s="15" t="s">
        <v>33</v>
      </c>
      <c r="D1071" s="7">
        <v>21</v>
      </c>
      <c r="E1071" s="28"/>
    </row>
    <row r="1072" spans="2:5" ht="15" x14ac:dyDescent="0.2">
      <c r="B1072" s="8"/>
      <c r="C1072" s="15" t="s">
        <v>34</v>
      </c>
      <c r="D1072" s="7">
        <v>5</v>
      </c>
      <c r="E1072" s="28"/>
    </row>
    <row r="1073" spans="2:5" ht="15" x14ac:dyDescent="0.2">
      <c r="B1073" s="8"/>
      <c r="C1073" s="224" t="s">
        <v>92</v>
      </c>
      <c r="D1073" s="225"/>
      <c r="E1073" s="28"/>
    </row>
    <row r="1074" spans="2:5" ht="15" x14ac:dyDescent="0.2">
      <c r="B1074" s="8"/>
      <c r="C1074" s="9" t="s">
        <v>0</v>
      </c>
      <c r="D1074" s="10">
        <v>6456.8907799999997</v>
      </c>
      <c r="E1074" s="28"/>
    </row>
    <row r="1075" spans="2:5" ht="15" x14ac:dyDescent="0.2">
      <c r="B1075" s="8"/>
      <c r="C1075" s="11" t="s">
        <v>2</v>
      </c>
      <c r="D1075" s="10">
        <v>2250</v>
      </c>
      <c r="E1075" s="28"/>
    </row>
    <row r="1076" spans="2:5" ht="15" x14ac:dyDescent="0.2">
      <c r="B1076" s="8"/>
      <c r="C1076" s="11" t="s">
        <v>3</v>
      </c>
      <c r="D1076" s="10">
        <v>4206.8907799999997</v>
      </c>
      <c r="E1076" s="28"/>
    </row>
    <row r="1077" spans="2:5" ht="15" x14ac:dyDescent="0.2">
      <c r="B1077" s="8"/>
      <c r="C1077" s="16" t="s">
        <v>10</v>
      </c>
      <c r="D1077" s="17">
        <v>5939.5771000000004</v>
      </c>
      <c r="E1077" s="28"/>
    </row>
    <row r="1078" spans="2:5" ht="15" x14ac:dyDescent="0.2">
      <c r="B1078" s="8"/>
      <c r="C1078" s="19" t="s">
        <v>11</v>
      </c>
      <c r="D1078" s="18">
        <v>2182.0971</v>
      </c>
      <c r="E1078" s="28"/>
    </row>
    <row r="1079" spans="2:5" ht="15" x14ac:dyDescent="0.2">
      <c r="B1079" s="8"/>
      <c r="C1079" s="19" t="s">
        <v>12</v>
      </c>
      <c r="D1079" s="18">
        <v>3071.3249000000001</v>
      </c>
      <c r="E1079" s="28"/>
    </row>
    <row r="1080" spans="2:5" ht="15" x14ac:dyDescent="0.2">
      <c r="B1080" s="8"/>
      <c r="C1080" s="11" t="s">
        <v>2</v>
      </c>
      <c r="D1080" s="10">
        <v>422</v>
      </c>
      <c r="E1080" s="28"/>
    </row>
    <row r="1081" spans="2:5" ht="15" x14ac:dyDescent="0.2">
      <c r="B1081" s="8"/>
      <c r="C1081" s="19" t="s">
        <v>15</v>
      </c>
      <c r="D1081" s="18">
        <v>70.137699999999995</v>
      </c>
      <c r="E1081" s="28"/>
    </row>
    <row r="1082" spans="2:5" ht="15" x14ac:dyDescent="0.2">
      <c r="B1082" s="8"/>
      <c r="C1082" s="19" t="s">
        <v>16</v>
      </c>
      <c r="D1082" s="18">
        <v>194.01740000000001</v>
      </c>
      <c r="E1082" s="28"/>
    </row>
    <row r="1083" spans="2:5" ht="15" x14ac:dyDescent="0.2">
      <c r="B1083" s="8"/>
      <c r="C1083" s="24" t="s">
        <v>17</v>
      </c>
      <c r="D1083" s="17">
        <v>3300.9715999999999</v>
      </c>
      <c r="E1083" s="28"/>
    </row>
    <row r="1084" spans="2:5" ht="15" x14ac:dyDescent="0.2">
      <c r="B1084" s="8"/>
      <c r="C1084" s="13" t="s">
        <v>24</v>
      </c>
      <c r="D1084" s="18">
        <v>6456.8907799999997</v>
      </c>
      <c r="E1084" s="28"/>
    </row>
    <row r="1085" spans="2:5" ht="15" x14ac:dyDescent="0.2">
      <c r="B1085" s="8"/>
      <c r="C1085" s="20" t="s">
        <v>0</v>
      </c>
      <c r="D1085" s="10">
        <v>6456.8907799999997</v>
      </c>
      <c r="E1085" s="28"/>
    </row>
    <row r="1086" spans="2:5" ht="15" x14ac:dyDescent="0.2">
      <c r="B1086" s="8"/>
      <c r="C1086" s="13" t="s">
        <v>26</v>
      </c>
      <c r="D1086" s="18">
        <v>9240.5486999999994</v>
      </c>
      <c r="E1086" s="28"/>
    </row>
    <row r="1087" spans="2:5" ht="15" x14ac:dyDescent="0.2">
      <c r="B1087" s="8"/>
      <c r="C1087" s="25" t="s">
        <v>10</v>
      </c>
      <c r="D1087" s="17">
        <v>5939.5771000000004</v>
      </c>
      <c r="E1087" s="28"/>
    </row>
    <row r="1088" spans="2:5" ht="15" x14ac:dyDescent="0.2">
      <c r="B1088" s="8"/>
      <c r="C1088" s="25" t="s">
        <v>17</v>
      </c>
      <c r="D1088" s="17">
        <v>3300.9715999999999</v>
      </c>
      <c r="E1088" s="28"/>
    </row>
    <row r="1089" spans="2:5" ht="15" x14ac:dyDescent="0.2">
      <c r="B1089" s="8"/>
      <c r="C1089" s="27" t="s">
        <v>28</v>
      </c>
      <c r="D1089" s="23">
        <v>-2783.6579200000001</v>
      </c>
      <c r="E1089" s="28"/>
    </row>
    <row r="1090" spans="2:5" ht="15" x14ac:dyDescent="0.2">
      <c r="B1090" s="8"/>
      <c r="C1090" s="27" t="s">
        <v>29</v>
      </c>
      <c r="D1090" s="23">
        <v>5743.0872900000004</v>
      </c>
      <c r="E1090" s="28"/>
    </row>
    <row r="1091" spans="2:5" ht="15" x14ac:dyDescent="0.2">
      <c r="B1091" s="8"/>
      <c r="C1091" s="27" t="s">
        <v>30</v>
      </c>
      <c r="D1091" s="23">
        <v>2959.4293699999998</v>
      </c>
      <c r="E1091" s="28"/>
    </row>
    <row r="1092" spans="2:5" ht="15" x14ac:dyDescent="0.2">
      <c r="B1092" s="8"/>
      <c r="C1092" s="13" t="s">
        <v>32</v>
      </c>
      <c r="D1092" s="7">
        <v>718</v>
      </c>
      <c r="E1092" s="28"/>
    </row>
    <row r="1093" spans="2:5" ht="15" x14ac:dyDescent="0.2">
      <c r="B1093" s="8"/>
      <c r="C1093" s="15" t="s">
        <v>33</v>
      </c>
      <c r="D1093" s="7">
        <v>338</v>
      </c>
      <c r="E1093" s="28"/>
    </row>
    <row r="1094" spans="2:5" ht="15" x14ac:dyDescent="0.2">
      <c r="B1094" s="8"/>
      <c r="C1094" s="15" t="s">
        <v>34</v>
      </c>
      <c r="D1094" s="7">
        <v>380</v>
      </c>
      <c r="E1094" s="28"/>
    </row>
    <row r="1095" spans="2:5" ht="15" x14ac:dyDescent="0.2">
      <c r="B1095" s="8"/>
      <c r="C1095" s="224" t="s">
        <v>93</v>
      </c>
      <c r="D1095" s="225"/>
      <c r="E1095" s="28"/>
    </row>
    <row r="1096" spans="2:5" ht="15" x14ac:dyDescent="0.2">
      <c r="B1096" s="8"/>
      <c r="C1096" s="9" t="s">
        <v>0</v>
      </c>
      <c r="D1096" s="10">
        <v>7709.8949300000004</v>
      </c>
      <c r="E1096" s="28"/>
    </row>
    <row r="1097" spans="2:5" ht="15" x14ac:dyDescent="0.2">
      <c r="B1097" s="8"/>
      <c r="C1097" s="11" t="s">
        <v>2</v>
      </c>
      <c r="D1097" s="10">
        <v>6706.5116900000003</v>
      </c>
      <c r="E1097" s="28"/>
    </row>
    <row r="1098" spans="2:5" ht="15" x14ac:dyDescent="0.2">
      <c r="B1098" s="8"/>
      <c r="C1098" s="11" t="s">
        <v>3</v>
      </c>
      <c r="D1098" s="10">
        <v>1003.38324</v>
      </c>
      <c r="E1098" s="28"/>
    </row>
    <row r="1099" spans="2:5" ht="15" x14ac:dyDescent="0.2">
      <c r="B1099" s="8"/>
      <c r="C1099" s="16" t="s">
        <v>10</v>
      </c>
      <c r="D1099" s="17">
        <v>2154.1797099999999</v>
      </c>
      <c r="E1099" s="28"/>
    </row>
    <row r="1100" spans="2:5" ht="15" x14ac:dyDescent="0.2">
      <c r="B1100" s="8"/>
      <c r="C1100" s="19" t="s">
        <v>11</v>
      </c>
      <c r="D1100" s="18">
        <v>1721.9641799999999</v>
      </c>
      <c r="E1100" s="28"/>
    </row>
    <row r="1101" spans="2:5" ht="15" x14ac:dyDescent="0.2">
      <c r="B1101" s="8"/>
      <c r="C1101" s="19" t="s">
        <v>12</v>
      </c>
      <c r="D1101" s="18">
        <v>287.93151999999998</v>
      </c>
      <c r="E1101" s="28"/>
    </row>
    <row r="1102" spans="2:5" ht="15" x14ac:dyDescent="0.2">
      <c r="B1102" s="8"/>
      <c r="C1102" s="11" t="s">
        <v>2</v>
      </c>
      <c r="D1102" s="10">
        <v>100</v>
      </c>
      <c r="E1102" s="28"/>
    </row>
    <row r="1103" spans="2:5" ht="15" x14ac:dyDescent="0.2">
      <c r="B1103" s="8"/>
      <c r="C1103" s="19" t="s">
        <v>15</v>
      </c>
      <c r="D1103" s="18">
        <v>14.720269999999999</v>
      </c>
      <c r="E1103" s="28"/>
    </row>
    <row r="1104" spans="2:5" ht="15" x14ac:dyDescent="0.2">
      <c r="B1104" s="8"/>
      <c r="C1104" s="19" t="s">
        <v>16</v>
      </c>
      <c r="D1104" s="18">
        <v>29.563739999999999</v>
      </c>
      <c r="E1104" s="28"/>
    </row>
    <row r="1105" spans="2:5" ht="15" x14ac:dyDescent="0.2">
      <c r="B1105" s="8"/>
      <c r="C1105" s="24" t="s">
        <v>17</v>
      </c>
      <c r="D1105" s="17">
        <v>5502.0167899999997</v>
      </c>
      <c r="E1105" s="28"/>
    </row>
    <row r="1106" spans="2:5" ht="15" x14ac:dyDescent="0.2">
      <c r="B1106" s="8"/>
      <c r="C1106" s="13" t="s">
        <v>24</v>
      </c>
      <c r="D1106" s="18">
        <v>7709.8949300000004</v>
      </c>
      <c r="E1106" s="28"/>
    </row>
    <row r="1107" spans="2:5" ht="15" x14ac:dyDescent="0.2">
      <c r="B1107" s="8"/>
      <c r="C1107" s="20" t="s">
        <v>0</v>
      </c>
      <c r="D1107" s="10">
        <v>7709.8949300000004</v>
      </c>
      <c r="E1107" s="28"/>
    </row>
    <row r="1108" spans="2:5" ht="15" x14ac:dyDescent="0.2">
      <c r="B1108" s="8"/>
      <c r="C1108" s="13" t="s">
        <v>26</v>
      </c>
      <c r="D1108" s="18">
        <v>7656.1965</v>
      </c>
      <c r="E1108" s="28"/>
    </row>
    <row r="1109" spans="2:5" ht="15" x14ac:dyDescent="0.2">
      <c r="B1109" s="8"/>
      <c r="C1109" s="25" t="s">
        <v>10</v>
      </c>
      <c r="D1109" s="17">
        <v>2154.1797099999999</v>
      </c>
      <c r="E1109" s="28"/>
    </row>
    <row r="1110" spans="2:5" ht="15" x14ac:dyDescent="0.2">
      <c r="B1110" s="8"/>
      <c r="C1110" s="25" t="s">
        <v>17</v>
      </c>
      <c r="D1110" s="17">
        <v>5502.0167899999997</v>
      </c>
      <c r="E1110" s="28"/>
    </row>
    <row r="1111" spans="2:5" ht="15" x14ac:dyDescent="0.2">
      <c r="B1111" s="8"/>
      <c r="C1111" s="27" t="s">
        <v>28</v>
      </c>
      <c r="D1111" s="23">
        <v>53.698430000000002</v>
      </c>
      <c r="E1111" s="28"/>
    </row>
    <row r="1112" spans="2:5" ht="15" x14ac:dyDescent="0.2">
      <c r="B1112" s="8"/>
      <c r="C1112" s="27" t="s">
        <v>29</v>
      </c>
      <c r="D1112" s="23">
        <v>4826.1792999999998</v>
      </c>
      <c r="E1112" s="28"/>
    </row>
    <row r="1113" spans="2:5" ht="15" x14ac:dyDescent="0.2">
      <c r="B1113" s="8"/>
      <c r="C1113" s="27" t="s">
        <v>30</v>
      </c>
      <c r="D1113" s="23">
        <v>4879.8777300000002</v>
      </c>
      <c r="E1113" s="28"/>
    </row>
    <row r="1114" spans="2:5" ht="15" x14ac:dyDescent="0.2">
      <c r="B1114" s="8"/>
      <c r="C1114" s="13" t="s">
        <v>32</v>
      </c>
      <c r="D1114" s="7">
        <v>401</v>
      </c>
      <c r="E1114" s="28"/>
    </row>
    <row r="1115" spans="2:5" ht="15" x14ac:dyDescent="0.2">
      <c r="B1115" s="8"/>
      <c r="C1115" s="15" t="s">
        <v>33</v>
      </c>
      <c r="D1115" s="7">
        <v>307</v>
      </c>
      <c r="E1115" s="28"/>
    </row>
    <row r="1116" spans="2:5" ht="15" x14ac:dyDescent="0.2">
      <c r="B1116" s="8"/>
      <c r="C1116" s="15" t="s">
        <v>34</v>
      </c>
      <c r="D1116" s="7">
        <v>94</v>
      </c>
      <c r="E1116" s="28"/>
    </row>
    <row r="1117" spans="2:5" ht="15" x14ac:dyDescent="0.2">
      <c r="B1117" s="8"/>
      <c r="C1117" s="224" t="s">
        <v>94</v>
      </c>
      <c r="D1117" s="225"/>
      <c r="E1117" s="28"/>
    </row>
    <row r="1118" spans="2:5" ht="15" x14ac:dyDescent="0.2">
      <c r="B1118" s="8"/>
      <c r="C1118" s="9" t="s">
        <v>0</v>
      </c>
      <c r="D1118" s="10">
        <v>5639.2268199999999</v>
      </c>
      <c r="E1118" s="28"/>
    </row>
    <row r="1119" spans="2:5" ht="15" x14ac:dyDescent="0.2">
      <c r="B1119" s="8"/>
      <c r="C1119" s="11" t="s">
        <v>3</v>
      </c>
      <c r="D1119" s="10">
        <v>5639.2268199999999</v>
      </c>
      <c r="E1119" s="28"/>
    </row>
    <row r="1120" spans="2:5" ht="15" x14ac:dyDescent="0.2">
      <c r="B1120" s="8"/>
      <c r="C1120" s="16" t="s">
        <v>10</v>
      </c>
      <c r="D1120" s="17">
        <v>2956.6583700000001</v>
      </c>
      <c r="E1120" s="28"/>
    </row>
    <row r="1121" spans="2:5" ht="15" x14ac:dyDescent="0.2">
      <c r="B1121" s="8"/>
      <c r="C1121" s="19" t="s">
        <v>12</v>
      </c>
      <c r="D1121" s="18">
        <v>1197.3539499999999</v>
      </c>
      <c r="E1121" s="28"/>
    </row>
    <row r="1122" spans="2:5" ht="15" x14ac:dyDescent="0.2">
      <c r="B1122" s="8"/>
      <c r="C1122" s="11" t="s">
        <v>2</v>
      </c>
      <c r="D1122" s="10">
        <v>565</v>
      </c>
      <c r="E1122" s="28"/>
    </row>
    <row r="1123" spans="2:5" ht="15" x14ac:dyDescent="0.2">
      <c r="B1123" s="8"/>
      <c r="C1123" s="19" t="s">
        <v>16</v>
      </c>
      <c r="D1123" s="18">
        <v>1194.3044199999999</v>
      </c>
      <c r="E1123" s="28"/>
    </row>
    <row r="1124" spans="2:5" ht="15" x14ac:dyDescent="0.2">
      <c r="B1124" s="8"/>
      <c r="C1124" s="24" t="s">
        <v>17</v>
      </c>
      <c r="D1124" s="17">
        <v>8.3154000000000003</v>
      </c>
      <c r="E1124" s="28"/>
    </row>
    <row r="1125" spans="2:5" ht="15" x14ac:dyDescent="0.2">
      <c r="B1125" s="8"/>
      <c r="C1125" s="13" t="s">
        <v>24</v>
      </c>
      <c r="D1125" s="18">
        <v>5639.2268199999999</v>
      </c>
      <c r="E1125" s="28"/>
    </row>
    <row r="1126" spans="2:5" ht="15" x14ac:dyDescent="0.2">
      <c r="B1126" s="8"/>
      <c r="C1126" s="20" t="s">
        <v>0</v>
      </c>
      <c r="D1126" s="10">
        <v>5639.2268199999999</v>
      </c>
      <c r="E1126" s="28"/>
    </row>
    <row r="1127" spans="2:5" ht="15" x14ac:dyDescent="0.2">
      <c r="B1127" s="8"/>
      <c r="C1127" s="13" t="s">
        <v>26</v>
      </c>
      <c r="D1127" s="18">
        <v>2964.9737700000001</v>
      </c>
      <c r="E1127" s="28"/>
    </row>
    <row r="1128" spans="2:5" ht="15" x14ac:dyDescent="0.2">
      <c r="B1128" s="8"/>
      <c r="C1128" s="25" t="s">
        <v>10</v>
      </c>
      <c r="D1128" s="17">
        <v>2956.6583700000001</v>
      </c>
      <c r="E1128" s="28"/>
    </row>
    <row r="1129" spans="2:5" ht="15" x14ac:dyDescent="0.2">
      <c r="B1129" s="8"/>
      <c r="C1129" s="25" t="s">
        <v>17</v>
      </c>
      <c r="D1129" s="17">
        <v>8.3154000000000003</v>
      </c>
      <c r="E1129" s="28"/>
    </row>
    <row r="1130" spans="2:5" ht="15" x14ac:dyDescent="0.2">
      <c r="B1130" s="8"/>
      <c r="C1130" s="27" t="s">
        <v>28</v>
      </c>
      <c r="D1130" s="23">
        <v>2674.2530499999998</v>
      </c>
      <c r="E1130" s="28"/>
    </row>
    <row r="1131" spans="2:5" ht="15" x14ac:dyDescent="0.2">
      <c r="B1131" s="8"/>
      <c r="C1131" s="27" t="s">
        <v>29</v>
      </c>
      <c r="D1131" s="23">
        <v>9088.8042499999992</v>
      </c>
      <c r="E1131" s="28"/>
    </row>
    <row r="1132" spans="2:5" ht="15" x14ac:dyDescent="0.2">
      <c r="B1132" s="8"/>
      <c r="C1132" s="27" t="s">
        <v>30</v>
      </c>
      <c r="D1132" s="23">
        <v>11763.0573</v>
      </c>
      <c r="E1132" s="28"/>
    </row>
    <row r="1133" spans="2:5" ht="15" x14ac:dyDescent="0.2">
      <c r="B1133" s="8"/>
      <c r="C1133" s="13" t="s">
        <v>32</v>
      </c>
      <c r="D1133" s="7">
        <v>871</v>
      </c>
      <c r="E1133" s="28"/>
    </row>
    <row r="1134" spans="2:5" ht="15" x14ac:dyDescent="0.2">
      <c r="B1134" s="8"/>
      <c r="C1134" s="15" t="s">
        <v>33</v>
      </c>
      <c r="D1134" s="7">
        <v>476</v>
      </c>
      <c r="E1134" s="28"/>
    </row>
    <row r="1135" spans="2:5" ht="15" x14ac:dyDescent="0.2">
      <c r="B1135" s="8"/>
      <c r="C1135" s="15" t="s">
        <v>34</v>
      </c>
      <c r="D1135" s="7">
        <v>395</v>
      </c>
      <c r="E1135" s="28"/>
    </row>
    <row r="1136" spans="2:5" ht="15" x14ac:dyDescent="0.2">
      <c r="B1136" s="8"/>
      <c r="C1136" s="224" t="s">
        <v>95</v>
      </c>
      <c r="D1136" s="225"/>
      <c r="E1136" s="28"/>
    </row>
    <row r="1137" spans="2:5" ht="15" x14ac:dyDescent="0.2">
      <c r="B1137" s="8"/>
      <c r="C1137" s="9" t="s">
        <v>0</v>
      </c>
      <c r="D1137" s="10">
        <v>2129.6035299999999</v>
      </c>
      <c r="E1137" s="28"/>
    </row>
    <row r="1138" spans="2:5" ht="15" x14ac:dyDescent="0.2">
      <c r="B1138" s="8"/>
      <c r="C1138" s="11" t="s">
        <v>2</v>
      </c>
      <c r="D1138" s="10">
        <v>65.8125</v>
      </c>
      <c r="E1138" s="28"/>
    </row>
    <row r="1139" spans="2:5" ht="15" x14ac:dyDescent="0.2">
      <c r="B1139" s="8"/>
      <c r="C1139" s="11" t="s">
        <v>3</v>
      </c>
      <c r="D1139" s="10">
        <v>2063.7910299999999</v>
      </c>
      <c r="E1139" s="28"/>
    </row>
    <row r="1140" spans="2:5" ht="15" x14ac:dyDescent="0.2">
      <c r="B1140" s="8"/>
      <c r="C1140" s="16" t="s">
        <v>10</v>
      </c>
      <c r="D1140" s="17">
        <v>867.38959</v>
      </c>
      <c r="E1140" s="28"/>
    </row>
    <row r="1141" spans="2:5" ht="15" x14ac:dyDescent="0.2">
      <c r="B1141" s="8"/>
      <c r="C1141" s="19" t="s">
        <v>12</v>
      </c>
      <c r="D1141" s="18">
        <v>627.08204999999998</v>
      </c>
      <c r="E1141" s="28"/>
    </row>
    <row r="1142" spans="2:5" ht="15" x14ac:dyDescent="0.2">
      <c r="B1142" s="8"/>
      <c r="C1142" s="11" t="s">
        <v>2</v>
      </c>
      <c r="D1142" s="10">
        <v>200</v>
      </c>
      <c r="E1142" s="28"/>
    </row>
    <row r="1143" spans="2:5" ht="15" x14ac:dyDescent="0.2">
      <c r="B1143" s="8"/>
      <c r="C1143" s="19" t="s">
        <v>15</v>
      </c>
      <c r="D1143" s="18">
        <v>5</v>
      </c>
      <c r="E1143" s="28"/>
    </row>
    <row r="1144" spans="2:5" ht="15" x14ac:dyDescent="0.2">
      <c r="B1144" s="8"/>
      <c r="C1144" s="19" t="s">
        <v>16</v>
      </c>
      <c r="D1144" s="18">
        <v>35.307540000000003</v>
      </c>
      <c r="E1144" s="28"/>
    </row>
    <row r="1145" spans="2:5" ht="15" x14ac:dyDescent="0.2">
      <c r="B1145" s="8"/>
      <c r="C1145" s="13" t="s">
        <v>24</v>
      </c>
      <c r="D1145" s="18">
        <v>2129.6035299999999</v>
      </c>
      <c r="E1145" s="28"/>
    </row>
    <row r="1146" spans="2:5" ht="15" x14ac:dyDescent="0.2">
      <c r="B1146" s="8"/>
      <c r="C1146" s="20" t="s">
        <v>0</v>
      </c>
      <c r="D1146" s="10">
        <v>2129.6035299999999</v>
      </c>
      <c r="E1146" s="28"/>
    </row>
    <row r="1147" spans="2:5" ht="15" x14ac:dyDescent="0.2">
      <c r="B1147" s="8"/>
      <c r="C1147" s="13" t="s">
        <v>26</v>
      </c>
      <c r="D1147" s="18">
        <v>867.38959</v>
      </c>
      <c r="E1147" s="28"/>
    </row>
    <row r="1148" spans="2:5" ht="15" x14ac:dyDescent="0.2">
      <c r="B1148" s="8"/>
      <c r="C1148" s="25" t="s">
        <v>10</v>
      </c>
      <c r="D1148" s="17">
        <v>867.38959</v>
      </c>
      <c r="E1148" s="28"/>
    </row>
    <row r="1149" spans="2:5" ht="15" x14ac:dyDescent="0.2">
      <c r="B1149" s="8"/>
      <c r="C1149" s="27" t="s">
        <v>28</v>
      </c>
      <c r="D1149" s="23">
        <v>1262.2139400000001</v>
      </c>
      <c r="E1149" s="28"/>
    </row>
    <row r="1150" spans="2:5" ht="15" x14ac:dyDescent="0.2">
      <c r="B1150" s="8"/>
      <c r="C1150" s="27" t="s">
        <v>29</v>
      </c>
      <c r="D1150" s="23">
        <v>2412.0650300000002</v>
      </c>
      <c r="E1150" s="28"/>
    </row>
    <row r="1151" spans="2:5" ht="15" x14ac:dyDescent="0.2">
      <c r="B1151" s="8"/>
      <c r="C1151" s="27" t="s">
        <v>30</v>
      </c>
      <c r="D1151" s="23">
        <v>3674.2789699999998</v>
      </c>
      <c r="E1151" s="28"/>
    </row>
    <row r="1152" spans="2:5" ht="15" x14ac:dyDescent="0.2">
      <c r="B1152" s="8"/>
      <c r="C1152" s="13" t="s">
        <v>32</v>
      </c>
      <c r="D1152" s="7">
        <v>933</v>
      </c>
      <c r="E1152" s="28"/>
    </row>
    <row r="1153" spans="2:5" ht="15" x14ac:dyDescent="0.2">
      <c r="B1153" s="8"/>
      <c r="C1153" s="15" t="s">
        <v>33</v>
      </c>
      <c r="D1153" s="7">
        <v>499</v>
      </c>
      <c r="E1153" s="28"/>
    </row>
    <row r="1154" spans="2:5" ht="15" x14ac:dyDescent="0.2">
      <c r="B1154" s="8"/>
      <c r="C1154" s="15" t="s">
        <v>34</v>
      </c>
      <c r="D1154" s="7">
        <v>434</v>
      </c>
      <c r="E1154" s="28"/>
    </row>
    <row r="1155" spans="2:5" ht="15" x14ac:dyDescent="0.2">
      <c r="B1155" s="8"/>
      <c r="C1155" s="224" t="s">
        <v>96</v>
      </c>
      <c r="D1155" s="225"/>
      <c r="E1155" s="28"/>
    </row>
    <row r="1156" spans="2:5" ht="15" x14ac:dyDescent="0.2">
      <c r="B1156" s="8"/>
      <c r="C1156" s="9" t="s">
        <v>0</v>
      </c>
      <c r="D1156" s="10">
        <v>493.53590000000003</v>
      </c>
      <c r="E1156" s="28"/>
    </row>
    <row r="1157" spans="2:5" ht="15" x14ac:dyDescent="0.2">
      <c r="B1157" s="8"/>
      <c r="C1157" s="11" t="s">
        <v>3</v>
      </c>
      <c r="D1157" s="10">
        <v>493.53590000000003</v>
      </c>
      <c r="E1157" s="28"/>
    </row>
    <row r="1158" spans="2:5" ht="15" x14ac:dyDescent="0.2">
      <c r="B1158" s="8"/>
      <c r="C1158" s="16" t="s">
        <v>10</v>
      </c>
      <c r="D1158" s="17">
        <v>285.70859999999999</v>
      </c>
      <c r="E1158" s="28"/>
    </row>
    <row r="1159" spans="2:5" ht="15" x14ac:dyDescent="0.2">
      <c r="B1159" s="8"/>
      <c r="C1159" s="19" t="s">
        <v>12</v>
      </c>
      <c r="D1159" s="18">
        <v>155.29073</v>
      </c>
      <c r="E1159" s="28"/>
    </row>
    <row r="1160" spans="2:5" ht="15" x14ac:dyDescent="0.2">
      <c r="B1160" s="8"/>
      <c r="C1160" s="11" t="s">
        <v>2</v>
      </c>
      <c r="D1160" s="10">
        <v>104.45402</v>
      </c>
      <c r="E1160" s="28"/>
    </row>
    <row r="1161" spans="2:5" ht="15" x14ac:dyDescent="0.2">
      <c r="B1161" s="8"/>
      <c r="C1161" s="19" t="s">
        <v>15</v>
      </c>
      <c r="D1161" s="18">
        <v>23.06363</v>
      </c>
      <c r="E1161" s="28"/>
    </row>
    <row r="1162" spans="2:5" ht="15" x14ac:dyDescent="0.2">
      <c r="B1162" s="8"/>
      <c r="C1162" s="19" t="s">
        <v>16</v>
      </c>
      <c r="D1162" s="18">
        <v>2.90022</v>
      </c>
      <c r="E1162" s="28"/>
    </row>
    <row r="1163" spans="2:5" ht="15" x14ac:dyDescent="0.2">
      <c r="B1163" s="8"/>
      <c r="C1163" s="24" t="s">
        <v>17</v>
      </c>
      <c r="D1163" s="17">
        <v>10.028</v>
      </c>
      <c r="E1163" s="28"/>
    </row>
    <row r="1164" spans="2:5" ht="15" x14ac:dyDescent="0.2">
      <c r="B1164" s="8"/>
      <c r="C1164" s="13" t="s">
        <v>24</v>
      </c>
      <c r="D1164" s="18">
        <v>493.53590000000003</v>
      </c>
      <c r="E1164" s="28"/>
    </row>
    <row r="1165" spans="2:5" ht="15" x14ac:dyDescent="0.2">
      <c r="B1165" s="8"/>
      <c r="C1165" s="20" t="s">
        <v>0</v>
      </c>
      <c r="D1165" s="10">
        <v>493.53590000000003</v>
      </c>
      <c r="E1165" s="28"/>
    </row>
    <row r="1166" spans="2:5" ht="15" x14ac:dyDescent="0.2">
      <c r="B1166" s="8"/>
      <c r="C1166" s="13" t="s">
        <v>26</v>
      </c>
      <c r="D1166" s="18">
        <v>295.73660000000001</v>
      </c>
      <c r="E1166" s="28"/>
    </row>
    <row r="1167" spans="2:5" ht="15" x14ac:dyDescent="0.2">
      <c r="B1167" s="8"/>
      <c r="C1167" s="25" t="s">
        <v>10</v>
      </c>
      <c r="D1167" s="17">
        <v>285.70859999999999</v>
      </c>
      <c r="E1167" s="28"/>
    </row>
    <row r="1168" spans="2:5" ht="15" x14ac:dyDescent="0.2">
      <c r="B1168" s="8"/>
      <c r="C1168" s="25" t="s">
        <v>17</v>
      </c>
      <c r="D1168" s="17">
        <v>10.028</v>
      </c>
      <c r="E1168" s="28"/>
    </row>
    <row r="1169" spans="2:5" ht="15" x14ac:dyDescent="0.2">
      <c r="B1169" s="8"/>
      <c r="C1169" s="27" t="s">
        <v>28</v>
      </c>
      <c r="D1169" s="23">
        <v>197.79929999999999</v>
      </c>
      <c r="E1169" s="28"/>
    </row>
    <row r="1170" spans="2:5" ht="15" x14ac:dyDescent="0.2">
      <c r="B1170" s="8"/>
      <c r="C1170" s="27" t="s">
        <v>29</v>
      </c>
      <c r="D1170" s="23">
        <v>2699.6018399999998</v>
      </c>
      <c r="E1170" s="28"/>
    </row>
    <row r="1171" spans="2:5" ht="15" x14ac:dyDescent="0.2">
      <c r="B1171" s="8"/>
      <c r="C1171" s="27" t="s">
        <v>30</v>
      </c>
      <c r="D1171" s="23">
        <v>2897.4011399999999</v>
      </c>
      <c r="E1171" s="28"/>
    </row>
    <row r="1172" spans="2:5" ht="15" x14ac:dyDescent="0.2">
      <c r="B1172" s="8"/>
      <c r="C1172" s="13" t="s">
        <v>32</v>
      </c>
      <c r="D1172" s="7">
        <v>157</v>
      </c>
      <c r="E1172" s="28"/>
    </row>
    <row r="1173" spans="2:5" ht="15" x14ac:dyDescent="0.2">
      <c r="B1173" s="8"/>
      <c r="C1173" s="15" t="s">
        <v>33</v>
      </c>
      <c r="D1173" s="7">
        <v>49</v>
      </c>
      <c r="E1173" s="28"/>
    </row>
    <row r="1174" spans="2:5" ht="15" x14ac:dyDescent="0.2">
      <c r="B1174" s="8"/>
      <c r="C1174" s="15" t="s">
        <v>34</v>
      </c>
      <c r="D1174" s="7">
        <v>108</v>
      </c>
      <c r="E1174" s="28"/>
    </row>
    <row r="1175" spans="2:5" ht="15" x14ac:dyDescent="0.2">
      <c r="B1175" s="8"/>
      <c r="C1175" s="224" t="s">
        <v>97</v>
      </c>
      <c r="D1175" s="225"/>
      <c r="E1175" s="28"/>
    </row>
    <row r="1176" spans="2:5" ht="15" x14ac:dyDescent="0.2">
      <c r="B1176" s="8"/>
      <c r="C1176" s="9" t="s">
        <v>0</v>
      </c>
      <c r="D1176" s="10">
        <v>18.096620000000001</v>
      </c>
      <c r="E1176" s="28"/>
    </row>
    <row r="1177" spans="2:5" ht="15" x14ac:dyDescent="0.2">
      <c r="B1177" s="8"/>
      <c r="C1177" s="11" t="s">
        <v>3</v>
      </c>
      <c r="D1177" s="10">
        <v>18.096620000000001</v>
      </c>
      <c r="E1177" s="28"/>
    </row>
    <row r="1178" spans="2:5" ht="15" x14ac:dyDescent="0.2">
      <c r="B1178" s="8"/>
      <c r="C1178" s="16" t="s">
        <v>10</v>
      </c>
      <c r="D1178" s="17">
        <v>9.75535</v>
      </c>
      <c r="E1178" s="28"/>
    </row>
    <row r="1179" spans="2:5" ht="15" x14ac:dyDescent="0.2">
      <c r="B1179" s="8"/>
      <c r="C1179" s="19" t="s">
        <v>12</v>
      </c>
      <c r="D1179" s="18">
        <v>5.6</v>
      </c>
      <c r="E1179" s="28"/>
    </row>
    <row r="1180" spans="2:5" ht="15" x14ac:dyDescent="0.2">
      <c r="B1180" s="8"/>
      <c r="C1180" s="19" t="s">
        <v>16</v>
      </c>
      <c r="D1180" s="18">
        <v>4.1553500000000003</v>
      </c>
      <c r="E1180" s="28"/>
    </row>
    <row r="1181" spans="2:5" ht="15" x14ac:dyDescent="0.2">
      <c r="B1181" s="8"/>
      <c r="C1181" s="13" t="s">
        <v>24</v>
      </c>
      <c r="D1181" s="18">
        <v>18.096620000000001</v>
      </c>
      <c r="E1181" s="28"/>
    </row>
    <row r="1182" spans="2:5" ht="15" x14ac:dyDescent="0.2">
      <c r="B1182" s="8"/>
      <c r="C1182" s="20" t="s">
        <v>0</v>
      </c>
      <c r="D1182" s="10">
        <v>18.096620000000001</v>
      </c>
      <c r="E1182" s="28"/>
    </row>
    <row r="1183" spans="2:5" ht="15" x14ac:dyDescent="0.2">
      <c r="B1183" s="8"/>
      <c r="C1183" s="13" t="s">
        <v>26</v>
      </c>
      <c r="D1183" s="18">
        <v>9.75535</v>
      </c>
      <c r="E1183" s="28"/>
    </row>
    <row r="1184" spans="2:5" ht="15" x14ac:dyDescent="0.2">
      <c r="B1184" s="8"/>
      <c r="C1184" s="25" t="s">
        <v>10</v>
      </c>
      <c r="D1184" s="17">
        <v>9.75535</v>
      </c>
      <c r="E1184" s="28"/>
    </row>
    <row r="1185" spans="2:5" ht="15" x14ac:dyDescent="0.2">
      <c r="B1185" s="8"/>
      <c r="C1185" s="27" t="s">
        <v>28</v>
      </c>
      <c r="D1185" s="23">
        <v>8.3412699999999997</v>
      </c>
      <c r="E1185" s="28"/>
    </row>
    <row r="1186" spans="2:5" ht="15" x14ac:dyDescent="0.2">
      <c r="B1186" s="8"/>
      <c r="C1186" s="27" t="s">
        <v>29</v>
      </c>
      <c r="D1186" s="23">
        <v>99.419790000000006</v>
      </c>
      <c r="E1186" s="28"/>
    </row>
    <row r="1187" spans="2:5" ht="15" x14ac:dyDescent="0.2">
      <c r="B1187" s="8"/>
      <c r="C1187" s="27" t="s">
        <v>30</v>
      </c>
      <c r="D1187" s="23">
        <v>107.76106</v>
      </c>
      <c r="E1187" s="28"/>
    </row>
    <row r="1188" spans="2:5" ht="15" x14ac:dyDescent="0.2">
      <c r="B1188" s="8"/>
      <c r="C1188" s="13" t="s">
        <v>32</v>
      </c>
      <c r="D1188" s="7">
        <v>91</v>
      </c>
      <c r="E1188" s="28"/>
    </row>
    <row r="1189" spans="2:5" ht="15" x14ac:dyDescent="0.2">
      <c r="B1189" s="8"/>
      <c r="C1189" s="15" t="s">
        <v>33</v>
      </c>
      <c r="D1189" s="7">
        <v>14</v>
      </c>
      <c r="E1189" s="28"/>
    </row>
    <row r="1190" spans="2:5" ht="15" x14ac:dyDescent="0.2">
      <c r="B1190" s="8"/>
      <c r="C1190" s="15" t="s">
        <v>34</v>
      </c>
      <c r="D1190" s="7">
        <v>77</v>
      </c>
      <c r="E1190" s="28"/>
    </row>
    <row r="1191" spans="2:5" ht="15" x14ac:dyDescent="0.2">
      <c r="B1191" s="8"/>
      <c r="C1191" s="224" t="s">
        <v>98</v>
      </c>
      <c r="D1191" s="225"/>
      <c r="E1191" s="28"/>
    </row>
    <row r="1192" spans="2:5" ht="15" x14ac:dyDescent="0.2">
      <c r="B1192" s="8"/>
      <c r="C1192" s="9" t="s">
        <v>0</v>
      </c>
      <c r="D1192" s="10">
        <v>608.72326999999996</v>
      </c>
      <c r="E1192" s="28"/>
    </row>
    <row r="1193" spans="2:5" ht="15" x14ac:dyDescent="0.2">
      <c r="B1193" s="8"/>
      <c r="C1193" s="11" t="s">
        <v>3</v>
      </c>
      <c r="D1193" s="10">
        <v>608.72326999999996</v>
      </c>
      <c r="E1193" s="28"/>
    </row>
    <row r="1194" spans="2:5" ht="15" x14ac:dyDescent="0.2">
      <c r="B1194" s="8"/>
      <c r="C1194" s="16" t="s">
        <v>10</v>
      </c>
      <c r="D1194" s="17">
        <v>106.35419</v>
      </c>
      <c r="E1194" s="28"/>
    </row>
    <row r="1195" spans="2:5" ht="15" x14ac:dyDescent="0.2">
      <c r="B1195" s="8"/>
      <c r="C1195" s="19" t="s">
        <v>12</v>
      </c>
      <c r="D1195" s="18">
        <v>10.243030000000001</v>
      </c>
      <c r="E1195" s="28"/>
    </row>
    <row r="1196" spans="2:5" ht="15" x14ac:dyDescent="0.2">
      <c r="B1196" s="8"/>
      <c r="C1196" s="11" t="s">
        <v>2</v>
      </c>
      <c r="D1196" s="10">
        <v>57.727649999999997</v>
      </c>
      <c r="E1196" s="28"/>
    </row>
    <row r="1197" spans="2:5" ht="15" x14ac:dyDescent="0.2">
      <c r="B1197" s="8"/>
      <c r="C1197" s="19" t="s">
        <v>16</v>
      </c>
      <c r="D1197" s="18">
        <v>38.383510000000001</v>
      </c>
      <c r="E1197" s="28"/>
    </row>
    <row r="1198" spans="2:5" ht="15" x14ac:dyDescent="0.2">
      <c r="B1198" s="8"/>
      <c r="C1198" s="13" t="s">
        <v>24</v>
      </c>
      <c r="D1198" s="18">
        <v>608.72326999999996</v>
      </c>
      <c r="E1198" s="28"/>
    </row>
    <row r="1199" spans="2:5" ht="15" x14ac:dyDescent="0.2">
      <c r="B1199" s="8"/>
      <c r="C1199" s="20" t="s">
        <v>0</v>
      </c>
      <c r="D1199" s="10">
        <v>608.72326999999996</v>
      </c>
      <c r="E1199" s="28"/>
    </row>
    <row r="1200" spans="2:5" ht="15" x14ac:dyDescent="0.2">
      <c r="B1200" s="8"/>
      <c r="C1200" s="13" t="s">
        <v>26</v>
      </c>
      <c r="D1200" s="18">
        <v>106.35419</v>
      </c>
      <c r="E1200" s="28"/>
    </row>
    <row r="1201" spans="2:5" ht="15" x14ac:dyDescent="0.2">
      <c r="B1201" s="8"/>
      <c r="C1201" s="25" t="s">
        <v>10</v>
      </c>
      <c r="D1201" s="17">
        <v>106.35419</v>
      </c>
      <c r="E1201" s="28"/>
    </row>
    <row r="1202" spans="2:5" ht="15" x14ac:dyDescent="0.2">
      <c r="B1202" s="8"/>
      <c r="C1202" s="27" t="s">
        <v>28</v>
      </c>
      <c r="D1202" s="23">
        <v>502.36908</v>
      </c>
      <c r="E1202" s="28"/>
    </row>
    <row r="1203" spans="2:5" ht="15" x14ac:dyDescent="0.2">
      <c r="B1203" s="8"/>
      <c r="C1203" s="27" t="s">
        <v>29</v>
      </c>
      <c r="D1203" s="23">
        <v>4707.7359200000001</v>
      </c>
      <c r="E1203" s="28"/>
    </row>
    <row r="1204" spans="2:5" ht="15" x14ac:dyDescent="0.2">
      <c r="B1204" s="8"/>
      <c r="C1204" s="27" t="s">
        <v>30</v>
      </c>
      <c r="D1204" s="23">
        <v>5210.1049999999996</v>
      </c>
      <c r="E1204" s="28"/>
    </row>
    <row r="1205" spans="2:5" ht="15" x14ac:dyDescent="0.2">
      <c r="B1205" s="8"/>
      <c r="C1205" s="13" t="s">
        <v>32</v>
      </c>
      <c r="D1205" s="7">
        <v>440</v>
      </c>
      <c r="E1205" s="28"/>
    </row>
    <row r="1206" spans="2:5" ht="15" x14ac:dyDescent="0.2">
      <c r="B1206" s="8"/>
      <c r="C1206" s="15" t="s">
        <v>33</v>
      </c>
      <c r="D1206" s="7">
        <v>355</v>
      </c>
      <c r="E1206" s="28"/>
    </row>
    <row r="1207" spans="2:5" ht="15" x14ac:dyDescent="0.2">
      <c r="B1207" s="8"/>
      <c r="C1207" s="15" t="s">
        <v>34</v>
      </c>
      <c r="D1207" s="7">
        <v>85</v>
      </c>
      <c r="E1207" s="28"/>
    </row>
    <row r="1208" spans="2:5" ht="15" x14ac:dyDescent="0.2">
      <c r="B1208" s="8"/>
      <c r="C1208" s="224" t="s">
        <v>99</v>
      </c>
      <c r="D1208" s="225"/>
      <c r="E1208" s="28"/>
    </row>
    <row r="1209" spans="2:5" ht="15" x14ac:dyDescent="0.2">
      <c r="B1209" s="8"/>
      <c r="C1209" s="9" t="s">
        <v>0</v>
      </c>
      <c r="D1209" s="10">
        <v>40.11</v>
      </c>
      <c r="E1209" s="28"/>
    </row>
    <row r="1210" spans="2:5" ht="15" x14ac:dyDescent="0.2">
      <c r="B1210" s="8"/>
      <c r="C1210" s="11" t="s">
        <v>3</v>
      </c>
      <c r="D1210" s="10">
        <v>40.11</v>
      </c>
      <c r="E1210" s="28"/>
    </row>
    <row r="1211" spans="2:5" ht="15" x14ac:dyDescent="0.2">
      <c r="B1211" s="8"/>
      <c r="C1211" s="16" t="s">
        <v>10</v>
      </c>
      <c r="D1211" s="17">
        <v>9.2933400000000006</v>
      </c>
      <c r="E1211" s="28"/>
    </row>
    <row r="1212" spans="2:5" ht="15" x14ac:dyDescent="0.2">
      <c r="B1212" s="8"/>
      <c r="C1212" s="19" t="s">
        <v>12</v>
      </c>
      <c r="D1212" s="18">
        <v>7.4133399999999998</v>
      </c>
      <c r="E1212" s="28"/>
    </row>
    <row r="1213" spans="2:5" ht="15" x14ac:dyDescent="0.2">
      <c r="B1213" s="8"/>
      <c r="C1213" s="19" t="s">
        <v>16</v>
      </c>
      <c r="D1213" s="18">
        <v>1.88</v>
      </c>
      <c r="E1213" s="28"/>
    </row>
    <row r="1214" spans="2:5" ht="15" x14ac:dyDescent="0.2">
      <c r="B1214" s="8"/>
      <c r="C1214" s="24" t="s">
        <v>17</v>
      </c>
      <c r="D1214" s="17">
        <v>4.9000000000000004</v>
      </c>
      <c r="E1214" s="28"/>
    </row>
    <row r="1215" spans="2:5" ht="15" x14ac:dyDescent="0.2">
      <c r="B1215" s="8"/>
      <c r="C1215" s="13" t="s">
        <v>24</v>
      </c>
      <c r="D1215" s="18">
        <v>40.11</v>
      </c>
      <c r="E1215" s="28"/>
    </row>
    <row r="1216" spans="2:5" ht="15" x14ac:dyDescent="0.2">
      <c r="B1216" s="8"/>
      <c r="C1216" s="20" t="s">
        <v>0</v>
      </c>
      <c r="D1216" s="10">
        <v>40.11</v>
      </c>
      <c r="E1216" s="28"/>
    </row>
    <row r="1217" spans="2:5" ht="15" x14ac:dyDescent="0.2">
      <c r="B1217" s="8"/>
      <c r="C1217" s="13" t="s">
        <v>26</v>
      </c>
      <c r="D1217" s="18">
        <v>14.193340000000001</v>
      </c>
      <c r="E1217" s="28"/>
    </row>
    <row r="1218" spans="2:5" ht="15" x14ac:dyDescent="0.2">
      <c r="B1218" s="8"/>
      <c r="C1218" s="25" t="s">
        <v>10</v>
      </c>
      <c r="D1218" s="17">
        <v>9.2933400000000006</v>
      </c>
      <c r="E1218" s="28"/>
    </row>
    <row r="1219" spans="2:5" ht="15" x14ac:dyDescent="0.2">
      <c r="B1219" s="8"/>
      <c r="C1219" s="25" t="s">
        <v>17</v>
      </c>
      <c r="D1219" s="17">
        <v>4.9000000000000004</v>
      </c>
      <c r="E1219" s="28"/>
    </row>
    <row r="1220" spans="2:5" ht="15" x14ac:dyDescent="0.2">
      <c r="B1220" s="8"/>
      <c r="C1220" s="27" t="s">
        <v>28</v>
      </c>
      <c r="D1220" s="23">
        <v>25.91666</v>
      </c>
      <c r="E1220" s="28"/>
    </row>
    <row r="1221" spans="2:5" ht="15" x14ac:dyDescent="0.2">
      <c r="B1221" s="8"/>
      <c r="C1221" s="27" t="s">
        <v>29</v>
      </c>
      <c r="D1221" s="23">
        <v>37.939590000000003</v>
      </c>
      <c r="E1221" s="28"/>
    </row>
    <row r="1222" spans="2:5" ht="15" x14ac:dyDescent="0.2">
      <c r="B1222" s="8"/>
      <c r="C1222" s="27" t="s">
        <v>30</v>
      </c>
      <c r="D1222" s="23">
        <v>63.856250000000003</v>
      </c>
      <c r="E1222" s="28"/>
    </row>
    <row r="1223" spans="2:5" ht="15" x14ac:dyDescent="0.2">
      <c r="B1223" s="8"/>
      <c r="C1223" s="13" t="s">
        <v>32</v>
      </c>
      <c r="D1223" s="7">
        <v>32</v>
      </c>
      <c r="E1223" s="28"/>
    </row>
    <row r="1224" spans="2:5" ht="15" x14ac:dyDescent="0.2">
      <c r="B1224" s="8"/>
      <c r="C1224" s="15" t="s">
        <v>33</v>
      </c>
      <c r="D1224" s="7">
        <v>23</v>
      </c>
      <c r="E1224" s="28"/>
    </row>
    <row r="1225" spans="2:5" ht="15" x14ac:dyDescent="0.2">
      <c r="B1225" s="8"/>
      <c r="C1225" s="15" t="s">
        <v>34</v>
      </c>
      <c r="D1225" s="7">
        <v>9</v>
      </c>
      <c r="E1225" s="28"/>
    </row>
    <row r="1226" spans="2:5" ht="15" x14ac:dyDescent="0.2">
      <c r="B1226" s="8"/>
      <c r="C1226" s="224" t="s">
        <v>100</v>
      </c>
      <c r="D1226" s="225"/>
      <c r="E1226" s="28"/>
    </row>
    <row r="1227" spans="2:5" ht="15" x14ac:dyDescent="0.2">
      <c r="B1227" s="8"/>
      <c r="C1227" s="9" t="s">
        <v>0</v>
      </c>
      <c r="D1227" s="10">
        <v>158.36806999999999</v>
      </c>
      <c r="E1227" s="28"/>
    </row>
    <row r="1228" spans="2:5" ht="15" x14ac:dyDescent="0.2">
      <c r="B1228" s="8"/>
      <c r="C1228" s="11" t="s">
        <v>2</v>
      </c>
      <c r="D1228" s="10">
        <v>158.38</v>
      </c>
      <c r="E1228" s="28"/>
    </row>
    <row r="1229" spans="2:5" ht="15" x14ac:dyDescent="0.2">
      <c r="B1229" s="8"/>
      <c r="C1229" s="11" t="s">
        <v>3</v>
      </c>
      <c r="D1229" s="10">
        <v>-1.193E-2</v>
      </c>
      <c r="E1229" s="28"/>
    </row>
    <row r="1230" spans="2:5" ht="15" x14ac:dyDescent="0.2">
      <c r="B1230" s="8"/>
      <c r="C1230" s="16" t="s">
        <v>10</v>
      </c>
      <c r="D1230" s="17">
        <v>13.080439999999999</v>
      </c>
      <c r="E1230" s="28"/>
    </row>
    <row r="1231" spans="2:5" ht="15" x14ac:dyDescent="0.2">
      <c r="B1231" s="8"/>
      <c r="C1231" s="19" t="s">
        <v>12</v>
      </c>
      <c r="D1231" s="18">
        <v>2.2149999999999999</v>
      </c>
      <c r="E1231" s="28"/>
    </row>
    <row r="1232" spans="2:5" ht="15" x14ac:dyDescent="0.2">
      <c r="B1232" s="8"/>
      <c r="C1232" s="19" t="s">
        <v>16</v>
      </c>
      <c r="D1232" s="18">
        <v>10.86544</v>
      </c>
      <c r="E1232" s="28"/>
    </row>
    <row r="1233" spans="2:5" ht="15" x14ac:dyDescent="0.2">
      <c r="B1233" s="8"/>
      <c r="C1233" s="13" t="s">
        <v>24</v>
      </c>
      <c r="D1233" s="18">
        <v>158.36806999999999</v>
      </c>
      <c r="E1233" s="28"/>
    </row>
    <row r="1234" spans="2:5" ht="15" x14ac:dyDescent="0.2">
      <c r="B1234" s="8"/>
      <c r="C1234" s="20" t="s">
        <v>0</v>
      </c>
      <c r="D1234" s="10">
        <v>158.36806999999999</v>
      </c>
      <c r="E1234" s="28"/>
    </row>
    <row r="1235" spans="2:5" ht="15" x14ac:dyDescent="0.2">
      <c r="B1235" s="8"/>
      <c r="C1235" s="13" t="s">
        <v>26</v>
      </c>
      <c r="D1235" s="18">
        <v>13.080439999999999</v>
      </c>
      <c r="E1235" s="28"/>
    </row>
    <row r="1236" spans="2:5" ht="15" x14ac:dyDescent="0.2">
      <c r="B1236" s="8"/>
      <c r="C1236" s="25" t="s">
        <v>10</v>
      </c>
      <c r="D1236" s="17">
        <v>13.080439999999999</v>
      </c>
      <c r="E1236" s="28"/>
    </row>
    <row r="1237" spans="2:5" ht="15" x14ac:dyDescent="0.2">
      <c r="B1237" s="8"/>
      <c r="C1237" s="27" t="s">
        <v>28</v>
      </c>
      <c r="D1237" s="23">
        <v>145.28763000000001</v>
      </c>
      <c r="E1237" s="28"/>
    </row>
    <row r="1238" spans="2:5" ht="15" x14ac:dyDescent="0.2">
      <c r="B1238" s="8"/>
      <c r="C1238" s="27" t="s">
        <v>29</v>
      </c>
      <c r="D1238" s="23">
        <v>140.38810000000001</v>
      </c>
      <c r="E1238" s="28"/>
    </row>
    <row r="1239" spans="2:5" ht="15" x14ac:dyDescent="0.2">
      <c r="B1239" s="8"/>
      <c r="C1239" s="27" t="s">
        <v>30</v>
      </c>
      <c r="D1239" s="23">
        <v>285.67572999999999</v>
      </c>
      <c r="E1239" s="28"/>
    </row>
    <row r="1240" spans="2:5" ht="15" x14ac:dyDescent="0.2">
      <c r="B1240" s="8"/>
      <c r="C1240" s="13" t="s">
        <v>32</v>
      </c>
      <c r="D1240" s="7">
        <v>311</v>
      </c>
      <c r="E1240" s="28"/>
    </row>
    <row r="1241" spans="2:5" ht="15" x14ac:dyDescent="0.2">
      <c r="B1241" s="8"/>
      <c r="C1241" s="15" t="s">
        <v>33</v>
      </c>
      <c r="D1241" s="7">
        <v>112</v>
      </c>
      <c r="E1241" s="28"/>
    </row>
    <row r="1242" spans="2:5" ht="15" x14ac:dyDescent="0.2">
      <c r="B1242" s="8"/>
      <c r="C1242" s="15" t="s">
        <v>34</v>
      </c>
      <c r="D1242" s="7">
        <v>199</v>
      </c>
      <c r="E1242" s="28"/>
    </row>
    <row r="1243" spans="2:5" ht="15" x14ac:dyDescent="0.2">
      <c r="B1243" s="8"/>
      <c r="C1243" s="224" t="s">
        <v>101</v>
      </c>
      <c r="D1243" s="225"/>
      <c r="E1243" s="28"/>
    </row>
    <row r="1244" spans="2:5" ht="15" x14ac:dyDescent="0.2">
      <c r="B1244" s="8"/>
      <c r="C1244" s="9" t="s">
        <v>0</v>
      </c>
      <c r="D1244" s="10">
        <v>588.31902000000002</v>
      </c>
      <c r="E1244" s="28"/>
    </row>
    <row r="1245" spans="2:5" ht="15" x14ac:dyDescent="0.2">
      <c r="B1245" s="8"/>
      <c r="C1245" s="11" t="s">
        <v>2</v>
      </c>
      <c r="D1245" s="10">
        <v>548.71402</v>
      </c>
      <c r="E1245" s="28"/>
    </row>
    <row r="1246" spans="2:5" ht="15" x14ac:dyDescent="0.2">
      <c r="B1246" s="8"/>
      <c r="C1246" s="11" t="s">
        <v>3</v>
      </c>
      <c r="D1246" s="10">
        <v>39.604999999999997</v>
      </c>
      <c r="E1246" s="28"/>
    </row>
    <row r="1247" spans="2:5" ht="15" x14ac:dyDescent="0.2">
      <c r="B1247" s="8"/>
      <c r="C1247" s="16" t="s">
        <v>10</v>
      </c>
      <c r="D1247" s="17">
        <v>75.303200000000004</v>
      </c>
      <c r="E1247" s="28"/>
    </row>
    <row r="1248" spans="2:5" ht="15" x14ac:dyDescent="0.2">
      <c r="B1248" s="8"/>
      <c r="C1248" s="19" t="s">
        <v>12</v>
      </c>
      <c r="D1248" s="18">
        <v>56.85624</v>
      </c>
      <c r="E1248" s="28"/>
    </row>
    <row r="1249" spans="2:5" ht="15" x14ac:dyDescent="0.2">
      <c r="B1249" s="8"/>
      <c r="C1249" s="19" t="s">
        <v>15</v>
      </c>
      <c r="D1249" s="18">
        <v>6.7666599999999999</v>
      </c>
      <c r="E1249" s="28"/>
    </row>
    <row r="1250" spans="2:5" ht="15" x14ac:dyDescent="0.2">
      <c r="B1250" s="8"/>
      <c r="C1250" s="19" t="s">
        <v>16</v>
      </c>
      <c r="D1250" s="18">
        <v>11.680300000000001</v>
      </c>
      <c r="E1250" s="28"/>
    </row>
    <row r="1251" spans="2:5" ht="15" x14ac:dyDescent="0.2">
      <c r="B1251" s="8"/>
      <c r="C1251" s="13" t="s">
        <v>24</v>
      </c>
      <c r="D1251" s="18">
        <v>588.31902000000002</v>
      </c>
      <c r="E1251" s="28"/>
    </row>
    <row r="1252" spans="2:5" ht="15" x14ac:dyDescent="0.2">
      <c r="B1252" s="8"/>
      <c r="C1252" s="20" t="s">
        <v>0</v>
      </c>
      <c r="D1252" s="10">
        <v>588.31902000000002</v>
      </c>
      <c r="E1252" s="28"/>
    </row>
    <row r="1253" spans="2:5" ht="15" x14ac:dyDescent="0.2">
      <c r="B1253" s="8"/>
      <c r="C1253" s="13" t="s">
        <v>26</v>
      </c>
      <c r="D1253" s="18">
        <v>75.303200000000004</v>
      </c>
      <c r="E1253" s="28"/>
    </row>
    <row r="1254" spans="2:5" ht="15" x14ac:dyDescent="0.2">
      <c r="B1254" s="8"/>
      <c r="C1254" s="25" t="s">
        <v>10</v>
      </c>
      <c r="D1254" s="17">
        <v>75.303200000000004</v>
      </c>
      <c r="E1254" s="28"/>
    </row>
    <row r="1255" spans="2:5" ht="15" x14ac:dyDescent="0.2">
      <c r="B1255" s="8"/>
      <c r="C1255" s="27" t="s">
        <v>28</v>
      </c>
      <c r="D1255" s="23">
        <v>513.01581999999996</v>
      </c>
      <c r="E1255" s="28"/>
    </row>
    <row r="1256" spans="2:5" ht="15" x14ac:dyDescent="0.2">
      <c r="B1256" s="8"/>
      <c r="C1256" s="27" t="s">
        <v>29</v>
      </c>
      <c r="D1256" s="23">
        <v>36.28519</v>
      </c>
      <c r="E1256" s="28"/>
    </row>
    <row r="1257" spans="2:5" ht="15" x14ac:dyDescent="0.2">
      <c r="B1257" s="8"/>
      <c r="C1257" s="27" t="s">
        <v>30</v>
      </c>
      <c r="D1257" s="23">
        <v>549.30101000000002</v>
      </c>
      <c r="E1257" s="28"/>
    </row>
    <row r="1258" spans="2:5" ht="15" x14ac:dyDescent="0.2">
      <c r="B1258" s="8"/>
      <c r="C1258" s="13" t="s">
        <v>32</v>
      </c>
      <c r="D1258" s="7">
        <v>59</v>
      </c>
      <c r="E1258" s="28"/>
    </row>
    <row r="1259" spans="2:5" ht="15" x14ac:dyDescent="0.2">
      <c r="B1259" s="8"/>
      <c r="C1259" s="15" t="s">
        <v>33</v>
      </c>
      <c r="D1259" s="7">
        <v>11</v>
      </c>
      <c r="E1259" s="28"/>
    </row>
    <row r="1260" spans="2:5" ht="15" x14ac:dyDescent="0.2">
      <c r="B1260" s="8"/>
      <c r="C1260" s="15" t="s">
        <v>34</v>
      </c>
      <c r="D1260" s="7">
        <v>48</v>
      </c>
      <c r="E1260" s="28"/>
    </row>
    <row r="1261" spans="2:5" ht="15" x14ac:dyDescent="0.2">
      <c r="B1261" s="8"/>
      <c r="C1261" s="224" t="s">
        <v>102</v>
      </c>
      <c r="D1261" s="225"/>
      <c r="E1261" s="28"/>
    </row>
    <row r="1262" spans="2:5" ht="15" x14ac:dyDescent="0.2">
      <c r="B1262" s="8"/>
      <c r="C1262" s="9" t="s">
        <v>0</v>
      </c>
      <c r="D1262" s="10">
        <v>777.47580000000005</v>
      </c>
      <c r="E1262" s="28"/>
    </row>
    <row r="1263" spans="2:5" ht="15" x14ac:dyDescent="0.2">
      <c r="B1263" s="8"/>
      <c r="C1263" s="11" t="s">
        <v>2</v>
      </c>
      <c r="D1263" s="10">
        <v>60.276200000000003</v>
      </c>
      <c r="E1263" s="28"/>
    </row>
    <row r="1264" spans="2:5" ht="15" x14ac:dyDescent="0.2">
      <c r="B1264" s="8"/>
      <c r="C1264" s="11" t="s">
        <v>3</v>
      </c>
      <c r="D1264" s="10">
        <v>717.19960000000003</v>
      </c>
      <c r="E1264" s="28"/>
    </row>
    <row r="1265" spans="2:5" ht="15" x14ac:dyDescent="0.2">
      <c r="B1265" s="8"/>
      <c r="C1265" s="16" t="s">
        <v>10</v>
      </c>
      <c r="D1265" s="17">
        <v>359.95819999999998</v>
      </c>
      <c r="E1265" s="28"/>
    </row>
    <row r="1266" spans="2:5" ht="15" x14ac:dyDescent="0.2">
      <c r="B1266" s="8"/>
      <c r="C1266" s="19" t="s">
        <v>12</v>
      </c>
      <c r="D1266" s="18">
        <v>215.96073000000001</v>
      </c>
      <c r="E1266" s="28"/>
    </row>
    <row r="1267" spans="2:5" ht="15" x14ac:dyDescent="0.2">
      <c r="B1267" s="8"/>
      <c r="C1267" s="11" t="s">
        <v>2</v>
      </c>
      <c r="D1267" s="10">
        <v>50</v>
      </c>
      <c r="E1267" s="28"/>
    </row>
    <row r="1268" spans="2:5" ht="15" x14ac:dyDescent="0.2">
      <c r="B1268" s="8"/>
      <c r="C1268" s="19" t="s">
        <v>15</v>
      </c>
      <c r="D1268" s="18">
        <v>9.9514200000000006</v>
      </c>
      <c r="E1268" s="28"/>
    </row>
    <row r="1269" spans="2:5" ht="15" x14ac:dyDescent="0.2">
      <c r="B1269" s="8"/>
      <c r="C1269" s="19" t="s">
        <v>16</v>
      </c>
      <c r="D1269" s="18">
        <v>84.046049999999994</v>
      </c>
      <c r="E1269" s="28"/>
    </row>
    <row r="1270" spans="2:5" ht="15" x14ac:dyDescent="0.2">
      <c r="B1270" s="8"/>
      <c r="C1270" s="13" t="s">
        <v>24</v>
      </c>
      <c r="D1270" s="18">
        <v>777.47580000000005</v>
      </c>
      <c r="E1270" s="28"/>
    </row>
    <row r="1271" spans="2:5" ht="15" x14ac:dyDescent="0.2">
      <c r="B1271" s="8"/>
      <c r="C1271" s="20" t="s">
        <v>0</v>
      </c>
      <c r="D1271" s="10">
        <v>777.47580000000005</v>
      </c>
      <c r="E1271" s="28"/>
    </row>
    <row r="1272" spans="2:5" ht="15" x14ac:dyDescent="0.2">
      <c r="B1272" s="8"/>
      <c r="C1272" s="13" t="s">
        <v>26</v>
      </c>
      <c r="D1272" s="18">
        <v>359.95819999999998</v>
      </c>
      <c r="E1272" s="28"/>
    </row>
    <row r="1273" spans="2:5" ht="15" x14ac:dyDescent="0.2">
      <c r="B1273" s="8"/>
      <c r="C1273" s="25" t="s">
        <v>10</v>
      </c>
      <c r="D1273" s="17">
        <v>359.95819999999998</v>
      </c>
      <c r="E1273" s="28"/>
    </row>
    <row r="1274" spans="2:5" ht="15" x14ac:dyDescent="0.2">
      <c r="B1274" s="8"/>
      <c r="C1274" s="27" t="s">
        <v>28</v>
      </c>
      <c r="D1274" s="23">
        <v>417.51760000000002</v>
      </c>
      <c r="E1274" s="28"/>
    </row>
    <row r="1275" spans="2:5" ht="15" x14ac:dyDescent="0.2">
      <c r="B1275" s="8"/>
      <c r="C1275" s="27" t="s">
        <v>29</v>
      </c>
      <c r="D1275" s="23">
        <v>1691.89878</v>
      </c>
      <c r="E1275" s="28"/>
    </row>
    <row r="1276" spans="2:5" ht="15" x14ac:dyDescent="0.2">
      <c r="B1276" s="8"/>
      <c r="C1276" s="27" t="s">
        <v>30</v>
      </c>
      <c r="D1276" s="23">
        <v>2109.4163800000001</v>
      </c>
      <c r="E1276" s="28"/>
    </row>
    <row r="1277" spans="2:5" ht="15" x14ac:dyDescent="0.2">
      <c r="B1277" s="8"/>
      <c r="C1277" s="13" t="s">
        <v>32</v>
      </c>
      <c r="D1277" s="7">
        <v>174</v>
      </c>
      <c r="E1277" s="28"/>
    </row>
    <row r="1278" spans="2:5" ht="15" x14ac:dyDescent="0.2">
      <c r="B1278" s="8"/>
      <c r="C1278" s="15" t="s">
        <v>33</v>
      </c>
      <c r="D1278" s="7">
        <v>140</v>
      </c>
      <c r="E1278" s="28"/>
    </row>
    <row r="1279" spans="2:5" ht="15" x14ac:dyDescent="0.2">
      <c r="B1279" s="8"/>
      <c r="C1279" s="15" t="s">
        <v>34</v>
      </c>
      <c r="D1279" s="7">
        <v>34</v>
      </c>
      <c r="E1279" s="28"/>
    </row>
    <row r="1280" spans="2:5" ht="15" x14ac:dyDescent="0.2">
      <c r="B1280" s="8"/>
      <c r="C1280" s="224" t="s">
        <v>103</v>
      </c>
      <c r="D1280" s="225"/>
      <c r="E1280" s="28"/>
    </row>
    <row r="1281" spans="2:5" ht="15" x14ac:dyDescent="0.2">
      <c r="B1281" s="8"/>
      <c r="C1281" s="9" t="s">
        <v>0</v>
      </c>
      <c r="D1281" s="10">
        <v>989.10566999999992</v>
      </c>
      <c r="E1281" s="28"/>
    </row>
    <row r="1282" spans="2:5" ht="15" x14ac:dyDescent="0.2">
      <c r="B1282" s="8"/>
      <c r="C1282" s="11" t="s">
        <v>2</v>
      </c>
      <c r="D1282" s="10">
        <v>256.18333999999999</v>
      </c>
      <c r="E1282" s="28"/>
    </row>
    <row r="1283" spans="2:5" ht="15" x14ac:dyDescent="0.2">
      <c r="B1283" s="8"/>
      <c r="C1283" s="11" t="s">
        <v>3</v>
      </c>
      <c r="D1283" s="10">
        <v>732.92232999999999</v>
      </c>
      <c r="E1283" s="28"/>
    </row>
    <row r="1284" spans="2:5" ht="15" x14ac:dyDescent="0.2">
      <c r="B1284" s="8"/>
      <c r="C1284" s="16" t="s">
        <v>10</v>
      </c>
      <c r="D1284" s="17">
        <v>1278.2089500000002</v>
      </c>
      <c r="E1284" s="28"/>
    </row>
    <row r="1285" spans="2:5" ht="15" x14ac:dyDescent="0.2">
      <c r="B1285" s="8"/>
      <c r="C1285" s="19" t="s">
        <v>12</v>
      </c>
      <c r="D1285" s="18">
        <v>437.49768999999998</v>
      </c>
      <c r="E1285" s="28"/>
    </row>
    <row r="1286" spans="2:5" ht="15" x14ac:dyDescent="0.2">
      <c r="B1286" s="8"/>
      <c r="C1286" s="11" t="s">
        <v>2</v>
      </c>
      <c r="D1286" s="10">
        <v>75.667069999999995</v>
      </c>
      <c r="E1286" s="28"/>
    </row>
    <row r="1287" spans="2:5" ht="15" x14ac:dyDescent="0.2">
      <c r="B1287" s="8"/>
      <c r="C1287" s="19" t="s">
        <v>15</v>
      </c>
      <c r="D1287" s="18">
        <v>38.649479999999997</v>
      </c>
      <c r="E1287" s="28"/>
    </row>
    <row r="1288" spans="2:5" ht="15" x14ac:dyDescent="0.2">
      <c r="B1288" s="8"/>
      <c r="C1288" s="19" t="s">
        <v>16</v>
      </c>
      <c r="D1288" s="18">
        <v>726.39471000000003</v>
      </c>
      <c r="E1288" s="28"/>
    </row>
    <row r="1289" spans="2:5" ht="15" x14ac:dyDescent="0.2">
      <c r="B1289" s="8"/>
      <c r="C1289" s="24" t="s">
        <v>17</v>
      </c>
      <c r="D1289" s="17">
        <v>61.938070000000003</v>
      </c>
      <c r="E1289" s="28"/>
    </row>
    <row r="1290" spans="2:5" ht="15" x14ac:dyDescent="0.2">
      <c r="B1290" s="8"/>
      <c r="C1290" s="13" t="s">
        <v>24</v>
      </c>
      <c r="D1290" s="18">
        <v>989.10567000000003</v>
      </c>
      <c r="E1290" s="28"/>
    </row>
    <row r="1291" spans="2:5" ht="15" x14ac:dyDescent="0.2">
      <c r="B1291" s="8"/>
      <c r="C1291" s="20" t="s">
        <v>0</v>
      </c>
      <c r="D1291" s="10">
        <v>989.10567000000003</v>
      </c>
      <c r="E1291" s="28"/>
    </row>
    <row r="1292" spans="2:5" ht="15" x14ac:dyDescent="0.2">
      <c r="B1292" s="8"/>
      <c r="C1292" s="13" t="s">
        <v>26</v>
      </c>
      <c r="D1292" s="18">
        <v>1340.1470199999999</v>
      </c>
      <c r="E1292" s="28"/>
    </row>
    <row r="1293" spans="2:5" ht="15" x14ac:dyDescent="0.2">
      <c r="B1293" s="8"/>
      <c r="C1293" s="25" t="s">
        <v>10</v>
      </c>
      <c r="D1293" s="17">
        <v>1278.20895</v>
      </c>
      <c r="E1293" s="28"/>
    </row>
    <row r="1294" spans="2:5" ht="15" x14ac:dyDescent="0.2">
      <c r="B1294" s="8"/>
      <c r="C1294" s="25" t="s">
        <v>17</v>
      </c>
      <c r="D1294" s="17">
        <v>61.938070000000003</v>
      </c>
      <c r="E1294" s="28"/>
    </row>
    <row r="1295" spans="2:5" ht="15" x14ac:dyDescent="0.2">
      <c r="B1295" s="8"/>
      <c r="C1295" s="27" t="s">
        <v>28</v>
      </c>
      <c r="D1295" s="23">
        <v>-351.04135000000002</v>
      </c>
      <c r="E1295" s="28"/>
    </row>
    <row r="1296" spans="2:5" ht="15" x14ac:dyDescent="0.2">
      <c r="B1296" s="8"/>
      <c r="C1296" s="27" t="s">
        <v>29</v>
      </c>
      <c r="D1296" s="23">
        <v>4841.5919100000001</v>
      </c>
      <c r="E1296" s="28"/>
    </row>
    <row r="1297" spans="2:5" ht="15" x14ac:dyDescent="0.2">
      <c r="B1297" s="8"/>
      <c r="C1297" s="27" t="s">
        <v>30</v>
      </c>
      <c r="D1297" s="23">
        <v>4490.5505599999997</v>
      </c>
      <c r="E1297" s="28"/>
    </row>
    <row r="1298" spans="2:5" ht="15" x14ac:dyDescent="0.2">
      <c r="B1298" s="8"/>
      <c r="C1298" s="13" t="s">
        <v>32</v>
      </c>
      <c r="D1298" s="7">
        <v>722</v>
      </c>
      <c r="E1298" s="28"/>
    </row>
    <row r="1299" spans="2:5" ht="15" x14ac:dyDescent="0.2">
      <c r="B1299" s="8"/>
      <c r="C1299" s="15" t="s">
        <v>33</v>
      </c>
      <c r="D1299" s="7">
        <v>580</v>
      </c>
      <c r="E1299" s="28"/>
    </row>
    <row r="1300" spans="2:5" ht="15" x14ac:dyDescent="0.2">
      <c r="B1300" s="8"/>
      <c r="C1300" s="15" t="s">
        <v>34</v>
      </c>
      <c r="D1300" s="7">
        <v>142</v>
      </c>
      <c r="E1300" s="28"/>
    </row>
    <row r="1301" spans="2:5" ht="15" x14ac:dyDescent="0.2">
      <c r="B1301" s="8"/>
      <c r="C1301" s="224" t="s">
        <v>104</v>
      </c>
      <c r="D1301" s="225"/>
      <c r="E1301" s="28"/>
    </row>
    <row r="1302" spans="2:5" ht="15" x14ac:dyDescent="0.2">
      <c r="B1302" s="8"/>
      <c r="C1302" s="9" t="s">
        <v>0</v>
      </c>
      <c r="D1302" s="10">
        <v>37.604880000000001</v>
      </c>
      <c r="E1302" s="28"/>
    </row>
    <row r="1303" spans="2:5" ht="15" x14ac:dyDescent="0.2">
      <c r="B1303" s="8"/>
      <c r="C1303" s="11" t="s">
        <v>3</v>
      </c>
      <c r="D1303" s="10">
        <v>37.604880000000001</v>
      </c>
      <c r="E1303" s="28"/>
    </row>
    <row r="1304" spans="2:5" ht="15" x14ac:dyDescent="0.2">
      <c r="B1304" s="8"/>
      <c r="C1304" s="16" t="s">
        <v>10</v>
      </c>
      <c r="D1304" s="17">
        <v>25.582000000000001</v>
      </c>
      <c r="E1304" s="28"/>
    </row>
    <row r="1305" spans="2:5" ht="15" x14ac:dyDescent="0.2">
      <c r="B1305" s="8"/>
      <c r="C1305" s="19" t="s">
        <v>12</v>
      </c>
      <c r="D1305" s="18">
        <v>25.582000000000001</v>
      </c>
      <c r="E1305" s="28"/>
    </row>
    <row r="1306" spans="2:5" ht="15" x14ac:dyDescent="0.2">
      <c r="B1306" s="8"/>
      <c r="C1306" s="24" t="s">
        <v>17</v>
      </c>
      <c r="D1306" s="17">
        <v>3.95</v>
      </c>
      <c r="E1306" s="28"/>
    </row>
    <row r="1307" spans="2:5" ht="15" x14ac:dyDescent="0.2">
      <c r="B1307" s="8"/>
      <c r="C1307" s="13" t="s">
        <v>24</v>
      </c>
      <c r="D1307" s="18">
        <v>37.604880000000001</v>
      </c>
      <c r="E1307" s="28"/>
    </row>
    <row r="1308" spans="2:5" ht="15" x14ac:dyDescent="0.2">
      <c r="B1308" s="8"/>
      <c r="C1308" s="20" t="s">
        <v>0</v>
      </c>
      <c r="D1308" s="10">
        <v>37.604880000000001</v>
      </c>
      <c r="E1308" s="28"/>
    </row>
    <row r="1309" spans="2:5" ht="15" x14ac:dyDescent="0.2">
      <c r="B1309" s="8"/>
      <c r="C1309" s="13" t="s">
        <v>26</v>
      </c>
      <c r="D1309" s="18">
        <v>29.532</v>
      </c>
      <c r="E1309" s="28"/>
    </row>
    <row r="1310" spans="2:5" ht="15" x14ac:dyDescent="0.2">
      <c r="B1310" s="8"/>
      <c r="C1310" s="25" t="s">
        <v>10</v>
      </c>
      <c r="D1310" s="17">
        <v>25.582000000000001</v>
      </c>
      <c r="E1310" s="28"/>
    </row>
    <row r="1311" spans="2:5" ht="15" x14ac:dyDescent="0.2">
      <c r="B1311" s="8"/>
      <c r="C1311" s="25" t="s">
        <v>17</v>
      </c>
      <c r="D1311" s="17">
        <v>3.95</v>
      </c>
      <c r="E1311" s="28"/>
    </row>
    <row r="1312" spans="2:5" ht="15" x14ac:dyDescent="0.2">
      <c r="B1312" s="8"/>
      <c r="C1312" s="27" t="s">
        <v>28</v>
      </c>
      <c r="D1312" s="23">
        <v>8.0728799999999996</v>
      </c>
      <c r="E1312" s="28"/>
    </row>
    <row r="1313" spans="2:5" ht="15" x14ac:dyDescent="0.2">
      <c r="B1313" s="8"/>
      <c r="C1313" s="27" t="s">
        <v>29</v>
      </c>
      <c r="D1313" s="23">
        <v>304.22951</v>
      </c>
      <c r="E1313" s="28"/>
    </row>
    <row r="1314" spans="2:5" ht="15" x14ac:dyDescent="0.2">
      <c r="B1314" s="8"/>
      <c r="C1314" s="27" t="s">
        <v>30</v>
      </c>
      <c r="D1314" s="23">
        <v>312.30239</v>
      </c>
      <c r="E1314" s="28"/>
    </row>
    <row r="1315" spans="2:5" ht="15" x14ac:dyDescent="0.2">
      <c r="B1315" s="8"/>
      <c r="C1315" s="13" t="s">
        <v>32</v>
      </c>
      <c r="D1315" s="7">
        <v>46</v>
      </c>
      <c r="E1315" s="28"/>
    </row>
    <row r="1316" spans="2:5" ht="15" x14ac:dyDescent="0.2">
      <c r="B1316" s="8"/>
      <c r="C1316" s="15" t="s">
        <v>33</v>
      </c>
      <c r="D1316" s="7">
        <v>16</v>
      </c>
      <c r="E1316" s="28"/>
    </row>
    <row r="1317" spans="2:5" ht="15" x14ac:dyDescent="0.2">
      <c r="B1317" s="8"/>
      <c r="C1317" s="15" t="s">
        <v>34</v>
      </c>
      <c r="D1317" s="7">
        <v>30</v>
      </c>
      <c r="E1317" s="28"/>
    </row>
    <row r="1318" spans="2:5" ht="15" x14ac:dyDescent="0.2">
      <c r="B1318" s="8"/>
      <c r="C1318" s="224" t="s">
        <v>105</v>
      </c>
      <c r="D1318" s="225"/>
      <c r="E1318" s="28"/>
    </row>
    <row r="1319" spans="2:5" ht="15" x14ac:dyDescent="0.2">
      <c r="B1319" s="8"/>
      <c r="C1319" s="9" t="s">
        <v>0</v>
      </c>
      <c r="D1319" s="10">
        <v>201.95677000000001</v>
      </c>
      <c r="E1319" s="28"/>
    </row>
    <row r="1320" spans="2:5" ht="15" x14ac:dyDescent="0.2">
      <c r="B1320" s="8"/>
      <c r="C1320" s="11" t="s">
        <v>2</v>
      </c>
      <c r="D1320" s="10">
        <v>21.100950000000001</v>
      </c>
      <c r="E1320" s="28"/>
    </row>
    <row r="1321" spans="2:5" ht="15" x14ac:dyDescent="0.2">
      <c r="B1321" s="8"/>
      <c r="C1321" s="11" t="s">
        <v>3</v>
      </c>
      <c r="D1321" s="10">
        <v>180.85581999999999</v>
      </c>
      <c r="E1321" s="28"/>
    </row>
    <row r="1322" spans="2:5" ht="15" x14ac:dyDescent="0.2">
      <c r="B1322" s="8"/>
      <c r="C1322" s="16" t="s">
        <v>10</v>
      </c>
      <c r="D1322" s="17">
        <v>157.47240999999997</v>
      </c>
      <c r="E1322" s="28"/>
    </row>
    <row r="1323" spans="2:5" ht="15" x14ac:dyDescent="0.2">
      <c r="B1323" s="8"/>
      <c r="C1323" s="19" t="s">
        <v>12</v>
      </c>
      <c r="D1323" s="18">
        <v>157.47240999999997</v>
      </c>
      <c r="E1323" s="28"/>
    </row>
    <row r="1324" spans="2:5" ht="15" x14ac:dyDescent="0.2">
      <c r="B1324" s="8"/>
      <c r="C1324" s="13" t="s">
        <v>24</v>
      </c>
      <c r="D1324" s="18">
        <v>201.95677000000001</v>
      </c>
      <c r="E1324" s="28"/>
    </row>
    <row r="1325" spans="2:5" ht="15" x14ac:dyDescent="0.2">
      <c r="B1325" s="8"/>
      <c r="C1325" s="20" t="s">
        <v>0</v>
      </c>
      <c r="D1325" s="10">
        <v>201.95677000000001</v>
      </c>
      <c r="E1325" s="28"/>
    </row>
    <row r="1326" spans="2:5" ht="15" x14ac:dyDescent="0.2">
      <c r="B1326" s="8"/>
      <c r="C1326" s="13" t="s">
        <v>26</v>
      </c>
      <c r="D1326" s="18">
        <v>157.47241</v>
      </c>
      <c r="E1326" s="28"/>
    </row>
    <row r="1327" spans="2:5" ht="15" x14ac:dyDescent="0.2">
      <c r="B1327" s="8"/>
      <c r="C1327" s="25" t="s">
        <v>10</v>
      </c>
      <c r="D1327" s="17">
        <v>157.47241</v>
      </c>
      <c r="E1327" s="28"/>
    </row>
    <row r="1328" spans="2:5" ht="15" x14ac:dyDescent="0.2">
      <c r="B1328" s="8"/>
      <c r="C1328" s="27" t="s">
        <v>28</v>
      </c>
      <c r="D1328" s="23">
        <v>44.484360000000002</v>
      </c>
      <c r="E1328" s="28"/>
    </row>
    <row r="1329" spans="2:7" ht="15" x14ac:dyDescent="0.2">
      <c r="B1329" s="8"/>
      <c r="C1329" s="27" t="s">
        <v>29</v>
      </c>
      <c r="D1329" s="23">
        <v>905.81934999999999</v>
      </c>
      <c r="E1329" s="28"/>
      <c r="G1329" s="3">
        <f>F1329-D1329</f>
        <v>-905.81934999999999</v>
      </c>
    </row>
    <row r="1330" spans="2:7" ht="15" x14ac:dyDescent="0.2">
      <c r="B1330" s="8"/>
      <c r="C1330" s="27" t="s">
        <v>30</v>
      </c>
      <c r="D1330" s="23">
        <v>950.30371000000002</v>
      </c>
      <c r="E1330" s="28"/>
    </row>
    <row r="1331" spans="2:7" ht="15" x14ac:dyDescent="0.2">
      <c r="B1331" s="8"/>
      <c r="C1331" s="13" t="s">
        <v>32</v>
      </c>
      <c r="D1331" s="7">
        <v>67</v>
      </c>
      <c r="E1331" s="28"/>
    </row>
    <row r="1332" spans="2:7" ht="15" x14ac:dyDescent="0.2">
      <c r="B1332" s="8"/>
      <c r="C1332" s="15" t="s">
        <v>33</v>
      </c>
      <c r="D1332" s="7">
        <v>22</v>
      </c>
      <c r="E1332" s="28"/>
    </row>
    <row r="1333" spans="2:7" ht="15" x14ac:dyDescent="0.2">
      <c r="B1333" s="8"/>
      <c r="C1333" s="15" t="s">
        <v>34</v>
      </c>
      <c r="D1333" s="7">
        <v>45</v>
      </c>
      <c r="E1333" s="28"/>
    </row>
    <row r="1334" spans="2:7" ht="15" x14ac:dyDescent="0.2">
      <c r="B1334" s="8"/>
      <c r="C1334" s="224" t="s">
        <v>106</v>
      </c>
      <c r="D1334" s="225"/>
      <c r="E1334" s="28"/>
    </row>
    <row r="1335" spans="2:7" ht="15" x14ac:dyDescent="0.2">
      <c r="B1335" s="8"/>
      <c r="C1335" s="9" t="s">
        <v>0</v>
      </c>
      <c r="D1335" s="10">
        <v>22354.498100000001</v>
      </c>
      <c r="E1335" s="28"/>
    </row>
    <row r="1336" spans="2:7" ht="15" x14ac:dyDescent="0.2">
      <c r="B1336" s="8"/>
      <c r="C1336" s="11" t="s">
        <v>2</v>
      </c>
      <c r="D1336" s="10">
        <v>2886.1023399999999</v>
      </c>
      <c r="E1336" s="28"/>
    </row>
    <row r="1337" spans="2:7" ht="15" x14ac:dyDescent="0.2">
      <c r="B1337" s="8"/>
      <c r="C1337" s="11" t="s">
        <v>3</v>
      </c>
      <c r="D1337" s="10">
        <v>19468.395759999999</v>
      </c>
      <c r="E1337" s="28"/>
    </row>
    <row r="1338" spans="2:7" ht="15" x14ac:dyDescent="0.2">
      <c r="B1338" s="8"/>
      <c r="C1338" s="9" t="s">
        <v>4</v>
      </c>
      <c r="D1338" s="10">
        <v>8900</v>
      </c>
      <c r="E1338" s="28"/>
    </row>
    <row r="1339" spans="2:7" ht="15" x14ac:dyDescent="0.2">
      <c r="B1339" s="8"/>
      <c r="C1339" s="16" t="s">
        <v>10</v>
      </c>
      <c r="D1339" s="17">
        <v>17998.434399999998</v>
      </c>
      <c r="E1339" s="28"/>
    </row>
    <row r="1340" spans="2:7" ht="15" x14ac:dyDescent="0.2">
      <c r="B1340" s="8"/>
      <c r="C1340" s="19" t="s">
        <v>11</v>
      </c>
      <c r="D1340" s="18">
        <v>7740.0393199999999</v>
      </c>
      <c r="E1340" s="28"/>
    </row>
    <row r="1341" spans="2:7" ht="15" x14ac:dyDescent="0.2">
      <c r="B1341" s="8"/>
      <c r="C1341" s="19" t="s">
        <v>12</v>
      </c>
      <c r="D1341" s="18">
        <v>8341.3246999999992</v>
      </c>
      <c r="E1341" s="28"/>
    </row>
    <row r="1342" spans="2:7" ht="15" x14ac:dyDescent="0.2">
      <c r="B1342" s="8"/>
      <c r="C1342" s="11" t="s">
        <v>14</v>
      </c>
      <c r="D1342" s="10">
        <v>12.827</v>
      </c>
      <c r="E1342" s="28"/>
    </row>
    <row r="1343" spans="2:7" ht="15" x14ac:dyDescent="0.2">
      <c r="B1343" s="8"/>
      <c r="C1343" s="11" t="s">
        <v>2</v>
      </c>
      <c r="D1343" s="10">
        <v>174.06523999999999</v>
      </c>
      <c r="E1343" s="28"/>
    </row>
    <row r="1344" spans="2:7" ht="15" x14ac:dyDescent="0.2">
      <c r="B1344" s="8"/>
      <c r="C1344" s="19" t="s">
        <v>15</v>
      </c>
      <c r="D1344" s="18">
        <v>46.910260000000001</v>
      </c>
      <c r="E1344" s="28"/>
    </row>
    <row r="1345" spans="2:5" ht="15" x14ac:dyDescent="0.2">
      <c r="B1345" s="8"/>
      <c r="C1345" s="19" t="s">
        <v>16</v>
      </c>
      <c r="D1345" s="18">
        <v>1683.2678800000001</v>
      </c>
      <c r="E1345" s="28"/>
    </row>
    <row r="1346" spans="2:5" ht="15" x14ac:dyDescent="0.2">
      <c r="B1346" s="8"/>
      <c r="C1346" s="24" t="s">
        <v>17</v>
      </c>
      <c r="D1346" s="17">
        <v>1058.857</v>
      </c>
      <c r="E1346" s="28"/>
    </row>
    <row r="1347" spans="2:5" ht="15" x14ac:dyDescent="0.2">
      <c r="B1347" s="8"/>
      <c r="C1347" s="13" t="s">
        <v>24</v>
      </c>
      <c r="D1347" s="18">
        <v>31254.498100000001</v>
      </c>
      <c r="E1347" s="28"/>
    </row>
    <row r="1348" spans="2:5" ht="15" x14ac:dyDescent="0.2">
      <c r="B1348" s="8"/>
      <c r="C1348" s="20" t="s">
        <v>0</v>
      </c>
      <c r="D1348" s="10">
        <v>22354.498100000001</v>
      </c>
      <c r="E1348" s="28"/>
    </row>
    <row r="1349" spans="2:5" ht="15" x14ac:dyDescent="0.2">
      <c r="B1349" s="8"/>
      <c r="C1349" s="20" t="s">
        <v>4</v>
      </c>
      <c r="D1349" s="10">
        <v>8900</v>
      </c>
      <c r="E1349" s="28"/>
    </row>
    <row r="1350" spans="2:5" ht="15" x14ac:dyDescent="0.2">
      <c r="B1350" s="8"/>
      <c r="C1350" s="13" t="s">
        <v>26</v>
      </c>
      <c r="D1350" s="18">
        <v>19057.291399999998</v>
      </c>
      <c r="E1350" s="28"/>
    </row>
    <row r="1351" spans="2:5" ht="15" x14ac:dyDescent="0.2">
      <c r="B1351" s="8"/>
      <c r="C1351" s="25" t="s">
        <v>10</v>
      </c>
      <c r="D1351" s="17">
        <v>17998.434399999998</v>
      </c>
      <c r="E1351" s="28"/>
    </row>
    <row r="1352" spans="2:5" ht="15" x14ac:dyDescent="0.2">
      <c r="B1352" s="8"/>
      <c r="C1352" s="25" t="s">
        <v>17</v>
      </c>
      <c r="D1352" s="17">
        <v>1058.857</v>
      </c>
      <c r="E1352" s="28"/>
    </row>
    <row r="1353" spans="2:5" ht="15" x14ac:dyDescent="0.2">
      <c r="B1353" s="8"/>
      <c r="C1353" s="27" t="s">
        <v>28</v>
      </c>
      <c r="D1353" s="23">
        <v>12197.206700000002</v>
      </c>
      <c r="E1353" s="28"/>
    </row>
    <row r="1354" spans="2:5" ht="15" x14ac:dyDescent="0.2">
      <c r="B1354" s="8"/>
      <c r="C1354" s="27" t="s">
        <v>29</v>
      </c>
      <c r="D1354" s="23">
        <v>5188.70219</v>
      </c>
      <c r="E1354" s="28"/>
    </row>
    <row r="1355" spans="2:5" ht="15" x14ac:dyDescent="0.2">
      <c r="B1355" s="8"/>
      <c r="C1355" s="27" t="s">
        <v>30</v>
      </c>
      <c r="D1355" s="23">
        <v>17385.908890000002</v>
      </c>
      <c r="E1355" s="28"/>
    </row>
    <row r="1356" spans="2:5" ht="15" x14ac:dyDescent="0.2">
      <c r="B1356" s="8"/>
      <c r="C1356" s="13" t="s">
        <v>32</v>
      </c>
      <c r="D1356" s="7">
        <v>5916</v>
      </c>
      <c r="E1356" s="28"/>
    </row>
    <row r="1357" spans="2:5" ht="15" x14ac:dyDescent="0.2">
      <c r="B1357" s="8"/>
      <c r="C1357" s="15" t="s">
        <v>33</v>
      </c>
      <c r="D1357" s="7">
        <v>2984</v>
      </c>
      <c r="E1357" s="28"/>
    </row>
    <row r="1358" spans="2:5" ht="15" x14ac:dyDescent="0.2">
      <c r="B1358" s="8"/>
      <c r="C1358" s="15" t="s">
        <v>34</v>
      </c>
      <c r="D1358" s="7">
        <v>2932</v>
      </c>
      <c r="E1358" s="28"/>
    </row>
    <row r="1359" spans="2:5" ht="15" x14ac:dyDescent="0.2">
      <c r="B1359" s="8"/>
      <c r="C1359" s="224" t="s">
        <v>107</v>
      </c>
      <c r="D1359" s="225"/>
      <c r="E1359" s="28"/>
    </row>
    <row r="1360" spans="2:5" ht="15" x14ac:dyDescent="0.2">
      <c r="B1360" s="8"/>
      <c r="C1360" s="9" t="s">
        <v>0</v>
      </c>
      <c r="D1360" s="10">
        <v>361.53438999999997</v>
      </c>
      <c r="E1360" s="28"/>
    </row>
    <row r="1361" spans="2:5" ht="15" x14ac:dyDescent="0.2">
      <c r="B1361" s="8"/>
      <c r="C1361" s="11" t="s">
        <v>2</v>
      </c>
      <c r="D1361" s="10">
        <v>129.92339999999999</v>
      </c>
      <c r="E1361" s="28"/>
    </row>
    <row r="1362" spans="2:5" ht="15" x14ac:dyDescent="0.2">
      <c r="B1362" s="8"/>
      <c r="C1362" s="11" t="s">
        <v>3</v>
      </c>
      <c r="D1362" s="10">
        <v>231.61098999999999</v>
      </c>
      <c r="E1362" s="28"/>
    </row>
    <row r="1363" spans="2:5" ht="15" x14ac:dyDescent="0.2">
      <c r="B1363" s="8"/>
      <c r="C1363" s="16" t="s">
        <v>10</v>
      </c>
      <c r="D1363" s="17">
        <v>244.94959</v>
      </c>
      <c r="E1363" s="28"/>
    </row>
    <row r="1364" spans="2:5" ht="15" x14ac:dyDescent="0.2">
      <c r="B1364" s="8"/>
      <c r="C1364" s="19" t="s">
        <v>12</v>
      </c>
      <c r="D1364" s="18">
        <v>244.94959</v>
      </c>
      <c r="E1364" s="28"/>
    </row>
    <row r="1365" spans="2:5" ht="15" x14ac:dyDescent="0.2">
      <c r="B1365" s="8"/>
      <c r="C1365" s="13" t="s">
        <v>24</v>
      </c>
      <c r="D1365" s="18">
        <v>361.53438999999997</v>
      </c>
      <c r="E1365" s="28"/>
    </row>
    <row r="1366" spans="2:5" ht="15" x14ac:dyDescent="0.2">
      <c r="B1366" s="8"/>
      <c r="C1366" s="20" t="s">
        <v>0</v>
      </c>
      <c r="D1366" s="10">
        <v>361.53438999999997</v>
      </c>
      <c r="E1366" s="28"/>
    </row>
    <row r="1367" spans="2:5" ht="15" x14ac:dyDescent="0.2">
      <c r="B1367" s="8"/>
      <c r="C1367" s="13" t="s">
        <v>26</v>
      </c>
      <c r="D1367" s="18">
        <v>244.94959</v>
      </c>
      <c r="E1367" s="28"/>
    </row>
    <row r="1368" spans="2:5" ht="15" x14ac:dyDescent="0.2">
      <c r="B1368" s="8"/>
      <c r="C1368" s="25" t="s">
        <v>10</v>
      </c>
      <c r="D1368" s="17">
        <v>244.94959</v>
      </c>
      <c r="E1368" s="28"/>
    </row>
    <row r="1369" spans="2:5" ht="15" x14ac:dyDescent="0.2">
      <c r="B1369" s="8"/>
      <c r="C1369" s="27" t="s">
        <v>28</v>
      </c>
      <c r="D1369" s="23">
        <v>116.5848</v>
      </c>
      <c r="E1369" s="28"/>
    </row>
    <row r="1370" spans="2:5" ht="15" x14ac:dyDescent="0.2">
      <c r="B1370" s="8"/>
      <c r="C1370" s="27" t="s">
        <v>29</v>
      </c>
      <c r="D1370" s="23">
        <v>585.05082000000004</v>
      </c>
      <c r="E1370" s="28"/>
    </row>
    <row r="1371" spans="2:5" ht="15" x14ac:dyDescent="0.2">
      <c r="B1371" s="8"/>
      <c r="C1371" s="27" t="s">
        <v>30</v>
      </c>
      <c r="D1371" s="23">
        <v>701.63562000000002</v>
      </c>
      <c r="E1371" s="28"/>
    </row>
    <row r="1372" spans="2:5" ht="15" x14ac:dyDescent="0.2">
      <c r="B1372" s="8"/>
      <c r="C1372" s="13" t="s">
        <v>32</v>
      </c>
      <c r="D1372" s="7">
        <v>137</v>
      </c>
      <c r="E1372" s="28"/>
    </row>
    <row r="1373" spans="2:5" ht="15" x14ac:dyDescent="0.2">
      <c r="B1373" s="8"/>
      <c r="C1373" s="15" t="s">
        <v>33</v>
      </c>
      <c r="D1373" s="7">
        <v>47</v>
      </c>
      <c r="E1373" s="28"/>
    </row>
    <row r="1374" spans="2:5" ht="15" x14ac:dyDescent="0.2">
      <c r="B1374" s="8"/>
      <c r="C1374" s="15" t="s">
        <v>34</v>
      </c>
      <c r="D1374" s="7">
        <v>90</v>
      </c>
      <c r="E1374" s="28"/>
    </row>
    <row r="1375" spans="2:5" ht="15" x14ac:dyDescent="0.2">
      <c r="B1375" s="8"/>
      <c r="C1375" s="224" t="s">
        <v>108</v>
      </c>
      <c r="D1375" s="225"/>
      <c r="E1375" s="28"/>
    </row>
    <row r="1376" spans="2:5" ht="15" x14ac:dyDescent="0.2">
      <c r="B1376" s="8"/>
      <c r="C1376" s="9" t="s">
        <v>0</v>
      </c>
      <c r="D1376" s="10">
        <v>1048.5353499999999</v>
      </c>
      <c r="E1376" s="28"/>
    </row>
    <row r="1377" spans="2:5" ht="15" x14ac:dyDescent="0.2">
      <c r="B1377" s="8"/>
      <c r="C1377" s="11" t="s">
        <v>2</v>
      </c>
      <c r="D1377" s="10">
        <v>95.489540000000005</v>
      </c>
      <c r="E1377" s="28"/>
    </row>
    <row r="1378" spans="2:5" ht="15" x14ac:dyDescent="0.2">
      <c r="B1378" s="8"/>
      <c r="C1378" s="11" t="s">
        <v>3</v>
      </c>
      <c r="D1378" s="10">
        <v>953.04580999999996</v>
      </c>
      <c r="E1378" s="28"/>
    </row>
    <row r="1379" spans="2:5" ht="15" x14ac:dyDescent="0.2">
      <c r="B1379" s="8"/>
      <c r="C1379" s="16" t="s">
        <v>10</v>
      </c>
      <c r="D1379" s="17">
        <v>672.34069999999997</v>
      </c>
      <c r="E1379" s="28"/>
    </row>
    <row r="1380" spans="2:5" ht="15" x14ac:dyDescent="0.2">
      <c r="B1380" s="8"/>
      <c r="C1380" s="19" t="s">
        <v>12</v>
      </c>
      <c r="D1380" s="18">
        <v>665.75370999999996</v>
      </c>
      <c r="E1380" s="28"/>
    </row>
    <row r="1381" spans="2:5" ht="15" x14ac:dyDescent="0.2">
      <c r="B1381" s="8"/>
      <c r="C1381" s="19" t="s">
        <v>16</v>
      </c>
      <c r="D1381" s="18">
        <v>6.5869900000000001</v>
      </c>
      <c r="E1381" s="28"/>
    </row>
    <row r="1382" spans="2:5" ht="15" x14ac:dyDescent="0.2">
      <c r="B1382" s="8"/>
      <c r="C1382" s="13" t="s">
        <v>24</v>
      </c>
      <c r="D1382" s="18">
        <v>1048.5353500000001</v>
      </c>
      <c r="E1382" s="28"/>
    </row>
    <row r="1383" spans="2:5" ht="15" x14ac:dyDescent="0.2">
      <c r="B1383" s="8"/>
      <c r="C1383" s="20" t="s">
        <v>0</v>
      </c>
      <c r="D1383" s="10">
        <v>1048.5353500000001</v>
      </c>
      <c r="E1383" s="28"/>
    </row>
    <row r="1384" spans="2:5" ht="15" x14ac:dyDescent="0.2">
      <c r="B1384" s="8"/>
      <c r="C1384" s="13" t="s">
        <v>26</v>
      </c>
      <c r="D1384" s="18">
        <v>672.34069999999997</v>
      </c>
      <c r="E1384" s="28"/>
    </row>
    <row r="1385" spans="2:5" ht="15" x14ac:dyDescent="0.2">
      <c r="B1385" s="8"/>
      <c r="C1385" s="25" t="s">
        <v>10</v>
      </c>
      <c r="D1385" s="17">
        <v>672.34069999999997</v>
      </c>
      <c r="E1385" s="28"/>
    </row>
    <row r="1386" spans="2:5" ht="15" x14ac:dyDescent="0.2">
      <c r="B1386" s="8"/>
      <c r="C1386" s="27" t="s">
        <v>28</v>
      </c>
      <c r="D1386" s="23">
        <v>376.19465000000002</v>
      </c>
      <c r="E1386" s="28"/>
    </row>
    <row r="1387" spans="2:5" ht="15" x14ac:dyDescent="0.2">
      <c r="B1387" s="8"/>
      <c r="C1387" s="27" t="s">
        <v>29</v>
      </c>
      <c r="D1387" s="23">
        <v>414.43052999999998</v>
      </c>
      <c r="E1387" s="28"/>
    </row>
    <row r="1388" spans="2:5" ht="15" x14ac:dyDescent="0.2">
      <c r="B1388" s="8"/>
      <c r="C1388" s="27" t="s">
        <v>30</v>
      </c>
      <c r="D1388" s="23">
        <v>790.62518</v>
      </c>
      <c r="E1388" s="28"/>
    </row>
    <row r="1389" spans="2:5" ht="15" x14ac:dyDescent="0.2">
      <c r="B1389" s="8"/>
      <c r="C1389" s="13" t="s">
        <v>32</v>
      </c>
      <c r="D1389" s="7">
        <v>598</v>
      </c>
      <c r="E1389" s="28"/>
    </row>
    <row r="1390" spans="2:5" ht="15" x14ac:dyDescent="0.2">
      <c r="B1390" s="8"/>
      <c r="C1390" s="15" t="s">
        <v>33</v>
      </c>
      <c r="D1390" s="7">
        <v>268</v>
      </c>
      <c r="E1390" s="28"/>
    </row>
    <row r="1391" spans="2:5" ht="15" x14ac:dyDescent="0.2">
      <c r="B1391" s="8"/>
      <c r="C1391" s="15" t="s">
        <v>34</v>
      </c>
      <c r="D1391" s="7">
        <v>330</v>
      </c>
      <c r="E1391" s="28"/>
    </row>
    <row r="1392" spans="2:5" ht="15" x14ac:dyDescent="0.2">
      <c r="B1392" s="8"/>
      <c r="C1392" s="224" t="s">
        <v>109</v>
      </c>
      <c r="D1392" s="225"/>
      <c r="E1392" s="28"/>
    </row>
    <row r="1393" spans="2:5" ht="15" x14ac:dyDescent="0.2">
      <c r="B1393" s="8"/>
      <c r="C1393" s="9" t="s">
        <v>0</v>
      </c>
      <c r="D1393" s="10">
        <v>0.5</v>
      </c>
      <c r="E1393" s="28"/>
    </row>
    <row r="1394" spans="2:5" ht="15" x14ac:dyDescent="0.2">
      <c r="B1394" s="8"/>
      <c r="C1394" s="11" t="s">
        <v>3</v>
      </c>
      <c r="D1394" s="10">
        <v>0.5</v>
      </c>
      <c r="E1394" s="28"/>
    </row>
    <row r="1395" spans="2:5" ht="15" x14ac:dyDescent="0.2">
      <c r="B1395" s="8"/>
      <c r="C1395" s="16" t="s">
        <v>10</v>
      </c>
      <c r="D1395" s="17">
        <v>5</v>
      </c>
      <c r="E1395" s="28"/>
    </row>
    <row r="1396" spans="2:5" ht="15" x14ac:dyDescent="0.2">
      <c r="B1396" s="8"/>
      <c r="C1396" s="19" t="s">
        <v>12</v>
      </c>
      <c r="D1396" s="18">
        <v>5</v>
      </c>
      <c r="E1396" s="28"/>
    </row>
    <row r="1397" spans="2:5" ht="15" x14ac:dyDescent="0.2">
      <c r="B1397" s="8"/>
      <c r="C1397" s="13" t="s">
        <v>24</v>
      </c>
      <c r="D1397" s="18">
        <v>0.5</v>
      </c>
      <c r="E1397" s="28"/>
    </row>
    <row r="1398" spans="2:5" ht="15" x14ac:dyDescent="0.2">
      <c r="B1398" s="8"/>
      <c r="C1398" s="20" t="s">
        <v>0</v>
      </c>
      <c r="D1398" s="10">
        <v>0.5</v>
      </c>
      <c r="E1398" s="28"/>
    </row>
    <row r="1399" spans="2:5" ht="15" x14ac:dyDescent="0.2">
      <c r="B1399" s="8"/>
      <c r="C1399" s="13" t="s">
        <v>26</v>
      </c>
      <c r="D1399" s="18">
        <v>5</v>
      </c>
      <c r="E1399" s="28"/>
    </row>
    <row r="1400" spans="2:5" ht="15" x14ac:dyDescent="0.2">
      <c r="B1400" s="8"/>
      <c r="C1400" s="25" t="s">
        <v>10</v>
      </c>
      <c r="D1400" s="17">
        <v>5</v>
      </c>
      <c r="E1400" s="28"/>
    </row>
    <row r="1401" spans="2:5" ht="15" x14ac:dyDescent="0.2">
      <c r="B1401" s="8"/>
      <c r="C1401" s="27" t="s">
        <v>28</v>
      </c>
      <c r="D1401" s="23">
        <v>-4.5</v>
      </c>
      <c r="E1401" s="28"/>
    </row>
    <row r="1402" spans="2:5" ht="15" x14ac:dyDescent="0.2">
      <c r="B1402" s="8"/>
      <c r="C1402" s="27" t="s">
        <v>29</v>
      </c>
      <c r="D1402" s="23">
        <v>4.5</v>
      </c>
      <c r="E1402" s="28"/>
    </row>
    <row r="1403" spans="2:5" ht="15" x14ac:dyDescent="0.2">
      <c r="B1403" s="8"/>
      <c r="C1403" s="224" t="s">
        <v>110</v>
      </c>
      <c r="D1403" s="225"/>
      <c r="E1403" s="28"/>
    </row>
    <row r="1404" spans="2:5" ht="15" x14ac:dyDescent="0.2">
      <c r="B1404" s="8"/>
      <c r="C1404" s="9" t="s">
        <v>0</v>
      </c>
      <c r="D1404" s="10">
        <v>438.05633</v>
      </c>
      <c r="E1404" s="28"/>
    </row>
    <row r="1405" spans="2:5" ht="15" x14ac:dyDescent="0.2">
      <c r="B1405" s="8"/>
      <c r="C1405" s="11" t="s">
        <v>2</v>
      </c>
      <c r="D1405" s="10">
        <v>117.49892</v>
      </c>
      <c r="E1405" s="28"/>
    </row>
    <row r="1406" spans="2:5" ht="15" x14ac:dyDescent="0.2">
      <c r="B1406" s="8"/>
      <c r="C1406" s="11" t="s">
        <v>3</v>
      </c>
      <c r="D1406" s="10">
        <v>320.55741</v>
      </c>
      <c r="E1406" s="28"/>
    </row>
    <row r="1407" spans="2:5" ht="15" x14ac:dyDescent="0.2">
      <c r="B1407" s="8"/>
      <c r="C1407" s="16" t="s">
        <v>10</v>
      </c>
      <c r="D1407" s="17">
        <v>212.81340000000003</v>
      </c>
      <c r="E1407" s="28"/>
    </row>
    <row r="1408" spans="2:5" ht="15" x14ac:dyDescent="0.2">
      <c r="B1408" s="8"/>
      <c r="C1408" s="19" t="s">
        <v>12</v>
      </c>
      <c r="D1408" s="18">
        <v>212.81340000000003</v>
      </c>
      <c r="E1408" s="28"/>
    </row>
    <row r="1409" spans="2:5" ht="15" x14ac:dyDescent="0.2">
      <c r="B1409" s="8"/>
      <c r="C1409" s="24" t="s">
        <v>17</v>
      </c>
      <c r="D1409" s="17">
        <v>0.27474999999999999</v>
      </c>
      <c r="E1409" s="28"/>
    </row>
    <row r="1410" spans="2:5" ht="15" x14ac:dyDescent="0.2">
      <c r="B1410" s="8"/>
      <c r="C1410" s="13" t="s">
        <v>24</v>
      </c>
      <c r="D1410" s="18">
        <v>438.05633</v>
      </c>
      <c r="E1410" s="28"/>
    </row>
    <row r="1411" spans="2:5" ht="15" x14ac:dyDescent="0.2">
      <c r="B1411" s="8"/>
      <c r="C1411" s="20" t="s">
        <v>0</v>
      </c>
      <c r="D1411" s="10">
        <v>438.05633</v>
      </c>
      <c r="E1411" s="28"/>
    </row>
    <row r="1412" spans="2:5" ht="15" x14ac:dyDescent="0.2">
      <c r="B1412" s="8"/>
      <c r="C1412" s="13" t="s">
        <v>26</v>
      </c>
      <c r="D1412" s="18">
        <v>213.08815000000001</v>
      </c>
      <c r="E1412" s="28"/>
    </row>
    <row r="1413" spans="2:5" ht="15" x14ac:dyDescent="0.2">
      <c r="B1413" s="8"/>
      <c r="C1413" s="25" t="s">
        <v>10</v>
      </c>
      <c r="D1413" s="17">
        <v>212.8134</v>
      </c>
      <c r="E1413" s="28"/>
    </row>
    <row r="1414" spans="2:5" ht="15" x14ac:dyDescent="0.2">
      <c r="B1414" s="8"/>
      <c r="C1414" s="25" t="s">
        <v>17</v>
      </c>
      <c r="D1414" s="17">
        <v>0.27474999999999999</v>
      </c>
      <c r="E1414" s="28"/>
    </row>
    <row r="1415" spans="2:5" ht="15" x14ac:dyDescent="0.2">
      <c r="B1415" s="8"/>
      <c r="C1415" s="27" t="s">
        <v>28</v>
      </c>
      <c r="D1415" s="23">
        <v>224.96817999999999</v>
      </c>
      <c r="E1415" s="28"/>
    </row>
    <row r="1416" spans="2:5" ht="15" x14ac:dyDescent="0.2">
      <c r="B1416" s="8"/>
      <c r="C1416" s="27" t="s">
        <v>29</v>
      </c>
      <c r="D1416" s="23">
        <v>3031.8456000000001</v>
      </c>
      <c r="E1416" s="28"/>
    </row>
    <row r="1417" spans="2:5" ht="15" x14ac:dyDescent="0.2">
      <c r="B1417" s="8"/>
      <c r="C1417" s="27" t="s">
        <v>30</v>
      </c>
      <c r="D1417" s="23">
        <v>3256.81378</v>
      </c>
      <c r="E1417" s="28"/>
    </row>
    <row r="1418" spans="2:5" ht="15" x14ac:dyDescent="0.2">
      <c r="B1418" s="8"/>
      <c r="C1418" s="13" t="s">
        <v>32</v>
      </c>
      <c r="D1418" s="7">
        <v>127</v>
      </c>
      <c r="E1418" s="28"/>
    </row>
    <row r="1419" spans="2:5" ht="15" x14ac:dyDescent="0.2">
      <c r="B1419" s="8"/>
      <c r="C1419" s="15" t="s">
        <v>33</v>
      </c>
      <c r="D1419" s="7">
        <v>37</v>
      </c>
      <c r="E1419" s="28"/>
    </row>
    <row r="1420" spans="2:5" ht="15" x14ac:dyDescent="0.2">
      <c r="B1420" s="8"/>
      <c r="C1420" s="15" t="s">
        <v>34</v>
      </c>
      <c r="D1420" s="7">
        <v>90</v>
      </c>
      <c r="E1420" s="28"/>
    </row>
    <row r="1421" spans="2:5" ht="15" x14ac:dyDescent="0.2">
      <c r="B1421" s="8"/>
      <c r="C1421" s="224" t="s">
        <v>111</v>
      </c>
      <c r="D1421" s="225"/>
      <c r="E1421" s="28"/>
    </row>
    <row r="1422" spans="2:5" ht="15" x14ac:dyDescent="0.2">
      <c r="B1422" s="8"/>
      <c r="C1422" s="9" t="s">
        <v>0</v>
      </c>
      <c r="D1422" s="10">
        <v>233.02500000000001</v>
      </c>
      <c r="E1422" s="28"/>
    </row>
    <row r="1423" spans="2:5" ht="15" x14ac:dyDescent="0.2">
      <c r="B1423" s="8"/>
      <c r="C1423" s="11" t="s">
        <v>3</v>
      </c>
      <c r="D1423" s="10">
        <v>233.02500000000001</v>
      </c>
      <c r="E1423" s="28"/>
    </row>
    <row r="1424" spans="2:5" ht="15" x14ac:dyDescent="0.2">
      <c r="B1424" s="8"/>
      <c r="C1424" s="16" t="s">
        <v>10</v>
      </c>
      <c r="D1424" s="17">
        <v>246.26759999999999</v>
      </c>
      <c r="E1424" s="28"/>
    </row>
    <row r="1425" spans="2:5" ht="15" x14ac:dyDescent="0.2">
      <c r="B1425" s="8"/>
      <c r="C1425" s="19" t="s">
        <v>11</v>
      </c>
      <c r="D1425" s="18">
        <v>51.279899999999998</v>
      </c>
      <c r="E1425" s="28"/>
    </row>
    <row r="1426" spans="2:5" ht="15" x14ac:dyDescent="0.2">
      <c r="B1426" s="8"/>
      <c r="C1426" s="19" t="s">
        <v>12</v>
      </c>
      <c r="D1426" s="18">
        <v>137.13435999999999</v>
      </c>
      <c r="E1426" s="28"/>
    </row>
    <row r="1427" spans="2:5" ht="15" x14ac:dyDescent="0.2">
      <c r="B1427" s="8"/>
      <c r="C1427" s="11" t="s">
        <v>2</v>
      </c>
      <c r="D1427" s="10">
        <v>23.2425</v>
      </c>
      <c r="E1427" s="28"/>
    </row>
    <row r="1428" spans="2:5" ht="15" x14ac:dyDescent="0.2">
      <c r="B1428" s="8"/>
      <c r="C1428" s="19" t="s">
        <v>15</v>
      </c>
      <c r="D1428" s="18">
        <v>0.32267000000000001</v>
      </c>
      <c r="E1428" s="28"/>
    </row>
    <row r="1429" spans="2:5" ht="15" x14ac:dyDescent="0.2">
      <c r="B1429" s="8"/>
      <c r="C1429" s="19" t="s">
        <v>16</v>
      </c>
      <c r="D1429" s="18">
        <v>34.288170000000001</v>
      </c>
      <c r="E1429" s="28"/>
    </row>
    <row r="1430" spans="2:5" ht="15" x14ac:dyDescent="0.2">
      <c r="B1430" s="8"/>
      <c r="C1430" s="24" t="s">
        <v>17</v>
      </c>
      <c r="D1430" s="17">
        <v>1.5549999999999999</v>
      </c>
      <c r="E1430" s="28"/>
    </row>
    <row r="1431" spans="2:5" ht="15" x14ac:dyDescent="0.2">
      <c r="B1431" s="8"/>
      <c r="C1431" s="13" t="s">
        <v>24</v>
      </c>
      <c r="D1431" s="18">
        <v>233.02500000000001</v>
      </c>
      <c r="E1431" s="28"/>
    </row>
    <row r="1432" spans="2:5" ht="15" x14ac:dyDescent="0.2">
      <c r="B1432" s="8"/>
      <c r="C1432" s="20" t="s">
        <v>0</v>
      </c>
      <c r="D1432" s="10">
        <v>233.02500000000001</v>
      </c>
      <c r="E1432" s="28"/>
    </row>
    <row r="1433" spans="2:5" ht="15" x14ac:dyDescent="0.2">
      <c r="B1433" s="8"/>
      <c r="C1433" s="13" t="s">
        <v>26</v>
      </c>
      <c r="D1433" s="18">
        <v>247.82259999999999</v>
      </c>
      <c r="E1433" s="28"/>
    </row>
    <row r="1434" spans="2:5" ht="15" x14ac:dyDescent="0.2">
      <c r="B1434" s="8"/>
      <c r="C1434" s="25" t="s">
        <v>10</v>
      </c>
      <c r="D1434" s="17">
        <v>246.26759999999999</v>
      </c>
      <c r="E1434" s="28"/>
    </row>
    <row r="1435" spans="2:5" ht="15" x14ac:dyDescent="0.2">
      <c r="B1435" s="8"/>
      <c r="C1435" s="25" t="s">
        <v>17</v>
      </c>
      <c r="D1435" s="17">
        <v>1.5549999999999999</v>
      </c>
      <c r="E1435" s="28"/>
    </row>
    <row r="1436" spans="2:5" ht="15" x14ac:dyDescent="0.2">
      <c r="B1436" s="8"/>
      <c r="C1436" s="27" t="s">
        <v>28</v>
      </c>
      <c r="D1436" s="23">
        <v>-14.797599999999999</v>
      </c>
      <c r="E1436" s="28"/>
    </row>
    <row r="1437" spans="2:5" ht="15" x14ac:dyDescent="0.2">
      <c r="B1437" s="8"/>
      <c r="C1437" s="27" t="s">
        <v>29</v>
      </c>
      <c r="D1437" s="23">
        <v>1651.0633399999999</v>
      </c>
      <c r="E1437" s="28"/>
    </row>
    <row r="1438" spans="2:5" ht="15" x14ac:dyDescent="0.2">
      <c r="B1438" s="8"/>
      <c r="C1438" s="27" t="s">
        <v>30</v>
      </c>
      <c r="D1438" s="23">
        <v>1636.2657400000001</v>
      </c>
      <c r="E1438" s="28"/>
    </row>
    <row r="1439" spans="2:5" ht="15" x14ac:dyDescent="0.2">
      <c r="B1439" s="8"/>
      <c r="C1439" s="13" t="s">
        <v>32</v>
      </c>
      <c r="D1439" s="7">
        <v>417</v>
      </c>
      <c r="E1439" s="28"/>
    </row>
    <row r="1440" spans="2:5" ht="15" x14ac:dyDescent="0.2">
      <c r="B1440" s="8"/>
      <c r="C1440" s="15" t="s">
        <v>33</v>
      </c>
      <c r="D1440" s="7">
        <v>24</v>
      </c>
      <c r="E1440" s="28"/>
    </row>
    <row r="1441" spans="2:5" ht="15" x14ac:dyDescent="0.2">
      <c r="B1441" s="8"/>
      <c r="C1441" s="15" t="s">
        <v>34</v>
      </c>
      <c r="D1441" s="7">
        <v>393</v>
      </c>
      <c r="E1441" s="28"/>
    </row>
    <row r="1442" spans="2:5" ht="15" x14ac:dyDescent="0.2">
      <c r="B1442" s="8"/>
      <c r="C1442" s="224" t="s">
        <v>112</v>
      </c>
      <c r="D1442" s="225"/>
      <c r="E1442" s="28"/>
    </row>
    <row r="1443" spans="2:5" ht="15" x14ac:dyDescent="0.2">
      <c r="B1443" s="8"/>
      <c r="C1443" s="9" t="s">
        <v>0</v>
      </c>
      <c r="D1443" s="10">
        <v>1125.05692</v>
      </c>
      <c r="E1443" s="28"/>
    </row>
    <row r="1444" spans="2:5" ht="15" x14ac:dyDescent="0.2">
      <c r="B1444" s="8"/>
      <c r="C1444" s="11" t="s">
        <v>2</v>
      </c>
      <c r="D1444" s="10">
        <v>51.1</v>
      </c>
      <c r="E1444" s="28"/>
    </row>
    <row r="1445" spans="2:5" ht="15" x14ac:dyDescent="0.2">
      <c r="B1445" s="8"/>
      <c r="C1445" s="11" t="s">
        <v>3</v>
      </c>
      <c r="D1445" s="10">
        <v>1073.9569200000001</v>
      </c>
      <c r="E1445" s="28"/>
    </row>
    <row r="1446" spans="2:5" ht="15" x14ac:dyDescent="0.2">
      <c r="B1446" s="8"/>
      <c r="C1446" s="16" t="s">
        <v>10</v>
      </c>
      <c r="D1446" s="17">
        <v>1481.0152599999999</v>
      </c>
      <c r="E1446" s="28"/>
    </row>
    <row r="1447" spans="2:5" ht="15" x14ac:dyDescent="0.2">
      <c r="B1447" s="8"/>
      <c r="C1447" s="19" t="s">
        <v>11</v>
      </c>
      <c r="D1447" s="18">
        <v>1027.33754</v>
      </c>
      <c r="E1447" s="28"/>
    </row>
    <row r="1448" spans="2:5" ht="15" x14ac:dyDescent="0.2">
      <c r="B1448" s="8"/>
      <c r="C1448" s="19" t="s">
        <v>12</v>
      </c>
      <c r="D1448" s="18">
        <v>442.18590999999998</v>
      </c>
      <c r="E1448" s="28"/>
    </row>
    <row r="1449" spans="2:5" ht="15" x14ac:dyDescent="0.2">
      <c r="B1449" s="8"/>
      <c r="C1449" s="19" t="s">
        <v>16</v>
      </c>
      <c r="D1449" s="18">
        <v>11.491809999999999</v>
      </c>
      <c r="E1449" s="28"/>
    </row>
    <row r="1450" spans="2:5" ht="15" x14ac:dyDescent="0.2">
      <c r="B1450" s="8"/>
      <c r="C1450" s="24" t="s">
        <v>17</v>
      </c>
      <c r="D1450" s="17">
        <v>101.06113999999999</v>
      </c>
      <c r="E1450" s="28"/>
    </row>
    <row r="1451" spans="2:5" ht="15" x14ac:dyDescent="0.2">
      <c r="B1451" s="8"/>
      <c r="C1451" s="13" t="s">
        <v>24</v>
      </c>
      <c r="D1451" s="18">
        <v>1125.05692</v>
      </c>
      <c r="E1451" s="28"/>
    </row>
    <row r="1452" spans="2:5" ht="15" x14ac:dyDescent="0.2">
      <c r="B1452" s="8"/>
      <c r="C1452" s="20" t="s">
        <v>0</v>
      </c>
      <c r="D1452" s="10">
        <v>1125.05692</v>
      </c>
      <c r="E1452" s="28"/>
    </row>
    <row r="1453" spans="2:5" ht="15" x14ac:dyDescent="0.2">
      <c r="B1453" s="8"/>
      <c r="C1453" s="13" t="s">
        <v>26</v>
      </c>
      <c r="D1453" s="18">
        <v>1582.0763999999999</v>
      </c>
      <c r="E1453" s="28"/>
    </row>
    <row r="1454" spans="2:5" ht="15" x14ac:dyDescent="0.2">
      <c r="B1454" s="8"/>
      <c r="C1454" s="25" t="s">
        <v>10</v>
      </c>
      <c r="D1454" s="17">
        <v>1481.0152599999999</v>
      </c>
      <c r="E1454" s="28"/>
    </row>
    <row r="1455" spans="2:5" ht="15" x14ac:dyDescent="0.2">
      <c r="B1455" s="8"/>
      <c r="C1455" s="25" t="s">
        <v>17</v>
      </c>
      <c r="D1455" s="17">
        <v>101.06113999999999</v>
      </c>
      <c r="E1455" s="28"/>
    </row>
    <row r="1456" spans="2:5" ht="15" x14ac:dyDescent="0.2">
      <c r="B1456" s="8"/>
      <c r="C1456" s="27" t="s">
        <v>28</v>
      </c>
      <c r="D1456" s="23">
        <v>-457.01947999999999</v>
      </c>
      <c r="E1456" s="28"/>
    </row>
    <row r="1457" spans="2:7" ht="15" x14ac:dyDescent="0.2">
      <c r="B1457" s="8"/>
      <c r="C1457" s="27" t="s">
        <v>29</v>
      </c>
      <c r="D1457" s="23">
        <v>3948.3710999999998</v>
      </c>
      <c r="E1457" s="28"/>
      <c r="G1457" s="3">
        <f>F1457-D1457</f>
        <v>-3948.3710999999998</v>
      </c>
    </row>
    <row r="1458" spans="2:7" ht="15" x14ac:dyDescent="0.2">
      <c r="B1458" s="8"/>
      <c r="C1458" s="27" t="s">
        <v>30</v>
      </c>
      <c r="D1458" s="23">
        <v>3491.3516199999999</v>
      </c>
      <c r="E1458" s="28"/>
    </row>
    <row r="1459" spans="2:7" ht="15" x14ac:dyDescent="0.2">
      <c r="B1459" s="8"/>
      <c r="C1459" s="13" t="s">
        <v>32</v>
      </c>
      <c r="D1459" s="7">
        <v>550</v>
      </c>
      <c r="E1459" s="28"/>
    </row>
    <row r="1460" spans="2:7" ht="15" x14ac:dyDescent="0.2">
      <c r="B1460" s="8"/>
      <c r="C1460" s="15" t="s">
        <v>33</v>
      </c>
      <c r="D1460" s="7">
        <v>370</v>
      </c>
      <c r="E1460" s="28"/>
    </row>
    <row r="1461" spans="2:7" ht="15" x14ac:dyDescent="0.2">
      <c r="B1461" s="8"/>
      <c r="C1461" s="15" t="s">
        <v>34</v>
      </c>
      <c r="D1461" s="7">
        <v>180</v>
      </c>
      <c r="E1461" s="28"/>
    </row>
    <row r="1462" spans="2:7" ht="15" x14ac:dyDescent="0.2">
      <c r="B1462" s="8"/>
      <c r="C1462" s="224" t="s">
        <v>113</v>
      </c>
      <c r="D1462" s="225"/>
      <c r="E1462" s="28"/>
    </row>
    <row r="1463" spans="2:7" ht="15" x14ac:dyDescent="0.2">
      <c r="B1463" s="8"/>
      <c r="C1463" s="9" t="s">
        <v>0</v>
      </c>
      <c r="D1463" s="10">
        <v>301.62691000000001</v>
      </c>
      <c r="E1463" s="28"/>
    </row>
    <row r="1464" spans="2:7" ht="15" x14ac:dyDescent="0.2">
      <c r="B1464" s="8"/>
      <c r="C1464" s="11" t="s">
        <v>2</v>
      </c>
      <c r="D1464" s="10">
        <v>246.35379</v>
      </c>
      <c r="E1464" s="28"/>
    </row>
    <row r="1465" spans="2:7" ht="15" x14ac:dyDescent="0.2">
      <c r="B1465" s="8"/>
      <c r="C1465" s="11" t="s">
        <v>3</v>
      </c>
      <c r="D1465" s="10">
        <v>55.273119999999999</v>
      </c>
      <c r="E1465" s="28"/>
    </row>
    <row r="1466" spans="2:7" ht="15" x14ac:dyDescent="0.2">
      <c r="B1466" s="8"/>
      <c r="C1466" s="16" t="s">
        <v>10</v>
      </c>
      <c r="D1466" s="17">
        <v>336.0231</v>
      </c>
      <c r="E1466" s="28"/>
    </row>
    <row r="1467" spans="2:7" ht="15" x14ac:dyDescent="0.2">
      <c r="B1467" s="8"/>
      <c r="C1467" s="19" t="s">
        <v>11</v>
      </c>
      <c r="D1467" s="18">
        <v>272.95454000000001</v>
      </c>
      <c r="E1467" s="28"/>
    </row>
    <row r="1468" spans="2:7" ht="15" x14ac:dyDescent="0.2">
      <c r="B1468" s="8"/>
      <c r="C1468" s="19" t="s">
        <v>12</v>
      </c>
      <c r="D1468" s="18">
        <v>62.882110000000004</v>
      </c>
      <c r="E1468" s="28"/>
    </row>
    <row r="1469" spans="2:7" ht="15" x14ac:dyDescent="0.2">
      <c r="B1469" s="8"/>
      <c r="C1469" s="19" t="s">
        <v>16</v>
      </c>
      <c r="D1469" s="18">
        <v>0.18645</v>
      </c>
      <c r="E1469" s="28"/>
    </row>
    <row r="1470" spans="2:7" ht="15" x14ac:dyDescent="0.2">
      <c r="B1470" s="8"/>
      <c r="C1470" s="24" t="s">
        <v>17</v>
      </c>
      <c r="D1470" s="17">
        <v>53.887</v>
      </c>
      <c r="E1470" s="28"/>
    </row>
    <row r="1471" spans="2:7" ht="15" x14ac:dyDescent="0.2">
      <c r="B1471" s="8"/>
      <c r="C1471" s="13" t="s">
        <v>24</v>
      </c>
      <c r="D1471" s="18">
        <v>301.62691000000001</v>
      </c>
      <c r="E1471" s="28"/>
    </row>
    <row r="1472" spans="2:7" ht="15" x14ac:dyDescent="0.2">
      <c r="B1472" s="8"/>
      <c r="C1472" s="20" t="s">
        <v>0</v>
      </c>
      <c r="D1472" s="10">
        <v>301.62691000000001</v>
      </c>
      <c r="E1472" s="28"/>
    </row>
    <row r="1473" spans="2:5" ht="15" x14ac:dyDescent="0.2">
      <c r="B1473" s="8"/>
      <c r="C1473" s="13" t="s">
        <v>26</v>
      </c>
      <c r="D1473" s="18">
        <v>389.9101</v>
      </c>
      <c r="E1473" s="28"/>
    </row>
    <row r="1474" spans="2:5" ht="15" x14ac:dyDescent="0.2">
      <c r="B1474" s="8"/>
      <c r="C1474" s="25" t="s">
        <v>10</v>
      </c>
      <c r="D1474" s="17">
        <v>336.0231</v>
      </c>
      <c r="E1474" s="28"/>
    </row>
    <row r="1475" spans="2:5" ht="15" x14ac:dyDescent="0.2">
      <c r="B1475" s="8"/>
      <c r="C1475" s="25" t="s">
        <v>17</v>
      </c>
      <c r="D1475" s="17">
        <v>53.887</v>
      </c>
      <c r="E1475" s="28"/>
    </row>
    <row r="1476" spans="2:5" ht="15" x14ac:dyDescent="0.2">
      <c r="B1476" s="8"/>
      <c r="C1476" s="27" t="s">
        <v>28</v>
      </c>
      <c r="D1476" s="23">
        <v>-88.283190000000005</v>
      </c>
      <c r="E1476" s="28"/>
    </row>
    <row r="1477" spans="2:5" ht="15" x14ac:dyDescent="0.2">
      <c r="B1477" s="8"/>
      <c r="C1477" s="27" t="s">
        <v>29</v>
      </c>
      <c r="D1477" s="23">
        <v>135.93635</v>
      </c>
      <c r="E1477" s="28"/>
    </row>
    <row r="1478" spans="2:5" ht="15" x14ac:dyDescent="0.2">
      <c r="B1478" s="8"/>
      <c r="C1478" s="27" t="s">
        <v>30</v>
      </c>
      <c r="D1478" s="23">
        <v>47.65316</v>
      </c>
      <c r="E1478" s="28"/>
    </row>
    <row r="1479" spans="2:5" ht="15" x14ac:dyDescent="0.2">
      <c r="B1479" s="8"/>
      <c r="C1479" s="13" t="s">
        <v>32</v>
      </c>
      <c r="D1479" s="7">
        <v>190</v>
      </c>
      <c r="E1479" s="28"/>
    </row>
    <row r="1480" spans="2:5" ht="15" x14ac:dyDescent="0.2">
      <c r="B1480" s="8"/>
      <c r="C1480" s="15" t="s">
        <v>33</v>
      </c>
      <c r="D1480" s="7">
        <v>131</v>
      </c>
      <c r="E1480" s="28"/>
    </row>
    <row r="1481" spans="2:5" ht="15" x14ac:dyDescent="0.2">
      <c r="B1481" s="8"/>
      <c r="C1481" s="15" t="s">
        <v>34</v>
      </c>
      <c r="D1481" s="7">
        <v>59</v>
      </c>
      <c r="E1481" s="28"/>
    </row>
    <row r="1482" spans="2:5" ht="15" x14ac:dyDescent="0.2">
      <c r="B1482" s="8"/>
      <c r="C1482" s="224" t="s">
        <v>114</v>
      </c>
      <c r="D1482" s="225"/>
      <c r="E1482" s="28"/>
    </row>
    <row r="1483" spans="2:5" ht="15" x14ac:dyDescent="0.2">
      <c r="B1483" s="8"/>
      <c r="C1483" s="9" t="s">
        <v>0</v>
      </c>
      <c r="D1483" s="10">
        <v>13932.50757</v>
      </c>
      <c r="E1483" s="28"/>
    </row>
    <row r="1484" spans="2:5" ht="15" x14ac:dyDescent="0.2">
      <c r="B1484" s="8"/>
      <c r="C1484" s="11" t="s">
        <v>2</v>
      </c>
      <c r="D1484" s="10">
        <v>934.16106000000002</v>
      </c>
      <c r="E1484" s="28"/>
    </row>
    <row r="1485" spans="2:5" ht="15" x14ac:dyDescent="0.2">
      <c r="B1485" s="8"/>
      <c r="C1485" s="11" t="s">
        <v>3</v>
      </c>
      <c r="D1485" s="10">
        <v>12998.346509999999</v>
      </c>
      <c r="E1485" s="28"/>
    </row>
    <row r="1486" spans="2:5" ht="15" x14ac:dyDescent="0.2">
      <c r="B1486" s="8"/>
      <c r="C1486" s="16" t="s">
        <v>10</v>
      </c>
      <c r="D1486" s="17">
        <v>12996.090529999999</v>
      </c>
      <c r="E1486" s="28"/>
    </row>
    <row r="1487" spans="2:5" ht="15" x14ac:dyDescent="0.2">
      <c r="B1487" s="8"/>
      <c r="C1487" s="19" t="s">
        <v>11</v>
      </c>
      <c r="D1487" s="18">
        <v>7330.0881799999997</v>
      </c>
      <c r="E1487" s="28"/>
    </row>
    <row r="1488" spans="2:5" ht="15" x14ac:dyDescent="0.2">
      <c r="B1488" s="8"/>
      <c r="C1488" s="19" t="s">
        <v>12</v>
      </c>
      <c r="D1488" s="18">
        <v>4913.1088899999995</v>
      </c>
      <c r="E1488" s="28"/>
    </row>
    <row r="1489" spans="2:5" ht="15" x14ac:dyDescent="0.2">
      <c r="B1489" s="8"/>
      <c r="C1489" s="11" t="s">
        <v>2</v>
      </c>
      <c r="D1489" s="10">
        <v>1.9201900000000001</v>
      </c>
      <c r="E1489" s="28"/>
    </row>
    <row r="1490" spans="2:5" ht="15" x14ac:dyDescent="0.2">
      <c r="B1490" s="8"/>
      <c r="C1490" s="19" t="s">
        <v>15</v>
      </c>
      <c r="D1490" s="18">
        <v>8.1809999999999992</v>
      </c>
      <c r="E1490" s="28"/>
    </row>
    <row r="1491" spans="2:5" ht="15" x14ac:dyDescent="0.2">
      <c r="B1491" s="8"/>
      <c r="C1491" s="19" t="s">
        <v>16</v>
      </c>
      <c r="D1491" s="18">
        <v>742.79227000000003</v>
      </c>
      <c r="E1491" s="28"/>
    </row>
    <row r="1492" spans="2:5" ht="15" x14ac:dyDescent="0.2">
      <c r="B1492" s="8"/>
      <c r="C1492" s="24" t="s">
        <v>17</v>
      </c>
      <c r="D1492" s="17">
        <v>813.70275000000004</v>
      </c>
      <c r="E1492" s="28"/>
    </row>
    <row r="1493" spans="2:5" ht="15" x14ac:dyDescent="0.2">
      <c r="B1493" s="8"/>
      <c r="C1493" s="13" t="s">
        <v>24</v>
      </c>
      <c r="D1493" s="18">
        <v>13932.50757</v>
      </c>
      <c r="E1493" s="28"/>
    </row>
    <row r="1494" spans="2:5" ht="15" x14ac:dyDescent="0.2">
      <c r="B1494" s="8"/>
      <c r="C1494" s="20" t="s">
        <v>0</v>
      </c>
      <c r="D1494" s="10">
        <v>13932.50757</v>
      </c>
      <c r="E1494" s="28"/>
    </row>
    <row r="1495" spans="2:5" ht="15" x14ac:dyDescent="0.2">
      <c r="B1495" s="8"/>
      <c r="C1495" s="13" t="s">
        <v>26</v>
      </c>
      <c r="D1495" s="18">
        <v>13809.79328</v>
      </c>
      <c r="E1495" s="28"/>
    </row>
    <row r="1496" spans="2:5" ht="15" x14ac:dyDescent="0.2">
      <c r="B1496" s="8"/>
      <c r="C1496" s="25" t="s">
        <v>10</v>
      </c>
      <c r="D1496" s="17">
        <v>12996.090529999999</v>
      </c>
      <c r="E1496" s="28"/>
    </row>
    <row r="1497" spans="2:5" ht="15" x14ac:dyDescent="0.2">
      <c r="B1497" s="8"/>
      <c r="C1497" s="25" t="s">
        <v>17</v>
      </c>
      <c r="D1497" s="17">
        <v>813.70275000000004</v>
      </c>
      <c r="E1497" s="28"/>
    </row>
    <row r="1498" spans="2:5" ht="15" x14ac:dyDescent="0.2">
      <c r="B1498" s="8"/>
      <c r="C1498" s="27" t="s">
        <v>28</v>
      </c>
      <c r="D1498" s="23">
        <v>122.71429000000001</v>
      </c>
      <c r="E1498" s="28"/>
    </row>
    <row r="1499" spans="2:5" ht="15" x14ac:dyDescent="0.2">
      <c r="B1499" s="8"/>
      <c r="C1499" s="27" t="s">
        <v>29</v>
      </c>
      <c r="D1499" s="23">
        <v>1181.6772800000001</v>
      </c>
      <c r="E1499" s="28"/>
    </row>
    <row r="1500" spans="2:5" ht="15" x14ac:dyDescent="0.2">
      <c r="B1500" s="8"/>
      <c r="C1500" s="27" t="s">
        <v>30</v>
      </c>
      <c r="D1500" s="23">
        <v>1304.39157</v>
      </c>
      <c r="E1500" s="28"/>
    </row>
    <row r="1501" spans="2:5" ht="15" x14ac:dyDescent="0.2">
      <c r="B1501" s="8"/>
      <c r="C1501" s="13" t="s">
        <v>32</v>
      </c>
      <c r="D1501" s="7">
        <v>4096</v>
      </c>
      <c r="E1501" s="28"/>
    </row>
    <row r="1502" spans="2:5" ht="15" x14ac:dyDescent="0.2">
      <c r="B1502" s="8"/>
      <c r="C1502" s="15" t="s">
        <v>33</v>
      </c>
      <c r="D1502" s="7">
        <v>2959</v>
      </c>
      <c r="E1502" s="28"/>
    </row>
    <row r="1503" spans="2:5" ht="15" x14ac:dyDescent="0.2">
      <c r="B1503" s="8"/>
      <c r="C1503" s="15" t="s">
        <v>34</v>
      </c>
      <c r="D1503" s="7">
        <v>1137</v>
      </c>
      <c r="E1503" s="28"/>
    </row>
    <row r="1504" spans="2:5" ht="15" x14ac:dyDescent="0.2">
      <c r="B1504" s="8"/>
      <c r="C1504" s="224" t="s">
        <v>115</v>
      </c>
      <c r="D1504" s="225"/>
      <c r="E1504" s="28"/>
    </row>
    <row r="1505" spans="2:5" ht="15" x14ac:dyDescent="0.2">
      <c r="B1505" s="8"/>
      <c r="C1505" s="9" t="s">
        <v>0</v>
      </c>
      <c r="D1505" s="10">
        <v>4935.72588</v>
      </c>
      <c r="E1505" s="28"/>
    </row>
    <row r="1506" spans="2:5" ht="15" x14ac:dyDescent="0.2">
      <c r="B1506" s="8"/>
      <c r="C1506" s="11" t="s">
        <v>2</v>
      </c>
      <c r="D1506" s="10">
        <v>805.12900999999999</v>
      </c>
      <c r="E1506" s="28"/>
    </row>
    <row r="1507" spans="2:5" ht="15" x14ac:dyDescent="0.2">
      <c r="B1507" s="8"/>
      <c r="C1507" s="11" t="s">
        <v>3</v>
      </c>
      <c r="D1507" s="10">
        <v>4130.5968700000003</v>
      </c>
      <c r="E1507" s="28"/>
    </row>
    <row r="1508" spans="2:5" ht="15" x14ac:dyDescent="0.2">
      <c r="B1508" s="8"/>
      <c r="C1508" s="16" t="s">
        <v>10</v>
      </c>
      <c r="D1508" s="17">
        <v>5132.7583100000011</v>
      </c>
      <c r="E1508" s="28"/>
    </row>
    <row r="1509" spans="2:5" ht="15" x14ac:dyDescent="0.2">
      <c r="B1509" s="8"/>
      <c r="C1509" s="19" t="s">
        <v>11</v>
      </c>
      <c r="D1509" s="18">
        <v>3703.61715</v>
      </c>
      <c r="E1509" s="28"/>
    </row>
    <row r="1510" spans="2:5" ht="15" x14ac:dyDescent="0.2">
      <c r="B1510" s="8"/>
      <c r="C1510" s="19" t="s">
        <v>12</v>
      </c>
      <c r="D1510" s="18">
        <v>1150.18562</v>
      </c>
      <c r="E1510" s="28"/>
    </row>
    <row r="1511" spans="2:5" ht="15" x14ac:dyDescent="0.2">
      <c r="B1511" s="8"/>
      <c r="C1511" s="11" t="s">
        <v>2</v>
      </c>
      <c r="D1511" s="10">
        <v>6.4369199999999998</v>
      </c>
      <c r="E1511" s="28"/>
    </row>
    <row r="1512" spans="2:5" ht="15" x14ac:dyDescent="0.2">
      <c r="B1512" s="8"/>
      <c r="C1512" s="19" t="s">
        <v>15</v>
      </c>
      <c r="D1512" s="18">
        <v>25.154869999999999</v>
      </c>
      <c r="E1512" s="28"/>
    </row>
    <row r="1513" spans="2:5" ht="15" x14ac:dyDescent="0.2">
      <c r="B1513" s="8"/>
      <c r="C1513" s="19" t="s">
        <v>16</v>
      </c>
      <c r="D1513" s="18">
        <v>247.36375000000001</v>
      </c>
      <c r="E1513" s="28"/>
    </row>
    <row r="1514" spans="2:5" ht="15" x14ac:dyDescent="0.2">
      <c r="B1514" s="8"/>
      <c r="C1514" s="24" t="s">
        <v>17</v>
      </c>
      <c r="D1514" s="17">
        <v>114.90101</v>
      </c>
      <c r="E1514" s="28"/>
    </row>
    <row r="1515" spans="2:5" ht="15" x14ac:dyDescent="0.2">
      <c r="B1515" s="8"/>
      <c r="C1515" s="13" t="s">
        <v>24</v>
      </c>
      <c r="D1515" s="18">
        <v>4935.72588</v>
      </c>
      <c r="E1515" s="28"/>
    </row>
    <row r="1516" spans="2:5" ht="15" x14ac:dyDescent="0.2">
      <c r="B1516" s="8"/>
      <c r="C1516" s="20" t="s">
        <v>0</v>
      </c>
      <c r="D1516" s="10">
        <v>4935.72588</v>
      </c>
      <c r="E1516" s="28"/>
    </row>
    <row r="1517" spans="2:5" ht="15" x14ac:dyDescent="0.2">
      <c r="B1517" s="8"/>
      <c r="C1517" s="13" t="s">
        <v>26</v>
      </c>
      <c r="D1517" s="18">
        <v>5247.6593199999998</v>
      </c>
      <c r="E1517" s="28"/>
    </row>
    <row r="1518" spans="2:5" ht="15" x14ac:dyDescent="0.2">
      <c r="B1518" s="8"/>
      <c r="C1518" s="25" t="s">
        <v>10</v>
      </c>
      <c r="D1518" s="17">
        <v>5132.7583100000002</v>
      </c>
      <c r="E1518" s="28"/>
    </row>
    <row r="1519" spans="2:5" ht="15" x14ac:dyDescent="0.2">
      <c r="B1519" s="8"/>
      <c r="C1519" s="25" t="s">
        <v>17</v>
      </c>
      <c r="D1519" s="17">
        <v>114.90101</v>
      </c>
      <c r="E1519" s="28"/>
    </row>
    <row r="1520" spans="2:5" ht="15" x14ac:dyDescent="0.2">
      <c r="B1520" s="8"/>
      <c r="C1520" s="27" t="s">
        <v>28</v>
      </c>
      <c r="D1520" s="23">
        <v>-311.93344000000002</v>
      </c>
      <c r="E1520" s="28"/>
    </row>
    <row r="1521" spans="2:5" ht="15" x14ac:dyDescent="0.2">
      <c r="B1521" s="8"/>
      <c r="C1521" s="27" t="s">
        <v>29</v>
      </c>
      <c r="D1521" s="23">
        <v>7811.9853400000002</v>
      </c>
      <c r="E1521" s="28"/>
    </row>
    <row r="1522" spans="2:5" ht="15" x14ac:dyDescent="0.2">
      <c r="B1522" s="8"/>
      <c r="C1522" s="27" t="s">
        <v>30</v>
      </c>
      <c r="D1522" s="23">
        <v>7500.0519000000004</v>
      </c>
      <c r="E1522" s="28"/>
    </row>
    <row r="1523" spans="2:5" ht="15" x14ac:dyDescent="0.2">
      <c r="B1523" s="8"/>
      <c r="C1523" s="13" t="s">
        <v>32</v>
      </c>
      <c r="D1523" s="7">
        <v>1183</v>
      </c>
      <c r="E1523" s="28"/>
    </row>
    <row r="1524" spans="2:5" ht="15" x14ac:dyDescent="0.2">
      <c r="B1524" s="8"/>
      <c r="C1524" s="15" t="s">
        <v>33</v>
      </c>
      <c r="D1524" s="7">
        <v>688</v>
      </c>
      <c r="E1524" s="28"/>
    </row>
    <row r="1525" spans="2:5" ht="15" x14ac:dyDescent="0.2">
      <c r="B1525" s="8"/>
      <c r="C1525" s="15" t="s">
        <v>34</v>
      </c>
      <c r="D1525" s="7">
        <v>495</v>
      </c>
      <c r="E1525" s="28"/>
    </row>
    <row r="1526" spans="2:5" ht="15" x14ac:dyDescent="0.2">
      <c r="B1526" s="8"/>
      <c r="C1526" s="224" t="s">
        <v>116</v>
      </c>
      <c r="D1526" s="225"/>
      <c r="E1526" s="28"/>
    </row>
    <row r="1527" spans="2:5" ht="15" x14ac:dyDescent="0.2">
      <c r="B1527" s="8"/>
      <c r="C1527" s="9" t="s">
        <v>0</v>
      </c>
      <c r="D1527" s="10">
        <v>280.68018000000001</v>
      </c>
      <c r="E1527" s="28"/>
    </row>
    <row r="1528" spans="2:5" ht="15" x14ac:dyDescent="0.2">
      <c r="B1528" s="8"/>
      <c r="C1528" s="11" t="s">
        <v>2</v>
      </c>
      <c r="D1528" s="10">
        <v>60</v>
      </c>
      <c r="E1528" s="28"/>
    </row>
    <row r="1529" spans="2:5" ht="15" x14ac:dyDescent="0.2">
      <c r="B1529" s="8"/>
      <c r="C1529" s="11" t="s">
        <v>3</v>
      </c>
      <c r="D1529" s="10">
        <v>220.68018000000001</v>
      </c>
      <c r="E1529" s="28"/>
    </row>
    <row r="1530" spans="2:5" ht="15" x14ac:dyDescent="0.2">
      <c r="B1530" s="8"/>
      <c r="C1530" s="16" t="s">
        <v>10</v>
      </c>
      <c r="D1530" s="17">
        <v>321.83124999999995</v>
      </c>
      <c r="E1530" s="28"/>
    </row>
    <row r="1531" spans="2:5" ht="15" x14ac:dyDescent="0.2">
      <c r="B1531" s="8"/>
      <c r="C1531" s="19" t="s">
        <v>11</v>
      </c>
      <c r="D1531" s="18">
        <v>124.55861</v>
      </c>
      <c r="E1531" s="28"/>
    </row>
    <row r="1532" spans="2:5" ht="15" x14ac:dyDescent="0.2">
      <c r="B1532" s="8"/>
      <c r="C1532" s="19" t="s">
        <v>12</v>
      </c>
      <c r="D1532" s="18">
        <v>174.58359999999999</v>
      </c>
      <c r="E1532" s="28"/>
    </row>
    <row r="1533" spans="2:5" ht="15" x14ac:dyDescent="0.2">
      <c r="B1533" s="8"/>
      <c r="C1533" s="11" t="s">
        <v>2</v>
      </c>
      <c r="D1533" s="10">
        <v>0.65903999999999996</v>
      </c>
      <c r="E1533" s="28"/>
    </row>
    <row r="1534" spans="2:5" ht="15" x14ac:dyDescent="0.2">
      <c r="B1534" s="8"/>
      <c r="C1534" s="19" t="s">
        <v>16</v>
      </c>
      <c r="D1534" s="18">
        <v>22.03</v>
      </c>
      <c r="E1534" s="28"/>
    </row>
    <row r="1535" spans="2:5" ht="15" x14ac:dyDescent="0.2">
      <c r="B1535" s="8"/>
      <c r="C1535" s="24" t="s">
        <v>17</v>
      </c>
      <c r="D1535" s="17">
        <v>3.3264999999999998</v>
      </c>
      <c r="E1535" s="28"/>
    </row>
    <row r="1536" spans="2:5" ht="15" x14ac:dyDescent="0.2">
      <c r="B1536" s="8"/>
      <c r="C1536" s="13" t="s">
        <v>24</v>
      </c>
      <c r="D1536" s="18">
        <v>280.68018000000001</v>
      </c>
      <c r="E1536" s="28"/>
    </row>
    <row r="1537" spans="2:5" ht="15" x14ac:dyDescent="0.2">
      <c r="B1537" s="8"/>
      <c r="C1537" s="20" t="s">
        <v>0</v>
      </c>
      <c r="D1537" s="10">
        <v>280.68018000000001</v>
      </c>
      <c r="E1537" s="28"/>
    </row>
    <row r="1538" spans="2:5" ht="15" x14ac:dyDescent="0.2">
      <c r="B1538" s="8"/>
      <c r="C1538" s="13" t="s">
        <v>26</v>
      </c>
      <c r="D1538" s="18">
        <v>325.15775000000002</v>
      </c>
      <c r="E1538" s="28"/>
    </row>
    <row r="1539" spans="2:5" ht="15" x14ac:dyDescent="0.2">
      <c r="B1539" s="8"/>
      <c r="C1539" s="25" t="s">
        <v>10</v>
      </c>
      <c r="D1539" s="17">
        <v>321.83125000000001</v>
      </c>
      <c r="E1539" s="28"/>
    </row>
    <row r="1540" spans="2:5" ht="15" x14ac:dyDescent="0.2">
      <c r="B1540" s="8"/>
      <c r="C1540" s="25" t="s">
        <v>17</v>
      </c>
      <c r="D1540" s="17">
        <v>3.3264999999999998</v>
      </c>
      <c r="E1540" s="28"/>
    </row>
    <row r="1541" spans="2:5" ht="15" x14ac:dyDescent="0.2">
      <c r="B1541" s="8"/>
      <c r="C1541" s="27" t="s">
        <v>28</v>
      </c>
      <c r="D1541" s="23">
        <v>-44.47757</v>
      </c>
      <c r="E1541" s="28"/>
    </row>
    <row r="1542" spans="2:5" ht="15" x14ac:dyDescent="0.2">
      <c r="B1542" s="8"/>
      <c r="C1542" s="27" t="s">
        <v>29</v>
      </c>
      <c r="D1542" s="23">
        <v>195.66847999999999</v>
      </c>
      <c r="E1542" s="28"/>
    </row>
    <row r="1543" spans="2:5" ht="15" x14ac:dyDescent="0.2">
      <c r="B1543" s="8"/>
      <c r="C1543" s="27" t="s">
        <v>30</v>
      </c>
      <c r="D1543" s="23">
        <v>151.19091</v>
      </c>
      <c r="E1543" s="28"/>
    </row>
    <row r="1544" spans="2:5" ht="15" x14ac:dyDescent="0.2">
      <c r="B1544" s="8"/>
      <c r="C1544" s="13" t="s">
        <v>32</v>
      </c>
      <c r="D1544" s="7">
        <v>521</v>
      </c>
      <c r="E1544" s="28"/>
    </row>
    <row r="1545" spans="2:5" ht="15" x14ac:dyDescent="0.2">
      <c r="B1545" s="8"/>
      <c r="C1545" s="15" t="s">
        <v>33</v>
      </c>
      <c r="D1545" s="7">
        <v>399</v>
      </c>
      <c r="E1545" s="28"/>
    </row>
    <row r="1546" spans="2:5" ht="15" x14ac:dyDescent="0.2">
      <c r="B1546" s="8"/>
      <c r="C1546" s="15" t="s">
        <v>34</v>
      </c>
      <c r="D1546" s="7">
        <v>122</v>
      </c>
      <c r="E1546" s="28"/>
    </row>
    <row r="1547" spans="2:5" ht="15" x14ac:dyDescent="0.2">
      <c r="B1547" s="8"/>
      <c r="C1547" s="224" t="s">
        <v>117</v>
      </c>
      <c r="D1547" s="225"/>
      <c r="E1547" s="28"/>
    </row>
    <row r="1548" spans="2:5" ht="15" x14ac:dyDescent="0.2">
      <c r="B1548" s="8"/>
      <c r="C1548" s="9" t="s">
        <v>0</v>
      </c>
      <c r="D1548" s="10">
        <v>7027.5249600000006</v>
      </c>
      <c r="E1548" s="28"/>
    </row>
    <row r="1549" spans="2:5" ht="15" x14ac:dyDescent="0.2">
      <c r="B1549" s="8"/>
      <c r="C1549" s="11" t="s">
        <v>2</v>
      </c>
      <c r="D1549" s="10">
        <v>395.79653999999999</v>
      </c>
      <c r="E1549" s="28"/>
    </row>
    <row r="1550" spans="2:5" ht="15" x14ac:dyDescent="0.2">
      <c r="B1550" s="8"/>
      <c r="C1550" s="11" t="s">
        <v>3</v>
      </c>
      <c r="D1550" s="10">
        <v>6631.7284200000004</v>
      </c>
      <c r="E1550" s="28"/>
    </row>
    <row r="1551" spans="2:5" ht="15" x14ac:dyDescent="0.2">
      <c r="B1551" s="8"/>
      <c r="C1551" s="16" t="s">
        <v>10</v>
      </c>
      <c r="D1551" s="17">
        <v>5112.4436299999998</v>
      </c>
      <c r="E1551" s="28"/>
    </row>
    <row r="1552" spans="2:5" ht="15" x14ac:dyDescent="0.2">
      <c r="B1552" s="8"/>
      <c r="C1552" s="19" t="s">
        <v>11</v>
      </c>
      <c r="D1552" s="18">
        <v>2536.0413199999998</v>
      </c>
      <c r="E1552" s="28"/>
    </row>
    <row r="1553" spans="2:5" ht="15" x14ac:dyDescent="0.2">
      <c r="B1553" s="8"/>
      <c r="C1553" s="19" t="s">
        <v>12</v>
      </c>
      <c r="D1553" s="18">
        <v>2341.2080500000002</v>
      </c>
      <c r="E1553" s="28"/>
    </row>
    <row r="1554" spans="2:5" ht="15" x14ac:dyDescent="0.2">
      <c r="B1554" s="8"/>
      <c r="C1554" s="11" t="s">
        <v>2</v>
      </c>
      <c r="D1554" s="10">
        <v>1.2493799999999999</v>
      </c>
      <c r="E1554" s="28"/>
    </row>
    <row r="1555" spans="2:5" ht="15" x14ac:dyDescent="0.2">
      <c r="B1555" s="8"/>
      <c r="C1555" s="19" t="s">
        <v>15</v>
      </c>
      <c r="D1555" s="18">
        <v>3.3931300000000002</v>
      </c>
      <c r="E1555" s="28"/>
    </row>
    <row r="1556" spans="2:5" ht="15" x14ac:dyDescent="0.2">
      <c r="B1556" s="8"/>
      <c r="C1556" s="19" t="s">
        <v>16</v>
      </c>
      <c r="D1556" s="18">
        <v>230.55175</v>
      </c>
      <c r="E1556" s="28"/>
    </row>
    <row r="1557" spans="2:5" ht="15" x14ac:dyDescent="0.2">
      <c r="B1557" s="8"/>
      <c r="C1557" s="24" t="s">
        <v>17</v>
      </c>
      <c r="D1557" s="17">
        <v>230.46019999999999</v>
      </c>
      <c r="E1557" s="28"/>
    </row>
    <row r="1558" spans="2:5" ht="15" x14ac:dyDescent="0.2">
      <c r="B1558" s="8"/>
      <c r="C1558" s="13" t="s">
        <v>24</v>
      </c>
      <c r="D1558" s="18">
        <v>7027.5249599999997</v>
      </c>
      <c r="E1558" s="28"/>
    </row>
    <row r="1559" spans="2:5" ht="15" x14ac:dyDescent="0.2">
      <c r="B1559" s="8"/>
      <c r="C1559" s="20" t="s">
        <v>0</v>
      </c>
      <c r="D1559" s="10">
        <v>7027.5249599999997</v>
      </c>
      <c r="E1559" s="28"/>
    </row>
    <row r="1560" spans="2:5" ht="15" x14ac:dyDescent="0.2">
      <c r="B1560" s="8"/>
      <c r="C1560" s="13" t="s">
        <v>26</v>
      </c>
      <c r="D1560" s="18">
        <v>5342.9038299999993</v>
      </c>
      <c r="E1560" s="28"/>
    </row>
    <row r="1561" spans="2:5" ht="15" x14ac:dyDescent="0.2">
      <c r="B1561" s="8"/>
      <c r="C1561" s="25" t="s">
        <v>10</v>
      </c>
      <c r="D1561" s="17">
        <v>5112.4436299999998</v>
      </c>
      <c r="E1561" s="28"/>
    </row>
    <row r="1562" spans="2:5" ht="15" x14ac:dyDescent="0.2">
      <c r="B1562" s="8"/>
      <c r="C1562" s="25" t="s">
        <v>17</v>
      </c>
      <c r="D1562" s="17">
        <v>230.46019999999999</v>
      </c>
      <c r="E1562" s="28"/>
    </row>
    <row r="1563" spans="2:5" ht="15" x14ac:dyDescent="0.2">
      <c r="B1563" s="8"/>
      <c r="C1563" s="27" t="s">
        <v>28</v>
      </c>
      <c r="D1563" s="23">
        <v>1684.62113</v>
      </c>
      <c r="E1563" s="28"/>
    </row>
    <row r="1564" spans="2:5" ht="15" x14ac:dyDescent="0.2">
      <c r="B1564" s="8"/>
      <c r="C1564" s="27" t="s">
        <v>29</v>
      </c>
      <c r="D1564" s="23">
        <v>4645.1368400000001</v>
      </c>
      <c r="E1564" s="28"/>
    </row>
    <row r="1565" spans="2:5" ht="15" x14ac:dyDescent="0.2">
      <c r="B1565" s="8"/>
      <c r="C1565" s="27" t="s">
        <v>30</v>
      </c>
      <c r="D1565" s="23">
        <v>6329.7579699999997</v>
      </c>
      <c r="E1565" s="28"/>
    </row>
    <row r="1566" spans="2:5" ht="15" x14ac:dyDescent="0.2">
      <c r="B1566" s="8"/>
      <c r="C1566" s="13" t="s">
        <v>32</v>
      </c>
      <c r="D1566" s="7">
        <v>1628</v>
      </c>
      <c r="E1566" s="28"/>
    </row>
    <row r="1567" spans="2:5" ht="15" x14ac:dyDescent="0.2">
      <c r="B1567" s="8"/>
      <c r="C1567" s="15" t="s">
        <v>33</v>
      </c>
      <c r="D1567" s="7">
        <v>686</v>
      </c>
      <c r="E1567" s="28"/>
    </row>
    <row r="1568" spans="2:5" ht="15" x14ac:dyDescent="0.2">
      <c r="B1568" s="8"/>
      <c r="C1568" s="15" t="s">
        <v>34</v>
      </c>
      <c r="D1568" s="7">
        <v>942</v>
      </c>
      <c r="E1568" s="28"/>
    </row>
    <row r="1569" spans="2:5" ht="15" x14ac:dyDescent="0.2">
      <c r="B1569" s="8"/>
      <c r="C1569" s="224" t="s">
        <v>118</v>
      </c>
      <c r="D1569" s="225"/>
      <c r="E1569" s="28"/>
    </row>
    <row r="1570" spans="2:5" ht="15" x14ac:dyDescent="0.2">
      <c r="B1570" s="8"/>
      <c r="C1570" s="9" t="s">
        <v>0</v>
      </c>
      <c r="D1570" s="10">
        <v>279.10730999999998</v>
      </c>
      <c r="E1570" s="28"/>
    </row>
    <row r="1571" spans="2:5" ht="15" x14ac:dyDescent="0.2">
      <c r="B1571" s="8"/>
      <c r="C1571" s="11" t="s">
        <v>2</v>
      </c>
      <c r="D1571" s="10">
        <v>-2.3835899999999999</v>
      </c>
      <c r="E1571" s="28"/>
    </row>
    <row r="1572" spans="2:5" ht="15" x14ac:dyDescent="0.2">
      <c r="B1572" s="8"/>
      <c r="C1572" s="11" t="s">
        <v>3</v>
      </c>
      <c r="D1572" s="10">
        <v>281.49090000000001</v>
      </c>
      <c r="E1572" s="28"/>
    </row>
    <row r="1573" spans="2:5" ht="15" x14ac:dyDescent="0.2">
      <c r="B1573" s="8"/>
      <c r="C1573" s="16" t="s">
        <v>10</v>
      </c>
      <c r="D1573" s="17">
        <v>281.98353999999995</v>
      </c>
      <c r="E1573" s="28"/>
    </row>
    <row r="1574" spans="2:5" ht="15" x14ac:dyDescent="0.2">
      <c r="B1574" s="8"/>
      <c r="C1574" s="19" t="s">
        <v>12</v>
      </c>
      <c r="D1574" s="18">
        <v>281.98353999999995</v>
      </c>
      <c r="E1574" s="28"/>
    </row>
    <row r="1575" spans="2:5" ht="15" x14ac:dyDescent="0.2">
      <c r="B1575" s="8"/>
      <c r="C1575" s="24" t="s">
        <v>17</v>
      </c>
      <c r="D1575" s="17">
        <v>348.07906000000003</v>
      </c>
      <c r="E1575" s="28"/>
    </row>
    <row r="1576" spans="2:5" ht="15" x14ac:dyDescent="0.2">
      <c r="B1576" s="8"/>
      <c r="C1576" s="13" t="s">
        <v>24</v>
      </c>
      <c r="D1576" s="18">
        <v>279.10730999999998</v>
      </c>
      <c r="E1576" s="28"/>
    </row>
    <row r="1577" spans="2:5" ht="15" x14ac:dyDescent="0.2">
      <c r="B1577" s="8"/>
      <c r="C1577" s="20" t="s">
        <v>0</v>
      </c>
      <c r="D1577" s="10">
        <v>279.10730999999998</v>
      </c>
      <c r="E1577" s="28"/>
    </row>
    <row r="1578" spans="2:5" ht="15" x14ac:dyDescent="0.2">
      <c r="B1578" s="8"/>
      <c r="C1578" s="13" t="s">
        <v>26</v>
      </c>
      <c r="D1578" s="18">
        <v>630.06259999999997</v>
      </c>
      <c r="E1578" s="28"/>
    </row>
    <row r="1579" spans="2:5" ht="15" x14ac:dyDescent="0.2">
      <c r="B1579" s="8"/>
      <c r="C1579" s="25" t="s">
        <v>10</v>
      </c>
      <c r="D1579" s="17">
        <v>281.98354</v>
      </c>
      <c r="E1579" s="28"/>
    </row>
    <row r="1580" spans="2:5" ht="15" x14ac:dyDescent="0.2">
      <c r="B1580" s="8"/>
      <c r="C1580" s="25" t="s">
        <v>17</v>
      </c>
      <c r="D1580" s="17">
        <v>348.07906000000003</v>
      </c>
      <c r="E1580" s="28"/>
    </row>
    <row r="1581" spans="2:5" ht="15" x14ac:dyDescent="0.2">
      <c r="B1581" s="8"/>
      <c r="C1581" s="27" t="s">
        <v>28</v>
      </c>
      <c r="D1581" s="23">
        <v>-350.95528999999999</v>
      </c>
      <c r="E1581" s="28"/>
    </row>
    <row r="1582" spans="2:5" ht="15" x14ac:dyDescent="0.2">
      <c r="B1582" s="8"/>
      <c r="C1582" s="27" t="s">
        <v>29</v>
      </c>
      <c r="D1582" s="23">
        <v>1283.44462</v>
      </c>
      <c r="E1582" s="28"/>
    </row>
    <row r="1583" spans="2:5" ht="15" x14ac:dyDescent="0.2">
      <c r="B1583" s="8"/>
      <c r="C1583" s="27" t="s">
        <v>30</v>
      </c>
      <c r="D1583" s="23">
        <v>932.48933</v>
      </c>
      <c r="E1583" s="28"/>
    </row>
    <row r="1584" spans="2:5" ht="15" x14ac:dyDescent="0.2">
      <c r="B1584" s="8"/>
      <c r="C1584" s="13" t="s">
        <v>32</v>
      </c>
      <c r="D1584" s="7">
        <v>150</v>
      </c>
      <c r="E1584" s="28"/>
    </row>
    <row r="1585" spans="2:5" ht="15" x14ac:dyDescent="0.2">
      <c r="B1585" s="8"/>
      <c r="C1585" s="15" t="s">
        <v>33</v>
      </c>
      <c r="D1585" s="7">
        <v>61</v>
      </c>
      <c r="E1585" s="28"/>
    </row>
    <row r="1586" spans="2:5" ht="15" x14ac:dyDescent="0.2">
      <c r="B1586" s="8"/>
      <c r="C1586" s="15" t="s">
        <v>34</v>
      </c>
      <c r="D1586" s="7">
        <v>89</v>
      </c>
      <c r="E1586" s="28"/>
    </row>
    <row r="1587" spans="2:5" ht="15" x14ac:dyDescent="0.2">
      <c r="B1587" s="8"/>
      <c r="C1587" s="224" t="s">
        <v>119</v>
      </c>
      <c r="D1587" s="225"/>
      <c r="E1587" s="28"/>
    </row>
    <row r="1588" spans="2:5" ht="15" x14ac:dyDescent="0.2">
      <c r="B1588" s="8"/>
      <c r="C1588" s="9" t="s">
        <v>0</v>
      </c>
      <c r="D1588" s="10">
        <v>271.87218999999999</v>
      </c>
      <c r="E1588" s="28"/>
    </row>
    <row r="1589" spans="2:5" ht="15" x14ac:dyDescent="0.2">
      <c r="B1589" s="8"/>
      <c r="C1589" s="11" t="s">
        <v>2</v>
      </c>
      <c r="D1589" s="10">
        <v>80</v>
      </c>
      <c r="E1589" s="28"/>
    </row>
    <row r="1590" spans="2:5" ht="15" x14ac:dyDescent="0.2">
      <c r="B1590" s="8"/>
      <c r="C1590" s="11" t="s">
        <v>3</v>
      </c>
      <c r="D1590" s="10">
        <v>191.87218999999999</v>
      </c>
      <c r="E1590" s="28"/>
    </row>
    <row r="1591" spans="2:5" ht="15" x14ac:dyDescent="0.2">
      <c r="B1591" s="8"/>
      <c r="C1591" s="16" t="s">
        <v>10</v>
      </c>
      <c r="D1591" s="17">
        <v>265.08339000000001</v>
      </c>
      <c r="E1591" s="28"/>
    </row>
    <row r="1592" spans="2:5" ht="15" x14ac:dyDescent="0.2">
      <c r="B1592" s="8"/>
      <c r="C1592" s="19" t="s">
        <v>11</v>
      </c>
      <c r="D1592" s="18">
        <v>52.29</v>
      </c>
      <c r="E1592" s="28"/>
    </row>
    <row r="1593" spans="2:5" ht="15" x14ac:dyDescent="0.2">
      <c r="B1593" s="8"/>
      <c r="C1593" s="19" t="s">
        <v>12</v>
      </c>
      <c r="D1593" s="18">
        <v>105.10408999999999</v>
      </c>
      <c r="E1593" s="28"/>
    </row>
    <row r="1594" spans="2:5" ht="15" x14ac:dyDescent="0.2">
      <c r="B1594" s="8"/>
      <c r="C1594" s="19" t="s">
        <v>15</v>
      </c>
      <c r="D1594" s="18">
        <v>1.25</v>
      </c>
      <c r="E1594" s="28"/>
    </row>
    <row r="1595" spans="2:5" ht="15" x14ac:dyDescent="0.2">
      <c r="B1595" s="8"/>
      <c r="C1595" s="19" t="s">
        <v>16</v>
      </c>
      <c r="D1595" s="18">
        <v>106.4393</v>
      </c>
      <c r="E1595" s="28"/>
    </row>
    <row r="1596" spans="2:5" ht="15" x14ac:dyDescent="0.2">
      <c r="B1596" s="8"/>
      <c r="C1596" s="24" t="s">
        <v>17</v>
      </c>
      <c r="D1596" s="17">
        <v>5.15</v>
      </c>
      <c r="E1596" s="28"/>
    </row>
    <row r="1597" spans="2:5" ht="15" x14ac:dyDescent="0.2">
      <c r="B1597" s="8"/>
      <c r="C1597" s="13" t="s">
        <v>24</v>
      </c>
      <c r="D1597" s="18">
        <v>271.87218999999999</v>
      </c>
      <c r="E1597" s="28"/>
    </row>
    <row r="1598" spans="2:5" ht="15" x14ac:dyDescent="0.2">
      <c r="B1598" s="8"/>
      <c r="C1598" s="20" t="s">
        <v>0</v>
      </c>
      <c r="D1598" s="10">
        <v>271.87218999999999</v>
      </c>
      <c r="E1598" s="28"/>
    </row>
    <row r="1599" spans="2:5" ht="15" x14ac:dyDescent="0.2">
      <c r="B1599" s="8"/>
      <c r="C1599" s="13" t="s">
        <v>26</v>
      </c>
      <c r="D1599" s="18">
        <v>270.23338999999999</v>
      </c>
      <c r="E1599" s="28"/>
    </row>
    <row r="1600" spans="2:5" ht="15" x14ac:dyDescent="0.2">
      <c r="B1600" s="8"/>
      <c r="C1600" s="25" t="s">
        <v>10</v>
      </c>
      <c r="D1600" s="17">
        <v>265.08339000000001</v>
      </c>
      <c r="E1600" s="28"/>
    </row>
    <row r="1601" spans="2:5" ht="15" x14ac:dyDescent="0.2">
      <c r="B1601" s="8"/>
      <c r="C1601" s="25" t="s">
        <v>17</v>
      </c>
      <c r="D1601" s="17">
        <v>5.15</v>
      </c>
      <c r="E1601" s="28"/>
    </row>
    <row r="1602" spans="2:5" ht="15" x14ac:dyDescent="0.2">
      <c r="B1602" s="8"/>
      <c r="C1602" s="27" t="s">
        <v>28</v>
      </c>
      <c r="D1602" s="23">
        <v>1.6388</v>
      </c>
      <c r="E1602" s="28"/>
    </row>
    <row r="1603" spans="2:5" ht="15" x14ac:dyDescent="0.2">
      <c r="B1603" s="8"/>
      <c r="C1603" s="27" t="s">
        <v>29</v>
      </c>
      <c r="D1603" s="23">
        <v>1460.5319099999999</v>
      </c>
      <c r="E1603" s="28"/>
    </row>
    <row r="1604" spans="2:5" ht="15" x14ac:dyDescent="0.2">
      <c r="B1604" s="8"/>
      <c r="C1604" s="27" t="s">
        <v>30</v>
      </c>
      <c r="D1604" s="23">
        <v>1462.1707100000001</v>
      </c>
      <c r="E1604" s="28"/>
    </row>
    <row r="1605" spans="2:5" ht="15" x14ac:dyDescent="0.2">
      <c r="B1605" s="8"/>
      <c r="C1605" s="13" t="s">
        <v>32</v>
      </c>
      <c r="D1605" s="7">
        <v>94</v>
      </c>
      <c r="E1605" s="28"/>
    </row>
    <row r="1606" spans="2:5" ht="15" x14ac:dyDescent="0.2">
      <c r="B1606" s="8"/>
      <c r="C1606" s="15" t="s">
        <v>33</v>
      </c>
      <c r="D1606" s="7">
        <v>71</v>
      </c>
      <c r="E1606" s="28"/>
    </row>
    <row r="1607" spans="2:5" ht="15" x14ac:dyDescent="0.2">
      <c r="B1607" s="8"/>
      <c r="C1607" s="15" t="s">
        <v>34</v>
      </c>
      <c r="D1607" s="7">
        <v>23</v>
      </c>
      <c r="E1607" s="28"/>
    </row>
    <row r="1608" spans="2:5" ht="15" x14ac:dyDescent="0.2">
      <c r="B1608" s="8"/>
      <c r="C1608" s="224" t="s">
        <v>120</v>
      </c>
      <c r="D1608" s="225"/>
      <c r="E1608" s="28"/>
    </row>
    <row r="1609" spans="2:5" ht="15" x14ac:dyDescent="0.2">
      <c r="B1609" s="8"/>
      <c r="C1609" s="9" t="s">
        <v>0</v>
      </c>
      <c r="D1609" s="10">
        <v>795.20986000000005</v>
      </c>
      <c r="E1609" s="28"/>
    </row>
    <row r="1610" spans="2:5" ht="15" x14ac:dyDescent="0.2">
      <c r="B1610" s="8"/>
      <c r="C1610" s="11" t="s">
        <v>2</v>
      </c>
      <c r="D1610" s="10">
        <v>157.78966</v>
      </c>
      <c r="E1610" s="28"/>
    </row>
    <row r="1611" spans="2:5" ht="15" x14ac:dyDescent="0.2">
      <c r="B1611" s="8"/>
      <c r="C1611" s="11" t="s">
        <v>3</v>
      </c>
      <c r="D1611" s="10">
        <v>637.42020000000002</v>
      </c>
      <c r="E1611" s="28"/>
    </row>
    <row r="1612" spans="2:5" ht="15" x14ac:dyDescent="0.2">
      <c r="B1612" s="8"/>
      <c r="C1612" s="16" t="s">
        <v>10</v>
      </c>
      <c r="D1612" s="17">
        <v>591.87671999999998</v>
      </c>
      <c r="E1612" s="28"/>
    </row>
    <row r="1613" spans="2:5" ht="15" x14ac:dyDescent="0.2">
      <c r="B1613" s="8"/>
      <c r="C1613" s="19" t="s">
        <v>12</v>
      </c>
      <c r="D1613" s="18">
        <v>590.58985999999993</v>
      </c>
      <c r="E1613" s="28"/>
    </row>
    <row r="1614" spans="2:5" ht="15" x14ac:dyDescent="0.2">
      <c r="B1614" s="8"/>
      <c r="C1614" s="19" t="s">
        <v>16</v>
      </c>
      <c r="D1614" s="18">
        <v>1.2868599999999999</v>
      </c>
      <c r="E1614" s="28"/>
    </row>
    <row r="1615" spans="2:5" ht="15" x14ac:dyDescent="0.2">
      <c r="B1615" s="8"/>
      <c r="C1615" s="13" t="s">
        <v>24</v>
      </c>
      <c r="D1615" s="18">
        <v>795.20986000000005</v>
      </c>
      <c r="E1615" s="28"/>
    </row>
    <row r="1616" spans="2:5" ht="15" x14ac:dyDescent="0.2">
      <c r="B1616" s="8"/>
      <c r="C1616" s="20" t="s">
        <v>0</v>
      </c>
      <c r="D1616" s="10">
        <v>795.20986000000005</v>
      </c>
      <c r="E1616" s="28"/>
    </row>
    <row r="1617" spans="2:5" ht="15" x14ac:dyDescent="0.2">
      <c r="B1617" s="8"/>
      <c r="C1617" s="13" t="s">
        <v>26</v>
      </c>
      <c r="D1617" s="18">
        <v>591.87671999999998</v>
      </c>
      <c r="E1617" s="28"/>
    </row>
    <row r="1618" spans="2:5" ht="15" x14ac:dyDescent="0.2">
      <c r="B1618" s="8"/>
      <c r="C1618" s="25" t="s">
        <v>10</v>
      </c>
      <c r="D1618" s="17">
        <v>591.87671999999998</v>
      </c>
      <c r="E1618" s="28"/>
    </row>
    <row r="1619" spans="2:5" ht="15" x14ac:dyDescent="0.2">
      <c r="B1619" s="8"/>
      <c r="C1619" s="27" t="s">
        <v>28</v>
      </c>
      <c r="D1619" s="23">
        <v>203.33313999999999</v>
      </c>
      <c r="E1619" s="28"/>
    </row>
    <row r="1620" spans="2:5" ht="15" x14ac:dyDescent="0.2">
      <c r="B1620" s="8"/>
      <c r="C1620" s="27" t="s">
        <v>29</v>
      </c>
      <c r="D1620" s="23">
        <v>63.627479999999998</v>
      </c>
      <c r="E1620" s="28"/>
    </row>
    <row r="1621" spans="2:5" ht="15" x14ac:dyDescent="0.2">
      <c r="B1621" s="8"/>
      <c r="C1621" s="27" t="s">
        <v>30</v>
      </c>
      <c r="D1621" s="23">
        <v>266.96062000000001</v>
      </c>
      <c r="E1621" s="28"/>
    </row>
    <row r="1622" spans="2:5" ht="15" x14ac:dyDescent="0.2">
      <c r="B1622" s="8"/>
      <c r="C1622" s="13" t="s">
        <v>32</v>
      </c>
      <c r="D1622" s="7">
        <v>114</v>
      </c>
      <c r="E1622" s="28"/>
    </row>
    <row r="1623" spans="2:5" ht="15" x14ac:dyDescent="0.2">
      <c r="B1623" s="8"/>
      <c r="C1623" s="15" t="s">
        <v>33</v>
      </c>
      <c r="D1623" s="7">
        <v>37</v>
      </c>
      <c r="E1623" s="28"/>
    </row>
    <row r="1624" spans="2:5" ht="15" x14ac:dyDescent="0.2">
      <c r="B1624" s="8"/>
      <c r="C1624" s="15" t="s">
        <v>34</v>
      </c>
      <c r="D1624" s="7">
        <v>77</v>
      </c>
      <c r="E1624" s="28"/>
    </row>
    <row r="1625" spans="2:5" ht="15" x14ac:dyDescent="0.2">
      <c r="B1625" s="8"/>
      <c r="C1625" s="224" t="s">
        <v>121</v>
      </c>
      <c r="D1625" s="225"/>
      <c r="E1625" s="28"/>
    </row>
    <row r="1626" spans="2:5" ht="15" x14ac:dyDescent="0.2">
      <c r="B1626" s="8"/>
      <c r="C1626" s="9" t="s">
        <v>0</v>
      </c>
      <c r="D1626" s="10">
        <v>102.7362</v>
      </c>
      <c r="E1626" s="28"/>
    </row>
    <row r="1627" spans="2:5" ht="15" x14ac:dyDescent="0.2">
      <c r="B1627" s="8"/>
      <c r="C1627" s="11" t="s">
        <v>2</v>
      </c>
      <c r="D1627" s="10">
        <v>93.5</v>
      </c>
      <c r="E1627" s="28"/>
    </row>
    <row r="1628" spans="2:5" ht="15" x14ac:dyDescent="0.2">
      <c r="B1628" s="8"/>
      <c r="C1628" s="11" t="s">
        <v>3</v>
      </c>
      <c r="D1628" s="10">
        <v>9.2362000000000002</v>
      </c>
      <c r="E1628" s="28"/>
    </row>
    <row r="1629" spans="2:5" ht="15" x14ac:dyDescent="0.2">
      <c r="B1629" s="8"/>
      <c r="C1629" s="16" t="s">
        <v>10</v>
      </c>
      <c r="D1629" s="17">
        <v>36.290959999999998</v>
      </c>
      <c r="E1629" s="28"/>
    </row>
    <row r="1630" spans="2:5" ht="15" x14ac:dyDescent="0.2">
      <c r="B1630" s="8"/>
      <c r="C1630" s="19" t="s">
        <v>12</v>
      </c>
      <c r="D1630" s="18">
        <v>19.357100000000003</v>
      </c>
      <c r="E1630" s="28"/>
    </row>
    <row r="1631" spans="2:5" ht="15" x14ac:dyDescent="0.2">
      <c r="B1631" s="8"/>
      <c r="C1631" s="19" t="s">
        <v>16</v>
      </c>
      <c r="D1631" s="18">
        <v>16.933859999999999</v>
      </c>
      <c r="E1631" s="28"/>
    </row>
    <row r="1632" spans="2:5" ht="15" x14ac:dyDescent="0.2">
      <c r="B1632" s="8"/>
      <c r="C1632" s="24" t="s">
        <v>17</v>
      </c>
      <c r="D1632" s="17">
        <v>1.798</v>
      </c>
      <c r="E1632" s="28"/>
    </row>
    <row r="1633" spans="2:5" ht="15" x14ac:dyDescent="0.2">
      <c r="B1633" s="8"/>
      <c r="C1633" s="13" t="s">
        <v>24</v>
      </c>
      <c r="D1633" s="18">
        <v>102.7362</v>
      </c>
      <c r="E1633" s="28"/>
    </row>
    <row r="1634" spans="2:5" ht="15" x14ac:dyDescent="0.2">
      <c r="B1634" s="8"/>
      <c r="C1634" s="20" t="s">
        <v>0</v>
      </c>
      <c r="D1634" s="10">
        <v>102.7362</v>
      </c>
      <c r="E1634" s="28"/>
    </row>
    <row r="1635" spans="2:5" ht="15" x14ac:dyDescent="0.2">
      <c r="B1635" s="8"/>
      <c r="C1635" s="13" t="s">
        <v>26</v>
      </c>
      <c r="D1635" s="18">
        <v>38.08896</v>
      </c>
      <c r="E1635" s="28"/>
    </row>
    <row r="1636" spans="2:5" ht="15" x14ac:dyDescent="0.2">
      <c r="B1636" s="8"/>
      <c r="C1636" s="25" t="s">
        <v>10</v>
      </c>
      <c r="D1636" s="17">
        <v>36.290959999999998</v>
      </c>
      <c r="E1636" s="28"/>
    </row>
    <row r="1637" spans="2:5" ht="15" x14ac:dyDescent="0.2">
      <c r="B1637" s="8"/>
      <c r="C1637" s="25" t="s">
        <v>17</v>
      </c>
      <c r="D1637" s="17">
        <v>1.798</v>
      </c>
      <c r="E1637" s="28"/>
    </row>
    <row r="1638" spans="2:5" ht="15" x14ac:dyDescent="0.2">
      <c r="B1638" s="8"/>
      <c r="C1638" s="27" t="s">
        <v>28</v>
      </c>
      <c r="D1638" s="23">
        <v>64.647239999999996</v>
      </c>
      <c r="E1638" s="28"/>
    </row>
    <row r="1639" spans="2:5" ht="15" x14ac:dyDescent="0.2">
      <c r="B1639" s="8"/>
      <c r="C1639" s="27" t="s">
        <v>29</v>
      </c>
      <c r="D1639" s="23">
        <v>183.17429999999999</v>
      </c>
      <c r="E1639" s="28"/>
    </row>
    <row r="1640" spans="2:5" ht="15" x14ac:dyDescent="0.2">
      <c r="B1640" s="8"/>
      <c r="C1640" s="27" t="s">
        <v>30</v>
      </c>
      <c r="D1640" s="23">
        <v>247.82154</v>
      </c>
      <c r="E1640" s="28"/>
    </row>
    <row r="1641" spans="2:5" ht="15" x14ac:dyDescent="0.2">
      <c r="B1641" s="8"/>
      <c r="C1641" s="13" t="s">
        <v>32</v>
      </c>
      <c r="D1641" s="7">
        <v>117</v>
      </c>
      <c r="E1641" s="28"/>
    </row>
    <row r="1642" spans="2:5" ht="15" x14ac:dyDescent="0.2">
      <c r="B1642" s="8"/>
      <c r="C1642" s="15" t="s">
        <v>33</v>
      </c>
      <c r="D1642" s="7">
        <v>104</v>
      </c>
      <c r="E1642" s="28"/>
    </row>
    <row r="1643" spans="2:5" ht="15" x14ac:dyDescent="0.2">
      <c r="B1643" s="8"/>
      <c r="C1643" s="15" t="s">
        <v>34</v>
      </c>
      <c r="D1643" s="7">
        <v>13</v>
      </c>
      <c r="E1643" s="28"/>
    </row>
    <row r="1644" spans="2:5" ht="15" x14ac:dyDescent="0.2">
      <c r="B1644" s="8"/>
      <c r="C1644" s="224" t="s">
        <v>122</v>
      </c>
      <c r="D1644" s="225"/>
      <c r="E1644" s="28"/>
    </row>
    <row r="1645" spans="2:5" ht="15" x14ac:dyDescent="0.2">
      <c r="B1645" s="8"/>
      <c r="C1645" s="9" t="s">
        <v>0</v>
      </c>
      <c r="D1645" s="10">
        <v>350.18308000000002</v>
      </c>
      <c r="E1645" s="28"/>
    </row>
    <row r="1646" spans="2:5" ht="15" x14ac:dyDescent="0.2">
      <c r="B1646" s="8"/>
      <c r="C1646" s="11" t="s">
        <v>2</v>
      </c>
      <c r="D1646" s="10">
        <v>60.16142</v>
      </c>
      <c r="E1646" s="28"/>
    </row>
    <row r="1647" spans="2:5" ht="15" x14ac:dyDescent="0.2">
      <c r="B1647" s="8"/>
      <c r="C1647" s="11" t="s">
        <v>3</v>
      </c>
      <c r="D1647" s="10">
        <v>290.02166</v>
      </c>
      <c r="E1647" s="28"/>
    </row>
    <row r="1648" spans="2:5" ht="15" x14ac:dyDescent="0.2">
      <c r="B1648" s="8"/>
      <c r="C1648" s="16" t="s">
        <v>10</v>
      </c>
      <c r="D1648" s="17">
        <v>258.97458999999998</v>
      </c>
      <c r="E1648" s="28"/>
    </row>
    <row r="1649" spans="2:5" ht="15" x14ac:dyDescent="0.2">
      <c r="B1649" s="8"/>
      <c r="C1649" s="19" t="s">
        <v>12</v>
      </c>
      <c r="D1649" s="18">
        <v>258.97458999999998</v>
      </c>
      <c r="E1649" s="28"/>
    </row>
    <row r="1650" spans="2:5" ht="15" x14ac:dyDescent="0.2">
      <c r="B1650" s="8"/>
      <c r="C1650" s="24" t="s">
        <v>17</v>
      </c>
      <c r="D1650" s="17">
        <v>333.17998</v>
      </c>
      <c r="E1650" s="28"/>
    </row>
    <row r="1651" spans="2:5" ht="15" x14ac:dyDescent="0.2">
      <c r="B1651" s="8"/>
      <c r="C1651" s="13" t="s">
        <v>24</v>
      </c>
      <c r="D1651" s="18">
        <v>350.18308000000002</v>
      </c>
      <c r="E1651" s="28"/>
    </row>
    <row r="1652" spans="2:5" ht="15" x14ac:dyDescent="0.2">
      <c r="B1652" s="8"/>
      <c r="C1652" s="20" t="s">
        <v>0</v>
      </c>
      <c r="D1652" s="10">
        <v>350.18308000000002</v>
      </c>
      <c r="E1652" s="28"/>
    </row>
    <row r="1653" spans="2:5" ht="15" x14ac:dyDescent="0.2">
      <c r="B1653" s="8"/>
      <c r="C1653" s="13" t="s">
        <v>26</v>
      </c>
      <c r="D1653" s="18">
        <v>592.15456999999992</v>
      </c>
      <c r="E1653" s="28"/>
    </row>
    <row r="1654" spans="2:5" ht="15" x14ac:dyDescent="0.2">
      <c r="B1654" s="8"/>
      <c r="C1654" s="25" t="s">
        <v>10</v>
      </c>
      <c r="D1654" s="17">
        <v>258.97458999999998</v>
      </c>
      <c r="E1654" s="28"/>
    </row>
    <row r="1655" spans="2:5" ht="15" x14ac:dyDescent="0.2">
      <c r="B1655" s="8"/>
      <c r="C1655" s="25" t="s">
        <v>17</v>
      </c>
      <c r="D1655" s="17">
        <v>333.17998</v>
      </c>
      <c r="E1655" s="28"/>
    </row>
    <row r="1656" spans="2:5" ht="15" x14ac:dyDescent="0.2">
      <c r="B1656" s="8"/>
      <c r="C1656" s="27" t="s">
        <v>28</v>
      </c>
      <c r="D1656" s="23">
        <v>-241.97148999999999</v>
      </c>
      <c r="E1656" s="28"/>
    </row>
    <row r="1657" spans="2:5" ht="15" x14ac:dyDescent="0.2">
      <c r="B1657" s="8"/>
      <c r="C1657" s="27" t="s">
        <v>29</v>
      </c>
      <c r="D1657" s="23">
        <v>1819.07519</v>
      </c>
      <c r="E1657" s="28"/>
    </row>
    <row r="1658" spans="2:5" ht="15" x14ac:dyDescent="0.2">
      <c r="B1658" s="8"/>
      <c r="C1658" s="27" t="s">
        <v>30</v>
      </c>
      <c r="D1658" s="23">
        <v>1577.1036999999999</v>
      </c>
      <c r="E1658" s="28"/>
    </row>
    <row r="1659" spans="2:5" ht="15" x14ac:dyDescent="0.2">
      <c r="B1659" s="8"/>
      <c r="C1659" s="13" t="s">
        <v>32</v>
      </c>
      <c r="D1659" s="7">
        <v>143</v>
      </c>
      <c r="E1659" s="28"/>
    </row>
    <row r="1660" spans="2:5" ht="15" x14ac:dyDescent="0.2">
      <c r="B1660" s="8"/>
      <c r="C1660" s="15" t="s">
        <v>33</v>
      </c>
      <c r="D1660" s="7">
        <v>23</v>
      </c>
      <c r="E1660" s="28"/>
    </row>
    <row r="1661" spans="2:5" ht="15" x14ac:dyDescent="0.2">
      <c r="B1661" s="8"/>
      <c r="C1661" s="15" t="s">
        <v>34</v>
      </c>
      <c r="D1661" s="7">
        <v>120</v>
      </c>
      <c r="E1661" s="28"/>
    </row>
    <row r="1662" spans="2:5" ht="15" x14ac:dyDescent="0.2">
      <c r="B1662" s="8"/>
      <c r="C1662" s="224" t="s">
        <v>123</v>
      </c>
      <c r="D1662" s="225"/>
      <c r="E1662" s="28"/>
    </row>
    <row r="1663" spans="2:5" ht="15" x14ac:dyDescent="0.2">
      <c r="B1663" s="8"/>
      <c r="C1663" s="9" t="s">
        <v>0</v>
      </c>
      <c r="D1663" s="10">
        <v>111.23424</v>
      </c>
      <c r="E1663" s="28"/>
    </row>
    <row r="1664" spans="2:5" ht="15" x14ac:dyDescent="0.2">
      <c r="B1664" s="8"/>
      <c r="C1664" s="11" t="s">
        <v>2</v>
      </c>
      <c r="D1664" s="10">
        <v>102.25803000000001</v>
      </c>
      <c r="E1664" s="28"/>
    </row>
    <row r="1665" spans="2:5" ht="15" x14ac:dyDescent="0.2">
      <c r="B1665" s="8"/>
      <c r="C1665" s="11" t="s">
        <v>3</v>
      </c>
      <c r="D1665" s="10">
        <v>8.97621</v>
      </c>
      <c r="E1665" s="28"/>
    </row>
    <row r="1666" spans="2:5" ht="15" x14ac:dyDescent="0.2">
      <c r="B1666" s="8"/>
      <c r="C1666" s="16" t="s">
        <v>10</v>
      </c>
      <c r="D1666" s="17">
        <v>74.355800000000002</v>
      </c>
      <c r="E1666" s="28"/>
    </row>
    <row r="1667" spans="2:5" ht="15" x14ac:dyDescent="0.2">
      <c r="B1667" s="8"/>
      <c r="C1667" s="19" t="s">
        <v>12</v>
      </c>
      <c r="D1667" s="18">
        <v>25.315799999999999</v>
      </c>
      <c r="E1667" s="28"/>
    </row>
    <row r="1668" spans="2:5" ht="15" x14ac:dyDescent="0.2">
      <c r="B1668" s="8"/>
      <c r="C1668" s="19" t="s">
        <v>16</v>
      </c>
      <c r="D1668" s="18">
        <v>49.04</v>
      </c>
      <c r="E1668" s="28"/>
    </row>
    <row r="1669" spans="2:5" ht="15" x14ac:dyDescent="0.2">
      <c r="B1669" s="8"/>
      <c r="C1669" s="24" t="s">
        <v>17</v>
      </c>
      <c r="D1669" s="17">
        <v>1.43</v>
      </c>
      <c r="E1669" s="28"/>
    </row>
    <row r="1670" spans="2:5" ht="15" x14ac:dyDescent="0.2">
      <c r="B1670" s="8"/>
      <c r="C1670" s="13" t="s">
        <v>24</v>
      </c>
      <c r="D1670" s="18">
        <v>111.23424</v>
      </c>
      <c r="E1670" s="28"/>
    </row>
    <row r="1671" spans="2:5" ht="15" x14ac:dyDescent="0.2">
      <c r="B1671" s="8"/>
      <c r="C1671" s="20" t="s">
        <v>0</v>
      </c>
      <c r="D1671" s="10">
        <v>111.23424</v>
      </c>
      <c r="E1671" s="28"/>
    </row>
    <row r="1672" spans="2:5" ht="15" x14ac:dyDescent="0.2">
      <c r="B1672" s="8"/>
      <c r="C1672" s="13" t="s">
        <v>26</v>
      </c>
      <c r="D1672" s="18">
        <v>75.785800000000009</v>
      </c>
      <c r="E1672" s="28"/>
    </row>
    <row r="1673" spans="2:5" ht="15" x14ac:dyDescent="0.2">
      <c r="B1673" s="8"/>
      <c r="C1673" s="25" t="s">
        <v>10</v>
      </c>
      <c r="D1673" s="17">
        <v>74.355800000000002</v>
      </c>
      <c r="E1673" s="28"/>
    </row>
    <row r="1674" spans="2:5" ht="15" x14ac:dyDescent="0.2">
      <c r="B1674" s="8"/>
      <c r="C1674" s="25" t="s">
        <v>17</v>
      </c>
      <c r="D1674" s="17">
        <v>1.43</v>
      </c>
      <c r="E1674" s="28"/>
    </row>
    <row r="1675" spans="2:5" ht="15" x14ac:dyDescent="0.2">
      <c r="B1675" s="8"/>
      <c r="C1675" s="27" t="s">
        <v>28</v>
      </c>
      <c r="D1675" s="23">
        <v>35.448439999999998</v>
      </c>
      <c r="E1675" s="28"/>
    </row>
    <row r="1676" spans="2:5" ht="15" x14ac:dyDescent="0.2">
      <c r="B1676" s="8"/>
      <c r="C1676" s="27" t="s">
        <v>29</v>
      </c>
      <c r="D1676" s="23">
        <v>204.88742999999999</v>
      </c>
      <c r="E1676" s="28"/>
    </row>
    <row r="1677" spans="2:5" ht="15" x14ac:dyDescent="0.2">
      <c r="B1677" s="8"/>
      <c r="C1677" s="27" t="s">
        <v>30</v>
      </c>
      <c r="D1677" s="23">
        <v>240.33587</v>
      </c>
      <c r="E1677" s="28"/>
    </row>
    <row r="1678" spans="2:5" ht="15" x14ac:dyDescent="0.2">
      <c r="B1678" s="8"/>
      <c r="C1678" s="13" t="s">
        <v>32</v>
      </c>
      <c r="D1678" s="7">
        <v>135</v>
      </c>
      <c r="E1678" s="28"/>
    </row>
    <row r="1679" spans="2:5" ht="15" x14ac:dyDescent="0.2">
      <c r="B1679" s="8"/>
      <c r="C1679" s="15" t="s">
        <v>33</v>
      </c>
      <c r="D1679" s="7">
        <v>104</v>
      </c>
      <c r="E1679" s="28"/>
    </row>
    <row r="1680" spans="2:5" ht="15" x14ac:dyDescent="0.2">
      <c r="B1680" s="8"/>
      <c r="C1680" s="15" t="s">
        <v>34</v>
      </c>
      <c r="D1680" s="7">
        <v>31</v>
      </c>
      <c r="E1680" s="28"/>
    </row>
    <row r="1681" spans="2:5" ht="15" x14ac:dyDescent="0.2">
      <c r="B1681" s="8"/>
      <c r="C1681" s="224" t="s">
        <v>124</v>
      </c>
      <c r="D1681" s="225"/>
      <c r="E1681" s="28"/>
    </row>
    <row r="1682" spans="2:5" ht="15" x14ac:dyDescent="0.2">
      <c r="B1682" s="8"/>
      <c r="C1682" s="9" t="s">
        <v>0</v>
      </c>
      <c r="D1682" s="10">
        <v>1702.60754</v>
      </c>
      <c r="E1682" s="28"/>
    </row>
    <row r="1683" spans="2:5" ht="15" x14ac:dyDescent="0.2">
      <c r="B1683" s="8"/>
      <c r="C1683" s="11" t="s">
        <v>2</v>
      </c>
      <c r="D1683" s="10">
        <v>85.187740000000005</v>
      </c>
      <c r="E1683" s="28"/>
    </row>
    <row r="1684" spans="2:5" ht="15" x14ac:dyDescent="0.2">
      <c r="B1684" s="8"/>
      <c r="C1684" s="11" t="s">
        <v>3</v>
      </c>
      <c r="D1684" s="10">
        <v>1617.4197999999999</v>
      </c>
      <c r="E1684" s="28"/>
    </row>
    <row r="1685" spans="2:5" ht="15" x14ac:dyDescent="0.2">
      <c r="B1685" s="8"/>
      <c r="C1685" s="16" t="s">
        <v>10</v>
      </c>
      <c r="D1685" s="17">
        <v>1269.2168300000001</v>
      </c>
      <c r="E1685" s="28"/>
    </row>
    <row r="1686" spans="2:5" ht="15" x14ac:dyDescent="0.2">
      <c r="B1686" s="8"/>
      <c r="C1686" s="19" t="s">
        <v>11</v>
      </c>
      <c r="D1686" s="18">
        <v>245.71135000000001</v>
      </c>
      <c r="E1686" s="28"/>
    </row>
    <row r="1687" spans="2:5" ht="15" x14ac:dyDescent="0.2">
      <c r="B1687" s="8"/>
      <c r="C1687" s="19" t="s">
        <v>12</v>
      </c>
      <c r="D1687" s="18">
        <v>810.10488000000009</v>
      </c>
      <c r="E1687" s="28"/>
    </row>
    <row r="1688" spans="2:5" ht="15" x14ac:dyDescent="0.2">
      <c r="B1688" s="8"/>
      <c r="C1688" s="11" t="s">
        <v>2</v>
      </c>
      <c r="D1688" s="10">
        <v>157</v>
      </c>
      <c r="E1688" s="28"/>
    </row>
    <row r="1689" spans="2:5" ht="15" x14ac:dyDescent="0.2">
      <c r="B1689" s="8"/>
      <c r="C1689" s="19" t="s">
        <v>15</v>
      </c>
      <c r="D1689" s="18">
        <v>16.965309999999999</v>
      </c>
      <c r="E1689" s="28"/>
    </row>
    <row r="1690" spans="2:5" ht="15" x14ac:dyDescent="0.2">
      <c r="B1690" s="8"/>
      <c r="C1690" s="19" t="s">
        <v>16</v>
      </c>
      <c r="D1690" s="18">
        <v>39.435290000000002</v>
      </c>
      <c r="E1690" s="28"/>
    </row>
    <row r="1691" spans="2:5" ht="15" x14ac:dyDescent="0.2">
      <c r="B1691" s="8"/>
      <c r="C1691" s="13" t="s">
        <v>24</v>
      </c>
      <c r="D1691" s="18">
        <v>1702.60754</v>
      </c>
      <c r="E1691" s="28"/>
    </row>
    <row r="1692" spans="2:5" ht="15" x14ac:dyDescent="0.2">
      <c r="B1692" s="8"/>
      <c r="C1692" s="20" t="s">
        <v>0</v>
      </c>
      <c r="D1692" s="10">
        <v>1702.60754</v>
      </c>
      <c r="E1692" s="28"/>
    </row>
    <row r="1693" spans="2:5" ht="15" x14ac:dyDescent="0.2">
      <c r="B1693" s="8"/>
      <c r="C1693" s="13" t="s">
        <v>26</v>
      </c>
      <c r="D1693" s="18">
        <v>1269.2168300000001</v>
      </c>
      <c r="E1693" s="28"/>
    </row>
    <row r="1694" spans="2:5" ht="15" x14ac:dyDescent="0.2">
      <c r="B1694" s="8"/>
      <c r="C1694" s="25" t="s">
        <v>10</v>
      </c>
      <c r="D1694" s="17">
        <v>1269.2168300000001</v>
      </c>
      <c r="E1694" s="28"/>
    </row>
    <row r="1695" spans="2:5" ht="15" x14ac:dyDescent="0.2">
      <c r="B1695" s="8"/>
      <c r="C1695" s="27" t="s">
        <v>28</v>
      </c>
      <c r="D1695" s="23">
        <v>433.39071000000001</v>
      </c>
      <c r="E1695" s="28"/>
    </row>
    <row r="1696" spans="2:5" ht="15" x14ac:dyDescent="0.2">
      <c r="B1696" s="8"/>
      <c r="C1696" s="27" t="s">
        <v>29</v>
      </c>
      <c r="D1696" s="23">
        <v>7827.9345999999996</v>
      </c>
      <c r="E1696" s="28"/>
    </row>
    <row r="1697" spans="2:5" ht="15" x14ac:dyDescent="0.2">
      <c r="B1697" s="8"/>
      <c r="C1697" s="27" t="s">
        <v>30</v>
      </c>
      <c r="D1697" s="23">
        <v>8261.3253100000002</v>
      </c>
      <c r="E1697" s="28"/>
    </row>
    <row r="1698" spans="2:5" ht="15" x14ac:dyDescent="0.2">
      <c r="B1698" s="8"/>
      <c r="C1698" s="13" t="s">
        <v>32</v>
      </c>
      <c r="D1698" s="7">
        <v>545</v>
      </c>
      <c r="E1698" s="28"/>
    </row>
    <row r="1699" spans="2:5" ht="15" x14ac:dyDescent="0.2">
      <c r="B1699" s="8"/>
      <c r="C1699" s="15" t="s">
        <v>33</v>
      </c>
      <c r="D1699" s="7">
        <v>47</v>
      </c>
      <c r="E1699" s="28"/>
    </row>
    <row r="1700" spans="2:5" ht="15" x14ac:dyDescent="0.2">
      <c r="B1700" s="8"/>
      <c r="C1700" s="15" t="s">
        <v>34</v>
      </c>
      <c r="D1700" s="7">
        <v>498</v>
      </c>
      <c r="E1700" s="28"/>
    </row>
    <row r="1701" spans="2:5" ht="15" x14ac:dyDescent="0.2">
      <c r="B1701" s="8"/>
      <c r="C1701" s="224" t="s">
        <v>125</v>
      </c>
      <c r="D1701" s="225"/>
      <c r="E1701" s="28"/>
    </row>
    <row r="1702" spans="2:5" ht="15" x14ac:dyDescent="0.2">
      <c r="B1702" s="8"/>
      <c r="C1702" s="9" t="s">
        <v>0</v>
      </c>
      <c r="D1702" s="10">
        <v>633.31012999999996</v>
      </c>
      <c r="E1702" s="28"/>
    </row>
    <row r="1703" spans="2:5" ht="15" x14ac:dyDescent="0.2">
      <c r="B1703" s="8"/>
      <c r="C1703" s="11" t="s">
        <v>2</v>
      </c>
      <c r="D1703" s="10">
        <v>382.71602999999999</v>
      </c>
      <c r="E1703" s="28"/>
    </row>
    <row r="1704" spans="2:5" ht="15" x14ac:dyDescent="0.2">
      <c r="B1704" s="8"/>
      <c r="C1704" s="11" t="s">
        <v>3</v>
      </c>
      <c r="D1704" s="10">
        <v>250.5941</v>
      </c>
      <c r="E1704" s="28"/>
    </row>
    <row r="1705" spans="2:5" ht="15" x14ac:dyDescent="0.2">
      <c r="B1705" s="8"/>
      <c r="C1705" s="16" t="s">
        <v>10</v>
      </c>
      <c r="D1705" s="17">
        <v>297.52223000000004</v>
      </c>
      <c r="E1705" s="28"/>
    </row>
    <row r="1706" spans="2:5" ht="15" x14ac:dyDescent="0.2">
      <c r="B1706" s="8"/>
      <c r="C1706" s="19" t="s">
        <v>12</v>
      </c>
      <c r="D1706" s="18">
        <v>297.52223000000004</v>
      </c>
      <c r="E1706" s="28"/>
    </row>
    <row r="1707" spans="2:5" ht="15" x14ac:dyDescent="0.2">
      <c r="B1707" s="8"/>
      <c r="C1707" s="24" t="s">
        <v>17</v>
      </c>
      <c r="D1707" s="17">
        <v>44.6</v>
      </c>
      <c r="E1707" s="28"/>
    </row>
    <row r="1708" spans="2:5" ht="15" x14ac:dyDescent="0.2">
      <c r="B1708" s="8"/>
      <c r="C1708" s="13" t="s">
        <v>24</v>
      </c>
      <c r="D1708" s="18">
        <v>633.31012999999996</v>
      </c>
      <c r="E1708" s="28"/>
    </row>
    <row r="1709" spans="2:5" ht="15" x14ac:dyDescent="0.2">
      <c r="B1709" s="8"/>
      <c r="C1709" s="20" t="s">
        <v>0</v>
      </c>
      <c r="D1709" s="10">
        <v>633.31012999999996</v>
      </c>
      <c r="E1709" s="28"/>
    </row>
    <row r="1710" spans="2:5" ht="15" x14ac:dyDescent="0.2">
      <c r="B1710" s="8"/>
      <c r="C1710" s="13" t="s">
        <v>26</v>
      </c>
      <c r="D1710" s="18">
        <v>342.12223</v>
      </c>
      <c r="E1710" s="28"/>
    </row>
    <row r="1711" spans="2:5" ht="15" x14ac:dyDescent="0.2">
      <c r="B1711" s="8"/>
      <c r="C1711" s="25" t="s">
        <v>10</v>
      </c>
      <c r="D1711" s="17">
        <v>297.52222999999998</v>
      </c>
      <c r="E1711" s="28"/>
    </row>
    <row r="1712" spans="2:5" ht="15" x14ac:dyDescent="0.2">
      <c r="B1712" s="8"/>
      <c r="C1712" s="25" t="s">
        <v>17</v>
      </c>
      <c r="D1712" s="17">
        <v>44.6</v>
      </c>
      <c r="E1712" s="28"/>
    </row>
    <row r="1713" spans="2:5" ht="15" x14ac:dyDescent="0.2">
      <c r="B1713" s="8"/>
      <c r="C1713" s="27" t="s">
        <v>28</v>
      </c>
      <c r="D1713" s="23">
        <v>291.18790000000001</v>
      </c>
      <c r="E1713" s="28"/>
    </row>
    <row r="1714" spans="2:5" ht="15" x14ac:dyDescent="0.2">
      <c r="B1714" s="8"/>
      <c r="C1714" s="27" t="s">
        <v>29</v>
      </c>
      <c r="D1714" s="23">
        <v>989.68250999999998</v>
      </c>
      <c r="E1714" s="28"/>
    </row>
    <row r="1715" spans="2:5" ht="15" x14ac:dyDescent="0.2">
      <c r="B1715" s="8"/>
      <c r="C1715" s="27" t="s">
        <v>30</v>
      </c>
      <c r="D1715" s="23">
        <v>1280.87041</v>
      </c>
      <c r="E1715" s="28"/>
    </row>
    <row r="1716" spans="2:5" ht="15" x14ac:dyDescent="0.2">
      <c r="B1716" s="8"/>
      <c r="C1716" s="13" t="s">
        <v>32</v>
      </c>
      <c r="D1716" s="7">
        <v>73</v>
      </c>
      <c r="E1716" s="28"/>
    </row>
    <row r="1717" spans="2:5" ht="15" x14ac:dyDescent="0.2">
      <c r="B1717" s="8"/>
      <c r="C1717" s="15" t="s">
        <v>33</v>
      </c>
      <c r="D1717" s="7">
        <v>72</v>
      </c>
      <c r="E1717" s="28"/>
    </row>
    <row r="1718" spans="2:5" ht="15" x14ac:dyDescent="0.2">
      <c r="B1718" s="8"/>
      <c r="C1718" s="15" t="s">
        <v>34</v>
      </c>
      <c r="D1718" s="7">
        <v>1</v>
      </c>
      <c r="E1718" s="28"/>
    </row>
    <row r="1719" spans="2:5" ht="15" x14ac:dyDescent="0.2">
      <c r="B1719" s="8"/>
      <c r="C1719" s="224" t="s">
        <v>126</v>
      </c>
      <c r="D1719" s="225"/>
      <c r="E1719" s="28"/>
    </row>
    <row r="1720" spans="2:5" ht="15" x14ac:dyDescent="0.2">
      <c r="B1720" s="8"/>
      <c r="C1720" s="9" t="s">
        <v>0</v>
      </c>
      <c r="D1720" s="10">
        <v>412.27170999999998</v>
      </c>
      <c r="E1720" s="28"/>
    </row>
    <row r="1721" spans="2:5" ht="15" x14ac:dyDescent="0.2">
      <c r="B1721" s="8"/>
      <c r="C1721" s="11" t="s">
        <v>3</v>
      </c>
      <c r="D1721" s="10">
        <v>412.27170999999998</v>
      </c>
      <c r="E1721" s="28"/>
    </row>
    <row r="1722" spans="2:5" ht="15" x14ac:dyDescent="0.2">
      <c r="B1722" s="8"/>
      <c r="C1722" s="16" t="s">
        <v>10</v>
      </c>
      <c r="D1722" s="17">
        <v>502.35500999999999</v>
      </c>
      <c r="E1722" s="28"/>
    </row>
    <row r="1723" spans="2:5" ht="15" x14ac:dyDescent="0.2">
      <c r="B1723" s="8"/>
      <c r="C1723" s="19" t="s">
        <v>11</v>
      </c>
      <c r="D1723" s="18">
        <v>26.691749999999999</v>
      </c>
      <c r="E1723" s="28"/>
    </row>
    <row r="1724" spans="2:5" ht="15" x14ac:dyDescent="0.2">
      <c r="B1724" s="8"/>
      <c r="C1724" s="19" t="s">
        <v>12</v>
      </c>
      <c r="D1724" s="18">
        <v>433.44299000000001</v>
      </c>
      <c r="E1724" s="28"/>
    </row>
    <row r="1725" spans="2:5" ht="15" x14ac:dyDescent="0.2">
      <c r="B1725" s="8"/>
      <c r="C1725" s="19" t="s">
        <v>16</v>
      </c>
      <c r="D1725" s="18">
        <v>42.220269999999999</v>
      </c>
      <c r="E1725" s="28"/>
    </row>
    <row r="1726" spans="2:5" ht="15" x14ac:dyDescent="0.2">
      <c r="B1726" s="8"/>
      <c r="C1726" s="24" t="s">
        <v>17</v>
      </c>
      <c r="D1726" s="17">
        <v>6.6000000000000003E-2</v>
      </c>
      <c r="E1726" s="28"/>
    </row>
    <row r="1727" spans="2:5" ht="15" x14ac:dyDescent="0.2">
      <c r="B1727" s="8"/>
      <c r="C1727" s="13" t="s">
        <v>24</v>
      </c>
      <c r="D1727" s="18">
        <v>412.27170999999998</v>
      </c>
      <c r="E1727" s="28"/>
    </row>
    <row r="1728" spans="2:5" ht="15" x14ac:dyDescent="0.2">
      <c r="B1728" s="8"/>
      <c r="C1728" s="20" t="s">
        <v>0</v>
      </c>
      <c r="D1728" s="10">
        <v>412.27170999999998</v>
      </c>
      <c r="E1728" s="28"/>
    </row>
    <row r="1729" spans="2:5" ht="15" x14ac:dyDescent="0.2">
      <c r="B1729" s="8"/>
      <c r="C1729" s="13" t="s">
        <v>26</v>
      </c>
      <c r="D1729" s="18">
        <v>502.42100999999997</v>
      </c>
      <c r="E1729" s="28"/>
    </row>
    <row r="1730" spans="2:5" ht="15" x14ac:dyDescent="0.2">
      <c r="B1730" s="8"/>
      <c r="C1730" s="25" t="s">
        <v>10</v>
      </c>
      <c r="D1730" s="17">
        <v>502.35500999999999</v>
      </c>
      <c r="E1730" s="28"/>
    </row>
    <row r="1731" spans="2:5" ht="15" x14ac:dyDescent="0.2">
      <c r="B1731" s="8"/>
      <c r="C1731" s="25" t="s">
        <v>17</v>
      </c>
      <c r="D1731" s="17">
        <v>6.6000000000000003E-2</v>
      </c>
      <c r="E1731" s="28"/>
    </row>
    <row r="1732" spans="2:5" ht="15" x14ac:dyDescent="0.2">
      <c r="B1732" s="8"/>
      <c r="C1732" s="27" t="s">
        <v>28</v>
      </c>
      <c r="D1732" s="23">
        <v>-90.149299999999997</v>
      </c>
      <c r="E1732" s="28"/>
    </row>
    <row r="1733" spans="2:5" ht="15" x14ac:dyDescent="0.2">
      <c r="B1733" s="8"/>
      <c r="C1733" s="27" t="s">
        <v>29</v>
      </c>
      <c r="D1733" s="23">
        <v>274.58456000000001</v>
      </c>
      <c r="E1733" s="28"/>
    </row>
    <row r="1734" spans="2:5" ht="15" x14ac:dyDescent="0.2">
      <c r="B1734" s="8"/>
      <c r="C1734" s="27" t="s">
        <v>30</v>
      </c>
      <c r="D1734" s="23">
        <v>184.43526</v>
      </c>
      <c r="E1734" s="28"/>
    </row>
    <row r="1735" spans="2:5" ht="15" x14ac:dyDescent="0.2">
      <c r="B1735" s="8"/>
      <c r="C1735" s="13" t="s">
        <v>32</v>
      </c>
      <c r="D1735" s="7">
        <v>357</v>
      </c>
      <c r="E1735" s="28"/>
    </row>
    <row r="1736" spans="2:5" ht="15" x14ac:dyDescent="0.2">
      <c r="B1736" s="8"/>
      <c r="C1736" s="15" t="s">
        <v>33</v>
      </c>
      <c r="D1736" s="7">
        <v>152</v>
      </c>
      <c r="E1736" s="28"/>
    </row>
    <row r="1737" spans="2:5" ht="15" x14ac:dyDescent="0.2">
      <c r="B1737" s="8"/>
      <c r="C1737" s="15" t="s">
        <v>34</v>
      </c>
      <c r="D1737" s="7">
        <v>205</v>
      </c>
      <c r="E1737" s="28"/>
    </row>
    <row r="1738" spans="2:5" ht="15" x14ac:dyDescent="0.2">
      <c r="B1738" s="8"/>
      <c r="C1738" s="224" t="s">
        <v>127</v>
      </c>
      <c r="D1738" s="225"/>
      <c r="E1738" s="28"/>
    </row>
    <row r="1739" spans="2:5" ht="15" x14ac:dyDescent="0.2">
      <c r="B1739" s="8"/>
      <c r="C1739" s="9" t="s">
        <v>0</v>
      </c>
      <c r="D1739" s="10">
        <v>16.03</v>
      </c>
      <c r="E1739" s="28"/>
    </row>
    <row r="1740" spans="2:5" ht="15" x14ac:dyDescent="0.2">
      <c r="B1740" s="8"/>
      <c r="C1740" s="11" t="s">
        <v>3</v>
      </c>
      <c r="D1740" s="10">
        <v>16.03</v>
      </c>
      <c r="E1740" s="28"/>
    </row>
    <row r="1741" spans="2:5" ht="15" x14ac:dyDescent="0.2">
      <c r="B1741" s="8"/>
      <c r="C1741" s="16" t="s">
        <v>10</v>
      </c>
      <c r="D1741" s="17">
        <v>39.401480000000006</v>
      </c>
      <c r="E1741" s="28"/>
    </row>
    <row r="1742" spans="2:5" ht="15" x14ac:dyDescent="0.2">
      <c r="B1742" s="8"/>
      <c r="C1742" s="19" t="s">
        <v>11</v>
      </c>
      <c r="D1742" s="18">
        <v>0.13577</v>
      </c>
      <c r="E1742" s="28"/>
    </row>
    <row r="1743" spans="2:5" ht="15" x14ac:dyDescent="0.2">
      <c r="B1743" s="8"/>
      <c r="C1743" s="19" t="s">
        <v>12</v>
      </c>
      <c r="D1743" s="18">
        <v>31.265710000000002</v>
      </c>
      <c r="E1743" s="28"/>
    </row>
    <row r="1744" spans="2:5" ht="15" x14ac:dyDescent="0.2">
      <c r="B1744" s="8"/>
      <c r="C1744" s="19" t="s">
        <v>16</v>
      </c>
      <c r="D1744" s="18">
        <v>8</v>
      </c>
      <c r="E1744" s="28"/>
    </row>
    <row r="1745" spans="2:5" ht="15" x14ac:dyDescent="0.2">
      <c r="B1745" s="8"/>
      <c r="C1745" s="13" t="s">
        <v>24</v>
      </c>
      <c r="D1745" s="18">
        <v>16.03</v>
      </c>
      <c r="E1745" s="28"/>
    </row>
    <row r="1746" spans="2:5" ht="15" x14ac:dyDescent="0.2">
      <c r="B1746" s="8"/>
      <c r="C1746" s="20" t="s">
        <v>0</v>
      </c>
      <c r="D1746" s="10">
        <v>16.03</v>
      </c>
      <c r="E1746" s="28"/>
    </row>
    <row r="1747" spans="2:5" ht="15" x14ac:dyDescent="0.2">
      <c r="B1747" s="8"/>
      <c r="C1747" s="13" t="s">
        <v>26</v>
      </c>
      <c r="D1747" s="18">
        <v>39.401479999999999</v>
      </c>
      <c r="E1747" s="28"/>
    </row>
    <row r="1748" spans="2:5" ht="15" x14ac:dyDescent="0.2">
      <c r="B1748" s="8"/>
      <c r="C1748" s="25" t="s">
        <v>10</v>
      </c>
      <c r="D1748" s="17">
        <v>39.401479999999999</v>
      </c>
      <c r="E1748" s="28"/>
    </row>
    <row r="1749" spans="2:5" ht="15" x14ac:dyDescent="0.2">
      <c r="B1749" s="8"/>
      <c r="C1749" s="27" t="s">
        <v>28</v>
      </c>
      <c r="D1749" s="23">
        <v>-23.371479999999998</v>
      </c>
      <c r="E1749" s="28"/>
    </row>
    <row r="1750" spans="2:5" ht="15" x14ac:dyDescent="0.2">
      <c r="B1750" s="8"/>
      <c r="C1750" s="27" t="s">
        <v>29</v>
      </c>
      <c r="D1750" s="23">
        <v>252.12618000000001</v>
      </c>
      <c r="E1750" s="28"/>
    </row>
    <row r="1751" spans="2:5" ht="15" x14ac:dyDescent="0.2">
      <c r="B1751" s="8"/>
      <c r="C1751" s="27" t="s">
        <v>30</v>
      </c>
      <c r="D1751" s="23">
        <v>228.75470000000001</v>
      </c>
      <c r="E1751" s="28"/>
    </row>
    <row r="1752" spans="2:5" ht="15" x14ac:dyDescent="0.2">
      <c r="B1752" s="8"/>
      <c r="C1752" s="13" t="s">
        <v>32</v>
      </c>
      <c r="D1752" s="7">
        <v>131</v>
      </c>
      <c r="E1752" s="28"/>
    </row>
    <row r="1753" spans="2:5" ht="15" x14ac:dyDescent="0.2">
      <c r="B1753" s="8"/>
      <c r="C1753" s="15" t="s">
        <v>33</v>
      </c>
      <c r="D1753" s="7">
        <v>8</v>
      </c>
      <c r="E1753" s="28"/>
    </row>
    <row r="1754" spans="2:5" ht="15" x14ac:dyDescent="0.2">
      <c r="B1754" s="8"/>
      <c r="C1754" s="15" t="s">
        <v>34</v>
      </c>
      <c r="D1754" s="7">
        <v>123</v>
      </c>
      <c r="E1754" s="28"/>
    </row>
    <row r="1755" spans="2:5" ht="15" x14ac:dyDescent="0.2">
      <c r="B1755" s="8"/>
      <c r="C1755" s="224" t="s">
        <v>128</v>
      </c>
      <c r="D1755" s="225"/>
      <c r="E1755" s="28"/>
    </row>
    <row r="1756" spans="2:5" ht="15" x14ac:dyDescent="0.2">
      <c r="B1756" s="8"/>
      <c r="C1756" s="9" t="s">
        <v>0</v>
      </c>
      <c r="D1756" s="10">
        <v>196.17522</v>
      </c>
      <c r="E1756" s="28"/>
    </row>
    <row r="1757" spans="2:5" ht="15" x14ac:dyDescent="0.2">
      <c r="B1757" s="8"/>
      <c r="C1757" s="11" t="s">
        <v>2</v>
      </c>
      <c r="D1757" s="10">
        <v>162.58414999999999</v>
      </c>
      <c r="E1757" s="28"/>
    </row>
    <row r="1758" spans="2:5" ht="15" x14ac:dyDescent="0.2">
      <c r="B1758" s="8"/>
      <c r="C1758" s="11" t="s">
        <v>3</v>
      </c>
      <c r="D1758" s="10">
        <v>33.591070000000002</v>
      </c>
      <c r="E1758" s="28"/>
    </row>
    <row r="1759" spans="2:5" ht="15" x14ac:dyDescent="0.2">
      <c r="B1759" s="8"/>
      <c r="C1759" s="16" t="s">
        <v>10</v>
      </c>
      <c r="D1759" s="17">
        <v>13.04139</v>
      </c>
      <c r="E1759" s="28"/>
    </row>
    <row r="1760" spans="2:5" ht="15" x14ac:dyDescent="0.2">
      <c r="B1760" s="8"/>
      <c r="C1760" s="19" t="s">
        <v>12</v>
      </c>
      <c r="D1760" s="18">
        <v>13.04139</v>
      </c>
      <c r="E1760" s="28"/>
    </row>
    <row r="1761" spans="2:5" ht="15" x14ac:dyDescent="0.2">
      <c r="B1761" s="8"/>
      <c r="C1761" s="13" t="s">
        <v>24</v>
      </c>
      <c r="D1761" s="18">
        <v>196.17522</v>
      </c>
      <c r="E1761" s="28"/>
    </row>
    <row r="1762" spans="2:5" ht="15" x14ac:dyDescent="0.2">
      <c r="B1762" s="8"/>
      <c r="C1762" s="20" t="s">
        <v>0</v>
      </c>
      <c r="D1762" s="10">
        <v>196.17522</v>
      </c>
      <c r="E1762" s="28"/>
    </row>
    <row r="1763" spans="2:5" ht="15" x14ac:dyDescent="0.2">
      <c r="B1763" s="8"/>
      <c r="C1763" s="13" t="s">
        <v>26</v>
      </c>
      <c r="D1763" s="18">
        <v>13.04139</v>
      </c>
      <c r="E1763" s="28"/>
    </row>
    <row r="1764" spans="2:5" ht="15" x14ac:dyDescent="0.2">
      <c r="B1764" s="8"/>
      <c r="C1764" s="25" t="s">
        <v>10</v>
      </c>
      <c r="D1764" s="17">
        <v>13.04139</v>
      </c>
      <c r="E1764" s="28"/>
    </row>
    <row r="1765" spans="2:5" ht="15" x14ac:dyDescent="0.2">
      <c r="B1765" s="8"/>
      <c r="C1765" s="27" t="s">
        <v>28</v>
      </c>
      <c r="D1765" s="23">
        <v>183.13382999999999</v>
      </c>
      <c r="E1765" s="28"/>
    </row>
    <row r="1766" spans="2:5" ht="15" x14ac:dyDescent="0.2">
      <c r="B1766" s="8"/>
      <c r="C1766" s="27" t="s">
        <v>29</v>
      </c>
      <c r="D1766" s="23">
        <v>84.337990000000005</v>
      </c>
      <c r="E1766" s="28"/>
    </row>
    <row r="1767" spans="2:5" ht="15" x14ac:dyDescent="0.2">
      <c r="B1767" s="8"/>
      <c r="C1767" s="27" t="s">
        <v>30</v>
      </c>
      <c r="D1767" s="23">
        <v>267.47181999999998</v>
      </c>
      <c r="E1767" s="28"/>
    </row>
    <row r="1768" spans="2:5" ht="15" x14ac:dyDescent="0.2">
      <c r="B1768" s="8"/>
      <c r="C1768" s="13" t="s">
        <v>32</v>
      </c>
      <c r="D1768" s="7">
        <v>23</v>
      </c>
      <c r="E1768" s="28"/>
    </row>
    <row r="1769" spans="2:5" ht="15" x14ac:dyDescent="0.2">
      <c r="B1769" s="8"/>
      <c r="C1769" s="15" t="s">
        <v>33</v>
      </c>
      <c r="D1769" s="7">
        <v>14</v>
      </c>
      <c r="E1769" s="28"/>
    </row>
    <row r="1770" spans="2:5" ht="15" x14ac:dyDescent="0.2">
      <c r="B1770" s="8"/>
      <c r="C1770" s="15" t="s">
        <v>34</v>
      </c>
      <c r="D1770" s="7">
        <v>9</v>
      </c>
      <c r="E1770" s="28"/>
    </row>
    <row r="1771" spans="2:5" ht="15" x14ac:dyDescent="0.2">
      <c r="B1771" s="8"/>
      <c r="C1771" s="224" t="s">
        <v>130</v>
      </c>
      <c r="D1771" s="225"/>
      <c r="E1771" s="28"/>
    </row>
    <row r="1772" spans="2:5" ht="15" x14ac:dyDescent="0.2">
      <c r="B1772" s="8"/>
      <c r="C1772" s="9" t="s">
        <v>0</v>
      </c>
      <c r="D1772" s="10">
        <v>16871.814589999998</v>
      </c>
      <c r="E1772" s="28"/>
    </row>
    <row r="1773" spans="2:5" ht="15" x14ac:dyDescent="0.2">
      <c r="B1773" s="8"/>
      <c r="C1773" s="11" t="s">
        <v>2</v>
      </c>
      <c r="D1773" s="10">
        <v>982.69690000000003</v>
      </c>
      <c r="E1773" s="28"/>
    </row>
    <row r="1774" spans="2:5" ht="15" x14ac:dyDescent="0.2">
      <c r="B1774" s="8"/>
      <c r="C1774" s="11" t="s">
        <v>3</v>
      </c>
      <c r="D1774" s="10">
        <v>15889.117689999999</v>
      </c>
      <c r="E1774" s="28"/>
    </row>
    <row r="1775" spans="2:5" ht="15" x14ac:dyDescent="0.2">
      <c r="B1775" s="8"/>
      <c r="C1775" s="16" t="s">
        <v>10</v>
      </c>
      <c r="D1775" s="17">
        <v>10662.332599999998</v>
      </c>
      <c r="E1775" s="28"/>
    </row>
    <row r="1776" spans="2:5" ht="15" x14ac:dyDescent="0.2">
      <c r="B1776" s="8"/>
      <c r="C1776" s="19" t="s">
        <v>11</v>
      </c>
      <c r="D1776" s="18">
        <v>4993.6671900000001</v>
      </c>
      <c r="E1776" s="28"/>
    </row>
    <row r="1777" spans="2:5" ht="15" x14ac:dyDescent="0.2">
      <c r="B1777" s="8"/>
      <c r="C1777" s="19" t="s">
        <v>12</v>
      </c>
      <c r="D1777" s="18">
        <v>5038.3946499999993</v>
      </c>
      <c r="E1777" s="28"/>
    </row>
    <row r="1778" spans="2:5" ht="15" x14ac:dyDescent="0.2">
      <c r="B1778" s="8"/>
      <c r="C1778" s="11" t="s">
        <v>2</v>
      </c>
      <c r="D1778" s="10">
        <v>35.647399999999998</v>
      </c>
      <c r="E1778" s="28"/>
    </row>
    <row r="1779" spans="2:5" ht="15" x14ac:dyDescent="0.2">
      <c r="B1779" s="8"/>
      <c r="C1779" s="19" t="s">
        <v>15</v>
      </c>
      <c r="D1779" s="18">
        <v>19.24033</v>
      </c>
      <c r="E1779" s="28"/>
    </row>
    <row r="1780" spans="2:5" ht="15" x14ac:dyDescent="0.2">
      <c r="B1780" s="8"/>
      <c r="C1780" s="19" t="s">
        <v>16</v>
      </c>
      <c r="D1780" s="18">
        <v>575.38302999999996</v>
      </c>
      <c r="E1780" s="28"/>
    </row>
    <row r="1781" spans="2:5" ht="15" x14ac:dyDescent="0.2">
      <c r="B1781" s="8"/>
      <c r="C1781" s="24" t="s">
        <v>17</v>
      </c>
      <c r="D1781" s="17">
        <v>1277.9471000000001</v>
      </c>
      <c r="E1781" s="28"/>
    </row>
    <row r="1782" spans="2:5" ht="15" x14ac:dyDescent="0.2">
      <c r="B1782" s="8"/>
      <c r="C1782" s="13" t="s">
        <v>24</v>
      </c>
      <c r="D1782" s="18">
        <v>16871.814590000002</v>
      </c>
      <c r="E1782" s="28"/>
    </row>
    <row r="1783" spans="2:5" ht="15" x14ac:dyDescent="0.2">
      <c r="B1783" s="8"/>
      <c r="C1783" s="20" t="s">
        <v>0</v>
      </c>
      <c r="D1783" s="10">
        <v>16871.814590000002</v>
      </c>
      <c r="E1783" s="28"/>
    </row>
    <row r="1784" spans="2:5" ht="15" x14ac:dyDescent="0.2">
      <c r="B1784" s="8"/>
      <c r="C1784" s="13" t="s">
        <v>26</v>
      </c>
      <c r="D1784" s="18">
        <v>11940.279699999999</v>
      </c>
      <c r="E1784" s="28"/>
    </row>
    <row r="1785" spans="2:5" ht="15" x14ac:dyDescent="0.2">
      <c r="B1785" s="8"/>
      <c r="C1785" s="25" t="s">
        <v>10</v>
      </c>
      <c r="D1785" s="17">
        <v>10662.3326</v>
      </c>
      <c r="E1785" s="28"/>
    </row>
    <row r="1786" spans="2:5" ht="15" x14ac:dyDescent="0.2">
      <c r="B1786" s="8"/>
      <c r="C1786" s="25" t="s">
        <v>17</v>
      </c>
      <c r="D1786" s="17">
        <v>1277.9471000000001</v>
      </c>
      <c r="E1786" s="28"/>
    </row>
    <row r="1787" spans="2:5" ht="15" x14ac:dyDescent="0.2">
      <c r="B1787" s="8"/>
      <c r="C1787" s="27" t="s">
        <v>28</v>
      </c>
      <c r="D1787" s="23">
        <v>4931.5348899999999</v>
      </c>
      <c r="E1787" s="28"/>
    </row>
    <row r="1788" spans="2:5" ht="15" x14ac:dyDescent="0.2">
      <c r="B1788" s="8"/>
      <c r="C1788" s="27" t="s">
        <v>29</v>
      </c>
      <c r="D1788" s="23">
        <v>29047.145339999999</v>
      </c>
      <c r="E1788" s="28"/>
    </row>
    <row r="1789" spans="2:5" ht="15" x14ac:dyDescent="0.2">
      <c r="B1789" s="8"/>
      <c r="C1789" s="27" t="s">
        <v>30</v>
      </c>
      <c r="D1789" s="23">
        <v>33978.680229999998</v>
      </c>
      <c r="E1789" s="28"/>
    </row>
    <row r="1790" spans="2:5" ht="15" x14ac:dyDescent="0.2">
      <c r="B1790" s="8"/>
      <c r="C1790" s="13" t="s">
        <v>32</v>
      </c>
      <c r="D1790" s="7">
        <v>2874</v>
      </c>
      <c r="E1790" s="28"/>
    </row>
    <row r="1791" spans="2:5" ht="15" x14ac:dyDescent="0.2">
      <c r="B1791" s="8"/>
      <c r="C1791" s="15" t="s">
        <v>33</v>
      </c>
      <c r="D1791" s="7">
        <v>685</v>
      </c>
      <c r="E1791" s="28"/>
    </row>
    <row r="1792" spans="2:5" ht="15" x14ac:dyDescent="0.2">
      <c r="B1792" s="8"/>
      <c r="C1792" s="15" t="s">
        <v>34</v>
      </c>
      <c r="D1792" s="7">
        <v>2189</v>
      </c>
      <c r="E1792" s="28"/>
    </row>
    <row r="1793" spans="2:5" ht="15" x14ac:dyDescent="0.2">
      <c r="B1793" s="8"/>
      <c r="C1793" s="224" t="s">
        <v>131</v>
      </c>
      <c r="D1793" s="225"/>
      <c r="E1793" s="28"/>
    </row>
    <row r="1794" spans="2:5" ht="15" x14ac:dyDescent="0.2">
      <c r="B1794" s="8"/>
      <c r="C1794" s="9" t="s">
        <v>0</v>
      </c>
      <c r="D1794" s="10">
        <v>127.02982</v>
      </c>
      <c r="E1794" s="28"/>
    </row>
    <row r="1795" spans="2:5" ht="15" x14ac:dyDescent="0.2">
      <c r="B1795" s="8"/>
      <c r="C1795" s="11" t="s">
        <v>2</v>
      </c>
      <c r="D1795" s="10">
        <v>9.9930000000000003</v>
      </c>
      <c r="E1795" s="28"/>
    </row>
    <row r="1796" spans="2:5" ht="15" x14ac:dyDescent="0.2">
      <c r="B1796" s="8"/>
      <c r="C1796" s="11" t="s">
        <v>3</v>
      </c>
      <c r="D1796" s="10">
        <v>117.03682000000001</v>
      </c>
      <c r="E1796" s="28"/>
    </row>
    <row r="1797" spans="2:5" ht="15" x14ac:dyDescent="0.2">
      <c r="B1797" s="8"/>
      <c r="C1797" s="16" t="s">
        <v>10</v>
      </c>
      <c r="D1797" s="17">
        <v>104.24648999999999</v>
      </c>
      <c r="E1797" s="28"/>
    </row>
    <row r="1798" spans="2:5" ht="15" x14ac:dyDescent="0.2">
      <c r="B1798" s="8"/>
      <c r="C1798" s="19" t="s">
        <v>12</v>
      </c>
      <c r="D1798" s="18">
        <v>104.24648999999999</v>
      </c>
      <c r="E1798" s="28"/>
    </row>
    <row r="1799" spans="2:5" ht="15" x14ac:dyDescent="0.2">
      <c r="B1799" s="8"/>
      <c r="C1799" s="24" t="s">
        <v>17</v>
      </c>
      <c r="D1799" s="17">
        <v>3</v>
      </c>
      <c r="E1799" s="28"/>
    </row>
    <row r="1800" spans="2:5" ht="15" x14ac:dyDescent="0.2">
      <c r="B1800" s="8"/>
      <c r="C1800" s="13" t="s">
        <v>24</v>
      </c>
      <c r="D1800" s="18">
        <v>127.02982</v>
      </c>
      <c r="E1800" s="28"/>
    </row>
    <row r="1801" spans="2:5" ht="15" x14ac:dyDescent="0.2">
      <c r="B1801" s="8"/>
      <c r="C1801" s="20" t="s">
        <v>0</v>
      </c>
      <c r="D1801" s="10">
        <v>127.02982</v>
      </c>
      <c r="E1801" s="28"/>
    </row>
    <row r="1802" spans="2:5" ht="15" x14ac:dyDescent="0.2">
      <c r="B1802" s="8"/>
      <c r="C1802" s="13" t="s">
        <v>26</v>
      </c>
      <c r="D1802" s="18">
        <v>107.24648999999999</v>
      </c>
      <c r="E1802" s="28"/>
    </row>
    <row r="1803" spans="2:5" ht="15" x14ac:dyDescent="0.2">
      <c r="B1803" s="8"/>
      <c r="C1803" s="25" t="s">
        <v>10</v>
      </c>
      <c r="D1803" s="17">
        <v>104.24648999999999</v>
      </c>
      <c r="E1803" s="28"/>
    </row>
    <row r="1804" spans="2:5" ht="15" x14ac:dyDescent="0.2">
      <c r="B1804" s="8"/>
      <c r="C1804" s="25" t="s">
        <v>17</v>
      </c>
      <c r="D1804" s="17">
        <v>3</v>
      </c>
      <c r="E1804" s="28"/>
    </row>
    <row r="1805" spans="2:5" ht="15" x14ac:dyDescent="0.2">
      <c r="B1805" s="8"/>
      <c r="C1805" s="27" t="s">
        <v>28</v>
      </c>
      <c r="D1805" s="23">
        <v>19.783329999999999</v>
      </c>
      <c r="E1805" s="28"/>
    </row>
    <row r="1806" spans="2:5" ht="15" x14ac:dyDescent="0.2">
      <c r="B1806" s="8"/>
      <c r="C1806" s="27" t="s">
        <v>29</v>
      </c>
      <c r="D1806" s="23">
        <v>235.45237</v>
      </c>
      <c r="E1806" s="28"/>
    </row>
    <row r="1807" spans="2:5" ht="15" x14ac:dyDescent="0.2">
      <c r="B1807" s="8"/>
      <c r="C1807" s="27" t="s">
        <v>30</v>
      </c>
      <c r="D1807" s="23">
        <v>255.23570000000001</v>
      </c>
      <c r="E1807" s="28"/>
    </row>
    <row r="1808" spans="2:5" ht="15" x14ac:dyDescent="0.2">
      <c r="B1808" s="8"/>
      <c r="C1808" s="13" t="s">
        <v>32</v>
      </c>
      <c r="D1808" s="7">
        <v>79</v>
      </c>
      <c r="E1808" s="28"/>
    </row>
    <row r="1809" spans="2:5" ht="15" x14ac:dyDescent="0.2">
      <c r="B1809" s="8"/>
      <c r="C1809" s="15" t="s">
        <v>33</v>
      </c>
      <c r="D1809" s="7">
        <v>30</v>
      </c>
      <c r="E1809" s="28"/>
    </row>
    <row r="1810" spans="2:5" ht="15" x14ac:dyDescent="0.2">
      <c r="B1810" s="8"/>
      <c r="C1810" s="15" t="s">
        <v>34</v>
      </c>
      <c r="D1810" s="7">
        <v>49</v>
      </c>
      <c r="E1810" s="28"/>
    </row>
    <row r="1811" spans="2:5" ht="15" x14ac:dyDescent="0.2">
      <c r="B1811" s="8"/>
      <c r="C1811" s="224" t="s">
        <v>132</v>
      </c>
      <c r="D1811" s="225"/>
      <c r="E1811" s="28"/>
    </row>
    <row r="1812" spans="2:5" ht="15" x14ac:dyDescent="0.2">
      <c r="B1812" s="8"/>
      <c r="C1812" s="9" t="s">
        <v>0</v>
      </c>
      <c r="D1812" s="10">
        <v>24436.409009999999</v>
      </c>
      <c r="E1812" s="28"/>
    </row>
    <row r="1813" spans="2:5" ht="15" x14ac:dyDescent="0.2">
      <c r="B1813" s="8"/>
      <c r="C1813" s="11" t="s">
        <v>2</v>
      </c>
      <c r="D1813" s="10">
        <v>167.9546</v>
      </c>
      <c r="E1813" s="28"/>
    </row>
    <row r="1814" spans="2:5" ht="15" x14ac:dyDescent="0.2">
      <c r="B1814" s="8"/>
      <c r="C1814" s="11" t="s">
        <v>3</v>
      </c>
      <c r="D1814" s="10">
        <v>24268.454409999998</v>
      </c>
      <c r="E1814" s="28"/>
    </row>
    <row r="1815" spans="2:5" ht="15" x14ac:dyDescent="0.2">
      <c r="B1815" s="8"/>
      <c r="C1815" s="16" t="s">
        <v>10</v>
      </c>
      <c r="D1815" s="17">
        <v>17815.331860000002</v>
      </c>
      <c r="E1815" s="28"/>
    </row>
    <row r="1816" spans="2:5" ht="15" x14ac:dyDescent="0.2">
      <c r="B1816" s="8"/>
      <c r="C1816" s="19" t="s">
        <v>11</v>
      </c>
      <c r="D1816" s="18">
        <v>9190.3098000000009</v>
      </c>
      <c r="E1816" s="28"/>
    </row>
    <row r="1817" spans="2:5" ht="15" x14ac:dyDescent="0.2">
      <c r="B1817" s="8"/>
      <c r="C1817" s="19" t="s">
        <v>12</v>
      </c>
      <c r="D1817" s="18">
        <v>7459.6214400000008</v>
      </c>
      <c r="E1817" s="28"/>
    </row>
    <row r="1818" spans="2:5" ht="15" x14ac:dyDescent="0.2">
      <c r="B1818" s="8"/>
      <c r="C1818" s="11" t="s">
        <v>2</v>
      </c>
      <c r="D1818" s="10">
        <v>16.467759999999998</v>
      </c>
      <c r="E1818" s="28"/>
    </row>
    <row r="1819" spans="2:5" ht="15" x14ac:dyDescent="0.2">
      <c r="B1819" s="8"/>
      <c r="C1819" s="19" t="s">
        <v>15</v>
      </c>
      <c r="D1819" s="18">
        <v>118.41588</v>
      </c>
      <c r="E1819" s="28"/>
    </row>
    <row r="1820" spans="2:5" ht="15" x14ac:dyDescent="0.2">
      <c r="B1820" s="8"/>
      <c r="C1820" s="19" t="s">
        <v>16</v>
      </c>
      <c r="D1820" s="18">
        <v>1030.5169800000001</v>
      </c>
      <c r="E1820" s="28"/>
    </row>
    <row r="1821" spans="2:5" ht="15" x14ac:dyDescent="0.2">
      <c r="B1821" s="8"/>
      <c r="C1821" s="24" t="s">
        <v>17</v>
      </c>
      <c r="D1821" s="17">
        <v>5286.6802399999997</v>
      </c>
      <c r="E1821" s="28"/>
    </row>
    <row r="1822" spans="2:5" ht="15" x14ac:dyDescent="0.2">
      <c r="B1822" s="8"/>
      <c r="C1822" s="13" t="s">
        <v>24</v>
      </c>
      <c r="D1822" s="18">
        <v>24436.409009999999</v>
      </c>
      <c r="E1822" s="28"/>
    </row>
    <row r="1823" spans="2:5" ht="15" x14ac:dyDescent="0.2">
      <c r="B1823" s="8"/>
      <c r="C1823" s="20" t="s">
        <v>0</v>
      </c>
      <c r="D1823" s="10">
        <v>24436.409009999999</v>
      </c>
      <c r="E1823" s="28"/>
    </row>
    <row r="1824" spans="2:5" ht="15" x14ac:dyDescent="0.2">
      <c r="B1824" s="8"/>
      <c r="C1824" s="13" t="s">
        <v>26</v>
      </c>
      <c r="D1824" s="18">
        <v>23102.0121</v>
      </c>
      <c r="E1824" s="28"/>
    </row>
    <row r="1825" spans="2:5" ht="15" x14ac:dyDescent="0.2">
      <c r="B1825" s="8"/>
      <c r="C1825" s="25" t="s">
        <v>10</v>
      </c>
      <c r="D1825" s="17">
        <v>17815.331859999998</v>
      </c>
      <c r="E1825" s="28"/>
    </row>
    <row r="1826" spans="2:5" ht="15" x14ac:dyDescent="0.2">
      <c r="B1826" s="8"/>
      <c r="C1826" s="25" t="s">
        <v>17</v>
      </c>
      <c r="D1826" s="17">
        <v>5286.6802399999997</v>
      </c>
      <c r="E1826" s="28"/>
    </row>
    <row r="1827" spans="2:5" ht="15" x14ac:dyDescent="0.2">
      <c r="B1827" s="8"/>
      <c r="C1827" s="27" t="s">
        <v>28</v>
      </c>
      <c r="D1827" s="23">
        <v>1334.3969099999999</v>
      </c>
      <c r="E1827" s="28"/>
    </row>
    <row r="1828" spans="2:5" ht="15" x14ac:dyDescent="0.2">
      <c r="B1828" s="8"/>
      <c r="C1828" s="27" t="s">
        <v>29</v>
      </c>
      <c r="D1828" s="23">
        <v>10843.93772</v>
      </c>
      <c r="E1828" s="28"/>
    </row>
    <row r="1829" spans="2:5" ht="15" x14ac:dyDescent="0.2">
      <c r="B1829" s="8"/>
      <c r="C1829" s="27" t="s">
        <v>30</v>
      </c>
      <c r="D1829" s="23">
        <v>12178.334629999999</v>
      </c>
      <c r="E1829" s="28"/>
    </row>
    <row r="1830" spans="2:5" ht="15" x14ac:dyDescent="0.2">
      <c r="B1830" s="8"/>
      <c r="C1830" s="13" t="s">
        <v>32</v>
      </c>
      <c r="D1830" s="7">
        <v>4321</v>
      </c>
      <c r="E1830" s="28"/>
    </row>
    <row r="1831" spans="2:5" ht="15" x14ac:dyDescent="0.2">
      <c r="B1831" s="8"/>
      <c r="C1831" s="15" t="s">
        <v>33</v>
      </c>
      <c r="D1831" s="7">
        <v>2215</v>
      </c>
      <c r="E1831" s="28"/>
    </row>
    <row r="1832" spans="2:5" ht="15" x14ac:dyDescent="0.2">
      <c r="B1832" s="8"/>
      <c r="C1832" s="15" t="s">
        <v>34</v>
      </c>
      <c r="D1832" s="7">
        <v>2106</v>
      </c>
      <c r="E1832" s="28"/>
    </row>
    <row r="1833" spans="2:5" ht="15" x14ac:dyDescent="0.2">
      <c r="B1833" s="8"/>
      <c r="C1833" s="224" t="s">
        <v>133</v>
      </c>
      <c r="D1833" s="225"/>
      <c r="E1833" s="28"/>
    </row>
    <row r="1834" spans="2:5" ht="15" x14ac:dyDescent="0.2">
      <c r="B1834" s="8"/>
      <c r="C1834" s="9" t="s">
        <v>0</v>
      </c>
      <c r="D1834" s="10">
        <v>2321.7815500000002</v>
      </c>
      <c r="E1834" s="28"/>
    </row>
    <row r="1835" spans="2:5" ht="15" x14ac:dyDescent="0.2">
      <c r="B1835" s="8"/>
      <c r="C1835" s="11" t="s">
        <v>3</v>
      </c>
      <c r="D1835" s="10">
        <v>2321.7815500000002</v>
      </c>
      <c r="E1835" s="28"/>
    </row>
    <row r="1836" spans="2:5" ht="15" x14ac:dyDescent="0.2">
      <c r="B1836" s="8"/>
      <c r="C1836" s="16" t="s">
        <v>10</v>
      </c>
      <c r="D1836" s="17">
        <v>273.55946999999998</v>
      </c>
      <c r="E1836" s="28"/>
    </row>
    <row r="1837" spans="2:5" ht="15" x14ac:dyDescent="0.2">
      <c r="B1837" s="8"/>
      <c r="C1837" s="19" t="s">
        <v>12</v>
      </c>
      <c r="D1837" s="18">
        <v>19.479469999999999</v>
      </c>
      <c r="E1837" s="28"/>
    </row>
    <row r="1838" spans="2:5" ht="15" x14ac:dyDescent="0.2">
      <c r="B1838" s="8"/>
      <c r="C1838" s="11" t="s">
        <v>2</v>
      </c>
      <c r="D1838" s="10">
        <v>250</v>
      </c>
      <c r="E1838" s="28"/>
    </row>
    <row r="1839" spans="2:5" ht="15" x14ac:dyDescent="0.2">
      <c r="B1839" s="8"/>
      <c r="C1839" s="19" t="s">
        <v>16</v>
      </c>
      <c r="D1839" s="18">
        <v>4.08</v>
      </c>
      <c r="E1839" s="28"/>
    </row>
    <row r="1840" spans="2:5" ht="15" x14ac:dyDescent="0.2">
      <c r="B1840" s="8"/>
      <c r="C1840" s="13" t="s">
        <v>24</v>
      </c>
      <c r="D1840" s="18">
        <v>2321.7815500000002</v>
      </c>
      <c r="E1840" s="28"/>
    </row>
    <row r="1841" spans="2:5" ht="15" x14ac:dyDescent="0.2">
      <c r="B1841" s="8"/>
      <c r="C1841" s="20" t="s">
        <v>0</v>
      </c>
      <c r="D1841" s="10">
        <v>2321.7815500000002</v>
      </c>
      <c r="E1841" s="28"/>
    </row>
    <row r="1842" spans="2:5" ht="15" x14ac:dyDescent="0.2">
      <c r="B1842" s="8"/>
      <c r="C1842" s="13" t="s">
        <v>26</v>
      </c>
      <c r="D1842" s="18">
        <v>273.55946999999998</v>
      </c>
      <c r="E1842" s="28"/>
    </row>
    <row r="1843" spans="2:5" ht="15" x14ac:dyDescent="0.2">
      <c r="B1843" s="8"/>
      <c r="C1843" s="25" t="s">
        <v>10</v>
      </c>
      <c r="D1843" s="17">
        <v>273.55946999999998</v>
      </c>
      <c r="E1843" s="28"/>
    </row>
    <row r="1844" spans="2:5" ht="15" x14ac:dyDescent="0.2">
      <c r="B1844" s="8"/>
      <c r="C1844" s="27" t="s">
        <v>28</v>
      </c>
      <c r="D1844" s="23">
        <v>2048.22208</v>
      </c>
      <c r="E1844" s="28"/>
    </row>
    <row r="1845" spans="2:5" ht="15" x14ac:dyDescent="0.2">
      <c r="B1845" s="8"/>
      <c r="C1845" s="27" t="s">
        <v>29</v>
      </c>
      <c r="D1845" s="23">
        <v>3568.1205300000001</v>
      </c>
      <c r="E1845" s="28"/>
    </row>
    <row r="1846" spans="2:5" ht="15" x14ac:dyDescent="0.2">
      <c r="B1846" s="8"/>
      <c r="C1846" s="27" t="s">
        <v>30</v>
      </c>
      <c r="D1846" s="23">
        <v>5616.3426099999997</v>
      </c>
      <c r="E1846" s="28"/>
    </row>
    <row r="1847" spans="2:5" ht="15" x14ac:dyDescent="0.2">
      <c r="B1847" s="8"/>
      <c r="C1847" s="13" t="s">
        <v>32</v>
      </c>
      <c r="D1847" s="7">
        <v>426</v>
      </c>
      <c r="E1847" s="28"/>
    </row>
    <row r="1848" spans="2:5" ht="15" x14ac:dyDescent="0.2">
      <c r="B1848" s="8"/>
      <c r="C1848" s="15" t="s">
        <v>33</v>
      </c>
      <c r="D1848" s="7">
        <v>141</v>
      </c>
      <c r="E1848" s="28"/>
    </row>
    <row r="1849" spans="2:5" ht="15" x14ac:dyDescent="0.2">
      <c r="B1849" s="8"/>
      <c r="C1849" s="15" t="s">
        <v>34</v>
      </c>
      <c r="D1849" s="7">
        <v>285</v>
      </c>
      <c r="E1849" s="28"/>
    </row>
    <row r="1850" spans="2:5" ht="15" x14ac:dyDescent="0.2">
      <c r="B1850" s="8"/>
      <c r="C1850" s="224" t="s">
        <v>134</v>
      </c>
      <c r="D1850" s="225"/>
      <c r="E1850" s="28"/>
    </row>
    <row r="1851" spans="2:5" ht="15" x14ac:dyDescent="0.2">
      <c r="B1851" s="8"/>
      <c r="C1851" s="9" t="s">
        <v>0</v>
      </c>
      <c r="D1851" s="10">
        <v>325.48112000000003</v>
      </c>
      <c r="E1851" s="28"/>
    </row>
    <row r="1852" spans="2:5" ht="15" x14ac:dyDescent="0.2">
      <c r="B1852" s="8"/>
      <c r="C1852" s="11" t="s">
        <v>2</v>
      </c>
      <c r="D1852" s="10">
        <v>62.511000000000003</v>
      </c>
      <c r="E1852" s="28"/>
    </row>
    <row r="1853" spans="2:5" ht="15" x14ac:dyDescent="0.2">
      <c r="B1853" s="8"/>
      <c r="C1853" s="11" t="s">
        <v>3</v>
      </c>
      <c r="D1853" s="10">
        <v>262.97012000000001</v>
      </c>
      <c r="E1853" s="28"/>
    </row>
    <row r="1854" spans="2:5" ht="15" x14ac:dyDescent="0.2">
      <c r="B1854" s="8"/>
      <c r="C1854" s="16" t="s">
        <v>10</v>
      </c>
      <c r="D1854" s="17">
        <v>116.63246999999998</v>
      </c>
      <c r="E1854" s="28"/>
    </row>
    <row r="1855" spans="2:5" ht="15" x14ac:dyDescent="0.2">
      <c r="B1855" s="8"/>
      <c r="C1855" s="19" t="s">
        <v>12</v>
      </c>
      <c r="D1855" s="18">
        <v>116.63246999999998</v>
      </c>
      <c r="E1855" s="28"/>
    </row>
    <row r="1856" spans="2:5" ht="15" x14ac:dyDescent="0.2">
      <c r="B1856" s="8"/>
      <c r="C1856" s="13" t="s">
        <v>24</v>
      </c>
      <c r="D1856" s="18">
        <v>325.48111999999998</v>
      </c>
      <c r="E1856" s="28"/>
    </row>
    <row r="1857" spans="2:5" ht="15" x14ac:dyDescent="0.2">
      <c r="B1857" s="8"/>
      <c r="C1857" s="20" t="s">
        <v>0</v>
      </c>
      <c r="D1857" s="10">
        <v>325.48111999999998</v>
      </c>
      <c r="E1857" s="28"/>
    </row>
    <row r="1858" spans="2:5" ht="15" x14ac:dyDescent="0.2">
      <c r="B1858" s="8"/>
      <c r="C1858" s="13" t="s">
        <v>26</v>
      </c>
      <c r="D1858" s="18">
        <v>116.63247</v>
      </c>
      <c r="E1858" s="28"/>
    </row>
    <row r="1859" spans="2:5" ht="15" x14ac:dyDescent="0.2">
      <c r="B1859" s="8"/>
      <c r="C1859" s="25" t="s">
        <v>10</v>
      </c>
      <c r="D1859" s="17">
        <v>116.63247</v>
      </c>
      <c r="E1859" s="28"/>
    </row>
    <row r="1860" spans="2:5" ht="15" x14ac:dyDescent="0.2">
      <c r="B1860" s="8"/>
      <c r="C1860" s="27" t="s">
        <v>28</v>
      </c>
      <c r="D1860" s="23">
        <v>208.84864999999999</v>
      </c>
      <c r="E1860" s="28"/>
    </row>
    <row r="1861" spans="2:5" ht="15" x14ac:dyDescent="0.2">
      <c r="B1861" s="8"/>
      <c r="C1861" s="27" t="s">
        <v>29</v>
      </c>
      <c r="D1861" s="23">
        <v>1978.29279</v>
      </c>
      <c r="E1861" s="28"/>
    </row>
    <row r="1862" spans="2:5" ht="15" x14ac:dyDescent="0.2">
      <c r="B1862" s="8"/>
      <c r="C1862" s="27" t="s">
        <v>30</v>
      </c>
      <c r="D1862" s="23">
        <v>2187.1414399999999</v>
      </c>
      <c r="E1862" s="28"/>
    </row>
    <row r="1863" spans="2:5" ht="15" x14ac:dyDescent="0.2">
      <c r="B1863" s="8"/>
      <c r="C1863" s="13" t="s">
        <v>32</v>
      </c>
      <c r="D1863" s="7">
        <v>81</v>
      </c>
      <c r="E1863" s="28"/>
    </row>
    <row r="1864" spans="2:5" ht="15" x14ac:dyDescent="0.2">
      <c r="B1864" s="8"/>
      <c r="C1864" s="15" t="s">
        <v>33</v>
      </c>
      <c r="D1864" s="7">
        <v>26</v>
      </c>
      <c r="E1864" s="28"/>
    </row>
    <row r="1865" spans="2:5" ht="15" x14ac:dyDescent="0.2">
      <c r="B1865" s="8"/>
      <c r="C1865" s="15" t="s">
        <v>34</v>
      </c>
      <c r="D1865" s="7">
        <v>55</v>
      </c>
      <c r="E1865" s="28"/>
    </row>
    <row r="1866" spans="2:5" ht="15" x14ac:dyDescent="0.2">
      <c r="B1866" s="8"/>
      <c r="C1866" s="224" t="s">
        <v>135</v>
      </c>
      <c r="D1866" s="225"/>
      <c r="E1866" s="28"/>
    </row>
    <row r="1867" spans="2:5" ht="15" x14ac:dyDescent="0.2">
      <c r="B1867" s="8"/>
      <c r="C1867" s="9" t="s">
        <v>0</v>
      </c>
      <c r="D1867" s="10">
        <v>367.77116000000001</v>
      </c>
      <c r="E1867" s="28"/>
    </row>
    <row r="1868" spans="2:5" ht="15" x14ac:dyDescent="0.2">
      <c r="B1868" s="8"/>
      <c r="C1868" s="11" t="s">
        <v>2</v>
      </c>
      <c r="D1868" s="10">
        <v>185.10242</v>
      </c>
      <c r="E1868" s="28"/>
    </row>
    <row r="1869" spans="2:5" ht="15" x14ac:dyDescent="0.2">
      <c r="B1869" s="8"/>
      <c r="C1869" s="11" t="s">
        <v>3</v>
      </c>
      <c r="D1869" s="10">
        <v>182.66874000000001</v>
      </c>
      <c r="E1869" s="28"/>
    </row>
    <row r="1870" spans="2:5" ht="15" x14ac:dyDescent="0.2">
      <c r="B1870" s="8"/>
      <c r="C1870" s="16" t="s">
        <v>10</v>
      </c>
      <c r="D1870" s="17">
        <v>175.57823000000002</v>
      </c>
      <c r="E1870" s="28"/>
    </row>
    <row r="1871" spans="2:5" ht="15" x14ac:dyDescent="0.2">
      <c r="B1871" s="8"/>
      <c r="C1871" s="19" t="s">
        <v>12</v>
      </c>
      <c r="D1871" s="18">
        <v>175.57823000000002</v>
      </c>
      <c r="E1871" s="28"/>
    </row>
    <row r="1872" spans="2:5" ht="15" x14ac:dyDescent="0.2">
      <c r="B1872" s="8"/>
      <c r="C1872" s="24" t="s">
        <v>17</v>
      </c>
      <c r="D1872" s="17">
        <v>3.48</v>
      </c>
      <c r="E1872" s="28"/>
    </row>
    <row r="1873" spans="2:5" ht="15" x14ac:dyDescent="0.2">
      <c r="B1873" s="8"/>
      <c r="C1873" s="13" t="s">
        <v>24</v>
      </c>
      <c r="D1873" s="18">
        <v>367.77116000000001</v>
      </c>
      <c r="E1873" s="28"/>
    </row>
    <row r="1874" spans="2:5" ht="15" x14ac:dyDescent="0.2">
      <c r="B1874" s="8"/>
      <c r="C1874" s="20" t="s">
        <v>0</v>
      </c>
      <c r="D1874" s="10">
        <v>367.77116000000001</v>
      </c>
      <c r="E1874" s="28"/>
    </row>
    <row r="1875" spans="2:5" ht="15" x14ac:dyDescent="0.2">
      <c r="B1875" s="8"/>
      <c r="C1875" s="13" t="s">
        <v>26</v>
      </c>
      <c r="D1875" s="18">
        <v>179.05822999999998</v>
      </c>
      <c r="E1875" s="28"/>
    </row>
    <row r="1876" spans="2:5" ht="15" x14ac:dyDescent="0.2">
      <c r="B1876" s="8"/>
      <c r="C1876" s="25" t="s">
        <v>10</v>
      </c>
      <c r="D1876" s="17">
        <v>175.57822999999999</v>
      </c>
      <c r="E1876" s="28"/>
    </row>
    <row r="1877" spans="2:5" ht="15" x14ac:dyDescent="0.2">
      <c r="B1877" s="8"/>
      <c r="C1877" s="25" t="s">
        <v>17</v>
      </c>
      <c r="D1877" s="17">
        <v>3.48</v>
      </c>
      <c r="E1877" s="28"/>
    </row>
    <row r="1878" spans="2:5" ht="15" x14ac:dyDescent="0.2">
      <c r="B1878" s="8"/>
      <c r="C1878" s="27" t="s">
        <v>28</v>
      </c>
      <c r="D1878" s="23">
        <v>188.71293</v>
      </c>
      <c r="E1878" s="28"/>
    </row>
    <row r="1879" spans="2:5" ht="15" x14ac:dyDescent="0.2">
      <c r="B1879" s="8"/>
      <c r="C1879" s="27" t="s">
        <v>29</v>
      </c>
      <c r="D1879" s="23">
        <v>569.89778000000001</v>
      </c>
      <c r="E1879" s="28"/>
    </row>
    <row r="1880" spans="2:5" ht="15" x14ac:dyDescent="0.2">
      <c r="B1880" s="8"/>
      <c r="C1880" s="27" t="s">
        <v>30</v>
      </c>
      <c r="D1880" s="23">
        <v>758.61071000000004</v>
      </c>
      <c r="E1880" s="28"/>
    </row>
    <row r="1881" spans="2:5" ht="15" x14ac:dyDescent="0.2">
      <c r="B1881" s="8"/>
      <c r="C1881" s="13" t="s">
        <v>32</v>
      </c>
      <c r="D1881" s="7">
        <v>90</v>
      </c>
      <c r="E1881" s="28"/>
    </row>
    <row r="1882" spans="2:5" ht="15" x14ac:dyDescent="0.2">
      <c r="B1882" s="8"/>
      <c r="C1882" s="15" t="s">
        <v>33</v>
      </c>
      <c r="D1882" s="7">
        <v>32</v>
      </c>
      <c r="E1882" s="28"/>
    </row>
    <row r="1883" spans="2:5" ht="15" x14ac:dyDescent="0.2">
      <c r="B1883" s="8"/>
      <c r="C1883" s="15" t="s">
        <v>34</v>
      </c>
      <c r="D1883" s="7">
        <v>58</v>
      </c>
      <c r="E1883" s="28"/>
    </row>
    <row r="1884" spans="2:5" ht="15" x14ac:dyDescent="0.2">
      <c r="B1884" s="8"/>
      <c r="C1884" s="224" t="s">
        <v>136</v>
      </c>
      <c r="D1884" s="225"/>
      <c r="E1884" s="28"/>
    </row>
    <row r="1885" spans="2:5" ht="15" x14ac:dyDescent="0.2">
      <c r="B1885" s="8"/>
      <c r="C1885" s="9" t="s">
        <v>0</v>
      </c>
      <c r="D1885" s="10">
        <v>359.05158</v>
      </c>
      <c r="E1885" s="28"/>
    </row>
    <row r="1886" spans="2:5" ht="15" x14ac:dyDescent="0.2">
      <c r="B1886" s="8"/>
      <c r="C1886" s="11" t="s">
        <v>2</v>
      </c>
      <c r="D1886" s="10">
        <v>20.701689999999999</v>
      </c>
      <c r="E1886" s="28"/>
    </row>
    <row r="1887" spans="2:5" ht="15" x14ac:dyDescent="0.2">
      <c r="B1887" s="8"/>
      <c r="C1887" s="11" t="s">
        <v>3</v>
      </c>
      <c r="D1887" s="10">
        <v>338.34989000000002</v>
      </c>
      <c r="E1887" s="28"/>
    </row>
    <row r="1888" spans="2:5" ht="15" x14ac:dyDescent="0.2">
      <c r="B1888" s="8"/>
      <c r="C1888" s="16" t="s">
        <v>10</v>
      </c>
      <c r="D1888" s="17">
        <v>197.27344000000002</v>
      </c>
      <c r="E1888" s="28"/>
    </row>
    <row r="1889" spans="2:5" ht="15" x14ac:dyDescent="0.2">
      <c r="B1889" s="8"/>
      <c r="C1889" s="19" t="s">
        <v>12</v>
      </c>
      <c r="D1889" s="18">
        <v>197.27344000000002</v>
      </c>
      <c r="E1889" s="28"/>
    </row>
    <row r="1890" spans="2:5" ht="15" x14ac:dyDescent="0.2">
      <c r="B1890" s="8"/>
      <c r="C1890" s="24" t="s">
        <v>17</v>
      </c>
      <c r="D1890" s="17">
        <v>55.74</v>
      </c>
      <c r="E1890" s="28"/>
    </row>
    <row r="1891" spans="2:5" ht="15" x14ac:dyDescent="0.2">
      <c r="B1891" s="8"/>
      <c r="C1891" s="13" t="s">
        <v>24</v>
      </c>
      <c r="D1891" s="18">
        <v>359.05158</v>
      </c>
      <c r="E1891" s="28"/>
    </row>
    <row r="1892" spans="2:5" ht="15" x14ac:dyDescent="0.2">
      <c r="B1892" s="8"/>
      <c r="C1892" s="20" t="s">
        <v>0</v>
      </c>
      <c r="D1892" s="10">
        <v>359.05158</v>
      </c>
      <c r="E1892" s="28"/>
    </row>
    <row r="1893" spans="2:5" ht="15" x14ac:dyDescent="0.2">
      <c r="B1893" s="8"/>
      <c r="C1893" s="13" t="s">
        <v>26</v>
      </c>
      <c r="D1893" s="18">
        <v>253.01344</v>
      </c>
      <c r="E1893" s="28"/>
    </row>
    <row r="1894" spans="2:5" ht="15" x14ac:dyDescent="0.2">
      <c r="B1894" s="8"/>
      <c r="C1894" s="25" t="s">
        <v>10</v>
      </c>
      <c r="D1894" s="17">
        <v>197.27343999999999</v>
      </c>
      <c r="E1894" s="28"/>
    </row>
    <row r="1895" spans="2:5" ht="15" x14ac:dyDescent="0.2">
      <c r="B1895" s="8"/>
      <c r="C1895" s="25" t="s">
        <v>17</v>
      </c>
      <c r="D1895" s="17">
        <v>55.74</v>
      </c>
      <c r="E1895" s="28"/>
    </row>
    <row r="1896" spans="2:5" ht="15" x14ac:dyDescent="0.2">
      <c r="B1896" s="8"/>
      <c r="C1896" s="27" t="s">
        <v>28</v>
      </c>
      <c r="D1896" s="23">
        <v>106.03814</v>
      </c>
      <c r="E1896" s="28"/>
    </row>
    <row r="1897" spans="2:5" ht="15" x14ac:dyDescent="0.2">
      <c r="B1897" s="8"/>
      <c r="C1897" s="27" t="s">
        <v>29</v>
      </c>
      <c r="D1897" s="23">
        <v>4723.6038399999998</v>
      </c>
      <c r="E1897" s="28"/>
    </row>
    <row r="1898" spans="2:5" ht="15" x14ac:dyDescent="0.2">
      <c r="B1898" s="8"/>
      <c r="C1898" s="27" t="s">
        <v>30</v>
      </c>
      <c r="D1898" s="23">
        <v>4829.6419800000003</v>
      </c>
      <c r="E1898" s="28"/>
    </row>
    <row r="1899" spans="2:5" ht="15" x14ac:dyDescent="0.2">
      <c r="B1899" s="8"/>
      <c r="C1899" s="13" t="s">
        <v>32</v>
      </c>
      <c r="D1899" s="7">
        <v>113</v>
      </c>
      <c r="E1899" s="28"/>
    </row>
    <row r="1900" spans="2:5" ht="15" x14ac:dyDescent="0.2">
      <c r="B1900" s="8"/>
      <c r="C1900" s="15" t="s">
        <v>33</v>
      </c>
      <c r="D1900" s="7">
        <v>34</v>
      </c>
      <c r="E1900" s="28"/>
    </row>
    <row r="1901" spans="2:5" ht="15" x14ac:dyDescent="0.2">
      <c r="B1901" s="8"/>
      <c r="C1901" s="15" t="s">
        <v>34</v>
      </c>
      <c r="D1901" s="7">
        <v>79</v>
      </c>
      <c r="E1901" s="28"/>
    </row>
    <row r="1902" spans="2:5" ht="15" x14ac:dyDescent="0.2">
      <c r="B1902" s="8"/>
      <c r="C1902" s="224" t="s">
        <v>137</v>
      </c>
      <c r="D1902" s="225"/>
      <c r="E1902" s="28"/>
    </row>
    <row r="1903" spans="2:5" ht="15" x14ac:dyDescent="0.2">
      <c r="B1903" s="8"/>
      <c r="C1903" s="9" t="s">
        <v>0</v>
      </c>
      <c r="D1903" s="10">
        <v>41.192630000000001</v>
      </c>
      <c r="E1903" s="28"/>
    </row>
    <row r="1904" spans="2:5" ht="15" x14ac:dyDescent="0.2">
      <c r="B1904" s="8"/>
      <c r="C1904" s="11" t="s">
        <v>2</v>
      </c>
      <c r="D1904" s="10">
        <v>-0.1</v>
      </c>
      <c r="E1904" s="28"/>
    </row>
    <row r="1905" spans="2:5" ht="15" x14ac:dyDescent="0.2">
      <c r="B1905" s="8"/>
      <c r="C1905" s="11" t="s">
        <v>3</v>
      </c>
      <c r="D1905" s="10">
        <v>41.292630000000003</v>
      </c>
      <c r="E1905" s="28"/>
    </row>
    <row r="1906" spans="2:5" ht="15" x14ac:dyDescent="0.2">
      <c r="B1906" s="8"/>
      <c r="C1906" s="16" t="s">
        <v>10</v>
      </c>
      <c r="D1906" s="17">
        <v>37.043999999999997</v>
      </c>
      <c r="E1906" s="28"/>
    </row>
    <row r="1907" spans="2:5" ht="15" x14ac:dyDescent="0.2">
      <c r="B1907" s="8"/>
      <c r="C1907" s="19" t="s">
        <v>12</v>
      </c>
      <c r="D1907" s="18">
        <v>36.731499999999997</v>
      </c>
      <c r="E1907" s="28"/>
    </row>
    <row r="1908" spans="2:5" ht="15" x14ac:dyDescent="0.2">
      <c r="B1908" s="8"/>
      <c r="C1908" s="19" t="s">
        <v>15</v>
      </c>
      <c r="D1908" s="18">
        <v>0.3125</v>
      </c>
      <c r="E1908" s="28"/>
    </row>
    <row r="1909" spans="2:5" ht="15" x14ac:dyDescent="0.2">
      <c r="B1909" s="8"/>
      <c r="C1909" s="24" t="s">
        <v>17</v>
      </c>
      <c r="D1909" s="17">
        <v>8.68</v>
      </c>
      <c r="E1909" s="28"/>
    </row>
    <row r="1910" spans="2:5" ht="15" x14ac:dyDescent="0.2">
      <c r="B1910" s="8"/>
      <c r="C1910" s="13" t="s">
        <v>24</v>
      </c>
      <c r="D1910" s="18">
        <v>41.192630000000001</v>
      </c>
      <c r="E1910" s="28"/>
    </row>
    <row r="1911" spans="2:5" ht="15" x14ac:dyDescent="0.2">
      <c r="B1911" s="8"/>
      <c r="C1911" s="20" t="s">
        <v>0</v>
      </c>
      <c r="D1911" s="10">
        <v>41.192630000000001</v>
      </c>
      <c r="E1911" s="28"/>
    </row>
    <row r="1912" spans="2:5" ht="15" x14ac:dyDescent="0.2">
      <c r="B1912" s="8"/>
      <c r="C1912" s="13" t="s">
        <v>26</v>
      </c>
      <c r="D1912" s="18">
        <v>45.723999999999997</v>
      </c>
      <c r="E1912" s="28"/>
    </row>
    <row r="1913" spans="2:5" ht="15" x14ac:dyDescent="0.2">
      <c r="B1913" s="8"/>
      <c r="C1913" s="25" t="s">
        <v>10</v>
      </c>
      <c r="D1913" s="17">
        <v>37.043999999999997</v>
      </c>
      <c r="E1913" s="28"/>
    </row>
    <row r="1914" spans="2:5" ht="15" x14ac:dyDescent="0.2">
      <c r="B1914" s="8"/>
      <c r="C1914" s="25" t="s">
        <v>17</v>
      </c>
      <c r="D1914" s="17">
        <v>8.68</v>
      </c>
      <c r="E1914" s="28"/>
    </row>
    <row r="1915" spans="2:5" ht="15" x14ac:dyDescent="0.2">
      <c r="B1915" s="8"/>
      <c r="C1915" s="27" t="s">
        <v>28</v>
      </c>
      <c r="D1915" s="23">
        <v>-4.5313699999999999</v>
      </c>
      <c r="E1915" s="28"/>
    </row>
    <row r="1916" spans="2:5" ht="15" x14ac:dyDescent="0.2">
      <c r="B1916" s="8"/>
      <c r="C1916" s="27" t="s">
        <v>29</v>
      </c>
      <c r="D1916" s="23">
        <v>123.29911</v>
      </c>
      <c r="E1916" s="28"/>
    </row>
    <row r="1917" spans="2:5" ht="15" x14ac:dyDescent="0.2">
      <c r="B1917" s="8"/>
      <c r="C1917" s="27" t="s">
        <v>30</v>
      </c>
      <c r="D1917" s="23">
        <v>118.76774</v>
      </c>
      <c r="E1917" s="28"/>
    </row>
    <row r="1918" spans="2:5" ht="15" x14ac:dyDescent="0.2">
      <c r="B1918" s="8"/>
      <c r="C1918" s="13" t="s">
        <v>32</v>
      </c>
      <c r="D1918" s="7">
        <v>176</v>
      </c>
      <c r="E1918" s="28"/>
    </row>
    <row r="1919" spans="2:5" ht="15" x14ac:dyDescent="0.2">
      <c r="B1919" s="8"/>
      <c r="C1919" s="15" t="s">
        <v>33</v>
      </c>
      <c r="D1919" s="7">
        <v>12</v>
      </c>
      <c r="E1919" s="28"/>
    </row>
    <row r="1920" spans="2:5" ht="15" x14ac:dyDescent="0.2">
      <c r="B1920" s="8"/>
      <c r="C1920" s="15" t="s">
        <v>34</v>
      </c>
      <c r="D1920" s="7">
        <v>164</v>
      </c>
      <c r="E1920" s="28"/>
    </row>
    <row r="1921" spans="2:5" ht="15" x14ac:dyDescent="0.2">
      <c r="B1921" s="8"/>
      <c r="C1921" s="224" t="s">
        <v>138</v>
      </c>
      <c r="D1921" s="225"/>
      <c r="E1921" s="28"/>
    </row>
    <row r="1922" spans="2:5" ht="15" x14ac:dyDescent="0.2">
      <c r="B1922" s="8"/>
      <c r="C1922" s="9" t="s">
        <v>0</v>
      </c>
      <c r="D1922" s="10">
        <v>151.78471000000002</v>
      </c>
      <c r="E1922" s="28"/>
    </row>
    <row r="1923" spans="2:5" ht="15" x14ac:dyDescent="0.2">
      <c r="B1923" s="8"/>
      <c r="C1923" s="11" t="s">
        <v>2</v>
      </c>
      <c r="D1923" s="10">
        <v>-1.0545</v>
      </c>
      <c r="E1923" s="28"/>
    </row>
    <row r="1924" spans="2:5" ht="15" x14ac:dyDescent="0.2">
      <c r="B1924" s="8"/>
      <c r="C1924" s="11" t="s">
        <v>3</v>
      </c>
      <c r="D1924" s="10">
        <v>152.83921000000001</v>
      </c>
      <c r="E1924" s="28"/>
    </row>
    <row r="1925" spans="2:5" ht="15" x14ac:dyDescent="0.2">
      <c r="B1925" s="8"/>
      <c r="C1925" s="16" t="s">
        <v>10</v>
      </c>
      <c r="D1925" s="17">
        <v>149.97890000000001</v>
      </c>
      <c r="E1925" s="28"/>
    </row>
    <row r="1926" spans="2:5" ht="15" x14ac:dyDescent="0.2">
      <c r="B1926" s="8"/>
      <c r="C1926" s="19" t="s">
        <v>12</v>
      </c>
      <c r="D1926" s="18">
        <v>149.97890000000001</v>
      </c>
      <c r="E1926" s="28"/>
    </row>
    <row r="1927" spans="2:5" ht="15" x14ac:dyDescent="0.2">
      <c r="B1927" s="8"/>
      <c r="C1927" s="13" t="s">
        <v>24</v>
      </c>
      <c r="D1927" s="18">
        <v>151.78470999999999</v>
      </c>
      <c r="E1927" s="28"/>
    </row>
    <row r="1928" spans="2:5" ht="15" x14ac:dyDescent="0.2">
      <c r="B1928" s="8"/>
      <c r="C1928" s="20" t="s">
        <v>0</v>
      </c>
      <c r="D1928" s="10">
        <v>151.78470999999999</v>
      </c>
      <c r="E1928" s="28"/>
    </row>
    <row r="1929" spans="2:5" ht="15" x14ac:dyDescent="0.2">
      <c r="B1929" s="8"/>
      <c r="C1929" s="13" t="s">
        <v>26</v>
      </c>
      <c r="D1929" s="18">
        <v>149.97890000000001</v>
      </c>
      <c r="E1929" s="28"/>
    </row>
    <row r="1930" spans="2:5" ht="15" x14ac:dyDescent="0.2">
      <c r="B1930" s="8"/>
      <c r="C1930" s="25" t="s">
        <v>10</v>
      </c>
      <c r="D1930" s="17">
        <v>149.97890000000001</v>
      </c>
      <c r="E1930" s="28"/>
    </row>
    <row r="1931" spans="2:5" ht="15" x14ac:dyDescent="0.2">
      <c r="B1931" s="8"/>
      <c r="C1931" s="27" t="s">
        <v>28</v>
      </c>
      <c r="D1931" s="23">
        <v>1.8058099999999999</v>
      </c>
      <c r="E1931" s="28"/>
    </row>
    <row r="1932" spans="2:5" ht="15" x14ac:dyDescent="0.2">
      <c r="B1932" s="8"/>
      <c r="C1932" s="27" t="s">
        <v>29</v>
      </c>
      <c r="D1932" s="23">
        <v>323.91278999999997</v>
      </c>
      <c r="E1932" s="28"/>
    </row>
    <row r="1933" spans="2:5" ht="15" x14ac:dyDescent="0.2">
      <c r="B1933" s="8"/>
      <c r="C1933" s="27" t="s">
        <v>30</v>
      </c>
      <c r="D1933" s="23">
        <v>325.71859999999998</v>
      </c>
      <c r="E1933" s="28"/>
    </row>
    <row r="1934" spans="2:5" ht="15" x14ac:dyDescent="0.2">
      <c r="B1934" s="8"/>
      <c r="C1934" s="13" t="s">
        <v>32</v>
      </c>
      <c r="D1934" s="7">
        <v>59</v>
      </c>
      <c r="E1934" s="28"/>
    </row>
    <row r="1935" spans="2:5" ht="15" x14ac:dyDescent="0.2">
      <c r="B1935" s="8"/>
      <c r="C1935" s="15" t="s">
        <v>33</v>
      </c>
      <c r="D1935" s="7">
        <v>27</v>
      </c>
      <c r="E1935" s="28"/>
    </row>
    <row r="1936" spans="2:5" ht="15" x14ac:dyDescent="0.2">
      <c r="B1936" s="8"/>
      <c r="C1936" s="15" t="s">
        <v>34</v>
      </c>
      <c r="D1936" s="7">
        <v>32</v>
      </c>
      <c r="E1936" s="28"/>
    </row>
    <row r="1937" spans="2:5" ht="15" x14ac:dyDescent="0.2">
      <c r="B1937" s="8"/>
      <c r="C1937" s="224" t="s">
        <v>139</v>
      </c>
      <c r="D1937" s="225"/>
      <c r="E1937" s="28"/>
    </row>
    <row r="1938" spans="2:5" ht="15" x14ac:dyDescent="0.2">
      <c r="B1938" s="8"/>
      <c r="C1938" s="9" t="s">
        <v>0</v>
      </c>
      <c r="D1938" s="10">
        <v>1215.39228</v>
      </c>
      <c r="E1938" s="28"/>
    </row>
    <row r="1939" spans="2:5" ht="15" x14ac:dyDescent="0.2">
      <c r="B1939" s="8"/>
      <c r="C1939" s="11" t="s">
        <v>2</v>
      </c>
      <c r="D1939" s="10">
        <v>1215.39228</v>
      </c>
      <c r="E1939" s="28"/>
    </row>
    <row r="1940" spans="2:5" ht="15" x14ac:dyDescent="0.2">
      <c r="B1940" s="8"/>
      <c r="C1940" s="16" t="s">
        <v>10</v>
      </c>
      <c r="D1940" s="17">
        <v>266.71960000000001</v>
      </c>
      <c r="E1940" s="28"/>
    </row>
    <row r="1941" spans="2:5" ht="15" x14ac:dyDescent="0.2">
      <c r="B1941" s="8"/>
      <c r="C1941" s="19" t="s">
        <v>12</v>
      </c>
      <c r="D1941" s="18">
        <v>199.21960000000001</v>
      </c>
      <c r="E1941" s="28"/>
    </row>
    <row r="1942" spans="2:5" ht="15" x14ac:dyDescent="0.2">
      <c r="B1942" s="8"/>
      <c r="C1942" s="11" t="s">
        <v>2</v>
      </c>
      <c r="D1942" s="10">
        <v>55</v>
      </c>
      <c r="E1942" s="28"/>
    </row>
    <row r="1943" spans="2:5" ht="15" x14ac:dyDescent="0.2">
      <c r="B1943" s="8"/>
      <c r="C1943" s="19" t="s">
        <v>16</v>
      </c>
      <c r="D1943" s="18">
        <v>12.5</v>
      </c>
      <c r="E1943" s="28"/>
    </row>
    <row r="1944" spans="2:5" ht="15" x14ac:dyDescent="0.2">
      <c r="B1944" s="8"/>
      <c r="C1944" s="13" t="s">
        <v>24</v>
      </c>
      <c r="D1944" s="18">
        <v>1215.39228</v>
      </c>
      <c r="E1944" s="28"/>
    </row>
    <row r="1945" spans="2:5" ht="15" x14ac:dyDescent="0.2">
      <c r="B1945" s="8"/>
      <c r="C1945" s="20" t="s">
        <v>0</v>
      </c>
      <c r="D1945" s="10">
        <v>1215.39228</v>
      </c>
      <c r="E1945" s="28"/>
    </row>
    <row r="1946" spans="2:5" ht="15" x14ac:dyDescent="0.2">
      <c r="B1946" s="8"/>
      <c r="C1946" s="13" t="s">
        <v>26</v>
      </c>
      <c r="D1946" s="18">
        <v>266.71960000000001</v>
      </c>
      <c r="E1946" s="28"/>
    </row>
    <row r="1947" spans="2:5" ht="15" x14ac:dyDescent="0.2">
      <c r="B1947" s="8"/>
      <c r="C1947" s="25" t="s">
        <v>10</v>
      </c>
      <c r="D1947" s="17">
        <v>266.71960000000001</v>
      </c>
      <c r="E1947" s="28"/>
    </row>
    <row r="1948" spans="2:5" ht="15" x14ac:dyDescent="0.2">
      <c r="B1948" s="8"/>
      <c r="C1948" s="27" t="s">
        <v>28</v>
      </c>
      <c r="D1948" s="23">
        <v>948.67268000000001</v>
      </c>
      <c r="E1948" s="28"/>
    </row>
    <row r="1949" spans="2:5" ht="15" x14ac:dyDescent="0.2">
      <c r="B1949" s="8"/>
      <c r="C1949" s="27" t="s">
        <v>29</v>
      </c>
      <c r="D1949" s="23">
        <v>548.76987999999994</v>
      </c>
      <c r="E1949" s="28"/>
    </row>
    <row r="1950" spans="2:5" ht="15" x14ac:dyDescent="0.2">
      <c r="B1950" s="8"/>
      <c r="C1950" s="27" t="s">
        <v>30</v>
      </c>
      <c r="D1950" s="23">
        <v>1497.44256</v>
      </c>
      <c r="E1950" s="28"/>
    </row>
    <row r="1951" spans="2:5" ht="15" x14ac:dyDescent="0.2">
      <c r="B1951" s="8"/>
      <c r="C1951" s="13" t="s">
        <v>32</v>
      </c>
      <c r="D1951" s="7">
        <v>60</v>
      </c>
      <c r="E1951" s="28"/>
    </row>
    <row r="1952" spans="2:5" ht="15" x14ac:dyDescent="0.2">
      <c r="B1952" s="8"/>
      <c r="C1952" s="15" t="s">
        <v>33</v>
      </c>
      <c r="D1952" s="7">
        <v>30</v>
      </c>
      <c r="E1952" s="28"/>
    </row>
    <row r="1953" spans="2:5" ht="15" x14ac:dyDescent="0.2">
      <c r="B1953" s="8"/>
      <c r="C1953" s="15" t="s">
        <v>34</v>
      </c>
      <c r="D1953" s="7">
        <v>30</v>
      </c>
      <c r="E1953" s="28"/>
    </row>
    <row r="1954" spans="2:5" ht="15" x14ac:dyDescent="0.2">
      <c r="B1954" s="8"/>
      <c r="C1954" s="224" t="s">
        <v>140</v>
      </c>
      <c r="D1954" s="225"/>
      <c r="E1954" s="28"/>
    </row>
    <row r="1955" spans="2:5" ht="15" x14ac:dyDescent="0.2">
      <c r="B1955" s="8"/>
      <c r="C1955" s="9" t="s">
        <v>0</v>
      </c>
      <c r="D1955" s="10">
        <v>449.37367</v>
      </c>
      <c r="E1955" s="28"/>
    </row>
    <row r="1956" spans="2:5" ht="15" x14ac:dyDescent="0.2">
      <c r="B1956" s="8"/>
      <c r="C1956" s="11" t="s">
        <v>2</v>
      </c>
      <c r="D1956" s="10">
        <v>80.551460000000006</v>
      </c>
      <c r="E1956" s="28"/>
    </row>
    <row r="1957" spans="2:5" ht="15" x14ac:dyDescent="0.2">
      <c r="B1957" s="8"/>
      <c r="C1957" s="11" t="s">
        <v>3</v>
      </c>
      <c r="D1957" s="10">
        <v>368.82220999999998</v>
      </c>
      <c r="E1957" s="28"/>
    </row>
    <row r="1958" spans="2:5" ht="15" x14ac:dyDescent="0.2">
      <c r="B1958" s="8"/>
      <c r="C1958" s="16" t="s">
        <v>10</v>
      </c>
      <c r="D1958" s="17">
        <v>1082.3585799999998</v>
      </c>
      <c r="E1958" s="28"/>
    </row>
    <row r="1959" spans="2:5" ht="15" x14ac:dyDescent="0.2">
      <c r="B1959" s="8"/>
      <c r="C1959" s="19" t="s">
        <v>11</v>
      </c>
      <c r="D1959" s="18">
        <v>577.80781000000002</v>
      </c>
      <c r="E1959" s="28"/>
    </row>
    <row r="1960" spans="2:5" ht="15" x14ac:dyDescent="0.2">
      <c r="B1960" s="8"/>
      <c r="C1960" s="19" t="s">
        <v>12</v>
      </c>
      <c r="D1960" s="18">
        <v>484.73633999999998</v>
      </c>
      <c r="E1960" s="28"/>
    </row>
    <row r="1961" spans="2:5" ht="15" x14ac:dyDescent="0.2">
      <c r="B1961" s="8"/>
      <c r="C1961" s="19" t="s">
        <v>15</v>
      </c>
      <c r="D1961" s="18">
        <v>1.6134999999999999</v>
      </c>
      <c r="E1961" s="28"/>
    </row>
    <row r="1962" spans="2:5" ht="15" x14ac:dyDescent="0.2">
      <c r="B1962" s="8"/>
      <c r="C1962" s="19" t="s">
        <v>16</v>
      </c>
      <c r="D1962" s="18">
        <v>18.20093</v>
      </c>
      <c r="E1962" s="28"/>
    </row>
    <row r="1963" spans="2:5" ht="15" x14ac:dyDescent="0.2">
      <c r="B1963" s="8"/>
      <c r="C1963" s="24" t="s">
        <v>17</v>
      </c>
      <c r="D1963" s="17">
        <v>21.446850000000001</v>
      </c>
      <c r="E1963" s="28"/>
    </row>
    <row r="1964" spans="2:5" ht="15" x14ac:dyDescent="0.2">
      <c r="B1964" s="8"/>
      <c r="C1964" s="13" t="s">
        <v>24</v>
      </c>
      <c r="D1964" s="18">
        <v>449.37367</v>
      </c>
      <c r="E1964" s="28"/>
    </row>
    <row r="1965" spans="2:5" ht="15" x14ac:dyDescent="0.2">
      <c r="B1965" s="8"/>
      <c r="C1965" s="20" t="s">
        <v>0</v>
      </c>
      <c r="D1965" s="10">
        <v>449.37367</v>
      </c>
      <c r="E1965" s="28"/>
    </row>
    <row r="1966" spans="2:5" ht="15" x14ac:dyDescent="0.2">
      <c r="B1966" s="8"/>
      <c r="C1966" s="13" t="s">
        <v>26</v>
      </c>
      <c r="D1966" s="18">
        <v>1103.8054300000001</v>
      </c>
      <c r="E1966" s="28"/>
    </row>
    <row r="1967" spans="2:5" ht="15" x14ac:dyDescent="0.2">
      <c r="B1967" s="8"/>
      <c r="C1967" s="25" t="s">
        <v>10</v>
      </c>
      <c r="D1967" s="17">
        <v>1082.3585800000001</v>
      </c>
      <c r="E1967" s="28"/>
    </row>
    <row r="1968" spans="2:5" ht="15" x14ac:dyDescent="0.2">
      <c r="B1968" s="8"/>
      <c r="C1968" s="25" t="s">
        <v>17</v>
      </c>
      <c r="D1968" s="17">
        <v>21.446850000000001</v>
      </c>
      <c r="E1968" s="28"/>
    </row>
    <row r="1969" spans="2:5" ht="15" x14ac:dyDescent="0.2">
      <c r="B1969" s="8"/>
      <c r="C1969" s="27" t="s">
        <v>28</v>
      </c>
      <c r="D1969" s="23">
        <v>-654.43176000000005</v>
      </c>
      <c r="E1969" s="28"/>
    </row>
    <row r="1970" spans="2:5" ht="15" x14ac:dyDescent="0.2">
      <c r="B1970" s="8"/>
      <c r="C1970" s="27" t="s">
        <v>29</v>
      </c>
      <c r="D1970" s="23">
        <v>1892.68472</v>
      </c>
      <c r="E1970" s="28"/>
    </row>
    <row r="1971" spans="2:5" ht="15" x14ac:dyDescent="0.2">
      <c r="B1971" s="8"/>
      <c r="C1971" s="27" t="s">
        <v>30</v>
      </c>
      <c r="D1971" s="23">
        <v>1238.25296</v>
      </c>
      <c r="E1971" s="28"/>
    </row>
    <row r="1972" spans="2:5" ht="15" x14ac:dyDescent="0.2">
      <c r="B1972" s="8"/>
      <c r="C1972" s="13" t="s">
        <v>32</v>
      </c>
      <c r="D1972" s="7">
        <v>301</v>
      </c>
      <c r="E1972" s="28"/>
    </row>
    <row r="1973" spans="2:5" ht="15" x14ac:dyDescent="0.2">
      <c r="B1973" s="8"/>
      <c r="C1973" s="15" t="s">
        <v>33</v>
      </c>
      <c r="D1973" s="7">
        <v>153</v>
      </c>
      <c r="E1973" s="28"/>
    </row>
    <row r="1974" spans="2:5" ht="15" x14ac:dyDescent="0.2">
      <c r="B1974" s="8"/>
      <c r="C1974" s="15" t="s">
        <v>34</v>
      </c>
      <c r="D1974" s="7">
        <v>148</v>
      </c>
      <c r="E1974" s="28"/>
    </row>
    <row r="1975" spans="2:5" ht="15" x14ac:dyDescent="0.2">
      <c r="B1975" s="8"/>
      <c r="C1975" s="224" t="s">
        <v>141</v>
      </c>
      <c r="D1975" s="225"/>
      <c r="E1975" s="28"/>
    </row>
    <row r="1976" spans="2:5" ht="15" x14ac:dyDescent="0.2">
      <c r="B1976" s="8"/>
      <c r="C1976" s="9" t="s">
        <v>0</v>
      </c>
      <c r="D1976" s="10">
        <v>901.82281000000012</v>
      </c>
      <c r="E1976" s="28"/>
    </row>
    <row r="1977" spans="2:5" ht="15" x14ac:dyDescent="0.2">
      <c r="B1977" s="8"/>
      <c r="C1977" s="11" t="s">
        <v>2</v>
      </c>
      <c r="D1977" s="10">
        <v>348.23714000000001</v>
      </c>
      <c r="E1977" s="28"/>
    </row>
    <row r="1978" spans="2:5" ht="15" x14ac:dyDescent="0.2">
      <c r="B1978" s="8"/>
      <c r="C1978" s="11" t="s">
        <v>3</v>
      </c>
      <c r="D1978" s="10">
        <v>553.58567000000005</v>
      </c>
      <c r="E1978" s="28"/>
    </row>
    <row r="1979" spans="2:5" ht="15" x14ac:dyDescent="0.2">
      <c r="B1979" s="8"/>
      <c r="C1979" s="16" t="s">
        <v>10</v>
      </c>
      <c r="D1979" s="17">
        <v>1020.32949</v>
      </c>
      <c r="E1979" s="28"/>
    </row>
    <row r="1980" spans="2:5" ht="15" x14ac:dyDescent="0.2">
      <c r="B1980" s="8"/>
      <c r="C1980" s="19" t="s">
        <v>11</v>
      </c>
      <c r="D1980" s="18">
        <v>459.04615000000001</v>
      </c>
      <c r="E1980" s="28"/>
    </row>
    <row r="1981" spans="2:5" ht="15" x14ac:dyDescent="0.2">
      <c r="B1981" s="8"/>
      <c r="C1981" s="19" t="s">
        <v>12</v>
      </c>
      <c r="D1981" s="18">
        <v>561.21250999999995</v>
      </c>
      <c r="E1981" s="28"/>
    </row>
    <row r="1982" spans="2:5" ht="15" x14ac:dyDescent="0.2">
      <c r="B1982" s="8"/>
      <c r="C1982" s="19" t="s">
        <v>16</v>
      </c>
      <c r="D1982" s="18">
        <v>7.0830000000000004E-2</v>
      </c>
      <c r="E1982" s="28"/>
    </row>
    <row r="1983" spans="2:5" ht="15" x14ac:dyDescent="0.2">
      <c r="B1983" s="8"/>
      <c r="C1983" s="24" t="s">
        <v>17</v>
      </c>
      <c r="D1983" s="17">
        <v>30.507000000000001</v>
      </c>
      <c r="E1983" s="28"/>
    </row>
    <row r="1984" spans="2:5" ht="15" x14ac:dyDescent="0.2">
      <c r="B1984" s="8"/>
      <c r="C1984" s="13" t="s">
        <v>24</v>
      </c>
      <c r="D1984" s="18">
        <v>901.82281</v>
      </c>
      <c r="E1984" s="28"/>
    </row>
    <row r="1985" spans="2:5" ht="15" x14ac:dyDescent="0.2">
      <c r="B1985" s="8"/>
      <c r="C1985" s="20" t="s">
        <v>0</v>
      </c>
      <c r="D1985" s="10">
        <v>901.82281</v>
      </c>
      <c r="E1985" s="28"/>
    </row>
    <row r="1986" spans="2:5" ht="15" x14ac:dyDescent="0.2">
      <c r="B1986" s="8"/>
      <c r="C1986" s="13" t="s">
        <v>26</v>
      </c>
      <c r="D1986" s="18">
        <v>1050.8364899999999</v>
      </c>
      <c r="E1986" s="28"/>
    </row>
    <row r="1987" spans="2:5" ht="15" x14ac:dyDescent="0.2">
      <c r="B1987" s="8"/>
      <c r="C1987" s="25" t="s">
        <v>10</v>
      </c>
      <c r="D1987" s="17">
        <v>1020.32949</v>
      </c>
      <c r="E1987" s="28"/>
    </row>
    <row r="1988" spans="2:5" ht="15" x14ac:dyDescent="0.2">
      <c r="B1988" s="8"/>
      <c r="C1988" s="25" t="s">
        <v>17</v>
      </c>
      <c r="D1988" s="17">
        <v>30.507000000000001</v>
      </c>
      <c r="E1988" s="28"/>
    </row>
    <row r="1989" spans="2:5" ht="15" x14ac:dyDescent="0.2">
      <c r="B1989" s="8"/>
      <c r="C1989" s="27" t="s">
        <v>28</v>
      </c>
      <c r="D1989" s="23">
        <v>-149.01367999999999</v>
      </c>
      <c r="E1989" s="28"/>
    </row>
    <row r="1990" spans="2:5" ht="15" x14ac:dyDescent="0.2">
      <c r="B1990" s="8"/>
      <c r="C1990" s="27" t="s">
        <v>29</v>
      </c>
      <c r="D1990" s="23">
        <v>1985.47803</v>
      </c>
      <c r="E1990" s="28"/>
    </row>
    <row r="1991" spans="2:5" ht="15" x14ac:dyDescent="0.2">
      <c r="B1991" s="8"/>
      <c r="C1991" s="27" t="s">
        <v>30</v>
      </c>
      <c r="D1991" s="23">
        <v>1836.46435</v>
      </c>
      <c r="E1991" s="28"/>
    </row>
    <row r="1992" spans="2:5" ht="15" x14ac:dyDescent="0.2">
      <c r="B1992" s="8"/>
      <c r="C1992" s="13" t="s">
        <v>32</v>
      </c>
      <c r="D1992" s="7">
        <v>311</v>
      </c>
      <c r="E1992" s="28"/>
    </row>
    <row r="1993" spans="2:5" ht="15" x14ac:dyDescent="0.2">
      <c r="B1993" s="8"/>
      <c r="C1993" s="15" t="s">
        <v>33</v>
      </c>
      <c r="D1993" s="7">
        <v>148</v>
      </c>
      <c r="E1993" s="28"/>
    </row>
    <row r="1994" spans="2:5" ht="15" x14ac:dyDescent="0.2">
      <c r="B1994" s="8"/>
      <c r="C1994" s="15" t="s">
        <v>34</v>
      </c>
      <c r="D1994" s="7">
        <v>163</v>
      </c>
      <c r="E1994" s="28"/>
    </row>
    <row r="1995" spans="2:5" ht="15" x14ac:dyDescent="0.2">
      <c r="B1995" s="8"/>
      <c r="C1995" s="224" t="s">
        <v>142</v>
      </c>
      <c r="D1995" s="225"/>
      <c r="E1995" s="28"/>
    </row>
    <row r="1996" spans="2:5" ht="15" x14ac:dyDescent="0.2">
      <c r="B1996" s="8"/>
      <c r="C1996" s="9" t="s">
        <v>0</v>
      </c>
      <c r="D1996" s="10">
        <v>715.65744000000007</v>
      </c>
      <c r="E1996" s="28"/>
    </row>
    <row r="1997" spans="2:5" ht="15" x14ac:dyDescent="0.2">
      <c r="B1997" s="8"/>
      <c r="C1997" s="11" t="s">
        <v>2</v>
      </c>
      <c r="D1997" s="10">
        <v>74.898899999999998</v>
      </c>
      <c r="E1997" s="28"/>
    </row>
    <row r="1998" spans="2:5" ht="15" x14ac:dyDescent="0.2">
      <c r="B1998" s="8"/>
      <c r="C1998" s="11" t="s">
        <v>3</v>
      </c>
      <c r="D1998" s="10">
        <v>640.75854000000004</v>
      </c>
      <c r="E1998" s="28"/>
    </row>
    <row r="1999" spans="2:5" ht="15" x14ac:dyDescent="0.2">
      <c r="B1999" s="8"/>
      <c r="C1999" s="16" t="s">
        <v>10</v>
      </c>
      <c r="D1999" s="17">
        <v>815.54992000000004</v>
      </c>
      <c r="E1999" s="28"/>
    </row>
    <row r="2000" spans="2:5" ht="15" x14ac:dyDescent="0.2">
      <c r="B2000" s="8"/>
      <c r="C2000" s="19" t="s">
        <v>12</v>
      </c>
      <c r="D2000" s="18">
        <v>815.54992000000004</v>
      </c>
      <c r="E2000" s="28"/>
    </row>
    <row r="2001" spans="2:5" ht="15" x14ac:dyDescent="0.2">
      <c r="B2001" s="8"/>
      <c r="C2001" s="24" t="s">
        <v>17</v>
      </c>
      <c r="D2001" s="17">
        <v>46.959000000000003</v>
      </c>
      <c r="E2001" s="28"/>
    </row>
    <row r="2002" spans="2:5" ht="15" x14ac:dyDescent="0.2">
      <c r="B2002" s="8"/>
      <c r="C2002" s="13" t="s">
        <v>24</v>
      </c>
      <c r="D2002" s="18">
        <v>715.65743999999995</v>
      </c>
      <c r="E2002" s="28"/>
    </row>
    <row r="2003" spans="2:5" ht="15" x14ac:dyDescent="0.2">
      <c r="B2003" s="8"/>
      <c r="C2003" s="20" t="s">
        <v>0</v>
      </c>
      <c r="D2003" s="10">
        <v>715.65743999999995</v>
      </c>
      <c r="E2003" s="28"/>
    </row>
    <row r="2004" spans="2:5" ht="15" x14ac:dyDescent="0.2">
      <c r="B2004" s="8"/>
      <c r="C2004" s="13" t="s">
        <v>26</v>
      </c>
      <c r="D2004" s="18">
        <v>862.50891999999999</v>
      </c>
      <c r="E2004" s="28"/>
    </row>
    <row r="2005" spans="2:5" ht="15" x14ac:dyDescent="0.2">
      <c r="B2005" s="8"/>
      <c r="C2005" s="25" t="s">
        <v>10</v>
      </c>
      <c r="D2005" s="17">
        <v>815.54992000000004</v>
      </c>
      <c r="E2005" s="28"/>
    </row>
    <row r="2006" spans="2:5" ht="15" x14ac:dyDescent="0.2">
      <c r="B2006" s="8"/>
      <c r="C2006" s="25" t="s">
        <v>17</v>
      </c>
      <c r="D2006" s="17">
        <v>46.959000000000003</v>
      </c>
      <c r="E2006" s="28"/>
    </row>
    <row r="2007" spans="2:5" ht="15" x14ac:dyDescent="0.2">
      <c r="B2007" s="8"/>
      <c r="C2007" s="27" t="s">
        <v>28</v>
      </c>
      <c r="D2007" s="23">
        <v>-146.85148000000001</v>
      </c>
      <c r="E2007" s="28"/>
    </row>
    <row r="2008" spans="2:5" ht="15" x14ac:dyDescent="0.2">
      <c r="B2008" s="8"/>
      <c r="C2008" s="27" t="s">
        <v>29</v>
      </c>
      <c r="D2008" s="23">
        <v>3347.9563899999998</v>
      </c>
      <c r="E2008" s="28"/>
    </row>
    <row r="2009" spans="2:5" ht="15" x14ac:dyDescent="0.2">
      <c r="B2009" s="8"/>
      <c r="C2009" s="27" t="s">
        <v>30</v>
      </c>
      <c r="D2009" s="23">
        <v>3201.10491</v>
      </c>
      <c r="E2009" s="28"/>
    </row>
    <row r="2010" spans="2:5" ht="15" x14ac:dyDescent="0.2">
      <c r="B2010" s="8"/>
      <c r="C2010" s="13" t="s">
        <v>32</v>
      </c>
      <c r="D2010" s="7">
        <v>173</v>
      </c>
      <c r="E2010" s="28"/>
    </row>
    <row r="2011" spans="2:5" ht="15" x14ac:dyDescent="0.2">
      <c r="B2011" s="8"/>
      <c r="C2011" s="15" t="s">
        <v>33</v>
      </c>
      <c r="D2011" s="7">
        <v>73</v>
      </c>
      <c r="E2011" s="28"/>
    </row>
    <row r="2012" spans="2:5" ht="15" x14ac:dyDescent="0.2">
      <c r="B2012" s="8"/>
      <c r="C2012" s="15" t="s">
        <v>34</v>
      </c>
      <c r="D2012" s="7">
        <v>100</v>
      </c>
      <c r="E2012" s="28"/>
    </row>
    <row r="2013" spans="2:5" ht="15" x14ac:dyDescent="0.2">
      <c r="B2013" s="8"/>
      <c r="C2013" s="224" t="s">
        <v>143</v>
      </c>
      <c r="D2013" s="225"/>
      <c r="E2013" s="28"/>
    </row>
    <row r="2014" spans="2:5" ht="15" x14ac:dyDescent="0.2">
      <c r="B2014" s="8"/>
      <c r="C2014" s="9" t="s">
        <v>0</v>
      </c>
      <c r="D2014" s="10">
        <v>364.06729999999999</v>
      </c>
      <c r="E2014" s="28"/>
    </row>
    <row r="2015" spans="2:5" ht="15" x14ac:dyDescent="0.2">
      <c r="B2015" s="8"/>
      <c r="C2015" s="11" t="s">
        <v>2</v>
      </c>
      <c r="D2015" s="10">
        <v>91.592799999999997</v>
      </c>
      <c r="E2015" s="28"/>
    </row>
    <row r="2016" spans="2:5" ht="15" x14ac:dyDescent="0.2">
      <c r="B2016" s="8"/>
      <c r="C2016" s="11" t="s">
        <v>3</v>
      </c>
      <c r="D2016" s="10">
        <v>272.47449999999998</v>
      </c>
      <c r="E2016" s="28"/>
    </row>
    <row r="2017" spans="2:5" ht="15" x14ac:dyDescent="0.2">
      <c r="B2017" s="8"/>
      <c r="C2017" s="16" t="s">
        <v>10</v>
      </c>
      <c r="D2017" s="17">
        <v>276.24272000000002</v>
      </c>
      <c r="E2017" s="28"/>
    </row>
    <row r="2018" spans="2:5" ht="15" x14ac:dyDescent="0.2">
      <c r="B2018" s="8"/>
      <c r="C2018" s="19" t="s">
        <v>12</v>
      </c>
      <c r="D2018" s="18">
        <v>274.14272</v>
      </c>
      <c r="E2018" s="28"/>
    </row>
    <row r="2019" spans="2:5" ht="15" x14ac:dyDescent="0.2">
      <c r="B2019" s="8"/>
      <c r="C2019" s="19" t="s">
        <v>16</v>
      </c>
      <c r="D2019" s="18">
        <v>2.1</v>
      </c>
      <c r="E2019" s="28"/>
    </row>
    <row r="2020" spans="2:5" ht="15" x14ac:dyDescent="0.2">
      <c r="B2020" s="8"/>
      <c r="C2020" s="24" t="s">
        <v>17</v>
      </c>
      <c r="D2020" s="17">
        <v>31.874700000000001</v>
      </c>
      <c r="E2020" s="28"/>
    </row>
    <row r="2021" spans="2:5" ht="15" x14ac:dyDescent="0.2">
      <c r="B2021" s="8"/>
      <c r="C2021" s="13" t="s">
        <v>24</v>
      </c>
      <c r="D2021" s="18">
        <v>364.06729999999999</v>
      </c>
      <c r="E2021" s="28"/>
    </row>
    <row r="2022" spans="2:5" ht="15" x14ac:dyDescent="0.2">
      <c r="B2022" s="8"/>
      <c r="C2022" s="20" t="s">
        <v>0</v>
      </c>
      <c r="D2022" s="10">
        <v>364.06729999999999</v>
      </c>
      <c r="E2022" s="28"/>
    </row>
    <row r="2023" spans="2:5" ht="15" x14ac:dyDescent="0.2">
      <c r="B2023" s="8"/>
      <c r="C2023" s="13" t="s">
        <v>26</v>
      </c>
      <c r="D2023" s="18">
        <v>308.11742000000004</v>
      </c>
      <c r="E2023" s="28"/>
    </row>
    <row r="2024" spans="2:5" ht="15" x14ac:dyDescent="0.2">
      <c r="B2024" s="8"/>
      <c r="C2024" s="25" t="s">
        <v>10</v>
      </c>
      <c r="D2024" s="17">
        <v>276.24272000000002</v>
      </c>
      <c r="E2024" s="28"/>
    </row>
    <row r="2025" spans="2:5" ht="15" x14ac:dyDescent="0.2">
      <c r="B2025" s="8"/>
      <c r="C2025" s="25" t="s">
        <v>17</v>
      </c>
      <c r="D2025" s="17">
        <v>31.874700000000001</v>
      </c>
      <c r="E2025" s="28"/>
    </row>
    <row r="2026" spans="2:5" ht="15" x14ac:dyDescent="0.2">
      <c r="B2026" s="8"/>
      <c r="C2026" s="27" t="s">
        <v>28</v>
      </c>
      <c r="D2026" s="23">
        <v>55.94988</v>
      </c>
      <c r="E2026" s="28"/>
    </row>
    <row r="2027" spans="2:5" ht="15" x14ac:dyDescent="0.2">
      <c r="B2027" s="8"/>
      <c r="C2027" s="27" t="s">
        <v>29</v>
      </c>
      <c r="D2027" s="23">
        <v>961.93309999999997</v>
      </c>
      <c r="E2027" s="28"/>
    </row>
    <row r="2028" spans="2:5" ht="15" x14ac:dyDescent="0.2">
      <c r="B2028" s="8"/>
      <c r="C2028" s="27" t="s">
        <v>30</v>
      </c>
      <c r="D2028" s="23">
        <v>1017.88298</v>
      </c>
      <c r="E2028" s="28"/>
    </row>
    <row r="2029" spans="2:5" ht="15" x14ac:dyDescent="0.2">
      <c r="B2029" s="8"/>
      <c r="C2029" s="13" t="s">
        <v>32</v>
      </c>
      <c r="D2029" s="7">
        <v>136</v>
      </c>
      <c r="E2029" s="28"/>
    </row>
    <row r="2030" spans="2:5" ht="15" x14ac:dyDescent="0.2">
      <c r="B2030" s="8"/>
      <c r="C2030" s="15" t="s">
        <v>33</v>
      </c>
      <c r="D2030" s="7">
        <v>50</v>
      </c>
      <c r="E2030" s="28"/>
    </row>
    <row r="2031" spans="2:5" ht="15" x14ac:dyDescent="0.2">
      <c r="B2031" s="8"/>
      <c r="C2031" s="15" t="s">
        <v>34</v>
      </c>
      <c r="D2031" s="7">
        <v>86</v>
      </c>
      <c r="E2031" s="28"/>
    </row>
    <row r="2032" spans="2:5" ht="15" x14ac:dyDescent="0.2">
      <c r="B2032" s="8"/>
      <c r="C2032" s="224" t="s">
        <v>144</v>
      </c>
      <c r="D2032" s="225"/>
      <c r="E2032" s="28"/>
    </row>
    <row r="2033" spans="2:5" ht="15" x14ac:dyDescent="0.2">
      <c r="B2033" s="8"/>
      <c r="C2033" s="9" t="s">
        <v>0</v>
      </c>
      <c r="D2033" s="10">
        <v>131.67950999999999</v>
      </c>
      <c r="E2033" s="28"/>
    </row>
    <row r="2034" spans="2:5" ht="15" x14ac:dyDescent="0.2">
      <c r="B2034" s="8"/>
      <c r="C2034" s="11" t="s">
        <v>2</v>
      </c>
      <c r="D2034" s="10">
        <v>6.9833100000000004</v>
      </c>
      <c r="E2034" s="28"/>
    </row>
    <row r="2035" spans="2:5" ht="15" x14ac:dyDescent="0.2">
      <c r="B2035" s="8"/>
      <c r="C2035" s="11" t="s">
        <v>3</v>
      </c>
      <c r="D2035" s="10">
        <v>124.6962</v>
      </c>
      <c r="E2035" s="28"/>
    </row>
    <row r="2036" spans="2:5" ht="15" x14ac:dyDescent="0.2">
      <c r="B2036" s="8"/>
      <c r="C2036" s="16" t="s">
        <v>10</v>
      </c>
      <c r="D2036" s="17">
        <v>120.69950999999999</v>
      </c>
      <c r="E2036" s="28"/>
    </row>
    <row r="2037" spans="2:5" ht="15" x14ac:dyDescent="0.2">
      <c r="B2037" s="8"/>
      <c r="C2037" s="19" t="s">
        <v>12</v>
      </c>
      <c r="D2037" s="18">
        <v>120.69950999999999</v>
      </c>
      <c r="E2037" s="28"/>
    </row>
    <row r="2038" spans="2:5" ht="15" x14ac:dyDescent="0.2">
      <c r="B2038" s="8"/>
      <c r="C2038" s="24" t="s">
        <v>17</v>
      </c>
      <c r="D2038" s="17">
        <v>2.2999999999999998</v>
      </c>
      <c r="E2038" s="28"/>
    </row>
    <row r="2039" spans="2:5" ht="15" x14ac:dyDescent="0.2">
      <c r="B2039" s="8"/>
      <c r="C2039" s="13" t="s">
        <v>24</v>
      </c>
      <c r="D2039" s="18">
        <v>131.67950999999999</v>
      </c>
      <c r="E2039" s="28"/>
    </row>
    <row r="2040" spans="2:5" ht="15" x14ac:dyDescent="0.2">
      <c r="B2040" s="8"/>
      <c r="C2040" s="20" t="s">
        <v>0</v>
      </c>
      <c r="D2040" s="10">
        <v>131.67950999999999</v>
      </c>
      <c r="E2040" s="28"/>
    </row>
    <row r="2041" spans="2:5" ht="15" x14ac:dyDescent="0.2">
      <c r="B2041" s="8"/>
      <c r="C2041" s="13" t="s">
        <v>26</v>
      </c>
      <c r="D2041" s="18">
        <v>122.99951</v>
      </c>
      <c r="E2041" s="28"/>
    </row>
    <row r="2042" spans="2:5" ht="15" x14ac:dyDescent="0.2">
      <c r="B2042" s="8"/>
      <c r="C2042" s="25" t="s">
        <v>10</v>
      </c>
      <c r="D2042" s="17">
        <v>120.69951</v>
      </c>
      <c r="E2042" s="28"/>
    </row>
    <row r="2043" spans="2:5" ht="15" x14ac:dyDescent="0.2">
      <c r="B2043" s="8"/>
      <c r="C2043" s="25" t="s">
        <v>17</v>
      </c>
      <c r="D2043" s="17">
        <v>2.2999999999999998</v>
      </c>
      <c r="E2043" s="28"/>
    </row>
    <row r="2044" spans="2:5" ht="15" x14ac:dyDescent="0.2">
      <c r="B2044" s="8"/>
      <c r="C2044" s="27" t="s">
        <v>28</v>
      </c>
      <c r="D2044" s="23">
        <v>8.68</v>
      </c>
      <c r="E2044" s="28"/>
    </row>
    <row r="2045" spans="2:5" ht="15" x14ac:dyDescent="0.2">
      <c r="B2045" s="8"/>
      <c r="C2045" s="27" t="s">
        <v>29</v>
      </c>
      <c r="D2045" s="23">
        <v>431.02794</v>
      </c>
      <c r="E2045" s="28"/>
    </row>
    <row r="2046" spans="2:5" ht="15" x14ac:dyDescent="0.2">
      <c r="B2046" s="8"/>
      <c r="C2046" s="27" t="s">
        <v>30</v>
      </c>
      <c r="D2046" s="23">
        <v>439.70794000000001</v>
      </c>
      <c r="E2046" s="28"/>
    </row>
    <row r="2047" spans="2:5" ht="15" x14ac:dyDescent="0.2">
      <c r="B2047" s="8"/>
      <c r="C2047" s="13" t="s">
        <v>32</v>
      </c>
      <c r="D2047" s="7">
        <v>63</v>
      </c>
      <c r="E2047" s="28"/>
    </row>
    <row r="2048" spans="2:5" ht="15" x14ac:dyDescent="0.2">
      <c r="B2048" s="8"/>
      <c r="C2048" s="15" t="s">
        <v>33</v>
      </c>
      <c r="D2048" s="7">
        <v>18</v>
      </c>
      <c r="E2048" s="28"/>
    </row>
    <row r="2049" spans="2:5" ht="15" x14ac:dyDescent="0.2">
      <c r="B2049" s="8"/>
      <c r="C2049" s="15" t="s">
        <v>34</v>
      </c>
      <c r="D2049" s="7">
        <v>45</v>
      </c>
      <c r="E2049" s="28"/>
    </row>
    <row r="2050" spans="2:5" ht="15" x14ac:dyDescent="0.2">
      <c r="B2050" s="8"/>
      <c r="C2050" s="224" t="s">
        <v>145</v>
      </c>
      <c r="D2050" s="225"/>
      <c r="E2050" s="28"/>
    </row>
    <row r="2051" spans="2:5" ht="15" x14ac:dyDescent="0.2">
      <c r="B2051" s="8"/>
      <c r="C2051" s="9" t="s">
        <v>0</v>
      </c>
      <c r="D2051" s="10">
        <v>386.36576000000002</v>
      </c>
      <c r="E2051" s="28"/>
    </row>
    <row r="2052" spans="2:5" ht="15" x14ac:dyDescent="0.2">
      <c r="B2052" s="8"/>
      <c r="C2052" s="11" t="s">
        <v>2</v>
      </c>
      <c r="D2052" s="10">
        <v>158.37917999999999</v>
      </c>
      <c r="E2052" s="28"/>
    </row>
    <row r="2053" spans="2:5" ht="15" x14ac:dyDescent="0.2">
      <c r="B2053" s="8"/>
      <c r="C2053" s="11" t="s">
        <v>3</v>
      </c>
      <c r="D2053" s="10">
        <v>227.98658</v>
      </c>
      <c r="E2053" s="28"/>
    </row>
    <row r="2054" spans="2:5" ht="15" x14ac:dyDescent="0.2">
      <c r="B2054" s="8"/>
      <c r="C2054" s="16" t="s">
        <v>10</v>
      </c>
      <c r="D2054" s="17">
        <v>777.28455999999994</v>
      </c>
      <c r="E2054" s="28"/>
    </row>
    <row r="2055" spans="2:5" ht="15" x14ac:dyDescent="0.2">
      <c r="B2055" s="8"/>
      <c r="C2055" s="19" t="s">
        <v>11</v>
      </c>
      <c r="D2055" s="18">
        <v>409.15314999999998</v>
      </c>
      <c r="E2055" s="28"/>
    </row>
    <row r="2056" spans="2:5" ht="15" x14ac:dyDescent="0.2">
      <c r="B2056" s="8"/>
      <c r="C2056" s="19" t="s">
        <v>12</v>
      </c>
      <c r="D2056" s="18">
        <v>364.23766000000001</v>
      </c>
      <c r="E2056" s="28"/>
    </row>
    <row r="2057" spans="2:5" ht="15" x14ac:dyDescent="0.2">
      <c r="B2057" s="8"/>
      <c r="C2057" s="19" t="s">
        <v>15</v>
      </c>
      <c r="D2057" s="18">
        <v>0.89375000000000004</v>
      </c>
      <c r="E2057" s="28"/>
    </row>
    <row r="2058" spans="2:5" ht="15" x14ac:dyDescent="0.2">
      <c r="B2058" s="8"/>
      <c r="C2058" s="19" t="s">
        <v>16</v>
      </c>
      <c r="D2058" s="18">
        <v>3</v>
      </c>
      <c r="E2058" s="28"/>
    </row>
    <row r="2059" spans="2:5" ht="15" x14ac:dyDescent="0.2">
      <c r="B2059" s="8"/>
      <c r="C2059" s="24" t="s">
        <v>17</v>
      </c>
      <c r="D2059" s="17">
        <v>20.4206</v>
      </c>
      <c r="E2059" s="28"/>
    </row>
    <row r="2060" spans="2:5" ht="15" x14ac:dyDescent="0.2">
      <c r="B2060" s="8"/>
      <c r="C2060" s="13" t="s">
        <v>24</v>
      </c>
      <c r="D2060" s="18">
        <v>386.36576000000002</v>
      </c>
      <c r="E2060" s="28"/>
    </row>
    <row r="2061" spans="2:5" ht="15" x14ac:dyDescent="0.2">
      <c r="B2061" s="8"/>
      <c r="C2061" s="20" t="s">
        <v>0</v>
      </c>
      <c r="D2061" s="10">
        <v>386.36576000000002</v>
      </c>
      <c r="E2061" s="28"/>
    </row>
    <row r="2062" spans="2:5" ht="15" x14ac:dyDescent="0.2">
      <c r="B2062" s="8"/>
      <c r="C2062" s="13" t="s">
        <v>26</v>
      </c>
      <c r="D2062" s="18">
        <v>797.70516000000009</v>
      </c>
      <c r="E2062" s="28"/>
    </row>
    <row r="2063" spans="2:5" ht="15" x14ac:dyDescent="0.2">
      <c r="B2063" s="8"/>
      <c r="C2063" s="25" t="s">
        <v>10</v>
      </c>
      <c r="D2063" s="17">
        <v>777.28456000000006</v>
      </c>
      <c r="E2063" s="28"/>
    </row>
    <row r="2064" spans="2:5" ht="15" x14ac:dyDescent="0.2">
      <c r="B2064" s="8"/>
      <c r="C2064" s="25" t="s">
        <v>17</v>
      </c>
      <c r="D2064" s="17">
        <v>20.4206</v>
      </c>
      <c r="E2064" s="28"/>
    </row>
    <row r="2065" spans="2:5" ht="15" x14ac:dyDescent="0.2">
      <c r="B2065" s="8"/>
      <c r="C2065" s="27" t="s">
        <v>28</v>
      </c>
      <c r="D2065" s="23">
        <v>-411.33940000000001</v>
      </c>
      <c r="E2065" s="28"/>
    </row>
    <row r="2066" spans="2:5" ht="15" x14ac:dyDescent="0.2">
      <c r="B2066" s="8"/>
      <c r="C2066" s="27" t="s">
        <v>29</v>
      </c>
      <c r="D2066" s="23">
        <v>2556.81972</v>
      </c>
      <c r="E2066" s="28"/>
    </row>
    <row r="2067" spans="2:5" ht="15" x14ac:dyDescent="0.2">
      <c r="B2067" s="8"/>
      <c r="C2067" s="27" t="s">
        <v>30</v>
      </c>
      <c r="D2067" s="23">
        <v>2145.4803200000001</v>
      </c>
      <c r="E2067" s="28"/>
    </row>
    <row r="2068" spans="2:5" ht="15" x14ac:dyDescent="0.2">
      <c r="B2068" s="8"/>
      <c r="C2068" s="13" t="s">
        <v>32</v>
      </c>
      <c r="D2068" s="7">
        <v>292</v>
      </c>
      <c r="E2068" s="28"/>
    </row>
    <row r="2069" spans="2:5" ht="15" x14ac:dyDescent="0.2">
      <c r="B2069" s="8"/>
      <c r="C2069" s="15" t="s">
        <v>33</v>
      </c>
      <c r="D2069" s="7">
        <v>151</v>
      </c>
      <c r="E2069" s="28"/>
    </row>
    <row r="2070" spans="2:5" ht="15" x14ac:dyDescent="0.2">
      <c r="B2070" s="8"/>
      <c r="C2070" s="15" t="s">
        <v>34</v>
      </c>
      <c r="D2070" s="7">
        <v>141</v>
      </c>
      <c r="E2070" s="28"/>
    </row>
    <row r="2071" spans="2:5" ht="15" x14ac:dyDescent="0.2">
      <c r="B2071" s="8"/>
      <c r="C2071" s="224" t="s">
        <v>146</v>
      </c>
      <c r="D2071" s="225"/>
      <c r="E2071" s="28"/>
    </row>
    <row r="2072" spans="2:5" ht="15" x14ac:dyDescent="0.2">
      <c r="B2072" s="8"/>
      <c r="C2072" s="9" t="s">
        <v>0</v>
      </c>
      <c r="D2072" s="10">
        <v>99.787899999999993</v>
      </c>
      <c r="E2072" s="28"/>
    </row>
    <row r="2073" spans="2:5" ht="15" x14ac:dyDescent="0.2">
      <c r="B2073" s="8"/>
      <c r="C2073" s="11" t="s">
        <v>3</v>
      </c>
      <c r="D2073" s="10">
        <v>99.787899999999993</v>
      </c>
      <c r="E2073" s="28"/>
    </row>
    <row r="2074" spans="2:5" ht="15" x14ac:dyDescent="0.2">
      <c r="B2074" s="8"/>
      <c r="C2074" s="16" t="s">
        <v>10</v>
      </c>
      <c r="D2074" s="17">
        <v>106.55499</v>
      </c>
      <c r="E2074" s="28"/>
    </row>
    <row r="2075" spans="2:5" ht="15" x14ac:dyDescent="0.2">
      <c r="B2075" s="8"/>
      <c r="C2075" s="19" t="s">
        <v>11</v>
      </c>
      <c r="D2075" s="18">
        <v>6.3</v>
      </c>
      <c r="E2075" s="28"/>
    </row>
    <row r="2076" spans="2:5" ht="15" x14ac:dyDescent="0.2">
      <c r="B2076" s="8"/>
      <c r="C2076" s="19" t="s">
        <v>12</v>
      </c>
      <c r="D2076" s="18">
        <v>70.1965</v>
      </c>
      <c r="E2076" s="28"/>
    </row>
    <row r="2077" spans="2:5" ht="15" x14ac:dyDescent="0.2">
      <c r="B2077" s="8"/>
      <c r="C2077" s="19" t="s">
        <v>16</v>
      </c>
      <c r="D2077" s="18">
        <v>30.058489999999999</v>
      </c>
      <c r="E2077" s="28"/>
    </row>
    <row r="2078" spans="2:5" ht="15" x14ac:dyDescent="0.2">
      <c r="B2078" s="8"/>
      <c r="C2078" s="24" t="s">
        <v>17</v>
      </c>
      <c r="D2078" s="17">
        <v>2.7056399999999998</v>
      </c>
      <c r="E2078" s="28"/>
    </row>
    <row r="2079" spans="2:5" ht="15" x14ac:dyDescent="0.2">
      <c r="B2079" s="8"/>
      <c r="C2079" s="13" t="s">
        <v>24</v>
      </c>
      <c r="D2079" s="18">
        <v>99.787899999999993</v>
      </c>
      <c r="E2079" s="28"/>
    </row>
    <row r="2080" spans="2:5" ht="15" x14ac:dyDescent="0.2">
      <c r="B2080" s="8"/>
      <c r="C2080" s="20" t="s">
        <v>0</v>
      </c>
      <c r="D2080" s="10">
        <v>99.787899999999993</v>
      </c>
      <c r="E2080" s="28"/>
    </row>
    <row r="2081" spans="2:5" ht="15" x14ac:dyDescent="0.2">
      <c r="B2081" s="8"/>
      <c r="C2081" s="13" t="s">
        <v>26</v>
      </c>
      <c r="D2081" s="18">
        <v>109.26063000000001</v>
      </c>
      <c r="E2081" s="28"/>
    </row>
    <row r="2082" spans="2:5" ht="15" x14ac:dyDescent="0.2">
      <c r="B2082" s="8"/>
      <c r="C2082" s="25" t="s">
        <v>10</v>
      </c>
      <c r="D2082" s="17">
        <v>106.55499</v>
      </c>
      <c r="E2082" s="28"/>
    </row>
    <row r="2083" spans="2:5" ht="15" x14ac:dyDescent="0.2">
      <c r="B2083" s="8"/>
      <c r="C2083" s="25" t="s">
        <v>17</v>
      </c>
      <c r="D2083" s="17">
        <v>2.7056399999999998</v>
      </c>
      <c r="E2083" s="28"/>
    </row>
    <row r="2084" spans="2:5" ht="15" x14ac:dyDescent="0.2">
      <c r="B2084" s="8"/>
      <c r="C2084" s="27" t="s">
        <v>28</v>
      </c>
      <c r="D2084" s="23">
        <v>-9.4727300000000003</v>
      </c>
      <c r="E2084" s="28"/>
    </row>
    <row r="2085" spans="2:5" ht="15" x14ac:dyDescent="0.2">
      <c r="B2085" s="8"/>
      <c r="C2085" s="27" t="s">
        <v>29</v>
      </c>
      <c r="D2085" s="23">
        <v>299.41570999999999</v>
      </c>
      <c r="E2085" s="28"/>
    </row>
    <row r="2086" spans="2:5" ht="15" x14ac:dyDescent="0.2">
      <c r="B2086" s="8"/>
      <c r="C2086" s="27" t="s">
        <v>30</v>
      </c>
      <c r="D2086" s="23">
        <v>289.94297999999998</v>
      </c>
      <c r="E2086" s="28"/>
    </row>
    <row r="2087" spans="2:5" ht="15" x14ac:dyDescent="0.2">
      <c r="B2087" s="8"/>
      <c r="C2087" s="13" t="s">
        <v>32</v>
      </c>
      <c r="D2087" s="7">
        <v>107</v>
      </c>
      <c r="E2087" s="28"/>
    </row>
    <row r="2088" spans="2:5" ht="15" x14ac:dyDescent="0.2">
      <c r="B2088" s="8"/>
      <c r="C2088" s="15" t="s">
        <v>33</v>
      </c>
      <c r="D2088" s="7">
        <v>37</v>
      </c>
      <c r="E2088" s="28"/>
    </row>
    <row r="2089" spans="2:5" ht="15" x14ac:dyDescent="0.2">
      <c r="B2089" s="8"/>
      <c r="C2089" s="15" t="s">
        <v>34</v>
      </c>
      <c r="D2089" s="7">
        <v>70</v>
      </c>
      <c r="E2089" s="28"/>
    </row>
    <row r="2090" spans="2:5" ht="15" x14ac:dyDescent="0.2">
      <c r="B2090" s="8"/>
      <c r="C2090" s="224" t="s">
        <v>147</v>
      </c>
      <c r="D2090" s="225"/>
      <c r="E2090" s="28"/>
    </row>
    <row r="2091" spans="2:5" ht="15" x14ac:dyDescent="0.2">
      <c r="B2091" s="8"/>
      <c r="C2091" s="9" t="s">
        <v>0</v>
      </c>
      <c r="D2091" s="10">
        <v>360.58672999999999</v>
      </c>
      <c r="E2091" s="28"/>
    </row>
    <row r="2092" spans="2:5" ht="15" x14ac:dyDescent="0.2">
      <c r="B2092" s="8"/>
      <c r="C2092" s="11" t="s">
        <v>2</v>
      </c>
      <c r="D2092" s="10">
        <v>36.617849999999997</v>
      </c>
      <c r="E2092" s="28"/>
    </row>
    <row r="2093" spans="2:5" ht="15" x14ac:dyDescent="0.2">
      <c r="B2093" s="8"/>
      <c r="C2093" s="11" t="s">
        <v>3</v>
      </c>
      <c r="D2093" s="10">
        <v>323.96888000000001</v>
      </c>
      <c r="E2093" s="28"/>
    </row>
    <row r="2094" spans="2:5" ht="15" x14ac:dyDescent="0.2">
      <c r="B2094" s="8"/>
      <c r="C2094" s="16" t="s">
        <v>10</v>
      </c>
      <c r="D2094" s="17">
        <v>406.51323000000002</v>
      </c>
      <c r="E2094" s="28"/>
    </row>
    <row r="2095" spans="2:5" ht="15" x14ac:dyDescent="0.2">
      <c r="B2095" s="8"/>
      <c r="C2095" s="19" t="s">
        <v>12</v>
      </c>
      <c r="D2095" s="18">
        <v>406.51323000000002</v>
      </c>
      <c r="E2095" s="28"/>
    </row>
    <row r="2096" spans="2:5" ht="15" x14ac:dyDescent="0.2">
      <c r="B2096" s="8"/>
      <c r="C2096" s="24" t="s">
        <v>17</v>
      </c>
      <c r="D2096" s="17">
        <v>131.25638000000001</v>
      </c>
      <c r="E2096" s="28"/>
    </row>
    <row r="2097" spans="2:5" ht="15" x14ac:dyDescent="0.2">
      <c r="B2097" s="8"/>
      <c r="C2097" s="13" t="s">
        <v>24</v>
      </c>
      <c r="D2097" s="18">
        <v>360.58672999999999</v>
      </c>
      <c r="E2097" s="28"/>
    </row>
    <row r="2098" spans="2:5" ht="15" x14ac:dyDescent="0.2">
      <c r="B2098" s="8"/>
      <c r="C2098" s="20" t="s">
        <v>0</v>
      </c>
      <c r="D2098" s="10">
        <v>360.58672999999999</v>
      </c>
      <c r="E2098" s="28"/>
    </row>
    <row r="2099" spans="2:5" ht="15" x14ac:dyDescent="0.2">
      <c r="B2099" s="8"/>
      <c r="C2099" s="13" t="s">
        <v>26</v>
      </c>
      <c r="D2099" s="18">
        <v>537.76961000000006</v>
      </c>
      <c r="E2099" s="28"/>
    </row>
    <row r="2100" spans="2:5" ht="15" x14ac:dyDescent="0.2">
      <c r="B2100" s="8"/>
      <c r="C2100" s="25" t="s">
        <v>10</v>
      </c>
      <c r="D2100" s="17">
        <v>406.51323000000002</v>
      </c>
      <c r="E2100" s="28"/>
    </row>
    <row r="2101" spans="2:5" ht="15" x14ac:dyDescent="0.2">
      <c r="B2101" s="8"/>
      <c r="C2101" s="25" t="s">
        <v>17</v>
      </c>
      <c r="D2101" s="17">
        <v>131.25638000000001</v>
      </c>
      <c r="E2101" s="28"/>
    </row>
    <row r="2102" spans="2:5" ht="15" x14ac:dyDescent="0.2">
      <c r="B2102" s="8"/>
      <c r="C2102" s="27" t="s">
        <v>28</v>
      </c>
      <c r="D2102" s="23">
        <v>-177.18288000000001</v>
      </c>
      <c r="E2102" s="28"/>
    </row>
    <row r="2103" spans="2:5" ht="15" x14ac:dyDescent="0.2">
      <c r="B2103" s="8"/>
      <c r="C2103" s="27" t="s">
        <v>29</v>
      </c>
      <c r="D2103" s="23">
        <v>1859.3793599999999</v>
      </c>
      <c r="E2103" s="28"/>
    </row>
    <row r="2104" spans="2:5" ht="15" x14ac:dyDescent="0.2">
      <c r="B2104" s="8"/>
      <c r="C2104" s="27" t="s">
        <v>30</v>
      </c>
      <c r="D2104" s="23">
        <v>1682.1964800000001</v>
      </c>
      <c r="E2104" s="28"/>
    </row>
    <row r="2105" spans="2:5" ht="15" x14ac:dyDescent="0.2">
      <c r="B2105" s="8"/>
      <c r="C2105" s="13" t="s">
        <v>32</v>
      </c>
      <c r="D2105" s="7">
        <v>204</v>
      </c>
      <c r="E2105" s="28"/>
    </row>
    <row r="2106" spans="2:5" ht="15" x14ac:dyDescent="0.2">
      <c r="B2106" s="8"/>
      <c r="C2106" s="15" t="s">
        <v>33</v>
      </c>
      <c r="D2106" s="7">
        <v>92</v>
      </c>
      <c r="E2106" s="28"/>
    </row>
    <row r="2107" spans="2:5" ht="15" x14ac:dyDescent="0.2">
      <c r="B2107" s="8"/>
      <c r="C2107" s="15" t="s">
        <v>34</v>
      </c>
      <c r="D2107" s="7">
        <v>112</v>
      </c>
      <c r="E2107" s="28"/>
    </row>
    <row r="2108" spans="2:5" ht="15" x14ac:dyDescent="0.2">
      <c r="B2108" s="8"/>
      <c r="C2108" s="224" t="s">
        <v>149</v>
      </c>
      <c r="D2108" s="225"/>
      <c r="E2108" s="28"/>
    </row>
    <row r="2109" spans="2:5" ht="15" x14ac:dyDescent="0.2">
      <c r="B2109" s="8"/>
      <c r="C2109" s="9" t="s">
        <v>0</v>
      </c>
      <c r="D2109" s="10">
        <v>19.927209999999999</v>
      </c>
      <c r="E2109" s="28"/>
    </row>
    <row r="2110" spans="2:5" ht="15" x14ac:dyDescent="0.2">
      <c r="B2110" s="8"/>
      <c r="C2110" s="11" t="s">
        <v>3</v>
      </c>
      <c r="D2110" s="10">
        <v>19.927209999999999</v>
      </c>
      <c r="E2110" s="28"/>
    </row>
    <row r="2111" spans="2:5" ht="15" x14ac:dyDescent="0.2">
      <c r="B2111" s="8"/>
      <c r="C2111" s="16" t="s">
        <v>10</v>
      </c>
      <c r="D2111" s="17">
        <v>13.929639999999999</v>
      </c>
      <c r="E2111" s="28"/>
    </row>
    <row r="2112" spans="2:5" ht="15" x14ac:dyDescent="0.2">
      <c r="B2112" s="8"/>
      <c r="C2112" s="19" t="s">
        <v>12</v>
      </c>
      <c r="D2112" s="18">
        <v>13.598089999999999</v>
      </c>
      <c r="E2112" s="28"/>
    </row>
    <row r="2113" spans="2:5" ht="15" x14ac:dyDescent="0.2">
      <c r="B2113" s="8"/>
      <c r="C2113" s="19" t="s">
        <v>16</v>
      </c>
      <c r="D2113" s="18">
        <v>0.33155000000000001</v>
      </c>
      <c r="E2113" s="28"/>
    </row>
    <row r="2114" spans="2:5" ht="15" x14ac:dyDescent="0.2">
      <c r="B2114" s="8"/>
      <c r="C2114" s="24" t="s">
        <v>17</v>
      </c>
      <c r="D2114" s="17">
        <v>4.9895100000000001</v>
      </c>
      <c r="E2114" s="28"/>
    </row>
    <row r="2115" spans="2:5" ht="15" x14ac:dyDescent="0.2">
      <c r="B2115" s="8"/>
      <c r="C2115" s="13" t="s">
        <v>24</v>
      </c>
      <c r="D2115" s="18">
        <v>19.927209999999999</v>
      </c>
      <c r="E2115" s="28"/>
    </row>
    <row r="2116" spans="2:5" ht="15" x14ac:dyDescent="0.2">
      <c r="B2116" s="8"/>
      <c r="C2116" s="20" t="s">
        <v>0</v>
      </c>
      <c r="D2116" s="10">
        <v>19.927209999999999</v>
      </c>
      <c r="E2116" s="28"/>
    </row>
    <row r="2117" spans="2:5" ht="15" x14ac:dyDescent="0.2">
      <c r="B2117" s="8"/>
      <c r="C2117" s="13" t="s">
        <v>26</v>
      </c>
      <c r="D2117" s="18">
        <v>18.919149999999998</v>
      </c>
      <c r="E2117" s="28"/>
    </row>
    <row r="2118" spans="2:5" ht="15" x14ac:dyDescent="0.2">
      <c r="B2118" s="8"/>
      <c r="C2118" s="25" t="s">
        <v>10</v>
      </c>
      <c r="D2118" s="17">
        <v>13.929639999999999</v>
      </c>
      <c r="E2118" s="28"/>
    </row>
    <row r="2119" spans="2:5" ht="15" x14ac:dyDescent="0.2">
      <c r="B2119" s="8"/>
      <c r="C2119" s="25" t="s">
        <v>17</v>
      </c>
      <c r="D2119" s="17">
        <v>4.9895100000000001</v>
      </c>
      <c r="E2119" s="28"/>
    </row>
    <row r="2120" spans="2:5" ht="15" x14ac:dyDescent="0.2">
      <c r="B2120" s="8"/>
      <c r="C2120" s="27" t="s">
        <v>28</v>
      </c>
      <c r="D2120" s="23">
        <v>1.00806</v>
      </c>
      <c r="E2120" s="28"/>
    </row>
    <row r="2121" spans="2:5" ht="15" x14ac:dyDescent="0.2">
      <c r="B2121" s="8"/>
      <c r="C2121" s="27" t="s">
        <v>29</v>
      </c>
      <c r="D2121" s="23">
        <v>22.116389999999999</v>
      </c>
      <c r="E2121" s="28"/>
    </row>
    <row r="2122" spans="2:5" ht="15" x14ac:dyDescent="0.2">
      <c r="B2122" s="8"/>
      <c r="C2122" s="27" t="s">
        <v>30</v>
      </c>
      <c r="D2122" s="23">
        <v>23.12445</v>
      </c>
      <c r="E2122" s="28"/>
    </row>
    <row r="2123" spans="2:5" ht="15" x14ac:dyDescent="0.2">
      <c r="B2123" s="8"/>
      <c r="C2123" s="13" t="s">
        <v>32</v>
      </c>
      <c r="D2123" s="7">
        <v>1931</v>
      </c>
      <c r="E2123" s="28"/>
    </row>
    <row r="2124" spans="2:5" ht="15" x14ac:dyDescent="0.2">
      <c r="B2124" s="8"/>
      <c r="C2124" s="15" t="s">
        <v>33</v>
      </c>
      <c r="D2124" s="7">
        <v>74</v>
      </c>
      <c r="E2124" s="28"/>
    </row>
    <row r="2125" spans="2:5" ht="15" x14ac:dyDescent="0.2">
      <c r="B2125" s="8"/>
      <c r="C2125" s="15" t="s">
        <v>34</v>
      </c>
      <c r="D2125" s="7">
        <v>1857</v>
      </c>
      <c r="E2125" s="28"/>
    </row>
    <row r="2126" spans="2:5" ht="15" x14ac:dyDescent="0.2">
      <c r="B2126" s="8"/>
      <c r="C2126" s="224" t="s">
        <v>150</v>
      </c>
      <c r="D2126" s="225"/>
      <c r="E2126" s="28"/>
    </row>
    <row r="2127" spans="2:5" ht="15" x14ac:dyDescent="0.2">
      <c r="B2127" s="8"/>
      <c r="C2127" s="9" t="s">
        <v>0</v>
      </c>
      <c r="D2127" s="10">
        <v>195.38156000000001</v>
      </c>
      <c r="E2127" s="28"/>
    </row>
    <row r="2128" spans="2:5" ht="15" x14ac:dyDescent="0.2">
      <c r="B2128" s="8"/>
      <c r="C2128" s="11" t="s">
        <v>2</v>
      </c>
      <c r="D2128" s="10">
        <v>15.7675</v>
      </c>
      <c r="E2128" s="28"/>
    </row>
    <row r="2129" spans="2:5" ht="15" x14ac:dyDescent="0.2">
      <c r="B2129" s="8"/>
      <c r="C2129" s="11" t="s">
        <v>3</v>
      </c>
      <c r="D2129" s="10">
        <v>179.61405999999999</v>
      </c>
      <c r="E2129" s="28"/>
    </row>
    <row r="2130" spans="2:5" ht="15" x14ac:dyDescent="0.2">
      <c r="B2130" s="8"/>
      <c r="C2130" s="16" t="s">
        <v>10</v>
      </c>
      <c r="D2130" s="17">
        <v>270.29283000000004</v>
      </c>
      <c r="E2130" s="28"/>
    </row>
    <row r="2131" spans="2:5" ht="15" x14ac:dyDescent="0.2">
      <c r="B2131" s="8"/>
      <c r="C2131" s="19" t="s">
        <v>11</v>
      </c>
      <c r="D2131" s="18">
        <v>40.622</v>
      </c>
      <c r="E2131" s="28"/>
    </row>
    <row r="2132" spans="2:5" ht="15" x14ac:dyDescent="0.2">
      <c r="B2132" s="8"/>
      <c r="C2132" s="19" t="s">
        <v>12</v>
      </c>
      <c r="D2132" s="18">
        <v>229.55378000000002</v>
      </c>
      <c r="E2132" s="28"/>
    </row>
    <row r="2133" spans="2:5" ht="15" x14ac:dyDescent="0.2">
      <c r="B2133" s="8"/>
      <c r="C2133" s="19" t="s">
        <v>16</v>
      </c>
      <c r="D2133" s="18">
        <v>0.11705</v>
      </c>
      <c r="E2133" s="28"/>
    </row>
    <row r="2134" spans="2:5" ht="15" x14ac:dyDescent="0.2">
      <c r="B2134" s="8"/>
      <c r="C2134" s="24" t="s">
        <v>17</v>
      </c>
      <c r="D2134" s="17">
        <v>0.17499999999999999</v>
      </c>
      <c r="E2134" s="28"/>
    </row>
    <row r="2135" spans="2:5" ht="15" x14ac:dyDescent="0.2">
      <c r="B2135" s="8"/>
      <c r="C2135" s="13" t="s">
        <v>24</v>
      </c>
      <c r="D2135" s="18">
        <v>195.38156000000001</v>
      </c>
      <c r="E2135" s="28"/>
    </row>
    <row r="2136" spans="2:5" ht="15" x14ac:dyDescent="0.2">
      <c r="B2136" s="8"/>
      <c r="C2136" s="20" t="s">
        <v>0</v>
      </c>
      <c r="D2136" s="10">
        <v>195.38156000000001</v>
      </c>
      <c r="E2136" s="28"/>
    </row>
    <row r="2137" spans="2:5" ht="15" x14ac:dyDescent="0.2">
      <c r="B2137" s="8"/>
      <c r="C2137" s="13" t="s">
        <v>26</v>
      </c>
      <c r="D2137" s="18">
        <v>270.46782999999999</v>
      </c>
      <c r="E2137" s="28"/>
    </row>
    <row r="2138" spans="2:5" ht="15" x14ac:dyDescent="0.2">
      <c r="B2138" s="8"/>
      <c r="C2138" s="25" t="s">
        <v>10</v>
      </c>
      <c r="D2138" s="17">
        <v>270.29282999999998</v>
      </c>
      <c r="E2138" s="28"/>
    </row>
    <row r="2139" spans="2:5" ht="15" x14ac:dyDescent="0.2">
      <c r="B2139" s="8"/>
      <c r="C2139" s="25" t="s">
        <v>17</v>
      </c>
      <c r="D2139" s="17">
        <v>0.17499999999999999</v>
      </c>
      <c r="E2139" s="28"/>
    </row>
    <row r="2140" spans="2:5" ht="15" x14ac:dyDescent="0.2">
      <c r="B2140" s="8"/>
      <c r="C2140" s="27" t="s">
        <v>28</v>
      </c>
      <c r="D2140" s="23">
        <v>-75.086269999999999</v>
      </c>
      <c r="E2140" s="28"/>
    </row>
    <row r="2141" spans="2:5" ht="15" x14ac:dyDescent="0.2">
      <c r="B2141" s="8"/>
      <c r="C2141" s="27" t="s">
        <v>29</v>
      </c>
      <c r="D2141" s="23">
        <v>845.23915999999997</v>
      </c>
      <c r="E2141" s="28"/>
    </row>
    <row r="2142" spans="2:5" ht="15" x14ac:dyDescent="0.2">
      <c r="B2142" s="8"/>
      <c r="C2142" s="27" t="s">
        <v>30</v>
      </c>
      <c r="D2142" s="23">
        <v>770.15288999999996</v>
      </c>
      <c r="E2142" s="28"/>
    </row>
    <row r="2143" spans="2:5" ht="15" x14ac:dyDescent="0.2">
      <c r="B2143" s="8"/>
      <c r="C2143" s="13" t="s">
        <v>32</v>
      </c>
      <c r="D2143" s="7">
        <v>97</v>
      </c>
      <c r="E2143" s="28"/>
    </row>
    <row r="2144" spans="2:5" ht="15" x14ac:dyDescent="0.2">
      <c r="B2144" s="8"/>
      <c r="C2144" s="15" t="s">
        <v>33</v>
      </c>
      <c r="D2144" s="7">
        <v>30</v>
      </c>
      <c r="E2144" s="28"/>
    </row>
    <row r="2145" spans="2:5" ht="15" x14ac:dyDescent="0.2">
      <c r="B2145" s="8"/>
      <c r="C2145" s="15" t="s">
        <v>34</v>
      </c>
      <c r="D2145" s="7">
        <v>67</v>
      </c>
      <c r="E2145" s="28"/>
    </row>
    <row r="2146" spans="2:5" ht="15" x14ac:dyDescent="0.2">
      <c r="B2146" s="8"/>
      <c r="C2146" s="224" t="s">
        <v>151</v>
      </c>
      <c r="D2146" s="225"/>
      <c r="E2146" s="28"/>
    </row>
    <row r="2147" spans="2:5" ht="15" x14ac:dyDescent="0.2">
      <c r="B2147" s="8"/>
      <c r="C2147" s="9" t="s">
        <v>0</v>
      </c>
      <c r="D2147" s="10">
        <v>561.55500000000006</v>
      </c>
      <c r="E2147" s="28"/>
    </row>
    <row r="2148" spans="2:5" ht="15" x14ac:dyDescent="0.2">
      <c r="B2148" s="8"/>
      <c r="C2148" s="11" t="s">
        <v>2</v>
      </c>
      <c r="D2148" s="10">
        <v>176.28715</v>
      </c>
      <c r="E2148" s="28"/>
    </row>
    <row r="2149" spans="2:5" ht="15" x14ac:dyDescent="0.2">
      <c r="B2149" s="8"/>
      <c r="C2149" s="11" t="s">
        <v>3</v>
      </c>
      <c r="D2149" s="10">
        <v>385.26785000000001</v>
      </c>
      <c r="E2149" s="28"/>
    </row>
    <row r="2150" spans="2:5" ht="15" x14ac:dyDescent="0.2">
      <c r="B2150" s="8"/>
      <c r="C2150" s="16" t="s">
        <v>10</v>
      </c>
      <c r="D2150" s="17">
        <v>358.73711000000003</v>
      </c>
      <c r="E2150" s="28"/>
    </row>
    <row r="2151" spans="2:5" ht="15" x14ac:dyDescent="0.2">
      <c r="B2151" s="8"/>
      <c r="C2151" s="19" t="s">
        <v>12</v>
      </c>
      <c r="D2151" s="18">
        <v>358.73711000000003</v>
      </c>
      <c r="E2151" s="28"/>
    </row>
    <row r="2152" spans="2:5" ht="15" x14ac:dyDescent="0.2">
      <c r="B2152" s="8"/>
      <c r="C2152" s="24" t="s">
        <v>17</v>
      </c>
      <c r="D2152" s="17">
        <v>13.01735</v>
      </c>
      <c r="E2152" s="28"/>
    </row>
    <row r="2153" spans="2:5" ht="15" x14ac:dyDescent="0.2">
      <c r="B2153" s="8"/>
      <c r="C2153" s="13" t="s">
        <v>24</v>
      </c>
      <c r="D2153" s="18">
        <v>561.55499999999995</v>
      </c>
      <c r="E2153" s="28"/>
    </row>
    <row r="2154" spans="2:5" ht="15" x14ac:dyDescent="0.2">
      <c r="B2154" s="8"/>
      <c r="C2154" s="20" t="s">
        <v>0</v>
      </c>
      <c r="D2154" s="10">
        <v>561.55499999999995</v>
      </c>
      <c r="E2154" s="28"/>
    </row>
    <row r="2155" spans="2:5" ht="15" x14ac:dyDescent="0.2">
      <c r="B2155" s="8"/>
      <c r="C2155" s="13" t="s">
        <v>26</v>
      </c>
      <c r="D2155" s="18">
        <v>371.75445999999999</v>
      </c>
      <c r="E2155" s="28"/>
    </row>
    <row r="2156" spans="2:5" ht="15" x14ac:dyDescent="0.2">
      <c r="B2156" s="8"/>
      <c r="C2156" s="25" t="s">
        <v>10</v>
      </c>
      <c r="D2156" s="17">
        <v>358.73710999999997</v>
      </c>
      <c r="E2156" s="28"/>
    </row>
    <row r="2157" spans="2:5" ht="15" x14ac:dyDescent="0.2">
      <c r="B2157" s="8"/>
      <c r="C2157" s="25" t="s">
        <v>17</v>
      </c>
      <c r="D2157" s="17">
        <v>13.01735</v>
      </c>
      <c r="E2157" s="28"/>
    </row>
    <row r="2158" spans="2:5" ht="15" x14ac:dyDescent="0.2">
      <c r="B2158" s="8"/>
      <c r="C2158" s="27" t="s">
        <v>28</v>
      </c>
      <c r="D2158" s="23">
        <v>189.80054000000001</v>
      </c>
      <c r="E2158" s="28"/>
    </row>
    <row r="2159" spans="2:5" ht="15" x14ac:dyDescent="0.2">
      <c r="B2159" s="8"/>
      <c r="C2159" s="27" t="s">
        <v>29</v>
      </c>
      <c r="D2159" s="23">
        <v>1259.8831399999999</v>
      </c>
      <c r="E2159" s="28"/>
    </row>
    <row r="2160" spans="2:5" ht="15" x14ac:dyDescent="0.2">
      <c r="B2160" s="8"/>
      <c r="C2160" s="27" t="s">
        <v>30</v>
      </c>
      <c r="D2160" s="23">
        <v>1449.6836800000001</v>
      </c>
      <c r="E2160" s="28"/>
    </row>
    <row r="2161" spans="2:5" ht="15" x14ac:dyDescent="0.2">
      <c r="B2161" s="8"/>
      <c r="C2161" s="13" t="s">
        <v>32</v>
      </c>
      <c r="D2161" s="7">
        <v>97</v>
      </c>
      <c r="E2161" s="28"/>
    </row>
    <row r="2162" spans="2:5" ht="15" x14ac:dyDescent="0.2">
      <c r="B2162" s="8"/>
      <c r="C2162" s="15" t="s">
        <v>33</v>
      </c>
      <c r="D2162" s="7">
        <v>37</v>
      </c>
      <c r="E2162" s="28"/>
    </row>
    <row r="2163" spans="2:5" ht="15" x14ac:dyDescent="0.2">
      <c r="B2163" s="8"/>
      <c r="C2163" s="15" t="s">
        <v>34</v>
      </c>
      <c r="D2163" s="7">
        <v>60</v>
      </c>
      <c r="E2163" s="28"/>
    </row>
    <row r="2164" spans="2:5" ht="15" x14ac:dyDescent="0.2">
      <c r="B2164" s="8"/>
      <c r="C2164" s="224" t="s">
        <v>152</v>
      </c>
      <c r="D2164" s="225"/>
      <c r="E2164" s="28"/>
    </row>
    <row r="2165" spans="2:5" ht="15" x14ac:dyDescent="0.2">
      <c r="B2165" s="8"/>
      <c r="C2165" s="9" t="s">
        <v>0</v>
      </c>
      <c r="D2165" s="10">
        <v>300</v>
      </c>
      <c r="E2165" s="28"/>
    </row>
    <row r="2166" spans="2:5" ht="15" x14ac:dyDescent="0.2">
      <c r="B2166" s="8"/>
      <c r="C2166" s="11" t="s">
        <v>2</v>
      </c>
      <c r="D2166" s="10">
        <v>100</v>
      </c>
      <c r="E2166" s="28"/>
    </row>
    <row r="2167" spans="2:5" ht="15" x14ac:dyDescent="0.2">
      <c r="B2167" s="8"/>
      <c r="C2167" s="11" t="s">
        <v>3</v>
      </c>
      <c r="D2167" s="10">
        <v>200</v>
      </c>
      <c r="E2167" s="28"/>
    </row>
    <row r="2168" spans="2:5" ht="15" x14ac:dyDescent="0.2">
      <c r="B2168" s="8"/>
      <c r="C2168" s="16" t="s">
        <v>10</v>
      </c>
      <c r="D2168" s="17">
        <v>325.31214</v>
      </c>
      <c r="E2168" s="28"/>
    </row>
    <row r="2169" spans="2:5" ht="15" x14ac:dyDescent="0.2">
      <c r="B2169" s="8"/>
      <c r="C2169" s="19" t="s">
        <v>12</v>
      </c>
      <c r="D2169" s="18">
        <v>290.31214</v>
      </c>
      <c r="E2169" s="28"/>
    </row>
    <row r="2170" spans="2:5" ht="15" x14ac:dyDescent="0.2">
      <c r="B2170" s="8"/>
      <c r="C2170" s="11" t="s">
        <v>14</v>
      </c>
      <c r="D2170" s="10">
        <v>35</v>
      </c>
      <c r="E2170" s="28"/>
    </row>
    <row r="2171" spans="2:5" ht="15" x14ac:dyDescent="0.2">
      <c r="B2171" s="8"/>
      <c r="C2171" s="13" t="s">
        <v>24</v>
      </c>
      <c r="D2171" s="18">
        <v>300</v>
      </c>
      <c r="E2171" s="28"/>
    </row>
    <row r="2172" spans="2:5" ht="15" x14ac:dyDescent="0.2">
      <c r="B2172" s="8"/>
      <c r="C2172" s="20" t="s">
        <v>0</v>
      </c>
      <c r="D2172" s="10">
        <v>300</v>
      </c>
      <c r="E2172" s="28"/>
    </row>
    <row r="2173" spans="2:5" ht="15" x14ac:dyDescent="0.2">
      <c r="B2173" s="8"/>
      <c r="C2173" s="13" t="s">
        <v>26</v>
      </c>
      <c r="D2173" s="18">
        <v>325.31214</v>
      </c>
      <c r="E2173" s="28"/>
    </row>
    <row r="2174" spans="2:5" ht="15" x14ac:dyDescent="0.2">
      <c r="B2174" s="8"/>
      <c r="C2174" s="25" t="s">
        <v>10</v>
      </c>
      <c r="D2174" s="17">
        <v>325.31214</v>
      </c>
      <c r="E2174" s="28"/>
    </row>
    <row r="2175" spans="2:5" ht="15" x14ac:dyDescent="0.2">
      <c r="B2175" s="8"/>
      <c r="C2175" s="27" t="s">
        <v>28</v>
      </c>
      <c r="D2175" s="23">
        <v>-25.312139999999999</v>
      </c>
      <c r="E2175" s="28"/>
    </row>
    <row r="2176" spans="2:5" ht="15" x14ac:dyDescent="0.2">
      <c r="B2176" s="8"/>
      <c r="C2176" s="27" t="s">
        <v>29</v>
      </c>
      <c r="D2176" s="23">
        <v>30.50685</v>
      </c>
      <c r="E2176" s="28"/>
    </row>
    <row r="2177" spans="2:5" ht="15" x14ac:dyDescent="0.2">
      <c r="B2177" s="8"/>
      <c r="C2177" s="27" t="s">
        <v>30</v>
      </c>
      <c r="D2177" s="23">
        <v>5.1947099999999997</v>
      </c>
      <c r="E2177" s="28"/>
    </row>
    <row r="2178" spans="2:5" ht="15" x14ac:dyDescent="0.2">
      <c r="B2178" s="8"/>
      <c r="C2178" s="13" t="s">
        <v>32</v>
      </c>
      <c r="D2178" s="7">
        <v>22</v>
      </c>
      <c r="E2178" s="28"/>
    </row>
    <row r="2179" spans="2:5" ht="15" x14ac:dyDescent="0.2">
      <c r="B2179" s="8"/>
      <c r="C2179" s="15" t="s">
        <v>34</v>
      </c>
      <c r="D2179" s="7">
        <v>22</v>
      </c>
      <c r="E2179" s="28"/>
    </row>
    <row r="2180" spans="2:5" ht="15" x14ac:dyDescent="0.2">
      <c r="B2180" s="8"/>
      <c r="C2180" s="224" t="s">
        <v>153</v>
      </c>
      <c r="D2180" s="225"/>
      <c r="E2180" s="28"/>
    </row>
    <row r="2181" spans="2:5" ht="15" x14ac:dyDescent="0.2">
      <c r="B2181" s="8"/>
      <c r="C2181" s="9" t="s">
        <v>0</v>
      </c>
      <c r="D2181" s="10">
        <v>512.20060999999998</v>
      </c>
      <c r="E2181" s="28"/>
    </row>
    <row r="2182" spans="2:5" ht="15" x14ac:dyDescent="0.2">
      <c r="B2182" s="8"/>
      <c r="C2182" s="11" t="s">
        <v>2</v>
      </c>
      <c r="D2182" s="10">
        <v>167.14052000000001</v>
      </c>
      <c r="E2182" s="28"/>
    </row>
    <row r="2183" spans="2:5" ht="15" x14ac:dyDescent="0.2">
      <c r="B2183" s="8"/>
      <c r="C2183" s="11" t="s">
        <v>3</v>
      </c>
      <c r="D2183" s="10">
        <v>345.06009</v>
      </c>
      <c r="E2183" s="28"/>
    </row>
    <row r="2184" spans="2:5" ht="15" x14ac:dyDescent="0.2">
      <c r="B2184" s="8"/>
      <c r="C2184" s="16" t="s">
        <v>10</v>
      </c>
      <c r="D2184" s="17">
        <v>291.04858999999999</v>
      </c>
      <c r="E2184" s="28"/>
    </row>
    <row r="2185" spans="2:5" ht="15" x14ac:dyDescent="0.2">
      <c r="B2185" s="8"/>
      <c r="C2185" s="19" t="s">
        <v>12</v>
      </c>
      <c r="D2185" s="18">
        <v>291.04858999999999</v>
      </c>
      <c r="E2185" s="28"/>
    </row>
    <row r="2186" spans="2:5" ht="15" x14ac:dyDescent="0.2">
      <c r="B2186" s="8"/>
      <c r="C2186" s="24" t="s">
        <v>17</v>
      </c>
      <c r="D2186" s="17">
        <v>0.17499999999999999</v>
      </c>
      <c r="E2186" s="28"/>
    </row>
    <row r="2187" spans="2:5" ht="15" x14ac:dyDescent="0.2">
      <c r="B2187" s="8"/>
      <c r="C2187" s="13" t="s">
        <v>24</v>
      </c>
      <c r="D2187" s="18">
        <v>512.20060999999998</v>
      </c>
      <c r="E2187" s="28"/>
    </row>
    <row r="2188" spans="2:5" ht="15" x14ac:dyDescent="0.2">
      <c r="B2188" s="8"/>
      <c r="C2188" s="20" t="s">
        <v>0</v>
      </c>
      <c r="D2188" s="10">
        <v>512.20060999999998</v>
      </c>
      <c r="E2188" s="28"/>
    </row>
    <row r="2189" spans="2:5" ht="15" x14ac:dyDescent="0.2">
      <c r="B2189" s="8"/>
      <c r="C2189" s="13" t="s">
        <v>26</v>
      </c>
      <c r="D2189" s="18">
        <v>291.22359</v>
      </c>
      <c r="E2189" s="28"/>
    </row>
    <row r="2190" spans="2:5" ht="15" x14ac:dyDescent="0.2">
      <c r="B2190" s="8"/>
      <c r="C2190" s="25" t="s">
        <v>10</v>
      </c>
      <c r="D2190" s="17">
        <v>291.04858999999999</v>
      </c>
      <c r="E2190" s="28"/>
    </row>
    <row r="2191" spans="2:5" ht="15" x14ac:dyDescent="0.2">
      <c r="B2191" s="8"/>
      <c r="C2191" s="25" t="s">
        <v>17</v>
      </c>
      <c r="D2191" s="17">
        <v>0.17499999999999999</v>
      </c>
      <c r="E2191" s="28"/>
    </row>
    <row r="2192" spans="2:5" ht="15" x14ac:dyDescent="0.2">
      <c r="B2192" s="8"/>
      <c r="C2192" s="27" t="s">
        <v>28</v>
      </c>
      <c r="D2192" s="23">
        <v>220.97702000000001</v>
      </c>
      <c r="E2192" s="28"/>
    </row>
    <row r="2193" spans="2:5" ht="15" x14ac:dyDescent="0.2">
      <c r="B2193" s="8"/>
      <c r="C2193" s="27" t="s">
        <v>29</v>
      </c>
      <c r="D2193" s="23">
        <v>2560.5476399999998</v>
      </c>
      <c r="E2193" s="28"/>
    </row>
    <row r="2194" spans="2:5" ht="15" x14ac:dyDescent="0.2">
      <c r="B2194" s="8"/>
      <c r="C2194" s="27" t="s">
        <v>30</v>
      </c>
      <c r="D2194" s="23">
        <v>2781.52466</v>
      </c>
      <c r="E2194" s="28"/>
    </row>
    <row r="2195" spans="2:5" ht="15" x14ac:dyDescent="0.2">
      <c r="B2195" s="8"/>
      <c r="C2195" s="13" t="s">
        <v>32</v>
      </c>
      <c r="D2195" s="7">
        <v>109</v>
      </c>
      <c r="E2195" s="28"/>
    </row>
    <row r="2196" spans="2:5" ht="15" x14ac:dyDescent="0.2">
      <c r="B2196" s="8"/>
      <c r="C2196" s="15" t="s">
        <v>33</v>
      </c>
      <c r="D2196" s="7">
        <v>37</v>
      </c>
      <c r="E2196" s="28"/>
    </row>
    <row r="2197" spans="2:5" ht="15" x14ac:dyDescent="0.2">
      <c r="B2197" s="8"/>
      <c r="C2197" s="15" t="s">
        <v>34</v>
      </c>
      <c r="D2197" s="7">
        <v>72</v>
      </c>
      <c r="E2197" s="28"/>
    </row>
    <row r="2198" spans="2:5" ht="15" x14ac:dyDescent="0.2">
      <c r="B2198" s="8"/>
      <c r="C2198" s="224" t="s">
        <v>154</v>
      </c>
      <c r="D2198" s="225"/>
      <c r="E2198" s="28"/>
    </row>
    <row r="2199" spans="2:5" ht="15" x14ac:dyDescent="0.2">
      <c r="B2199" s="8"/>
      <c r="C2199" s="9" t="s">
        <v>0</v>
      </c>
      <c r="D2199" s="10">
        <v>323.31400000000002</v>
      </c>
      <c r="E2199" s="28"/>
    </row>
    <row r="2200" spans="2:5" ht="15" x14ac:dyDescent="0.2">
      <c r="B2200" s="8"/>
      <c r="C2200" s="11" t="s">
        <v>2</v>
      </c>
      <c r="D2200" s="10">
        <v>323.3</v>
      </c>
      <c r="E2200" s="28"/>
    </row>
    <row r="2201" spans="2:5" ht="15" x14ac:dyDescent="0.2">
      <c r="B2201" s="8"/>
      <c r="C2201" s="11" t="s">
        <v>3</v>
      </c>
      <c r="D2201" s="10">
        <v>1.4E-2</v>
      </c>
      <c r="E2201" s="28"/>
    </row>
    <row r="2202" spans="2:5" ht="15" x14ac:dyDescent="0.2">
      <c r="B2202" s="8"/>
      <c r="C2202" s="16" t="s">
        <v>10</v>
      </c>
      <c r="D2202" s="17">
        <v>72.798360000000002</v>
      </c>
      <c r="E2202" s="28"/>
    </row>
    <row r="2203" spans="2:5" ht="15" x14ac:dyDescent="0.2">
      <c r="B2203" s="8"/>
      <c r="C2203" s="19" t="s">
        <v>12</v>
      </c>
      <c r="D2203" s="18">
        <v>19.95204</v>
      </c>
      <c r="E2203" s="28"/>
    </row>
    <row r="2204" spans="2:5" ht="15" x14ac:dyDescent="0.2">
      <c r="B2204" s="8"/>
      <c r="C2204" s="11" t="s">
        <v>2</v>
      </c>
      <c r="D2204" s="10">
        <v>0.37231999999999998</v>
      </c>
      <c r="E2204" s="28"/>
    </row>
    <row r="2205" spans="2:5" ht="15" x14ac:dyDescent="0.2">
      <c r="B2205" s="8"/>
      <c r="C2205" s="19" t="s">
        <v>16</v>
      </c>
      <c r="D2205" s="18">
        <v>52.473999999999997</v>
      </c>
      <c r="E2205" s="28"/>
    </row>
    <row r="2206" spans="2:5" ht="15" x14ac:dyDescent="0.2">
      <c r="B2206" s="8"/>
      <c r="C2206" s="24" t="s">
        <v>17</v>
      </c>
      <c r="D2206" s="17">
        <v>12.057</v>
      </c>
      <c r="E2206" s="28"/>
    </row>
    <row r="2207" spans="2:5" ht="15" x14ac:dyDescent="0.2">
      <c r="B2207" s="8"/>
      <c r="C2207" s="13" t="s">
        <v>24</v>
      </c>
      <c r="D2207" s="18">
        <v>323.31400000000002</v>
      </c>
      <c r="E2207" s="28"/>
    </row>
    <row r="2208" spans="2:5" ht="15" x14ac:dyDescent="0.2">
      <c r="B2208" s="8"/>
      <c r="C2208" s="20" t="s">
        <v>0</v>
      </c>
      <c r="D2208" s="10">
        <v>323.31400000000002</v>
      </c>
      <c r="E2208" s="28"/>
    </row>
    <row r="2209" spans="2:5" ht="15" x14ac:dyDescent="0.2">
      <c r="B2209" s="8"/>
      <c r="C2209" s="13" t="s">
        <v>26</v>
      </c>
      <c r="D2209" s="18">
        <v>84.855360000000005</v>
      </c>
      <c r="E2209" s="28"/>
    </row>
    <row r="2210" spans="2:5" ht="15" x14ac:dyDescent="0.2">
      <c r="B2210" s="8"/>
      <c r="C2210" s="25" t="s">
        <v>10</v>
      </c>
      <c r="D2210" s="17">
        <v>72.798360000000002</v>
      </c>
      <c r="E2210" s="28"/>
    </row>
    <row r="2211" spans="2:5" ht="15" x14ac:dyDescent="0.2">
      <c r="B2211" s="8"/>
      <c r="C2211" s="25" t="s">
        <v>17</v>
      </c>
      <c r="D2211" s="17">
        <v>12.057</v>
      </c>
      <c r="E2211" s="28"/>
    </row>
    <row r="2212" spans="2:5" ht="15" x14ac:dyDescent="0.2">
      <c r="B2212" s="8"/>
      <c r="C2212" s="27" t="s">
        <v>28</v>
      </c>
      <c r="D2212" s="23">
        <v>238.45864</v>
      </c>
      <c r="E2212" s="28"/>
    </row>
    <row r="2213" spans="2:5" ht="15" x14ac:dyDescent="0.2">
      <c r="B2213" s="8"/>
      <c r="C2213" s="27" t="s">
        <v>29</v>
      </c>
      <c r="D2213" s="23">
        <v>2432.96243</v>
      </c>
      <c r="E2213" s="28"/>
    </row>
    <row r="2214" spans="2:5" ht="15" x14ac:dyDescent="0.2">
      <c r="B2214" s="8"/>
      <c r="C2214" s="27" t="s">
        <v>30</v>
      </c>
      <c r="D2214" s="23">
        <v>2671.4210699999999</v>
      </c>
      <c r="E2214" s="28"/>
    </row>
    <row r="2215" spans="2:5" ht="15" x14ac:dyDescent="0.2">
      <c r="B2215" s="8"/>
      <c r="C2215" s="13" t="s">
        <v>32</v>
      </c>
      <c r="D2215" s="7">
        <v>212</v>
      </c>
      <c r="E2215" s="28"/>
    </row>
    <row r="2216" spans="2:5" ht="15" x14ac:dyDescent="0.2">
      <c r="B2216" s="8"/>
      <c r="C2216" s="15" t="s">
        <v>33</v>
      </c>
      <c r="D2216" s="7">
        <v>192</v>
      </c>
      <c r="E2216" s="28"/>
    </row>
    <row r="2217" spans="2:5" ht="15" x14ac:dyDescent="0.2">
      <c r="B2217" s="8"/>
      <c r="C2217" s="15" t="s">
        <v>34</v>
      </c>
      <c r="D2217" s="7">
        <v>20</v>
      </c>
      <c r="E2217" s="28"/>
    </row>
    <row r="2218" spans="2:5" ht="15" x14ac:dyDescent="0.2">
      <c r="B2218" s="8"/>
      <c r="C2218" s="224" t="s">
        <v>155</v>
      </c>
      <c r="D2218" s="225"/>
      <c r="E2218" s="28"/>
    </row>
    <row r="2219" spans="2:5" ht="15" x14ac:dyDescent="0.2">
      <c r="B2219" s="8"/>
      <c r="C2219" s="9" t="s">
        <v>0</v>
      </c>
      <c r="D2219" s="10">
        <v>502.85942</v>
      </c>
      <c r="E2219" s="28"/>
    </row>
    <row r="2220" spans="2:5" ht="15" x14ac:dyDescent="0.2">
      <c r="B2220" s="8"/>
      <c r="C2220" s="11" t="s">
        <v>3</v>
      </c>
      <c r="D2220" s="10">
        <v>502.85942</v>
      </c>
      <c r="E2220" s="28"/>
    </row>
    <row r="2221" spans="2:5" ht="15" x14ac:dyDescent="0.2">
      <c r="B2221" s="8"/>
      <c r="C2221" s="16" t="s">
        <v>10</v>
      </c>
      <c r="D2221" s="17">
        <v>479.43687</v>
      </c>
      <c r="E2221" s="28"/>
    </row>
    <row r="2222" spans="2:5" ht="15" x14ac:dyDescent="0.2">
      <c r="B2222" s="8"/>
      <c r="C2222" s="19" t="s">
        <v>11</v>
      </c>
      <c r="D2222" s="18">
        <v>316.57</v>
      </c>
      <c r="E2222" s="28"/>
    </row>
    <row r="2223" spans="2:5" ht="15" x14ac:dyDescent="0.2">
      <c r="B2223" s="8"/>
      <c r="C2223" s="19" t="s">
        <v>12</v>
      </c>
      <c r="D2223" s="18">
        <v>128.73491999999999</v>
      </c>
      <c r="E2223" s="28"/>
    </row>
    <row r="2224" spans="2:5" ht="15" x14ac:dyDescent="0.2">
      <c r="B2224" s="8"/>
      <c r="C2224" s="19" t="s">
        <v>15</v>
      </c>
      <c r="D2224" s="18">
        <v>4.5</v>
      </c>
      <c r="E2224" s="28"/>
    </row>
    <row r="2225" spans="2:5" ht="15" x14ac:dyDescent="0.2">
      <c r="B2225" s="8"/>
      <c r="C2225" s="19" t="s">
        <v>16</v>
      </c>
      <c r="D2225" s="18">
        <v>29.63195</v>
      </c>
      <c r="E2225" s="28"/>
    </row>
    <row r="2226" spans="2:5" ht="15" x14ac:dyDescent="0.2">
      <c r="B2226" s="8"/>
      <c r="C2226" s="24" t="s">
        <v>17</v>
      </c>
      <c r="D2226" s="17">
        <v>12.117380000000001</v>
      </c>
      <c r="E2226" s="28"/>
    </row>
    <row r="2227" spans="2:5" ht="15" x14ac:dyDescent="0.2">
      <c r="B2227" s="8"/>
      <c r="C2227" s="13" t="s">
        <v>24</v>
      </c>
      <c r="D2227" s="18">
        <v>502.85942</v>
      </c>
      <c r="E2227" s="28"/>
    </row>
    <row r="2228" spans="2:5" ht="15" x14ac:dyDescent="0.2">
      <c r="B2228" s="8"/>
      <c r="C2228" s="20" t="s">
        <v>0</v>
      </c>
      <c r="D2228" s="10">
        <v>502.85942</v>
      </c>
      <c r="E2228" s="28"/>
    </row>
    <row r="2229" spans="2:5" ht="15" x14ac:dyDescent="0.2">
      <c r="B2229" s="8"/>
      <c r="C2229" s="13" t="s">
        <v>26</v>
      </c>
      <c r="D2229" s="18">
        <v>491.55425000000002</v>
      </c>
      <c r="E2229" s="28"/>
    </row>
    <row r="2230" spans="2:5" ht="15" x14ac:dyDescent="0.2">
      <c r="B2230" s="8"/>
      <c r="C2230" s="25" t="s">
        <v>10</v>
      </c>
      <c r="D2230" s="17">
        <v>479.43687</v>
      </c>
      <c r="E2230" s="28"/>
    </row>
    <row r="2231" spans="2:5" ht="15" x14ac:dyDescent="0.2">
      <c r="B2231" s="8"/>
      <c r="C2231" s="25" t="s">
        <v>17</v>
      </c>
      <c r="D2231" s="17">
        <v>12.117380000000001</v>
      </c>
      <c r="E2231" s="28"/>
    </row>
    <row r="2232" spans="2:5" ht="15" x14ac:dyDescent="0.2">
      <c r="B2232" s="8"/>
      <c r="C2232" s="27" t="s">
        <v>28</v>
      </c>
      <c r="D2232" s="23">
        <v>11.30517</v>
      </c>
      <c r="E2232" s="28"/>
    </row>
    <row r="2233" spans="2:5" ht="15" x14ac:dyDescent="0.2">
      <c r="B2233" s="8"/>
      <c r="C2233" s="27" t="s">
        <v>29</v>
      </c>
      <c r="D2233" s="23">
        <v>957.25207</v>
      </c>
      <c r="E2233" s="28"/>
    </row>
    <row r="2234" spans="2:5" ht="15" x14ac:dyDescent="0.2">
      <c r="B2234" s="8"/>
      <c r="C2234" s="27" t="s">
        <v>30</v>
      </c>
      <c r="D2234" s="23">
        <v>968.55723999999998</v>
      </c>
      <c r="E2234" s="28"/>
    </row>
    <row r="2235" spans="2:5" ht="15" x14ac:dyDescent="0.2">
      <c r="B2235" s="8"/>
      <c r="C2235" s="13" t="s">
        <v>32</v>
      </c>
      <c r="D2235" s="7">
        <v>253</v>
      </c>
      <c r="E2235" s="28"/>
    </row>
    <row r="2236" spans="2:5" ht="15" x14ac:dyDescent="0.2">
      <c r="B2236" s="8"/>
      <c r="C2236" s="15" t="s">
        <v>33</v>
      </c>
      <c r="D2236" s="7">
        <v>53</v>
      </c>
      <c r="E2236" s="28"/>
    </row>
    <row r="2237" spans="2:5" ht="15" x14ac:dyDescent="0.2">
      <c r="B2237" s="8"/>
      <c r="C2237" s="15" t="s">
        <v>34</v>
      </c>
      <c r="D2237" s="7">
        <v>200</v>
      </c>
      <c r="E2237" s="28"/>
    </row>
    <row r="2238" spans="2:5" ht="15" x14ac:dyDescent="0.2">
      <c r="B2238" s="8"/>
      <c r="C2238" s="224" t="s">
        <v>157</v>
      </c>
      <c r="D2238" s="225"/>
      <c r="E2238" s="28"/>
    </row>
    <row r="2239" spans="2:5" ht="15" x14ac:dyDescent="0.2">
      <c r="B2239" s="8"/>
      <c r="C2239" s="9" t="s">
        <v>0</v>
      </c>
      <c r="D2239" s="10">
        <v>265.83830999999998</v>
      </c>
      <c r="E2239" s="28"/>
    </row>
    <row r="2240" spans="2:5" ht="15" x14ac:dyDescent="0.2">
      <c r="B2240" s="8"/>
      <c r="C2240" s="11" t="s">
        <v>2</v>
      </c>
      <c r="D2240" s="10">
        <v>242.0361</v>
      </c>
      <c r="E2240" s="28"/>
    </row>
    <row r="2241" spans="2:5" ht="15" x14ac:dyDescent="0.2">
      <c r="B2241" s="8"/>
      <c r="C2241" s="11" t="s">
        <v>3</v>
      </c>
      <c r="D2241" s="10">
        <v>23.802209999999999</v>
      </c>
      <c r="E2241" s="28"/>
    </row>
    <row r="2242" spans="2:5" ht="15" x14ac:dyDescent="0.2">
      <c r="B2242" s="8"/>
      <c r="C2242" s="16" t="s">
        <v>10</v>
      </c>
      <c r="D2242" s="17">
        <v>83.553479999999993</v>
      </c>
      <c r="E2242" s="28"/>
    </row>
    <row r="2243" spans="2:5" ht="15" x14ac:dyDescent="0.2">
      <c r="B2243" s="8"/>
      <c r="C2243" s="19" t="s">
        <v>12</v>
      </c>
      <c r="D2243" s="18">
        <v>83.553479999999993</v>
      </c>
      <c r="E2243" s="28"/>
    </row>
    <row r="2244" spans="2:5" ht="15" x14ac:dyDescent="0.2">
      <c r="B2244" s="8"/>
      <c r="C2244" s="24" t="s">
        <v>17</v>
      </c>
      <c r="D2244" s="17">
        <v>131.41999999999999</v>
      </c>
      <c r="E2244" s="28"/>
    </row>
    <row r="2245" spans="2:5" ht="15" x14ac:dyDescent="0.2">
      <c r="B2245" s="8"/>
      <c r="C2245" s="13" t="s">
        <v>24</v>
      </c>
      <c r="D2245" s="18">
        <v>265.83830999999998</v>
      </c>
      <c r="E2245" s="28"/>
    </row>
    <row r="2246" spans="2:5" ht="15" x14ac:dyDescent="0.2">
      <c r="B2246" s="8"/>
      <c r="C2246" s="20" t="s">
        <v>0</v>
      </c>
      <c r="D2246" s="10">
        <v>265.83830999999998</v>
      </c>
      <c r="E2246" s="28"/>
    </row>
    <row r="2247" spans="2:5" ht="15" x14ac:dyDescent="0.2">
      <c r="B2247" s="8"/>
      <c r="C2247" s="13" t="s">
        <v>26</v>
      </c>
      <c r="D2247" s="18">
        <v>214.97348</v>
      </c>
      <c r="E2247" s="28"/>
    </row>
    <row r="2248" spans="2:5" ht="15" x14ac:dyDescent="0.2">
      <c r="B2248" s="8"/>
      <c r="C2248" s="25" t="s">
        <v>10</v>
      </c>
      <c r="D2248" s="17">
        <v>83.553479999999993</v>
      </c>
      <c r="E2248" s="28"/>
    </row>
    <row r="2249" spans="2:5" ht="15" x14ac:dyDescent="0.2">
      <c r="B2249" s="8"/>
      <c r="C2249" s="25" t="s">
        <v>17</v>
      </c>
      <c r="D2249" s="17">
        <v>131.41999999999999</v>
      </c>
      <c r="E2249" s="28"/>
    </row>
    <row r="2250" spans="2:5" ht="15" x14ac:dyDescent="0.2">
      <c r="B2250" s="8"/>
      <c r="C2250" s="27" t="s">
        <v>28</v>
      </c>
      <c r="D2250" s="23">
        <v>50.864829999999998</v>
      </c>
      <c r="E2250" s="28"/>
    </row>
    <row r="2251" spans="2:5" ht="15" x14ac:dyDescent="0.2">
      <c r="B2251" s="8"/>
      <c r="C2251" s="27" t="s">
        <v>29</v>
      </c>
      <c r="D2251" s="23">
        <v>165.08028999999999</v>
      </c>
      <c r="E2251" s="28"/>
    </row>
    <row r="2252" spans="2:5" ht="15" x14ac:dyDescent="0.2">
      <c r="B2252" s="8"/>
      <c r="C2252" s="27" t="s">
        <v>30</v>
      </c>
      <c r="D2252" s="23">
        <v>215.94512</v>
      </c>
      <c r="E2252" s="28"/>
    </row>
    <row r="2253" spans="2:5" ht="15" x14ac:dyDescent="0.2">
      <c r="B2253" s="8"/>
      <c r="C2253" s="13" t="s">
        <v>32</v>
      </c>
      <c r="D2253" s="7">
        <v>36</v>
      </c>
      <c r="E2253" s="28"/>
    </row>
    <row r="2254" spans="2:5" ht="15" x14ac:dyDescent="0.2">
      <c r="B2254" s="8"/>
      <c r="C2254" s="15" t="s">
        <v>33</v>
      </c>
      <c r="D2254" s="7">
        <v>23</v>
      </c>
      <c r="E2254" s="28"/>
    </row>
    <row r="2255" spans="2:5" ht="15" x14ac:dyDescent="0.2">
      <c r="B2255" s="8"/>
      <c r="C2255" s="15" t="s">
        <v>34</v>
      </c>
      <c r="D2255" s="7">
        <v>13</v>
      </c>
      <c r="E2255" s="28"/>
    </row>
    <row r="2256" spans="2:5" ht="15" x14ac:dyDescent="0.2">
      <c r="B2256" s="8"/>
      <c r="C2256" s="224" t="s">
        <v>158</v>
      </c>
      <c r="D2256" s="225"/>
      <c r="E2256" s="28"/>
    </row>
    <row r="2257" spans="2:5" ht="15" x14ac:dyDescent="0.2">
      <c r="B2257" s="8"/>
      <c r="C2257" s="9" t="s">
        <v>0</v>
      </c>
      <c r="D2257" s="10">
        <v>734.47489000000007</v>
      </c>
      <c r="E2257" s="28"/>
    </row>
    <row r="2258" spans="2:5" ht="15" x14ac:dyDescent="0.2">
      <c r="B2258" s="8"/>
      <c r="C2258" s="11" t="s">
        <v>2</v>
      </c>
      <c r="D2258" s="10">
        <v>98.726169999999996</v>
      </c>
      <c r="E2258" s="28"/>
    </row>
    <row r="2259" spans="2:5" ht="15" x14ac:dyDescent="0.2">
      <c r="B2259" s="8"/>
      <c r="C2259" s="11" t="s">
        <v>3</v>
      </c>
      <c r="D2259" s="10">
        <v>635.74872000000005</v>
      </c>
      <c r="E2259" s="28"/>
    </row>
    <row r="2260" spans="2:5" ht="15" x14ac:dyDescent="0.2">
      <c r="B2260" s="8"/>
      <c r="C2260" s="16" t="s">
        <v>10</v>
      </c>
      <c r="D2260" s="17">
        <v>1146.6685399999999</v>
      </c>
      <c r="E2260" s="28"/>
    </row>
    <row r="2261" spans="2:5" ht="15" x14ac:dyDescent="0.2">
      <c r="B2261" s="8"/>
      <c r="C2261" s="19" t="s">
        <v>11</v>
      </c>
      <c r="D2261" s="18">
        <v>690.36060999999995</v>
      </c>
      <c r="E2261" s="28"/>
    </row>
    <row r="2262" spans="2:5" ht="15" x14ac:dyDescent="0.2">
      <c r="B2262" s="8"/>
      <c r="C2262" s="19" t="s">
        <v>12</v>
      </c>
      <c r="D2262" s="18">
        <v>435.61090999999993</v>
      </c>
      <c r="E2262" s="28"/>
    </row>
    <row r="2263" spans="2:5" ht="15" x14ac:dyDescent="0.2">
      <c r="B2263" s="8"/>
      <c r="C2263" s="11" t="s">
        <v>2</v>
      </c>
      <c r="D2263" s="10">
        <v>0.35089999999999999</v>
      </c>
      <c r="E2263" s="28"/>
    </row>
    <row r="2264" spans="2:5" ht="15" x14ac:dyDescent="0.2">
      <c r="B2264" s="8"/>
      <c r="C2264" s="19" t="s">
        <v>15</v>
      </c>
      <c r="D2264" s="18">
        <v>0.73799999999999999</v>
      </c>
      <c r="E2264" s="28"/>
    </row>
    <row r="2265" spans="2:5" ht="15" x14ac:dyDescent="0.2">
      <c r="B2265" s="8"/>
      <c r="C2265" s="19" t="s">
        <v>16</v>
      </c>
      <c r="D2265" s="18">
        <v>19.60812</v>
      </c>
      <c r="E2265" s="28"/>
    </row>
    <row r="2266" spans="2:5" ht="15" x14ac:dyDescent="0.2">
      <c r="B2266" s="8"/>
      <c r="C2266" s="24" t="s">
        <v>17</v>
      </c>
      <c r="D2266" s="17">
        <v>4.3791000000000002</v>
      </c>
      <c r="E2266" s="28"/>
    </row>
    <row r="2267" spans="2:5" ht="15" x14ac:dyDescent="0.2">
      <c r="B2267" s="8"/>
      <c r="C2267" s="13" t="s">
        <v>24</v>
      </c>
      <c r="D2267" s="18">
        <v>734.47488999999996</v>
      </c>
      <c r="E2267" s="28"/>
    </row>
    <row r="2268" spans="2:5" ht="15" x14ac:dyDescent="0.2">
      <c r="B2268" s="8"/>
      <c r="C2268" s="20" t="s">
        <v>0</v>
      </c>
      <c r="D2268" s="10">
        <v>734.47488999999996</v>
      </c>
      <c r="E2268" s="28"/>
    </row>
    <row r="2269" spans="2:5" ht="15" x14ac:dyDescent="0.2">
      <c r="B2269" s="8"/>
      <c r="C2269" s="13" t="s">
        <v>26</v>
      </c>
      <c r="D2269" s="18">
        <v>1151.04764</v>
      </c>
      <c r="E2269" s="28"/>
    </row>
    <row r="2270" spans="2:5" ht="15" x14ac:dyDescent="0.2">
      <c r="B2270" s="8"/>
      <c r="C2270" s="25" t="s">
        <v>10</v>
      </c>
      <c r="D2270" s="17">
        <v>1146.6685399999999</v>
      </c>
      <c r="E2270" s="28"/>
    </row>
    <row r="2271" spans="2:5" ht="15" x14ac:dyDescent="0.2">
      <c r="B2271" s="8"/>
      <c r="C2271" s="25" t="s">
        <v>17</v>
      </c>
      <c r="D2271" s="17">
        <v>4.3791000000000002</v>
      </c>
      <c r="E2271" s="28"/>
    </row>
    <row r="2272" spans="2:5" ht="15" x14ac:dyDescent="0.2">
      <c r="B2272" s="8"/>
      <c r="C2272" s="27" t="s">
        <v>28</v>
      </c>
      <c r="D2272" s="23">
        <v>-416.57274999999998</v>
      </c>
      <c r="E2272" s="28"/>
    </row>
    <row r="2273" spans="2:5" ht="15" x14ac:dyDescent="0.2">
      <c r="B2273" s="8"/>
      <c r="C2273" s="27" t="s">
        <v>29</v>
      </c>
      <c r="D2273" s="23">
        <v>736.77787000000001</v>
      </c>
      <c r="E2273" s="28"/>
    </row>
    <row r="2274" spans="2:5" ht="15" x14ac:dyDescent="0.2">
      <c r="B2274" s="8"/>
      <c r="C2274" s="27" t="s">
        <v>30</v>
      </c>
      <c r="D2274" s="23">
        <v>320.20512000000002</v>
      </c>
      <c r="E2274" s="28"/>
    </row>
    <row r="2275" spans="2:5" ht="15" x14ac:dyDescent="0.2">
      <c r="B2275" s="8"/>
      <c r="C2275" s="13" t="s">
        <v>32</v>
      </c>
      <c r="D2275" s="7">
        <v>437</v>
      </c>
      <c r="E2275" s="28"/>
    </row>
    <row r="2276" spans="2:5" ht="15" x14ac:dyDescent="0.2">
      <c r="B2276" s="8"/>
      <c r="C2276" s="15" t="s">
        <v>33</v>
      </c>
      <c r="D2276" s="7">
        <v>231</v>
      </c>
      <c r="E2276" s="28"/>
    </row>
    <row r="2277" spans="2:5" ht="15" x14ac:dyDescent="0.2">
      <c r="B2277" s="8"/>
      <c r="C2277" s="15" t="s">
        <v>34</v>
      </c>
      <c r="D2277" s="7">
        <v>206</v>
      </c>
      <c r="E2277" s="28"/>
    </row>
    <row r="2278" spans="2:5" ht="15" x14ac:dyDescent="0.2">
      <c r="B2278" s="8"/>
      <c r="C2278" s="224" t="s">
        <v>159</v>
      </c>
      <c r="D2278" s="225"/>
      <c r="E2278" s="28"/>
    </row>
    <row r="2279" spans="2:5" ht="15" x14ac:dyDescent="0.2">
      <c r="B2279" s="8"/>
      <c r="C2279" s="9" t="s">
        <v>0</v>
      </c>
      <c r="D2279" s="10">
        <v>142.40834000000001</v>
      </c>
      <c r="E2279" s="28"/>
    </row>
    <row r="2280" spans="2:5" ht="15" x14ac:dyDescent="0.2">
      <c r="B2280" s="8"/>
      <c r="C2280" s="11" t="s">
        <v>2</v>
      </c>
      <c r="D2280" s="10">
        <v>-22.639040000000001</v>
      </c>
      <c r="E2280" s="28"/>
    </row>
    <row r="2281" spans="2:5" ht="15" x14ac:dyDescent="0.2">
      <c r="B2281" s="8"/>
      <c r="C2281" s="11" t="s">
        <v>3</v>
      </c>
      <c r="D2281" s="10">
        <v>165.04738</v>
      </c>
      <c r="E2281" s="28"/>
    </row>
    <row r="2282" spans="2:5" ht="15" x14ac:dyDescent="0.2">
      <c r="B2282" s="8"/>
      <c r="C2282" s="16" t="s">
        <v>10</v>
      </c>
      <c r="D2282" s="17">
        <v>137.02005</v>
      </c>
      <c r="E2282" s="28"/>
    </row>
    <row r="2283" spans="2:5" ht="15" x14ac:dyDescent="0.2">
      <c r="B2283" s="8"/>
      <c r="C2283" s="19" t="s">
        <v>12</v>
      </c>
      <c r="D2283" s="18">
        <v>137.02005</v>
      </c>
      <c r="E2283" s="28"/>
    </row>
    <row r="2284" spans="2:5" ht="15" x14ac:dyDescent="0.2">
      <c r="B2284" s="8"/>
      <c r="C2284" s="24" t="s">
        <v>17</v>
      </c>
      <c r="D2284" s="17">
        <v>37.918999999999997</v>
      </c>
      <c r="E2284" s="28"/>
    </row>
    <row r="2285" spans="2:5" ht="15" x14ac:dyDescent="0.2">
      <c r="B2285" s="8"/>
      <c r="C2285" s="13" t="s">
        <v>24</v>
      </c>
      <c r="D2285" s="18">
        <v>142.40834000000001</v>
      </c>
      <c r="E2285" s="28"/>
    </row>
    <row r="2286" spans="2:5" ht="15" x14ac:dyDescent="0.2">
      <c r="B2286" s="8"/>
      <c r="C2286" s="20" t="s">
        <v>0</v>
      </c>
      <c r="D2286" s="10">
        <v>142.40834000000001</v>
      </c>
      <c r="E2286" s="28"/>
    </row>
    <row r="2287" spans="2:5" ht="15" x14ac:dyDescent="0.2">
      <c r="B2287" s="8"/>
      <c r="C2287" s="13" t="s">
        <v>26</v>
      </c>
      <c r="D2287" s="18">
        <v>174.93905000000001</v>
      </c>
      <c r="E2287" s="28"/>
    </row>
    <row r="2288" spans="2:5" ht="15" x14ac:dyDescent="0.2">
      <c r="B2288" s="8"/>
      <c r="C2288" s="25" t="s">
        <v>10</v>
      </c>
      <c r="D2288" s="17">
        <v>137.02005</v>
      </c>
      <c r="E2288" s="28"/>
    </row>
    <row r="2289" spans="2:5" ht="15" x14ac:dyDescent="0.2">
      <c r="B2289" s="8"/>
      <c r="C2289" s="25" t="s">
        <v>17</v>
      </c>
      <c r="D2289" s="17">
        <v>37.918999999999997</v>
      </c>
      <c r="E2289" s="28"/>
    </row>
    <row r="2290" spans="2:5" ht="15" x14ac:dyDescent="0.2">
      <c r="B2290" s="8"/>
      <c r="C2290" s="27" t="s">
        <v>28</v>
      </c>
      <c r="D2290" s="23">
        <v>-32.530709999999999</v>
      </c>
      <c r="E2290" s="28"/>
    </row>
    <row r="2291" spans="2:5" ht="15" x14ac:dyDescent="0.2">
      <c r="B2291" s="8"/>
      <c r="C2291" s="27" t="s">
        <v>29</v>
      </c>
      <c r="D2291" s="23">
        <v>891.99333000000001</v>
      </c>
      <c r="E2291" s="28"/>
    </row>
    <row r="2292" spans="2:5" ht="15" x14ac:dyDescent="0.2">
      <c r="B2292" s="8"/>
      <c r="C2292" s="27" t="s">
        <v>30</v>
      </c>
      <c r="D2292" s="23">
        <v>859.46262000000002</v>
      </c>
      <c r="E2292" s="28"/>
    </row>
    <row r="2293" spans="2:5" ht="15" x14ac:dyDescent="0.2">
      <c r="B2293" s="8"/>
      <c r="C2293" s="13" t="s">
        <v>32</v>
      </c>
      <c r="D2293" s="7">
        <v>70</v>
      </c>
      <c r="E2293" s="28"/>
    </row>
    <row r="2294" spans="2:5" ht="15" x14ac:dyDescent="0.2">
      <c r="B2294" s="8"/>
      <c r="C2294" s="15" t="s">
        <v>33</v>
      </c>
      <c r="D2294" s="7">
        <v>31</v>
      </c>
      <c r="E2294" s="28"/>
    </row>
    <row r="2295" spans="2:5" ht="15" x14ac:dyDescent="0.2">
      <c r="B2295" s="8"/>
      <c r="C2295" s="15" t="s">
        <v>34</v>
      </c>
      <c r="D2295" s="7">
        <v>39</v>
      </c>
      <c r="E2295" s="28"/>
    </row>
    <row r="2296" spans="2:5" ht="15" x14ac:dyDescent="0.2">
      <c r="B2296" s="8"/>
      <c r="C2296" s="224" t="s">
        <v>160</v>
      </c>
      <c r="D2296" s="225"/>
      <c r="E2296" s="28"/>
    </row>
    <row r="2297" spans="2:5" ht="15" x14ac:dyDescent="0.2">
      <c r="B2297" s="8"/>
      <c r="C2297" s="9" t="s">
        <v>0</v>
      </c>
      <c r="D2297" s="10">
        <v>14.842599999999999</v>
      </c>
      <c r="E2297" s="28"/>
    </row>
    <row r="2298" spans="2:5" ht="15" x14ac:dyDescent="0.2">
      <c r="B2298" s="8"/>
      <c r="C2298" s="11" t="s">
        <v>3</v>
      </c>
      <c r="D2298" s="10">
        <v>14.842599999999999</v>
      </c>
      <c r="E2298" s="28"/>
    </row>
    <row r="2299" spans="2:5" ht="15" x14ac:dyDescent="0.2">
      <c r="B2299" s="8"/>
      <c r="C2299" s="16" t="s">
        <v>10</v>
      </c>
      <c r="D2299" s="17">
        <v>7.1786000000000003</v>
      </c>
      <c r="E2299" s="28"/>
    </row>
    <row r="2300" spans="2:5" ht="15" x14ac:dyDescent="0.2">
      <c r="B2300" s="8"/>
      <c r="C2300" s="19" t="s">
        <v>12</v>
      </c>
      <c r="D2300" s="18">
        <v>7.1786000000000003</v>
      </c>
      <c r="E2300" s="28"/>
    </row>
    <row r="2301" spans="2:5" ht="15" x14ac:dyDescent="0.2">
      <c r="B2301" s="8"/>
      <c r="C2301" s="13" t="s">
        <v>24</v>
      </c>
      <c r="D2301" s="18">
        <v>14.842599999999999</v>
      </c>
      <c r="E2301" s="28"/>
    </row>
    <row r="2302" spans="2:5" ht="15" x14ac:dyDescent="0.2">
      <c r="B2302" s="8"/>
      <c r="C2302" s="20" t="s">
        <v>0</v>
      </c>
      <c r="D2302" s="10">
        <v>14.842599999999999</v>
      </c>
      <c r="E2302" s="28"/>
    </row>
    <row r="2303" spans="2:5" ht="15" x14ac:dyDescent="0.2">
      <c r="B2303" s="8"/>
      <c r="C2303" s="13" t="s">
        <v>26</v>
      </c>
      <c r="D2303" s="18">
        <v>7.1786000000000003</v>
      </c>
      <c r="E2303" s="28"/>
    </row>
    <row r="2304" spans="2:5" ht="15" x14ac:dyDescent="0.2">
      <c r="B2304" s="8"/>
      <c r="C2304" s="25" t="s">
        <v>10</v>
      </c>
      <c r="D2304" s="17">
        <v>7.1786000000000003</v>
      </c>
      <c r="E2304" s="28"/>
    </row>
    <row r="2305" spans="2:5" ht="15" x14ac:dyDescent="0.2">
      <c r="B2305" s="8"/>
      <c r="C2305" s="27" t="s">
        <v>28</v>
      </c>
      <c r="D2305" s="23">
        <v>7.6639999999999997</v>
      </c>
      <c r="E2305" s="28"/>
    </row>
    <row r="2306" spans="2:5" ht="15" x14ac:dyDescent="0.2">
      <c r="B2306" s="8"/>
      <c r="C2306" s="27" t="s">
        <v>29</v>
      </c>
      <c r="D2306" s="23">
        <v>15.39415</v>
      </c>
      <c r="E2306" s="28"/>
    </row>
    <row r="2307" spans="2:5" ht="15" x14ac:dyDescent="0.2">
      <c r="B2307" s="8"/>
      <c r="C2307" s="27" t="s">
        <v>30</v>
      </c>
      <c r="D2307" s="23">
        <v>23.058150000000001</v>
      </c>
      <c r="E2307" s="28"/>
    </row>
    <row r="2308" spans="2:5" ht="15" x14ac:dyDescent="0.2">
      <c r="B2308" s="8"/>
      <c r="C2308" s="13" t="s">
        <v>32</v>
      </c>
      <c r="D2308" s="7">
        <v>53</v>
      </c>
      <c r="E2308" s="28"/>
    </row>
    <row r="2309" spans="2:5" ht="15" x14ac:dyDescent="0.2">
      <c r="B2309" s="8"/>
      <c r="C2309" s="15" t="s">
        <v>33</v>
      </c>
      <c r="D2309" s="7">
        <v>37</v>
      </c>
      <c r="E2309" s="28"/>
    </row>
    <row r="2310" spans="2:5" ht="15" x14ac:dyDescent="0.2">
      <c r="B2310" s="8"/>
      <c r="C2310" s="15" t="s">
        <v>34</v>
      </c>
      <c r="D2310" s="7">
        <v>16</v>
      </c>
      <c r="E2310" s="28"/>
    </row>
    <row r="2311" spans="2:5" ht="15" x14ac:dyDescent="0.2">
      <c r="B2311" s="8"/>
      <c r="C2311" s="224" t="s">
        <v>161</v>
      </c>
      <c r="D2311" s="225"/>
      <c r="E2311" s="28"/>
    </row>
    <row r="2312" spans="2:5" ht="15" x14ac:dyDescent="0.2">
      <c r="B2312" s="8"/>
      <c r="C2312" s="9" t="s">
        <v>0</v>
      </c>
      <c r="D2312" s="10">
        <v>16.613499999999998</v>
      </c>
      <c r="E2312" s="28"/>
    </row>
    <row r="2313" spans="2:5" ht="15" x14ac:dyDescent="0.2">
      <c r="B2313" s="8"/>
      <c r="C2313" s="11" t="s">
        <v>3</v>
      </c>
      <c r="D2313" s="10">
        <v>16.613499999999998</v>
      </c>
      <c r="E2313" s="28"/>
    </row>
    <row r="2314" spans="2:5" ht="15" x14ac:dyDescent="0.2">
      <c r="B2314" s="8"/>
      <c r="C2314" s="16" t="s">
        <v>10</v>
      </c>
      <c r="D2314" s="17">
        <v>39.056809999999992</v>
      </c>
      <c r="E2314" s="28"/>
    </row>
    <row r="2315" spans="2:5" ht="15" x14ac:dyDescent="0.2">
      <c r="B2315" s="8"/>
      <c r="C2315" s="19" t="s">
        <v>11</v>
      </c>
      <c r="D2315" s="18">
        <v>3.6869999999999998</v>
      </c>
      <c r="E2315" s="28"/>
    </row>
    <row r="2316" spans="2:5" ht="15" x14ac:dyDescent="0.2">
      <c r="B2316" s="8"/>
      <c r="C2316" s="19" t="s">
        <v>12</v>
      </c>
      <c r="D2316" s="18">
        <v>35.369809999999994</v>
      </c>
      <c r="E2316" s="28"/>
    </row>
    <row r="2317" spans="2:5" ht="15" x14ac:dyDescent="0.2">
      <c r="B2317" s="8"/>
      <c r="C2317" s="13" t="s">
        <v>24</v>
      </c>
      <c r="D2317" s="18">
        <v>16.613499999999998</v>
      </c>
      <c r="E2317" s="28"/>
    </row>
    <row r="2318" spans="2:5" ht="15" x14ac:dyDescent="0.2">
      <c r="B2318" s="8"/>
      <c r="C2318" s="20" t="s">
        <v>0</v>
      </c>
      <c r="D2318" s="10">
        <v>16.613499999999998</v>
      </c>
      <c r="E2318" s="28"/>
    </row>
    <row r="2319" spans="2:5" ht="15" x14ac:dyDescent="0.2">
      <c r="B2319" s="8"/>
      <c r="C2319" s="13" t="s">
        <v>26</v>
      </c>
      <c r="D2319" s="18">
        <v>39.056809999999999</v>
      </c>
      <c r="E2319" s="28"/>
    </row>
    <row r="2320" spans="2:5" ht="15" x14ac:dyDescent="0.2">
      <c r="B2320" s="8"/>
      <c r="C2320" s="25" t="s">
        <v>10</v>
      </c>
      <c r="D2320" s="17">
        <v>39.056809999999999</v>
      </c>
      <c r="E2320" s="28"/>
    </row>
    <row r="2321" spans="2:5" ht="15" x14ac:dyDescent="0.2">
      <c r="B2321" s="8"/>
      <c r="C2321" s="27" t="s">
        <v>28</v>
      </c>
      <c r="D2321" s="23">
        <v>-22.44331</v>
      </c>
      <c r="E2321" s="28"/>
    </row>
    <row r="2322" spans="2:5" ht="15" x14ac:dyDescent="0.2">
      <c r="B2322" s="8"/>
      <c r="C2322" s="27" t="s">
        <v>29</v>
      </c>
      <c r="D2322" s="23">
        <v>44.966349999999998</v>
      </c>
      <c r="E2322" s="28"/>
    </row>
    <row r="2323" spans="2:5" ht="15" x14ac:dyDescent="0.2">
      <c r="B2323" s="8"/>
      <c r="C2323" s="27" t="s">
        <v>30</v>
      </c>
      <c r="D2323" s="23">
        <v>22.523040000000002</v>
      </c>
      <c r="E2323" s="28"/>
    </row>
    <row r="2324" spans="2:5" ht="15" x14ac:dyDescent="0.2">
      <c r="B2324" s="8"/>
      <c r="C2324" s="13" t="s">
        <v>32</v>
      </c>
      <c r="D2324" s="7">
        <v>39</v>
      </c>
      <c r="E2324" s="28"/>
    </row>
    <row r="2325" spans="2:5" ht="15" x14ac:dyDescent="0.2">
      <c r="B2325" s="8"/>
      <c r="C2325" s="15" t="s">
        <v>33</v>
      </c>
      <c r="D2325" s="7">
        <v>32</v>
      </c>
      <c r="E2325" s="28"/>
    </row>
    <row r="2326" spans="2:5" ht="15" x14ac:dyDescent="0.2">
      <c r="B2326" s="8"/>
      <c r="C2326" s="15" t="s">
        <v>34</v>
      </c>
      <c r="D2326" s="7">
        <v>7</v>
      </c>
      <c r="E2326" s="28"/>
    </row>
    <row r="2327" spans="2:5" ht="15" x14ac:dyDescent="0.2">
      <c r="B2327" s="8"/>
      <c r="C2327" s="224" t="s">
        <v>162</v>
      </c>
      <c r="D2327" s="225"/>
      <c r="E2327" s="28"/>
    </row>
    <row r="2328" spans="2:5" ht="15" x14ac:dyDescent="0.2">
      <c r="B2328" s="8"/>
      <c r="C2328" s="9" t="s">
        <v>0</v>
      </c>
      <c r="D2328" s="10">
        <v>50.632629999999999</v>
      </c>
      <c r="E2328" s="28"/>
    </row>
    <row r="2329" spans="2:5" ht="15" x14ac:dyDescent="0.2">
      <c r="B2329" s="8"/>
      <c r="C2329" s="11" t="s">
        <v>3</v>
      </c>
      <c r="D2329" s="10">
        <v>50.632629999999999</v>
      </c>
      <c r="E2329" s="28"/>
    </row>
    <row r="2330" spans="2:5" ht="15" x14ac:dyDescent="0.2">
      <c r="B2330" s="8"/>
      <c r="C2330" s="16" t="s">
        <v>10</v>
      </c>
      <c r="D2330" s="17">
        <v>30.796620000000001</v>
      </c>
      <c r="E2330" s="28"/>
    </row>
    <row r="2331" spans="2:5" ht="15" x14ac:dyDescent="0.2">
      <c r="B2331" s="8"/>
      <c r="C2331" s="19" t="s">
        <v>11</v>
      </c>
      <c r="D2331" s="18">
        <v>21.18552</v>
      </c>
      <c r="E2331" s="28"/>
    </row>
    <row r="2332" spans="2:5" ht="15" x14ac:dyDescent="0.2">
      <c r="B2332" s="8"/>
      <c r="C2332" s="19" t="s">
        <v>12</v>
      </c>
      <c r="D2332" s="18">
        <v>9.104379999999999</v>
      </c>
      <c r="E2332" s="28"/>
    </row>
    <row r="2333" spans="2:5" ht="15" x14ac:dyDescent="0.2">
      <c r="B2333" s="8"/>
      <c r="C2333" s="19" t="s">
        <v>16</v>
      </c>
      <c r="D2333" s="18">
        <v>0.50671999999999995</v>
      </c>
      <c r="E2333" s="28"/>
    </row>
    <row r="2334" spans="2:5" ht="15" x14ac:dyDescent="0.2">
      <c r="B2334" s="8"/>
      <c r="C2334" s="13" t="s">
        <v>24</v>
      </c>
      <c r="D2334" s="18">
        <v>50.632629999999999</v>
      </c>
      <c r="E2334" s="28"/>
    </row>
    <row r="2335" spans="2:5" ht="15" x14ac:dyDescent="0.2">
      <c r="B2335" s="8"/>
      <c r="C2335" s="20" t="s">
        <v>0</v>
      </c>
      <c r="D2335" s="10">
        <v>50.632629999999999</v>
      </c>
      <c r="E2335" s="28"/>
    </row>
    <row r="2336" spans="2:5" ht="15" x14ac:dyDescent="0.2">
      <c r="B2336" s="8"/>
      <c r="C2336" s="13" t="s">
        <v>26</v>
      </c>
      <c r="D2336" s="18">
        <v>30.796620000000001</v>
      </c>
      <c r="E2336" s="28"/>
    </row>
    <row r="2337" spans="2:5" ht="15" x14ac:dyDescent="0.2">
      <c r="B2337" s="8"/>
      <c r="C2337" s="25" t="s">
        <v>10</v>
      </c>
      <c r="D2337" s="17">
        <v>30.796620000000001</v>
      </c>
      <c r="E2337" s="28"/>
    </row>
    <row r="2338" spans="2:5" ht="15" x14ac:dyDescent="0.2">
      <c r="B2338" s="8"/>
      <c r="C2338" s="27" t="s">
        <v>28</v>
      </c>
      <c r="D2338" s="23">
        <v>19.836010000000002</v>
      </c>
      <c r="E2338" s="28"/>
    </row>
    <row r="2339" spans="2:5" ht="15" x14ac:dyDescent="0.2">
      <c r="B2339" s="8"/>
      <c r="C2339" s="27" t="s">
        <v>29</v>
      </c>
      <c r="D2339" s="23">
        <v>972.54962999999998</v>
      </c>
      <c r="E2339" s="28"/>
    </row>
    <row r="2340" spans="2:5" ht="15" x14ac:dyDescent="0.2">
      <c r="B2340" s="8"/>
      <c r="C2340" s="27" t="s">
        <v>30</v>
      </c>
      <c r="D2340" s="23">
        <v>992.38563999999997</v>
      </c>
      <c r="E2340" s="28"/>
    </row>
    <row r="2341" spans="2:5" ht="15" x14ac:dyDescent="0.2">
      <c r="B2341" s="8"/>
      <c r="C2341" s="13" t="s">
        <v>32</v>
      </c>
      <c r="D2341" s="7">
        <v>91</v>
      </c>
      <c r="E2341" s="28"/>
    </row>
    <row r="2342" spans="2:5" ht="15" x14ac:dyDescent="0.2">
      <c r="B2342" s="8"/>
      <c r="C2342" s="15" t="s">
        <v>33</v>
      </c>
      <c r="D2342" s="7">
        <v>67</v>
      </c>
      <c r="E2342" s="28"/>
    </row>
    <row r="2343" spans="2:5" ht="15" x14ac:dyDescent="0.2">
      <c r="B2343" s="8"/>
      <c r="C2343" s="15" t="s">
        <v>34</v>
      </c>
      <c r="D2343" s="7">
        <v>24</v>
      </c>
      <c r="E2343" s="28"/>
    </row>
    <row r="2344" spans="2:5" ht="15" x14ac:dyDescent="0.2">
      <c r="B2344" s="8"/>
      <c r="C2344" s="224" t="s">
        <v>163</v>
      </c>
      <c r="D2344" s="225"/>
      <c r="E2344" s="28"/>
    </row>
    <row r="2345" spans="2:5" ht="15" x14ac:dyDescent="0.2">
      <c r="B2345" s="8"/>
      <c r="C2345" s="9" t="s">
        <v>0</v>
      </c>
      <c r="D2345" s="10">
        <v>13.15</v>
      </c>
      <c r="E2345" s="28"/>
    </row>
    <row r="2346" spans="2:5" ht="15" x14ac:dyDescent="0.2">
      <c r="B2346" s="8"/>
      <c r="C2346" s="11" t="s">
        <v>3</v>
      </c>
      <c r="D2346" s="10">
        <v>13.15</v>
      </c>
      <c r="E2346" s="28"/>
    </row>
    <row r="2347" spans="2:5" ht="15" x14ac:dyDescent="0.2">
      <c r="B2347" s="8"/>
      <c r="C2347" s="16" t="s">
        <v>10</v>
      </c>
      <c r="D2347" s="17">
        <v>6.9</v>
      </c>
      <c r="E2347" s="28"/>
    </row>
    <row r="2348" spans="2:5" ht="15" x14ac:dyDescent="0.2">
      <c r="B2348" s="8"/>
      <c r="C2348" s="19" t="s">
        <v>11</v>
      </c>
      <c r="D2348" s="18">
        <v>6.9</v>
      </c>
      <c r="E2348" s="28"/>
    </row>
    <row r="2349" spans="2:5" ht="15" x14ac:dyDescent="0.2">
      <c r="B2349" s="8"/>
      <c r="C2349" s="13" t="s">
        <v>24</v>
      </c>
      <c r="D2349" s="18">
        <v>13.15</v>
      </c>
      <c r="E2349" s="28"/>
    </row>
    <row r="2350" spans="2:5" ht="15" x14ac:dyDescent="0.2">
      <c r="B2350" s="8"/>
      <c r="C2350" s="20" t="s">
        <v>0</v>
      </c>
      <c r="D2350" s="10">
        <v>13.15</v>
      </c>
      <c r="E2350" s="28"/>
    </row>
    <row r="2351" spans="2:5" ht="15" x14ac:dyDescent="0.2">
      <c r="B2351" s="8"/>
      <c r="C2351" s="13" t="s">
        <v>26</v>
      </c>
      <c r="D2351" s="18">
        <v>6.9</v>
      </c>
      <c r="E2351" s="28"/>
    </row>
    <row r="2352" spans="2:5" ht="15" x14ac:dyDescent="0.2">
      <c r="B2352" s="8"/>
      <c r="C2352" s="25" t="s">
        <v>10</v>
      </c>
      <c r="D2352" s="17">
        <v>6.9</v>
      </c>
      <c r="E2352" s="28"/>
    </row>
    <row r="2353" spans="2:5" ht="15" x14ac:dyDescent="0.2">
      <c r="B2353" s="8"/>
      <c r="C2353" s="27" t="s">
        <v>28</v>
      </c>
      <c r="D2353" s="23">
        <v>6.25</v>
      </c>
      <c r="E2353" s="28"/>
    </row>
    <row r="2354" spans="2:5" ht="15" x14ac:dyDescent="0.2">
      <c r="B2354" s="8"/>
      <c r="C2354" s="27" t="s">
        <v>29</v>
      </c>
      <c r="D2354" s="23">
        <v>2.5839300000000001</v>
      </c>
      <c r="E2354" s="28"/>
    </row>
    <row r="2355" spans="2:5" ht="15" x14ac:dyDescent="0.2">
      <c r="B2355" s="8"/>
      <c r="C2355" s="27" t="s">
        <v>30</v>
      </c>
      <c r="D2355" s="23">
        <v>8.8339300000000005</v>
      </c>
      <c r="E2355" s="28"/>
    </row>
    <row r="2356" spans="2:5" ht="15" x14ac:dyDescent="0.2">
      <c r="B2356" s="8"/>
      <c r="C2356" s="13" t="s">
        <v>32</v>
      </c>
      <c r="D2356" s="7">
        <v>33</v>
      </c>
      <c r="E2356" s="28"/>
    </row>
    <row r="2357" spans="2:5" ht="15" x14ac:dyDescent="0.2">
      <c r="B2357" s="8"/>
      <c r="C2357" s="15" t="s">
        <v>33</v>
      </c>
      <c r="D2357" s="7">
        <v>6</v>
      </c>
      <c r="E2357" s="28"/>
    </row>
    <row r="2358" spans="2:5" ht="15" x14ac:dyDescent="0.2">
      <c r="B2358" s="8"/>
      <c r="C2358" s="15" t="s">
        <v>34</v>
      </c>
      <c r="D2358" s="7">
        <v>27</v>
      </c>
      <c r="E2358" s="28"/>
    </row>
    <row r="2359" spans="2:5" ht="15" x14ac:dyDescent="0.2">
      <c r="B2359" s="8"/>
      <c r="C2359" s="224" t="s">
        <v>166</v>
      </c>
      <c r="D2359" s="225"/>
      <c r="E2359" s="28"/>
    </row>
    <row r="2360" spans="2:5" ht="15" x14ac:dyDescent="0.2">
      <c r="B2360" s="8"/>
      <c r="C2360" s="9" t="s">
        <v>0</v>
      </c>
      <c r="D2360" s="10">
        <v>222.94837999999999</v>
      </c>
      <c r="E2360" s="28"/>
    </row>
    <row r="2361" spans="2:5" ht="15" x14ac:dyDescent="0.2">
      <c r="B2361" s="8"/>
      <c r="C2361" s="11" t="s">
        <v>3</v>
      </c>
      <c r="D2361" s="10">
        <v>222.94837999999999</v>
      </c>
      <c r="E2361" s="28"/>
    </row>
    <row r="2362" spans="2:5" ht="15" x14ac:dyDescent="0.2">
      <c r="B2362" s="8"/>
      <c r="C2362" s="16" t="s">
        <v>10</v>
      </c>
      <c r="D2362" s="17">
        <v>367.14145000000002</v>
      </c>
      <c r="E2362" s="28"/>
    </row>
    <row r="2363" spans="2:5" ht="15" x14ac:dyDescent="0.2">
      <c r="B2363" s="8"/>
      <c r="C2363" s="19" t="s">
        <v>11</v>
      </c>
      <c r="D2363" s="18">
        <v>19.351680000000002</v>
      </c>
      <c r="E2363" s="28"/>
    </row>
    <row r="2364" spans="2:5" ht="15" x14ac:dyDescent="0.2">
      <c r="B2364" s="8"/>
      <c r="C2364" s="19" t="s">
        <v>12</v>
      </c>
      <c r="D2364" s="18">
        <v>324.09861000000001</v>
      </c>
      <c r="E2364" s="28"/>
    </row>
    <row r="2365" spans="2:5" ht="15" x14ac:dyDescent="0.2">
      <c r="B2365" s="8"/>
      <c r="C2365" s="19" t="s">
        <v>16</v>
      </c>
      <c r="D2365" s="18">
        <v>23.69116</v>
      </c>
      <c r="E2365" s="28"/>
    </row>
    <row r="2366" spans="2:5" ht="15" x14ac:dyDescent="0.2">
      <c r="B2366" s="8"/>
      <c r="C2366" s="13" t="s">
        <v>24</v>
      </c>
      <c r="D2366" s="18">
        <v>222.94837999999999</v>
      </c>
      <c r="E2366" s="28"/>
    </row>
    <row r="2367" spans="2:5" ht="15" x14ac:dyDescent="0.2">
      <c r="B2367" s="8"/>
      <c r="C2367" s="20" t="s">
        <v>0</v>
      </c>
      <c r="D2367" s="10">
        <v>222.94837999999999</v>
      </c>
      <c r="E2367" s="28"/>
    </row>
    <row r="2368" spans="2:5" ht="15" x14ac:dyDescent="0.2">
      <c r="B2368" s="8"/>
      <c r="C2368" s="13" t="s">
        <v>26</v>
      </c>
      <c r="D2368" s="18">
        <v>367.14145000000002</v>
      </c>
      <c r="E2368" s="28"/>
    </row>
    <row r="2369" spans="2:5" ht="15" x14ac:dyDescent="0.2">
      <c r="B2369" s="8"/>
      <c r="C2369" s="25" t="s">
        <v>10</v>
      </c>
      <c r="D2369" s="17">
        <v>367.14145000000002</v>
      </c>
      <c r="E2369" s="28"/>
    </row>
    <row r="2370" spans="2:5" ht="15" x14ac:dyDescent="0.2">
      <c r="B2370" s="8"/>
      <c r="C2370" s="27" t="s">
        <v>28</v>
      </c>
      <c r="D2370" s="23">
        <v>-144.19307000000001</v>
      </c>
      <c r="E2370" s="28"/>
    </row>
    <row r="2371" spans="2:5" ht="15" x14ac:dyDescent="0.2">
      <c r="B2371" s="8"/>
      <c r="C2371" s="27" t="s">
        <v>29</v>
      </c>
      <c r="D2371" s="23">
        <v>191.65161000000001</v>
      </c>
      <c r="E2371" s="28"/>
    </row>
    <row r="2372" spans="2:5" ht="15" x14ac:dyDescent="0.2">
      <c r="B2372" s="8"/>
      <c r="C2372" s="27" t="s">
        <v>30</v>
      </c>
      <c r="D2372" s="23">
        <v>47.458539999999999</v>
      </c>
      <c r="E2372" s="28"/>
    </row>
    <row r="2373" spans="2:5" ht="15" x14ac:dyDescent="0.2">
      <c r="B2373" s="8"/>
      <c r="C2373" s="13" t="s">
        <v>32</v>
      </c>
      <c r="D2373" s="7">
        <v>105</v>
      </c>
      <c r="E2373" s="28"/>
    </row>
    <row r="2374" spans="2:5" ht="15" x14ac:dyDescent="0.2">
      <c r="B2374" s="8"/>
      <c r="C2374" s="15" t="s">
        <v>33</v>
      </c>
      <c r="D2374" s="7">
        <v>85</v>
      </c>
      <c r="E2374" s="28"/>
    </row>
    <row r="2375" spans="2:5" ht="15" x14ac:dyDescent="0.2">
      <c r="B2375" s="8"/>
      <c r="C2375" s="15" t="s">
        <v>34</v>
      </c>
      <c r="D2375" s="7">
        <v>20</v>
      </c>
      <c r="E2375" s="28"/>
    </row>
    <row r="2376" spans="2:5" ht="15" x14ac:dyDescent="0.2">
      <c r="B2376" s="8"/>
      <c r="C2376" s="224" t="s">
        <v>167</v>
      </c>
      <c r="D2376" s="225"/>
      <c r="E2376" s="28"/>
    </row>
    <row r="2377" spans="2:5" ht="15" x14ac:dyDescent="0.2">
      <c r="B2377" s="8"/>
      <c r="C2377" s="9" t="s">
        <v>0</v>
      </c>
      <c r="D2377" s="10">
        <v>65.562169999999995</v>
      </c>
      <c r="E2377" s="28"/>
    </row>
    <row r="2378" spans="2:5" ht="15" x14ac:dyDescent="0.2">
      <c r="B2378" s="8"/>
      <c r="C2378" s="11" t="s">
        <v>3</v>
      </c>
      <c r="D2378" s="10">
        <v>65.562169999999995</v>
      </c>
      <c r="E2378" s="28"/>
    </row>
    <row r="2379" spans="2:5" ht="15" x14ac:dyDescent="0.2">
      <c r="B2379" s="8"/>
      <c r="C2379" s="16" t="s">
        <v>10</v>
      </c>
      <c r="D2379" s="17">
        <v>63.871040000000001</v>
      </c>
      <c r="E2379" s="28"/>
    </row>
    <row r="2380" spans="2:5" ht="15" x14ac:dyDescent="0.2">
      <c r="B2380" s="8"/>
      <c r="C2380" s="19" t="s">
        <v>11</v>
      </c>
      <c r="D2380" s="18">
        <v>56.95</v>
      </c>
      <c r="E2380" s="28"/>
    </row>
    <row r="2381" spans="2:5" ht="15" x14ac:dyDescent="0.2">
      <c r="B2381" s="8"/>
      <c r="C2381" s="19" t="s">
        <v>12</v>
      </c>
      <c r="D2381" s="18">
        <v>6.85114</v>
      </c>
      <c r="E2381" s="28"/>
    </row>
    <row r="2382" spans="2:5" ht="15" x14ac:dyDescent="0.2">
      <c r="B2382" s="8"/>
      <c r="C2382" s="19" t="s">
        <v>16</v>
      </c>
      <c r="D2382" s="18">
        <v>6.9900000000000004E-2</v>
      </c>
      <c r="E2382" s="28"/>
    </row>
    <row r="2383" spans="2:5" ht="15" x14ac:dyDescent="0.2">
      <c r="B2383" s="8"/>
      <c r="C2383" s="13" t="s">
        <v>24</v>
      </c>
      <c r="D2383" s="18">
        <v>65.562169999999995</v>
      </c>
      <c r="E2383" s="28"/>
    </row>
    <row r="2384" spans="2:5" ht="15" x14ac:dyDescent="0.2">
      <c r="B2384" s="8"/>
      <c r="C2384" s="20" t="s">
        <v>0</v>
      </c>
      <c r="D2384" s="10">
        <v>65.562169999999995</v>
      </c>
      <c r="E2384" s="28"/>
    </row>
    <row r="2385" spans="2:5" ht="15" x14ac:dyDescent="0.2">
      <c r="B2385" s="8"/>
      <c r="C2385" s="13" t="s">
        <v>26</v>
      </c>
      <c r="D2385" s="18">
        <v>63.871040000000001</v>
      </c>
      <c r="E2385" s="28"/>
    </row>
    <row r="2386" spans="2:5" ht="15" x14ac:dyDescent="0.2">
      <c r="B2386" s="8"/>
      <c r="C2386" s="25" t="s">
        <v>10</v>
      </c>
      <c r="D2386" s="17">
        <v>63.871040000000001</v>
      </c>
      <c r="E2386" s="28"/>
    </row>
    <row r="2387" spans="2:5" ht="15" x14ac:dyDescent="0.2">
      <c r="B2387" s="8"/>
      <c r="C2387" s="27" t="s">
        <v>28</v>
      </c>
      <c r="D2387" s="23">
        <v>1.69113</v>
      </c>
      <c r="E2387" s="28"/>
    </row>
    <row r="2388" spans="2:5" ht="15" x14ac:dyDescent="0.2">
      <c r="B2388" s="8"/>
      <c r="C2388" s="27" t="s">
        <v>29</v>
      </c>
      <c r="D2388" s="23">
        <v>6.0149699999999999</v>
      </c>
      <c r="E2388" s="28"/>
    </row>
    <row r="2389" spans="2:5" ht="15" x14ac:dyDescent="0.2">
      <c r="B2389" s="8"/>
      <c r="C2389" s="27" t="s">
        <v>30</v>
      </c>
      <c r="D2389" s="23">
        <v>7.7061000000000002</v>
      </c>
      <c r="E2389" s="28"/>
    </row>
    <row r="2390" spans="2:5" ht="15" x14ac:dyDescent="0.2">
      <c r="B2390" s="8"/>
      <c r="C2390" s="13" t="s">
        <v>32</v>
      </c>
      <c r="D2390" s="7">
        <v>28</v>
      </c>
      <c r="E2390" s="28"/>
    </row>
    <row r="2391" spans="2:5" ht="15" x14ac:dyDescent="0.2">
      <c r="B2391" s="8"/>
      <c r="C2391" s="15" t="s">
        <v>33</v>
      </c>
      <c r="D2391" s="7">
        <v>19</v>
      </c>
      <c r="E2391" s="28"/>
    </row>
    <row r="2392" spans="2:5" ht="15" x14ac:dyDescent="0.2">
      <c r="B2392" s="8"/>
      <c r="C2392" s="15" t="s">
        <v>34</v>
      </c>
      <c r="D2392" s="7">
        <v>9</v>
      </c>
      <c r="E2392" s="28"/>
    </row>
    <row r="2393" spans="2:5" ht="15" x14ac:dyDescent="0.2">
      <c r="B2393" s="8"/>
      <c r="C2393" s="224" t="s">
        <v>168</v>
      </c>
      <c r="D2393" s="225"/>
      <c r="E2393" s="28"/>
    </row>
    <row r="2394" spans="2:5" ht="15" x14ac:dyDescent="0.2">
      <c r="B2394" s="8"/>
      <c r="C2394" s="9" t="s">
        <v>0</v>
      </c>
      <c r="D2394" s="10">
        <v>405.65866999999997</v>
      </c>
      <c r="E2394" s="28"/>
    </row>
    <row r="2395" spans="2:5" ht="15" x14ac:dyDescent="0.2">
      <c r="B2395" s="8"/>
      <c r="C2395" s="11" t="s">
        <v>3</v>
      </c>
      <c r="D2395" s="10">
        <v>405.65866999999997</v>
      </c>
      <c r="E2395" s="28"/>
    </row>
    <row r="2396" spans="2:5" ht="15" x14ac:dyDescent="0.2">
      <c r="B2396" s="8"/>
      <c r="C2396" s="16" t="s">
        <v>10</v>
      </c>
      <c r="D2396" s="17">
        <v>261.55529000000001</v>
      </c>
      <c r="E2396" s="28"/>
    </row>
    <row r="2397" spans="2:5" ht="15" x14ac:dyDescent="0.2">
      <c r="B2397" s="8"/>
      <c r="C2397" s="19" t="s">
        <v>11</v>
      </c>
      <c r="D2397" s="18">
        <v>52.728259999999999</v>
      </c>
      <c r="E2397" s="28"/>
    </row>
    <row r="2398" spans="2:5" ht="15" x14ac:dyDescent="0.2">
      <c r="B2398" s="8"/>
      <c r="C2398" s="19" t="s">
        <v>12</v>
      </c>
      <c r="D2398" s="18">
        <v>163.57121999999998</v>
      </c>
      <c r="E2398" s="28"/>
    </row>
    <row r="2399" spans="2:5" ht="15" x14ac:dyDescent="0.2">
      <c r="B2399" s="8"/>
      <c r="C2399" s="19" t="s">
        <v>16</v>
      </c>
      <c r="D2399" s="18">
        <v>45.255809999999997</v>
      </c>
      <c r="E2399" s="28"/>
    </row>
    <row r="2400" spans="2:5" ht="15" x14ac:dyDescent="0.2">
      <c r="B2400" s="8"/>
      <c r="C2400" s="24" t="s">
        <v>17</v>
      </c>
      <c r="D2400" s="17">
        <v>3.0298699999999998</v>
      </c>
      <c r="E2400" s="28"/>
    </row>
    <row r="2401" spans="2:5" ht="15" x14ac:dyDescent="0.2">
      <c r="B2401" s="8"/>
      <c r="C2401" s="13" t="s">
        <v>24</v>
      </c>
      <c r="D2401" s="18">
        <v>405.65866999999997</v>
      </c>
      <c r="E2401" s="28"/>
    </row>
    <row r="2402" spans="2:5" ht="15" x14ac:dyDescent="0.2">
      <c r="B2402" s="8"/>
      <c r="C2402" s="20" t="s">
        <v>0</v>
      </c>
      <c r="D2402" s="10">
        <v>405.65866999999997</v>
      </c>
      <c r="E2402" s="28"/>
    </row>
    <row r="2403" spans="2:5" ht="15" x14ac:dyDescent="0.2">
      <c r="B2403" s="8"/>
      <c r="C2403" s="13" t="s">
        <v>26</v>
      </c>
      <c r="D2403" s="18">
        <v>264.58516000000003</v>
      </c>
      <c r="E2403" s="28"/>
    </row>
    <row r="2404" spans="2:5" ht="15" x14ac:dyDescent="0.2">
      <c r="B2404" s="8"/>
      <c r="C2404" s="25" t="s">
        <v>10</v>
      </c>
      <c r="D2404" s="17">
        <v>261.55529000000001</v>
      </c>
      <c r="E2404" s="28"/>
    </row>
    <row r="2405" spans="2:5" ht="15" x14ac:dyDescent="0.2">
      <c r="B2405" s="8"/>
      <c r="C2405" s="25" t="s">
        <v>17</v>
      </c>
      <c r="D2405" s="17">
        <v>3.0298699999999998</v>
      </c>
      <c r="E2405" s="28"/>
    </row>
    <row r="2406" spans="2:5" ht="15" x14ac:dyDescent="0.2">
      <c r="B2406" s="8"/>
      <c r="C2406" s="27" t="s">
        <v>28</v>
      </c>
      <c r="D2406" s="23">
        <v>141.07351</v>
      </c>
      <c r="E2406" s="28"/>
    </row>
    <row r="2407" spans="2:5" ht="15" x14ac:dyDescent="0.2">
      <c r="B2407" s="8"/>
      <c r="C2407" s="27" t="s">
        <v>29</v>
      </c>
      <c r="D2407" s="23">
        <v>109.9913</v>
      </c>
      <c r="E2407" s="28"/>
    </row>
    <row r="2408" spans="2:5" ht="15" x14ac:dyDescent="0.2">
      <c r="B2408" s="8"/>
      <c r="C2408" s="27" t="s">
        <v>30</v>
      </c>
      <c r="D2408" s="23">
        <v>251.06480999999999</v>
      </c>
      <c r="E2408" s="28"/>
    </row>
    <row r="2409" spans="2:5" ht="15" x14ac:dyDescent="0.2">
      <c r="B2409" s="8"/>
      <c r="C2409" s="13" t="s">
        <v>32</v>
      </c>
      <c r="D2409" s="7">
        <v>335</v>
      </c>
      <c r="E2409" s="28"/>
    </row>
    <row r="2410" spans="2:5" ht="15" x14ac:dyDescent="0.2">
      <c r="B2410" s="8"/>
      <c r="C2410" s="15" t="s">
        <v>33</v>
      </c>
      <c r="D2410" s="7">
        <v>230</v>
      </c>
      <c r="E2410" s="28"/>
    </row>
    <row r="2411" spans="2:5" ht="15" x14ac:dyDescent="0.2">
      <c r="B2411" s="8"/>
      <c r="C2411" s="15" t="s">
        <v>34</v>
      </c>
      <c r="D2411" s="7">
        <v>105</v>
      </c>
      <c r="E2411" s="28"/>
    </row>
    <row r="2412" spans="2:5" ht="15" x14ac:dyDescent="0.2">
      <c r="B2412" s="8"/>
      <c r="C2412" s="224" t="s">
        <v>170</v>
      </c>
      <c r="D2412" s="225"/>
      <c r="E2412" s="28"/>
    </row>
    <row r="2413" spans="2:5" ht="15" x14ac:dyDescent="0.2">
      <c r="B2413" s="8"/>
      <c r="C2413" s="9" t="s">
        <v>0</v>
      </c>
      <c r="D2413" s="10">
        <v>5.0275600000000003</v>
      </c>
      <c r="E2413" s="28"/>
    </row>
    <row r="2414" spans="2:5" ht="15" x14ac:dyDescent="0.2">
      <c r="B2414" s="8"/>
      <c r="C2414" s="11" t="s">
        <v>3</v>
      </c>
      <c r="D2414" s="10">
        <v>5.0275600000000003</v>
      </c>
      <c r="E2414" s="28"/>
    </row>
    <row r="2415" spans="2:5" ht="15" x14ac:dyDescent="0.2">
      <c r="B2415" s="8"/>
      <c r="C2415" s="16" t="s">
        <v>10</v>
      </c>
      <c r="D2415" s="17">
        <v>9.4567599999999992</v>
      </c>
      <c r="E2415" s="28"/>
    </row>
    <row r="2416" spans="2:5" ht="15" x14ac:dyDescent="0.2">
      <c r="B2416" s="8"/>
      <c r="C2416" s="19" t="s">
        <v>11</v>
      </c>
      <c r="D2416" s="18">
        <v>1.875</v>
      </c>
      <c r="E2416" s="28"/>
    </row>
    <row r="2417" spans="2:5" ht="15" x14ac:dyDescent="0.2">
      <c r="B2417" s="8"/>
      <c r="C2417" s="19" t="s">
        <v>12</v>
      </c>
      <c r="D2417" s="18">
        <v>7.0467599999999999</v>
      </c>
      <c r="E2417" s="28"/>
    </row>
    <row r="2418" spans="2:5" ht="15" x14ac:dyDescent="0.2">
      <c r="B2418" s="8"/>
      <c r="C2418" s="19" t="s">
        <v>16</v>
      </c>
      <c r="D2418" s="18">
        <v>0.53500000000000003</v>
      </c>
      <c r="E2418" s="28"/>
    </row>
    <row r="2419" spans="2:5" ht="15" x14ac:dyDescent="0.2">
      <c r="B2419" s="8"/>
      <c r="C2419" s="13" t="s">
        <v>24</v>
      </c>
      <c r="D2419" s="18">
        <v>5.0275600000000003</v>
      </c>
      <c r="E2419" s="28"/>
    </row>
    <row r="2420" spans="2:5" ht="15" x14ac:dyDescent="0.2">
      <c r="B2420" s="8"/>
      <c r="C2420" s="20" t="s">
        <v>0</v>
      </c>
      <c r="D2420" s="10">
        <v>5.0275600000000003</v>
      </c>
      <c r="E2420" s="28"/>
    </row>
    <row r="2421" spans="2:5" ht="15" x14ac:dyDescent="0.2">
      <c r="B2421" s="8"/>
      <c r="C2421" s="13" t="s">
        <v>26</v>
      </c>
      <c r="D2421" s="18">
        <v>9.4567599999999992</v>
      </c>
      <c r="E2421" s="28"/>
    </row>
    <row r="2422" spans="2:5" ht="15" x14ac:dyDescent="0.2">
      <c r="B2422" s="8"/>
      <c r="C2422" s="25" t="s">
        <v>10</v>
      </c>
      <c r="D2422" s="17">
        <v>9.4567599999999992</v>
      </c>
      <c r="E2422" s="28"/>
    </row>
    <row r="2423" spans="2:5" ht="15" x14ac:dyDescent="0.2">
      <c r="B2423" s="8"/>
      <c r="C2423" s="27" t="s">
        <v>28</v>
      </c>
      <c r="D2423" s="23">
        <v>-4.4291999999999998</v>
      </c>
      <c r="E2423" s="28"/>
    </row>
    <row r="2424" spans="2:5" ht="15" x14ac:dyDescent="0.2">
      <c r="B2424" s="8"/>
      <c r="C2424" s="27" t="s">
        <v>29</v>
      </c>
      <c r="D2424" s="23">
        <v>67.863720000000001</v>
      </c>
      <c r="E2424" s="28"/>
    </row>
    <row r="2425" spans="2:5" ht="15" x14ac:dyDescent="0.2">
      <c r="B2425" s="8"/>
      <c r="C2425" s="27" t="s">
        <v>30</v>
      </c>
      <c r="D2425" s="23">
        <v>63.434519999999999</v>
      </c>
      <c r="E2425" s="28"/>
    </row>
    <row r="2426" spans="2:5" ht="15" x14ac:dyDescent="0.2">
      <c r="B2426" s="8"/>
      <c r="C2426" s="13" t="s">
        <v>32</v>
      </c>
      <c r="D2426" s="7">
        <v>21</v>
      </c>
      <c r="E2426" s="28"/>
    </row>
    <row r="2427" spans="2:5" ht="15" x14ac:dyDescent="0.2">
      <c r="B2427" s="8"/>
      <c r="C2427" s="15" t="s">
        <v>33</v>
      </c>
      <c r="D2427" s="7">
        <v>18</v>
      </c>
      <c r="E2427" s="28"/>
    </row>
    <row r="2428" spans="2:5" ht="15" x14ac:dyDescent="0.2">
      <c r="B2428" s="8"/>
      <c r="C2428" s="15" t="s">
        <v>34</v>
      </c>
      <c r="D2428" s="7">
        <v>3</v>
      </c>
      <c r="E2428" s="28"/>
    </row>
    <row r="2429" spans="2:5" ht="15" x14ac:dyDescent="0.2">
      <c r="B2429" s="8"/>
      <c r="C2429" s="224" t="s">
        <v>172</v>
      </c>
      <c r="D2429" s="225"/>
      <c r="E2429" s="28"/>
    </row>
    <row r="2430" spans="2:5" ht="15" x14ac:dyDescent="0.2">
      <c r="B2430" s="8"/>
      <c r="C2430" s="9" t="s">
        <v>0</v>
      </c>
      <c r="D2430" s="10">
        <v>16.50825</v>
      </c>
      <c r="E2430" s="28"/>
    </row>
    <row r="2431" spans="2:5" ht="15" x14ac:dyDescent="0.2">
      <c r="B2431" s="8"/>
      <c r="C2431" s="11" t="s">
        <v>3</v>
      </c>
      <c r="D2431" s="10">
        <v>16.50825</v>
      </c>
      <c r="E2431" s="28"/>
    </row>
    <row r="2432" spans="2:5" ht="15" x14ac:dyDescent="0.2">
      <c r="B2432" s="8"/>
      <c r="C2432" s="16" t="s">
        <v>10</v>
      </c>
      <c r="D2432" s="17">
        <v>15.56108</v>
      </c>
      <c r="E2432" s="28"/>
    </row>
    <row r="2433" spans="2:5" ht="15" x14ac:dyDescent="0.2">
      <c r="B2433" s="8"/>
      <c r="C2433" s="19" t="s">
        <v>11</v>
      </c>
      <c r="D2433" s="18">
        <v>2.6722100000000002</v>
      </c>
      <c r="E2433" s="28"/>
    </row>
    <row r="2434" spans="2:5" ht="15" x14ac:dyDescent="0.2">
      <c r="B2434" s="8"/>
      <c r="C2434" s="19" t="s">
        <v>12</v>
      </c>
      <c r="D2434" s="18">
        <v>10.82222</v>
      </c>
      <c r="E2434" s="28"/>
    </row>
    <row r="2435" spans="2:5" ht="15" x14ac:dyDescent="0.2">
      <c r="B2435" s="8"/>
      <c r="C2435" s="19" t="s">
        <v>16</v>
      </c>
      <c r="D2435" s="18">
        <v>2.0666500000000001</v>
      </c>
      <c r="E2435" s="28"/>
    </row>
    <row r="2436" spans="2:5" ht="15" x14ac:dyDescent="0.2">
      <c r="B2436" s="8"/>
      <c r="C2436" s="24" t="s">
        <v>17</v>
      </c>
      <c r="D2436" s="17">
        <v>1.796</v>
      </c>
      <c r="E2436" s="28"/>
    </row>
    <row r="2437" spans="2:5" ht="15" x14ac:dyDescent="0.2">
      <c r="B2437" s="8"/>
      <c r="C2437" s="13" t="s">
        <v>24</v>
      </c>
      <c r="D2437" s="18">
        <v>16.50825</v>
      </c>
      <c r="E2437" s="28"/>
    </row>
    <row r="2438" spans="2:5" ht="15" x14ac:dyDescent="0.2">
      <c r="B2438" s="8"/>
      <c r="C2438" s="20" t="s">
        <v>0</v>
      </c>
      <c r="D2438" s="10">
        <v>16.50825</v>
      </c>
      <c r="E2438" s="28"/>
    </row>
    <row r="2439" spans="2:5" ht="15" x14ac:dyDescent="0.2">
      <c r="B2439" s="8"/>
      <c r="C2439" s="13" t="s">
        <v>26</v>
      </c>
      <c r="D2439" s="18">
        <v>17.35708</v>
      </c>
      <c r="E2439" s="28"/>
    </row>
    <row r="2440" spans="2:5" ht="15" x14ac:dyDescent="0.2">
      <c r="B2440" s="8"/>
      <c r="C2440" s="25" t="s">
        <v>10</v>
      </c>
      <c r="D2440" s="17">
        <v>15.56108</v>
      </c>
      <c r="E2440" s="28"/>
    </row>
    <row r="2441" spans="2:5" ht="15" x14ac:dyDescent="0.2">
      <c r="B2441" s="8"/>
      <c r="C2441" s="25" t="s">
        <v>17</v>
      </c>
      <c r="D2441" s="17">
        <v>1.796</v>
      </c>
      <c r="E2441" s="28"/>
    </row>
    <row r="2442" spans="2:5" ht="15" x14ac:dyDescent="0.2">
      <c r="B2442" s="8"/>
      <c r="C2442" s="27" t="s">
        <v>28</v>
      </c>
      <c r="D2442" s="23">
        <v>-0.84882999999999997</v>
      </c>
      <c r="E2442" s="28"/>
    </row>
    <row r="2443" spans="2:5" ht="15" x14ac:dyDescent="0.2">
      <c r="B2443" s="8"/>
      <c r="C2443" s="27" t="s">
        <v>29</v>
      </c>
      <c r="D2443" s="23">
        <v>130.2431</v>
      </c>
      <c r="E2443" s="28"/>
    </row>
    <row r="2444" spans="2:5" ht="15" x14ac:dyDescent="0.2">
      <c r="B2444" s="8"/>
      <c r="C2444" s="27" t="s">
        <v>30</v>
      </c>
      <c r="D2444" s="23">
        <v>129.39427000000001</v>
      </c>
      <c r="E2444" s="28"/>
    </row>
    <row r="2445" spans="2:5" ht="15" x14ac:dyDescent="0.2">
      <c r="B2445" s="8"/>
      <c r="C2445" s="13" t="s">
        <v>32</v>
      </c>
      <c r="D2445" s="7">
        <v>36</v>
      </c>
      <c r="E2445" s="28"/>
    </row>
    <row r="2446" spans="2:5" ht="15" x14ac:dyDescent="0.2">
      <c r="B2446" s="8"/>
      <c r="C2446" s="15" t="s">
        <v>33</v>
      </c>
      <c r="D2446" s="7">
        <v>30</v>
      </c>
      <c r="E2446" s="28"/>
    </row>
    <row r="2447" spans="2:5" ht="15" x14ac:dyDescent="0.2">
      <c r="B2447" s="8"/>
      <c r="C2447" s="15" t="s">
        <v>34</v>
      </c>
      <c r="D2447" s="7">
        <v>6</v>
      </c>
      <c r="E2447" s="28"/>
    </row>
    <row r="2448" spans="2:5" ht="15" x14ac:dyDescent="0.2">
      <c r="B2448" s="8"/>
      <c r="C2448" s="224" t="s">
        <v>173</v>
      </c>
      <c r="D2448" s="225"/>
      <c r="E2448" s="28"/>
    </row>
    <row r="2449" spans="2:5" ht="15" x14ac:dyDescent="0.2">
      <c r="B2449" s="8"/>
      <c r="C2449" s="9" t="s">
        <v>0</v>
      </c>
      <c r="D2449" s="10">
        <v>328.20355999999998</v>
      </c>
      <c r="E2449" s="28"/>
    </row>
    <row r="2450" spans="2:5" ht="15" x14ac:dyDescent="0.2">
      <c r="B2450" s="8"/>
      <c r="C2450" s="11" t="s">
        <v>3</v>
      </c>
      <c r="D2450" s="10">
        <v>328.20355999999998</v>
      </c>
      <c r="E2450" s="28"/>
    </row>
    <row r="2451" spans="2:5" ht="15" x14ac:dyDescent="0.2">
      <c r="B2451" s="8"/>
      <c r="C2451" s="16" t="s">
        <v>10</v>
      </c>
      <c r="D2451" s="17">
        <v>304.04031000000003</v>
      </c>
      <c r="E2451" s="28"/>
    </row>
    <row r="2452" spans="2:5" ht="15" x14ac:dyDescent="0.2">
      <c r="B2452" s="8"/>
      <c r="C2452" s="19" t="s">
        <v>11</v>
      </c>
      <c r="D2452" s="18">
        <v>134.62</v>
      </c>
      <c r="E2452" s="28"/>
    </row>
    <row r="2453" spans="2:5" ht="15" x14ac:dyDescent="0.2">
      <c r="B2453" s="8"/>
      <c r="C2453" s="19" t="s">
        <v>12</v>
      </c>
      <c r="D2453" s="18">
        <v>168.10791</v>
      </c>
      <c r="E2453" s="28"/>
    </row>
    <row r="2454" spans="2:5" ht="15" x14ac:dyDescent="0.2">
      <c r="B2454" s="8"/>
      <c r="C2454" s="19" t="s">
        <v>16</v>
      </c>
      <c r="D2454" s="18">
        <v>1.3124</v>
      </c>
      <c r="E2454" s="28"/>
    </row>
    <row r="2455" spans="2:5" ht="15" x14ac:dyDescent="0.2">
      <c r="B2455" s="8"/>
      <c r="C2455" s="24" t="s">
        <v>17</v>
      </c>
      <c r="D2455" s="17">
        <v>2.0960000000000001</v>
      </c>
      <c r="E2455" s="28"/>
    </row>
    <row r="2456" spans="2:5" ht="15" x14ac:dyDescent="0.2">
      <c r="B2456" s="8"/>
      <c r="C2456" s="13" t="s">
        <v>24</v>
      </c>
      <c r="D2456" s="18">
        <v>328.20355999999998</v>
      </c>
      <c r="E2456" s="28"/>
    </row>
    <row r="2457" spans="2:5" ht="15" x14ac:dyDescent="0.2">
      <c r="B2457" s="8"/>
      <c r="C2457" s="20" t="s">
        <v>0</v>
      </c>
      <c r="D2457" s="10">
        <v>328.20355999999998</v>
      </c>
      <c r="E2457" s="28"/>
    </row>
    <row r="2458" spans="2:5" ht="15" x14ac:dyDescent="0.2">
      <c r="B2458" s="8"/>
      <c r="C2458" s="13" t="s">
        <v>26</v>
      </c>
      <c r="D2458" s="18">
        <v>306.13630999999998</v>
      </c>
      <c r="E2458" s="28"/>
    </row>
    <row r="2459" spans="2:5" ht="15" x14ac:dyDescent="0.2">
      <c r="B2459" s="8"/>
      <c r="C2459" s="25" t="s">
        <v>10</v>
      </c>
      <c r="D2459" s="17">
        <v>304.04030999999998</v>
      </c>
      <c r="E2459" s="28"/>
    </row>
    <row r="2460" spans="2:5" ht="15" x14ac:dyDescent="0.2">
      <c r="B2460" s="8"/>
      <c r="C2460" s="25" t="s">
        <v>17</v>
      </c>
      <c r="D2460" s="17">
        <v>2.0960000000000001</v>
      </c>
      <c r="E2460" s="28"/>
    </row>
    <row r="2461" spans="2:5" ht="15" x14ac:dyDescent="0.2">
      <c r="B2461" s="8"/>
      <c r="C2461" s="27" t="s">
        <v>28</v>
      </c>
      <c r="D2461" s="23">
        <v>22.067250000000001</v>
      </c>
      <c r="E2461" s="28"/>
    </row>
    <row r="2462" spans="2:5" ht="15" x14ac:dyDescent="0.2">
      <c r="B2462" s="8"/>
      <c r="C2462" s="27" t="s">
        <v>29</v>
      </c>
      <c r="D2462" s="23">
        <v>321.77771999999999</v>
      </c>
      <c r="E2462" s="28"/>
    </row>
    <row r="2463" spans="2:5" ht="15" x14ac:dyDescent="0.2">
      <c r="B2463" s="8"/>
      <c r="C2463" s="27" t="s">
        <v>30</v>
      </c>
      <c r="D2463" s="23">
        <v>343.84496999999999</v>
      </c>
      <c r="E2463" s="28"/>
    </row>
    <row r="2464" spans="2:5" ht="15" x14ac:dyDescent="0.2">
      <c r="B2464" s="8"/>
      <c r="C2464" s="13" t="s">
        <v>32</v>
      </c>
      <c r="D2464" s="7">
        <v>135</v>
      </c>
      <c r="E2464" s="28"/>
    </row>
    <row r="2465" spans="2:5" ht="15" x14ac:dyDescent="0.2">
      <c r="B2465" s="8"/>
      <c r="C2465" s="15" t="s">
        <v>33</v>
      </c>
      <c r="D2465" s="7">
        <v>108</v>
      </c>
      <c r="E2465" s="28"/>
    </row>
    <row r="2466" spans="2:5" ht="15" x14ac:dyDescent="0.2">
      <c r="B2466" s="8"/>
      <c r="C2466" s="15" t="s">
        <v>34</v>
      </c>
      <c r="D2466" s="7">
        <v>27</v>
      </c>
      <c r="E2466" s="28"/>
    </row>
    <row r="2467" spans="2:5" ht="15" x14ac:dyDescent="0.2">
      <c r="B2467" s="8"/>
      <c r="C2467" s="224" t="s">
        <v>174</v>
      </c>
      <c r="D2467" s="225"/>
      <c r="E2467" s="28"/>
    </row>
    <row r="2468" spans="2:5" ht="15" x14ac:dyDescent="0.2">
      <c r="B2468" s="8"/>
      <c r="C2468" s="9" t="s">
        <v>0</v>
      </c>
      <c r="D2468" s="10">
        <v>11.85772</v>
      </c>
      <c r="E2468" s="28"/>
    </row>
    <row r="2469" spans="2:5" ht="15" x14ac:dyDescent="0.2">
      <c r="B2469" s="8"/>
      <c r="C2469" s="11" t="s">
        <v>3</v>
      </c>
      <c r="D2469" s="10">
        <v>11.85772</v>
      </c>
      <c r="E2469" s="28"/>
    </row>
    <row r="2470" spans="2:5" ht="15" x14ac:dyDescent="0.2">
      <c r="B2470" s="8"/>
      <c r="C2470" s="16" t="s">
        <v>10</v>
      </c>
      <c r="D2470" s="17">
        <v>7.2140899999999997</v>
      </c>
      <c r="E2470" s="28"/>
    </row>
    <row r="2471" spans="2:5" ht="15" x14ac:dyDescent="0.2">
      <c r="B2471" s="8"/>
      <c r="C2471" s="19" t="s">
        <v>12</v>
      </c>
      <c r="D2471" s="18">
        <v>7.2140899999999997</v>
      </c>
      <c r="E2471" s="28"/>
    </row>
    <row r="2472" spans="2:5" ht="15" x14ac:dyDescent="0.2">
      <c r="B2472" s="8"/>
      <c r="C2472" s="13" t="s">
        <v>24</v>
      </c>
      <c r="D2472" s="18">
        <v>11.85772</v>
      </c>
      <c r="E2472" s="28"/>
    </row>
    <row r="2473" spans="2:5" ht="15" x14ac:dyDescent="0.2">
      <c r="B2473" s="8"/>
      <c r="C2473" s="20" t="s">
        <v>0</v>
      </c>
      <c r="D2473" s="10">
        <v>11.85772</v>
      </c>
      <c r="E2473" s="28"/>
    </row>
    <row r="2474" spans="2:5" ht="15" x14ac:dyDescent="0.2">
      <c r="B2474" s="8"/>
      <c r="C2474" s="13" t="s">
        <v>26</v>
      </c>
      <c r="D2474" s="18">
        <v>7.2140899999999997</v>
      </c>
      <c r="E2474" s="28"/>
    </row>
    <row r="2475" spans="2:5" ht="15" x14ac:dyDescent="0.2">
      <c r="B2475" s="8"/>
      <c r="C2475" s="25" t="s">
        <v>10</v>
      </c>
      <c r="D2475" s="17">
        <v>7.2140899999999997</v>
      </c>
      <c r="E2475" s="28"/>
    </row>
    <row r="2476" spans="2:5" ht="15" x14ac:dyDescent="0.2">
      <c r="B2476" s="8"/>
      <c r="C2476" s="27" t="s">
        <v>28</v>
      </c>
      <c r="D2476" s="23">
        <v>4.6436299999999999</v>
      </c>
      <c r="E2476" s="28"/>
    </row>
    <row r="2477" spans="2:5" ht="15" x14ac:dyDescent="0.2">
      <c r="B2477" s="8"/>
      <c r="C2477" s="27" t="s">
        <v>29</v>
      </c>
      <c r="D2477" s="23">
        <v>3.2451699999999999</v>
      </c>
      <c r="E2477" s="28"/>
    </row>
    <row r="2478" spans="2:5" ht="15" x14ac:dyDescent="0.2">
      <c r="B2478" s="8"/>
      <c r="C2478" s="27" t="s">
        <v>30</v>
      </c>
      <c r="D2478" s="23">
        <v>7.8887999999999998</v>
      </c>
      <c r="E2478" s="28"/>
    </row>
    <row r="2479" spans="2:5" ht="15" x14ac:dyDescent="0.2">
      <c r="B2479" s="8"/>
      <c r="C2479" s="13" t="s">
        <v>32</v>
      </c>
      <c r="D2479" s="7">
        <v>99</v>
      </c>
      <c r="E2479" s="28"/>
    </row>
    <row r="2480" spans="2:5" ht="15" x14ac:dyDescent="0.2">
      <c r="B2480" s="8"/>
      <c r="C2480" s="15" t="s">
        <v>33</v>
      </c>
      <c r="D2480" s="7">
        <v>84</v>
      </c>
      <c r="E2480" s="28"/>
    </row>
    <row r="2481" spans="2:5" ht="15" x14ac:dyDescent="0.2">
      <c r="B2481" s="8"/>
      <c r="C2481" s="15" t="s">
        <v>34</v>
      </c>
      <c r="D2481" s="7">
        <v>15</v>
      </c>
      <c r="E2481" s="28"/>
    </row>
    <row r="2482" spans="2:5" ht="15" x14ac:dyDescent="0.2">
      <c r="B2482" s="8"/>
      <c r="C2482" s="224" t="s">
        <v>175</v>
      </c>
      <c r="D2482" s="225"/>
      <c r="E2482" s="28"/>
    </row>
    <row r="2483" spans="2:5" ht="15" x14ac:dyDescent="0.2">
      <c r="B2483" s="8"/>
      <c r="C2483" s="9" t="s">
        <v>0</v>
      </c>
      <c r="D2483" s="10">
        <v>51.465000000000003</v>
      </c>
      <c r="E2483" s="28"/>
    </row>
    <row r="2484" spans="2:5" ht="15" x14ac:dyDescent="0.2">
      <c r="B2484" s="8"/>
      <c r="C2484" s="11" t="s">
        <v>2</v>
      </c>
      <c r="D2484" s="10">
        <v>20</v>
      </c>
      <c r="E2484" s="28"/>
    </row>
    <row r="2485" spans="2:5" ht="15" x14ac:dyDescent="0.2">
      <c r="B2485" s="8"/>
      <c r="C2485" s="11" t="s">
        <v>3</v>
      </c>
      <c r="D2485" s="10">
        <v>31.465</v>
      </c>
      <c r="E2485" s="28"/>
    </row>
    <row r="2486" spans="2:5" ht="15" x14ac:dyDescent="0.2">
      <c r="B2486" s="8"/>
      <c r="C2486" s="16" t="s">
        <v>10</v>
      </c>
      <c r="D2486" s="17">
        <v>43.188290000000002</v>
      </c>
      <c r="E2486" s="28"/>
    </row>
    <row r="2487" spans="2:5" ht="15" x14ac:dyDescent="0.2">
      <c r="B2487" s="8"/>
      <c r="C2487" s="19" t="s">
        <v>12</v>
      </c>
      <c r="D2487" s="18">
        <v>43.188290000000002</v>
      </c>
      <c r="E2487" s="28"/>
    </row>
    <row r="2488" spans="2:5" ht="15" x14ac:dyDescent="0.2">
      <c r="B2488" s="8"/>
      <c r="C2488" s="13" t="s">
        <v>24</v>
      </c>
      <c r="D2488" s="18">
        <v>51.465000000000003</v>
      </c>
      <c r="E2488" s="28"/>
    </row>
    <row r="2489" spans="2:5" ht="15" x14ac:dyDescent="0.2">
      <c r="B2489" s="8"/>
      <c r="C2489" s="20" t="s">
        <v>0</v>
      </c>
      <c r="D2489" s="10">
        <v>51.465000000000003</v>
      </c>
      <c r="E2489" s="28"/>
    </row>
    <row r="2490" spans="2:5" ht="15" x14ac:dyDescent="0.2">
      <c r="B2490" s="8"/>
      <c r="C2490" s="13" t="s">
        <v>26</v>
      </c>
      <c r="D2490" s="18">
        <v>43.188290000000002</v>
      </c>
      <c r="E2490" s="28"/>
    </row>
    <row r="2491" spans="2:5" ht="15" x14ac:dyDescent="0.2">
      <c r="B2491" s="8"/>
      <c r="C2491" s="25" t="s">
        <v>10</v>
      </c>
      <c r="D2491" s="17">
        <v>43.188290000000002</v>
      </c>
      <c r="E2491" s="28"/>
    </row>
    <row r="2492" spans="2:5" ht="15" x14ac:dyDescent="0.2">
      <c r="B2492" s="8"/>
      <c r="C2492" s="27" t="s">
        <v>28</v>
      </c>
      <c r="D2492" s="23">
        <v>8.2767099999999996</v>
      </c>
      <c r="E2492" s="28"/>
    </row>
    <row r="2493" spans="2:5" ht="15" x14ac:dyDescent="0.2">
      <c r="B2493" s="8"/>
      <c r="C2493" s="27" t="s">
        <v>29</v>
      </c>
      <c r="D2493" s="23">
        <v>0.60726000000000002</v>
      </c>
      <c r="E2493" s="28"/>
    </row>
    <row r="2494" spans="2:5" ht="15" x14ac:dyDescent="0.2">
      <c r="B2494" s="8"/>
      <c r="C2494" s="27" t="s">
        <v>30</v>
      </c>
      <c r="D2494" s="23">
        <v>8.8839699999999997</v>
      </c>
      <c r="E2494" s="28"/>
    </row>
    <row r="2495" spans="2:5" ht="15" x14ac:dyDescent="0.2">
      <c r="B2495" s="8"/>
      <c r="C2495" s="13" t="s">
        <v>32</v>
      </c>
      <c r="D2495" s="7">
        <v>48</v>
      </c>
      <c r="E2495" s="28"/>
    </row>
    <row r="2496" spans="2:5" ht="15" x14ac:dyDescent="0.2">
      <c r="B2496" s="8"/>
      <c r="C2496" s="15" t="s">
        <v>33</v>
      </c>
      <c r="D2496" s="7">
        <v>41</v>
      </c>
      <c r="E2496" s="28"/>
    </row>
    <row r="2497" spans="2:5" ht="15" x14ac:dyDescent="0.2">
      <c r="B2497" s="8"/>
      <c r="C2497" s="15" t="s">
        <v>34</v>
      </c>
      <c r="D2497" s="7">
        <v>7</v>
      </c>
      <c r="E2497" s="28"/>
    </row>
    <row r="2498" spans="2:5" ht="15" x14ac:dyDescent="0.2">
      <c r="B2498" s="8"/>
      <c r="C2498" s="224" t="s">
        <v>176</v>
      </c>
      <c r="D2498" s="225"/>
      <c r="E2498" s="28"/>
    </row>
    <row r="2499" spans="2:5" ht="15" x14ac:dyDescent="0.2">
      <c r="B2499" s="8"/>
      <c r="C2499" s="9" t="s">
        <v>0</v>
      </c>
      <c r="D2499" s="10">
        <v>1244.72048</v>
      </c>
      <c r="E2499" s="28"/>
    </row>
    <row r="2500" spans="2:5" ht="15" x14ac:dyDescent="0.2">
      <c r="B2500" s="8"/>
      <c r="C2500" s="11" t="s">
        <v>3</v>
      </c>
      <c r="D2500" s="10">
        <v>1244.72048</v>
      </c>
      <c r="E2500" s="28"/>
    </row>
    <row r="2501" spans="2:5" ht="15" x14ac:dyDescent="0.2">
      <c r="B2501" s="8"/>
      <c r="C2501" s="16" t="s">
        <v>10</v>
      </c>
      <c r="D2501" s="17">
        <v>1023.3780500000001</v>
      </c>
      <c r="E2501" s="28"/>
    </row>
    <row r="2502" spans="2:5" ht="15" x14ac:dyDescent="0.2">
      <c r="B2502" s="8"/>
      <c r="C2502" s="19" t="s">
        <v>11</v>
      </c>
      <c r="D2502" s="18">
        <v>213.17500000000001</v>
      </c>
      <c r="E2502" s="28"/>
    </row>
    <row r="2503" spans="2:5" ht="15" x14ac:dyDescent="0.2">
      <c r="B2503" s="8"/>
      <c r="C2503" s="19" t="s">
        <v>12</v>
      </c>
      <c r="D2503" s="18">
        <v>642.23128000000008</v>
      </c>
      <c r="E2503" s="28"/>
    </row>
    <row r="2504" spans="2:5" ht="15" x14ac:dyDescent="0.2">
      <c r="B2504" s="8"/>
      <c r="C2504" s="19" t="s">
        <v>13</v>
      </c>
      <c r="D2504" s="18">
        <v>4.5006199999999996</v>
      </c>
      <c r="E2504" s="28"/>
    </row>
    <row r="2505" spans="2:5" ht="15" x14ac:dyDescent="0.2">
      <c r="B2505" s="8"/>
      <c r="C2505" s="19" t="s">
        <v>16</v>
      </c>
      <c r="D2505" s="18">
        <v>163.47114999999999</v>
      </c>
      <c r="E2505" s="28"/>
    </row>
    <row r="2506" spans="2:5" ht="15" x14ac:dyDescent="0.2">
      <c r="B2506" s="8"/>
      <c r="C2506" s="24" t="s">
        <v>17</v>
      </c>
      <c r="D2506" s="17">
        <v>119.74186</v>
      </c>
      <c r="E2506" s="28"/>
    </row>
    <row r="2507" spans="2:5" ht="15" x14ac:dyDescent="0.2">
      <c r="B2507" s="8"/>
      <c r="C2507" s="13" t="s">
        <v>24</v>
      </c>
      <c r="D2507" s="18">
        <v>1244.72048</v>
      </c>
      <c r="E2507" s="28"/>
    </row>
    <row r="2508" spans="2:5" ht="15" x14ac:dyDescent="0.2">
      <c r="B2508" s="8"/>
      <c r="C2508" s="20" t="s">
        <v>0</v>
      </c>
      <c r="D2508" s="10">
        <v>1244.72048</v>
      </c>
      <c r="E2508" s="28"/>
    </row>
    <row r="2509" spans="2:5" ht="15" x14ac:dyDescent="0.2">
      <c r="B2509" s="8"/>
      <c r="C2509" s="13" t="s">
        <v>26</v>
      </c>
      <c r="D2509" s="18">
        <v>1143.1199100000001</v>
      </c>
      <c r="E2509" s="28"/>
    </row>
    <row r="2510" spans="2:5" ht="15" x14ac:dyDescent="0.2">
      <c r="B2510" s="8"/>
      <c r="C2510" s="25" t="s">
        <v>10</v>
      </c>
      <c r="D2510" s="17">
        <v>1023.37805</v>
      </c>
      <c r="E2510" s="28"/>
    </row>
    <row r="2511" spans="2:5" ht="15" x14ac:dyDescent="0.2">
      <c r="B2511" s="8"/>
      <c r="C2511" s="25" t="s">
        <v>17</v>
      </c>
      <c r="D2511" s="17">
        <v>119.74186</v>
      </c>
      <c r="E2511" s="28"/>
    </row>
    <row r="2512" spans="2:5" ht="15" x14ac:dyDescent="0.2">
      <c r="B2512" s="8"/>
      <c r="C2512" s="27" t="s">
        <v>28</v>
      </c>
      <c r="D2512" s="23">
        <v>101.60057</v>
      </c>
      <c r="E2512" s="28"/>
    </row>
    <row r="2513" spans="2:5" ht="15" x14ac:dyDescent="0.2">
      <c r="B2513" s="8"/>
      <c r="C2513" s="27" t="s">
        <v>29</v>
      </c>
      <c r="D2513" s="23">
        <v>68.182310000000001</v>
      </c>
      <c r="E2513" s="28"/>
    </row>
    <row r="2514" spans="2:5" ht="15" x14ac:dyDescent="0.2">
      <c r="B2514" s="8"/>
      <c r="C2514" s="27" t="s">
        <v>30</v>
      </c>
      <c r="D2514" s="23">
        <v>169.78288000000001</v>
      </c>
      <c r="E2514" s="28"/>
    </row>
    <row r="2515" spans="2:5" ht="15" x14ac:dyDescent="0.2">
      <c r="B2515" s="8"/>
      <c r="C2515" s="13" t="s">
        <v>32</v>
      </c>
      <c r="D2515" s="7">
        <v>567</v>
      </c>
      <c r="E2515" s="28"/>
    </row>
    <row r="2516" spans="2:5" ht="15" x14ac:dyDescent="0.2">
      <c r="B2516" s="8"/>
      <c r="C2516" s="15" t="s">
        <v>33</v>
      </c>
      <c r="D2516" s="7">
        <v>454</v>
      </c>
      <c r="E2516" s="28"/>
    </row>
    <row r="2517" spans="2:5" ht="15" x14ac:dyDescent="0.2">
      <c r="B2517" s="8"/>
      <c r="C2517" s="15" t="s">
        <v>34</v>
      </c>
      <c r="D2517" s="7">
        <v>113</v>
      </c>
      <c r="E2517" s="28"/>
    </row>
    <row r="2518" spans="2:5" ht="15" x14ac:dyDescent="0.2">
      <c r="B2518" s="8"/>
      <c r="C2518" s="224" t="s">
        <v>177</v>
      </c>
      <c r="D2518" s="225"/>
      <c r="E2518" s="28"/>
    </row>
    <row r="2519" spans="2:5" ht="15" x14ac:dyDescent="0.2">
      <c r="B2519" s="8"/>
      <c r="C2519" s="9" t="s">
        <v>0</v>
      </c>
      <c r="D2519" s="10">
        <v>20.14012</v>
      </c>
      <c r="E2519" s="28"/>
    </row>
    <row r="2520" spans="2:5" ht="15" x14ac:dyDescent="0.2">
      <c r="B2520" s="8"/>
      <c r="C2520" s="11" t="s">
        <v>3</v>
      </c>
      <c r="D2520" s="10">
        <v>20.14012</v>
      </c>
      <c r="E2520" s="28"/>
    </row>
    <row r="2521" spans="2:5" ht="15" x14ac:dyDescent="0.2">
      <c r="B2521" s="8"/>
      <c r="C2521" s="16" t="s">
        <v>10</v>
      </c>
      <c r="D2521" s="17">
        <v>1.77522</v>
      </c>
      <c r="E2521" s="28"/>
    </row>
    <row r="2522" spans="2:5" ht="15" x14ac:dyDescent="0.2">
      <c r="B2522" s="8"/>
      <c r="C2522" s="19" t="s">
        <v>16</v>
      </c>
      <c r="D2522" s="18">
        <v>1.77522</v>
      </c>
      <c r="E2522" s="28"/>
    </row>
    <row r="2523" spans="2:5" ht="15" x14ac:dyDescent="0.2">
      <c r="B2523" s="8"/>
      <c r="C2523" s="13" t="s">
        <v>24</v>
      </c>
      <c r="D2523" s="18">
        <v>20.14012</v>
      </c>
      <c r="E2523" s="28"/>
    </row>
    <row r="2524" spans="2:5" ht="15" x14ac:dyDescent="0.2">
      <c r="B2524" s="8"/>
      <c r="C2524" s="20" t="s">
        <v>0</v>
      </c>
      <c r="D2524" s="10">
        <v>20.14012</v>
      </c>
      <c r="E2524" s="28"/>
    </row>
    <row r="2525" spans="2:5" ht="15" x14ac:dyDescent="0.2">
      <c r="B2525" s="8"/>
      <c r="C2525" s="13" t="s">
        <v>26</v>
      </c>
      <c r="D2525" s="18">
        <v>1.77522</v>
      </c>
      <c r="E2525" s="28"/>
    </row>
    <row r="2526" spans="2:5" ht="15" x14ac:dyDescent="0.2">
      <c r="B2526" s="8"/>
      <c r="C2526" s="25" t="s">
        <v>10</v>
      </c>
      <c r="D2526" s="17">
        <v>1.77522</v>
      </c>
      <c r="E2526" s="28"/>
    </row>
    <row r="2527" spans="2:5" ht="15" x14ac:dyDescent="0.2">
      <c r="B2527" s="8"/>
      <c r="C2527" s="27" t="s">
        <v>28</v>
      </c>
      <c r="D2527" s="23">
        <v>18.364899999999999</v>
      </c>
      <c r="E2527" s="28"/>
    </row>
    <row r="2528" spans="2:5" ht="15" x14ac:dyDescent="0.2">
      <c r="B2528" s="8"/>
      <c r="C2528" s="27" t="s">
        <v>29</v>
      </c>
      <c r="D2528" s="23">
        <v>230.49127999999999</v>
      </c>
      <c r="E2528" s="28"/>
    </row>
    <row r="2529" spans="2:5" ht="15" x14ac:dyDescent="0.2">
      <c r="B2529" s="8"/>
      <c r="C2529" s="27" t="s">
        <v>30</v>
      </c>
      <c r="D2529" s="23">
        <v>248.85617999999999</v>
      </c>
      <c r="E2529" s="28"/>
    </row>
    <row r="2530" spans="2:5" ht="15" x14ac:dyDescent="0.2">
      <c r="B2530" s="8"/>
      <c r="C2530" s="13" t="s">
        <v>32</v>
      </c>
      <c r="D2530" s="7">
        <v>57</v>
      </c>
      <c r="E2530" s="28"/>
    </row>
    <row r="2531" spans="2:5" ht="15" x14ac:dyDescent="0.2">
      <c r="B2531" s="8"/>
      <c r="C2531" s="15" t="s">
        <v>33</v>
      </c>
      <c r="D2531" s="7">
        <v>52</v>
      </c>
      <c r="E2531" s="28"/>
    </row>
    <row r="2532" spans="2:5" ht="15" x14ac:dyDescent="0.2">
      <c r="B2532" s="8"/>
      <c r="C2532" s="15" t="s">
        <v>34</v>
      </c>
      <c r="D2532" s="7">
        <v>5</v>
      </c>
      <c r="E2532" s="28"/>
    </row>
    <row r="2533" spans="2:5" ht="15" x14ac:dyDescent="0.2">
      <c r="B2533" s="8"/>
      <c r="C2533" s="224" t="s">
        <v>178</v>
      </c>
      <c r="D2533" s="225"/>
      <c r="E2533" s="28"/>
    </row>
    <row r="2534" spans="2:5" ht="15" x14ac:dyDescent="0.2">
      <c r="B2534" s="8"/>
      <c r="C2534" s="9" t="s">
        <v>0</v>
      </c>
      <c r="D2534" s="10">
        <v>6.7329999999999997</v>
      </c>
      <c r="E2534" s="28"/>
    </row>
    <row r="2535" spans="2:5" ht="15" x14ac:dyDescent="0.2">
      <c r="B2535" s="8"/>
      <c r="C2535" s="11" t="s">
        <v>3</v>
      </c>
      <c r="D2535" s="10">
        <v>6.7329999999999997</v>
      </c>
      <c r="E2535" s="28"/>
    </row>
    <row r="2536" spans="2:5" ht="15" x14ac:dyDescent="0.2">
      <c r="B2536" s="8"/>
      <c r="C2536" s="16" t="s">
        <v>10</v>
      </c>
      <c r="D2536" s="17">
        <v>6.8340899999999998</v>
      </c>
      <c r="E2536" s="28"/>
    </row>
    <row r="2537" spans="2:5" ht="15" x14ac:dyDescent="0.2">
      <c r="B2537" s="8"/>
      <c r="C2537" s="19" t="s">
        <v>11</v>
      </c>
      <c r="D2537" s="18">
        <v>5.1959999999999997</v>
      </c>
      <c r="E2537" s="28"/>
    </row>
    <row r="2538" spans="2:5" ht="15" x14ac:dyDescent="0.2">
      <c r="B2538" s="8"/>
      <c r="C2538" s="19" t="s">
        <v>12</v>
      </c>
      <c r="D2538" s="18">
        <v>1.5180899999999999</v>
      </c>
      <c r="E2538" s="28"/>
    </row>
    <row r="2539" spans="2:5" ht="15" x14ac:dyDescent="0.2">
      <c r="B2539" s="8"/>
      <c r="C2539" s="19" t="s">
        <v>16</v>
      </c>
      <c r="D2539" s="18">
        <v>0.12</v>
      </c>
      <c r="E2539" s="28"/>
    </row>
    <row r="2540" spans="2:5" ht="15" x14ac:dyDescent="0.2">
      <c r="B2540" s="8"/>
      <c r="C2540" s="13" t="s">
        <v>24</v>
      </c>
      <c r="D2540" s="18">
        <v>6.7329999999999997</v>
      </c>
      <c r="E2540" s="28"/>
    </row>
    <row r="2541" spans="2:5" ht="15" x14ac:dyDescent="0.2">
      <c r="B2541" s="8"/>
      <c r="C2541" s="20" t="s">
        <v>0</v>
      </c>
      <c r="D2541" s="10">
        <v>6.7329999999999997</v>
      </c>
      <c r="E2541" s="28"/>
    </row>
    <row r="2542" spans="2:5" ht="15" x14ac:dyDescent="0.2">
      <c r="B2542" s="8"/>
      <c r="C2542" s="13" t="s">
        <v>26</v>
      </c>
      <c r="D2542" s="18">
        <v>6.8340899999999998</v>
      </c>
      <c r="E2542" s="28"/>
    </row>
    <row r="2543" spans="2:5" ht="15" x14ac:dyDescent="0.2">
      <c r="B2543" s="8"/>
      <c r="C2543" s="25" t="s">
        <v>10</v>
      </c>
      <c r="D2543" s="17">
        <v>6.8340899999999998</v>
      </c>
      <c r="E2543" s="28"/>
    </row>
    <row r="2544" spans="2:5" ht="15" x14ac:dyDescent="0.2">
      <c r="B2544" s="8"/>
      <c r="C2544" s="27" t="s">
        <v>28</v>
      </c>
      <c r="D2544" s="23">
        <v>-0.10109</v>
      </c>
      <c r="E2544" s="28"/>
    </row>
    <row r="2545" spans="2:5" ht="15" x14ac:dyDescent="0.2">
      <c r="B2545" s="8"/>
      <c r="C2545" s="27" t="s">
        <v>29</v>
      </c>
      <c r="D2545" s="23">
        <v>0.24413000000000001</v>
      </c>
      <c r="E2545" s="28"/>
    </row>
    <row r="2546" spans="2:5" ht="15" x14ac:dyDescent="0.2">
      <c r="B2546" s="8"/>
      <c r="C2546" s="27" t="s">
        <v>30</v>
      </c>
      <c r="D2546" s="23">
        <v>0.14304</v>
      </c>
      <c r="E2546" s="28"/>
    </row>
    <row r="2547" spans="2:5" ht="15" x14ac:dyDescent="0.2">
      <c r="B2547" s="8"/>
      <c r="C2547" s="13" t="s">
        <v>32</v>
      </c>
      <c r="D2547" s="7">
        <v>37</v>
      </c>
      <c r="E2547" s="28"/>
    </row>
    <row r="2548" spans="2:5" ht="15" x14ac:dyDescent="0.2">
      <c r="B2548" s="8"/>
      <c r="C2548" s="15" t="s">
        <v>33</v>
      </c>
      <c r="D2548" s="7">
        <v>35</v>
      </c>
      <c r="E2548" s="28"/>
    </row>
    <row r="2549" spans="2:5" ht="15" x14ac:dyDescent="0.2">
      <c r="B2549" s="8"/>
      <c r="C2549" s="15" t="s">
        <v>34</v>
      </c>
      <c r="D2549" s="7">
        <v>2</v>
      </c>
      <c r="E2549" s="28"/>
    </row>
    <row r="2550" spans="2:5" ht="15" x14ac:dyDescent="0.2">
      <c r="B2550" s="8"/>
      <c r="C2550" s="224" t="s">
        <v>179</v>
      </c>
      <c r="D2550" s="225"/>
      <c r="E2550" s="28"/>
    </row>
    <row r="2551" spans="2:5" ht="15" x14ac:dyDescent="0.2">
      <c r="B2551" s="8"/>
      <c r="C2551" s="9" t="s">
        <v>0</v>
      </c>
      <c r="D2551" s="10">
        <v>0.55000000000000004</v>
      </c>
      <c r="E2551" s="28"/>
    </row>
    <row r="2552" spans="2:5" ht="15" x14ac:dyDescent="0.2">
      <c r="B2552" s="8"/>
      <c r="C2552" s="11" t="s">
        <v>3</v>
      </c>
      <c r="D2552" s="10">
        <v>0.55000000000000004</v>
      </c>
      <c r="E2552" s="28"/>
    </row>
    <row r="2553" spans="2:5" ht="15" x14ac:dyDescent="0.2">
      <c r="B2553" s="8"/>
      <c r="C2553" s="16" t="s">
        <v>10</v>
      </c>
      <c r="D2553" s="17">
        <v>0.52888999999999997</v>
      </c>
      <c r="E2553" s="28"/>
    </row>
    <row r="2554" spans="2:5" ht="15" x14ac:dyDescent="0.2">
      <c r="B2554" s="8"/>
      <c r="C2554" s="19" t="s">
        <v>12</v>
      </c>
      <c r="D2554" s="18">
        <v>0.42888999999999999</v>
      </c>
      <c r="E2554" s="28"/>
    </row>
    <row r="2555" spans="2:5" ht="15" x14ac:dyDescent="0.2">
      <c r="B2555" s="8"/>
      <c r="C2555" s="19" t="s">
        <v>16</v>
      </c>
      <c r="D2555" s="18">
        <v>0.1</v>
      </c>
      <c r="E2555" s="28"/>
    </row>
    <row r="2556" spans="2:5" ht="15" x14ac:dyDescent="0.2">
      <c r="B2556" s="8"/>
      <c r="C2556" s="13" t="s">
        <v>24</v>
      </c>
      <c r="D2556" s="18">
        <v>0.55000000000000004</v>
      </c>
      <c r="E2556" s="28"/>
    </row>
    <row r="2557" spans="2:5" ht="15" x14ac:dyDescent="0.2">
      <c r="B2557" s="8"/>
      <c r="C2557" s="20" t="s">
        <v>0</v>
      </c>
      <c r="D2557" s="10">
        <v>0.55000000000000004</v>
      </c>
      <c r="E2557" s="28"/>
    </row>
    <row r="2558" spans="2:5" ht="15" x14ac:dyDescent="0.2">
      <c r="B2558" s="8"/>
      <c r="C2558" s="13" t="s">
        <v>26</v>
      </c>
      <c r="D2558" s="18">
        <v>0.52888999999999997</v>
      </c>
      <c r="E2558" s="28"/>
    </row>
    <row r="2559" spans="2:5" ht="15" x14ac:dyDescent="0.2">
      <c r="B2559" s="8"/>
      <c r="C2559" s="25" t="s">
        <v>10</v>
      </c>
      <c r="D2559" s="17">
        <v>0.52888999999999997</v>
      </c>
      <c r="E2559" s="28"/>
    </row>
    <row r="2560" spans="2:5" ht="15" x14ac:dyDescent="0.2">
      <c r="B2560" s="8"/>
      <c r="C2560" s="27" t="s">
        <v>28</v>
      </c>
      <c r="D2560" s="23">
        <v>2.111E-2</v>
      </c>
      <c r="E2560" s="28"/>
    </row>
    <row r="2561" spans="2:5" ht="15" x14ac:dyDescent="0.2">
      <c r="B2561" s="8"/>
      <c r="C2561" s="27" t="s">
        <v>29</v>
      </c>
      <c r="D2561" s="23">
        <v>3.2716699999999999</v>
      </c>
      <c r="E2561" s="28"/>
    </row>
    <row r="2562" spans="2:5" ht="15" x14ac:dyDescent="0.2">
      <c r="B2562" s="8"/>
      <c r="C2562" s="27" t="s">
        <v>30</v>
      </c>
      <c r="D2562" s="23">
        <v>3.29278</v>
      </c>
      <c r="E2562" s="28"/>
    </row>
    <row r="2563" spans="2:5" ht="15" x14ac:dyDescent="0.2">
      <c r="B2563" s="8"/>
      <c r="C2563" s="13" t="s">
        <v>32</v>
      </c>
      <c r="D2563" s="7">
        <v>15</v>
      </c>
      <c r="E2563" s="28"/>
    </row>
    <row r="2564" spans="2:5" ht="15" x14ac:dyDescent="0.2">
      <c r="B2564" s="8"/>
      <c r="C2564" s="15" t="s">
        <v>33</v>
      </c>
      <c r="D2564" s="7">
        <v>13</v>
      </c>
      <c r="E2564" s="28"/>
    </row>
    <row r="2565" spans="2:5" ht="15" x14ac:dyDescent="0.2">
      <c r="B2565" s="8"/>
      <c r="C2565" s="15" t="s">
        <v>34</v>
      </c>
      <c r="D2565" s="7">
        <v>2</v>
      </c>
      <c r="E2565" s="28"/>
    </row>
    <row r="2566" spans="2:5" ht="15" x14ac:dyDescent="0.2">
      <c r="B2566" s="8"/>
      <c r="C2566" s="224" t="s">
        <v>180</v>
      </c>
      <c r="D2566" s="225"/>
      <c r="E2566" s="28"/>
    </row>
    <row r="2567" spans="2:5" ht="15" x14ac:dyDescent="0.2">
      <c r="B2567" s="8"/>
      <c r="C2567" s="9" t="s">
        <v>0</v>
      </c>
      <c r="D2567" s="10">
        <v>26.478359999999999</v>
      </c>
      <c r="E2567" s="28"/>
    </row>
    <row r="2568" spans="2:5" ht="15" x14ac:dyDescent="0.2">
      <c r="B2568" s="8"/>
      <c r="C2568" s="11" t="s">
        <v>3</v>
      </c>
      <c r="D2568" s="10">
        <v>26.478359999999999</v>
      </c>
      <c r="E2568" s="28"/>
    </row>
    <row r="2569" spans="2:5" ht="15" x14ac:dyDescent="0.2">
      <c r="B2569" s="8"/>
      <c r="C2569" s="16" t="s">
        <v>10</v>
      </c>
      <c r="D2569" s="17">
        <v>28.831220000000002</v>
      </c>
      <c r="E2569" s="28"/>
    </row>
    <row r="2570" spans="2:5" ht="15" x14ac:dyDescent="0.2">
      <c r="B2570" s="8"/>
      <c r="C2570" s="19" t="s">
        <v>12</v>
      </c>
      <c r="D2570" s="18">
        <v>28.456220000000002</v>
      </c>
      <c r="E2570" s="28"/>
    </row>
    <row r="2571" spans="2:5" ht="15" x14ac:dyDescent="0.2">
      <c r="B2571" s="8"/>
      <c r="C2571" s="19" t="s">
        <v>16</v>
      </c>
      <c r="D2571" s="18">
        <v>0.375</v>
      </c>
      <c r="E2571" s="28"/>
    </row>
    <row r="2572" spans="2:5" ht="15" x14ac:dyDescent="0.2">
      <c r="B2572" s="8"/>
      <c r="C2572" s="13" t="s">
        <v>24</v>
      </c>
      <c r="D2572" s="18">
        <v>26.478359999999999</v>
      </c>
      <c r="E2572" s="28"/>
    </row>
    <row r="2573" spans="2:5" ht="15" x14ac:dyDescent="0.2">
      <c r="B2573" s="8"/>
      <c r="C2573" s="20" t="s">
        <v>0</v>
      </c>
      <c r="D2573" s="10">
        <v>26.478359999999999</v>
      </c>
      <c r="E2573" s="28"/>
    </row>
    <row r="2574" spans="2:5" ht="15" x14ac:dyDescent="0.2">
      <c r="B2574" s="8"/>
      <c r="C2574" s="13" t="s">
        <v>26</v>
      </c>
      <c r="D2574" s="18">
        <v>28.831219999999998</v>
      </c>
      <c r="E2574" s="28"/>
    </row>
    <row r="2575" spans="2:5" ht="15" x14ac:dyDescent="0.2">
      <c r="B2575" s="8"/>
      <c r="C2575" s="25" t="s">
        <v>10</v>
      </c>
      <c r="D2575" s="17">
        <v>28.831219999999998</v>
      </c>
      <c r="E2575" s="28"/>
    </row>
    <row r="2576" spans="2:5" ht="15" x14ac:dyDescent="0.2">
      <c r="B2576" s="8"/>
      <c r="C2576" s="27" t="s">
        <v>28</v>
      </c>
      <c r="D2576" s="23">
        <v>-2.3528600000000002</v>
      </c>
      <c r="E2576" s="28"/>
    </row>
    <row r="2577" spans="2:5" ht="15" x14ac:dyDescent="0.2">
      <c r="B2577" s="8"/>
      <c r="C2577" s="27" t="s">
        <v>29</v>
      </c>
      <c r="D2577" s="23">
        <v>981.32641999999998</v>
      </c>
      <c r="E2577" s="28"/>
    </row>
    <row r="2578" spans="2:5" ht="15" x14ac:dyDescent="0.2">
      <c r="B2578" s="8"/>
      <c r="C2578" s="27" t="s">
        <v>30</v>
      </c>
      <c r="D2578" s="23">
        <v>978.97356000000002</v>
      </c>
      <c r="E2578" s="28"/>
    </row>
    <row r="2579" spans="2:5" ht="15" x14ac:dyDescent="0.2">
      <c r="B2579" s="8"/>
      <c r="C2579" s="13" t="s">
        <v>32</v>
      </c>
      <c r="D2579" s="7">
        <v>168</v>
      </c>
      <c r="E2579" s="28"/>
    </row>
    <row r="2580" spans="2:5" ht="15" x14ac:dyDescent="0.2">
      <c r="B2580" s="8"/>
      <c r="C2580" s="15" t="s">
        <v>33</v>
      </c>
      <c r="D2580" s="7">
        <v>155</v>
      </c>
      <c r="E2580" s="28"/>
    </row>
    <row r="2581" spans="2:5" ht="15" x14ac:dyDescent="0.2">
      <c r="B2581" s="8"/>
      <c r="C2581" s="15" t="s">
        <v>34</v>
      </c>
      <c r="D2581" s="7">
        <v>13</v>
      </c>
      <c r="E2581" s="28"/>
    </row>
    <row r="2582" spans="2:5" ht="15" x14ac:dyDescent="0.2">
      <c r="B2582" s="8"/>
      <c r="C2582" s="224" t="s">
        <v>181</v>
      </c>
      <c r="D2582" s="225"/>
      <c r="E2582" s="28"/>
    </row>
    <row r="2583" spans="2:5" ht="15" x14ac:dyDescent="0.2">
      <c r="B2583" s="8"/>
      <c r="C2583" s="9" t="s">
        <v>0</v>
      </c>
      <c r="D2583" s="10">
        <v>59.473999999999997</v>
      </c>
      <c r="E2583" s="28"/>
    </row>
    <row r="2584" spans="2:5" ht="15" x14ac:dyDescent="0.2">
      <c r="B2584" s="8"/>
      <c r="C2584" s="11" t="s">
        <v>3</v>
      </c>
      <c r="D2584" s="10">
        <v>59.473999999999997</v>
      </c>
      <c r="E2584" s="28"/>
    </row>
    <row r="2585" spans="2:5" ht="15" x14ac:dyDescent="0.2">
      <c r="B2585" s="8"/>
      <c r="C2585" s="16" t="s">
        <v>10</v>
      </c>
      <c r="D2585" s="17">
        <v>79.819580000000002</v>
      </c>
      <c r="E2585" s="28"/>
    </row>
    <row r="2586" spans="2:5" ht="15" x14ac:dyDescent="0.2">
      <c r="B2586" s="8"/>
      <c r="C2586" s="19" t="s">
        <v>11</v>
      </c>
      <c r="D2586" s="18">
        <v>1.53061</v>
      </c>
      <c r="E2586" s="28"/>
    </row>
    <row r="2587" spans="2:5" ht="15" x14ac:dyDescent="0.2">
      <c r="B2587" s="8"/>
      <c r="C2587" s="19" t="s">
        <v>12</v>
      </c>
      <c r="D2587" s="18">
        <v>57.410969999999992</v>
      </c>
      <c r="E2587" s="28"/>
    </row>
    <row r="2588" spans="2:5" ht="15" x14ac:dyDescent="0.2">
      <c r="B2588" s="8"/>
      <c r="C2588" s="19" t="s">
        <v>16</v>
      </c>
      <c r="D2588" s="18">
        <v>20.878</v>
      </c>
      <c r="E2588" s="28"/>
    </row>
    <row r="2589" spans="2:5" ht="15" x14ac:dyDescent="0.2">
      <c r="B2589" s="8"/>
      <c r="C2589" s="24" t="s">
        <v>17</v>
      </c>
      <c r="D2589" s="17">
        <v>34.76117</v>
      </c>
      <c r="E2589" s="28"/>
    </row>
    <row r="2590" spans="2:5" ht="15" x14ac:dyDescent="0.2">
      <c r="B2590" s="8"/>
      <c r="C2590" s="13" t="s">
        <v>24</v>
      </c>
      <c r="D2590" s="18">
        <v>59.473999999999997</v>
      </c>
      <c r="E2590" s="28"/>
    </row>
    <row r="2591" spans="2:5" ht="15" x14ac:dyDescent="0.2">
      <c r="B2591" s="8"/>
      <c r="C2591" s="20" t="s">
        <v>0</v>
      </c>
      <c r="D2591" s="10">
        <v>59.473999999999997</v>
      </c>
      <c r="E2591" s="28"/>
    </row>
    <row r="2592" spans="2:5" ht="15" x14ac:dyDescent="0.2">
      <c r="B2592" s="8"/>
      <c r="C2592" s="13" t="s">
        <v>26</v>
      </c>
      <c r="D2592" s="18">
        <v>114.58074999999999</v>
      </c>
      <c r="E2592" s="28"/>
    </row>
    <row r="2593" spans="2:5" ht="15" x14ac:dyDescent="0.2">
      <c r="B2593" s="8"/>
      <c r="C2593" s="25" t="s">
        <v>10</v>
      </c>
      <c r="D2593" s="17">
        <v>79.819580000000002</v>
      </c>
      <c r="E2593" s="28"/>
    </row>
    <row r="2594" spans="2:5" ht="15" x14ac:dyDescent="0.2">
      <c r="B2594" s="8"/>
      <c r="C2594" s="25" t="s">
        <v>17</v>
      </c>
      <c r="D2594" s="17">
        <v>34.76117</v>
      </c>
      <c r="E2594" s="28"/>
    </row>
    <row r="2595" spans="2:5" ht="15" x14ac:dyDescent="0.2">
      <c r="B2595" s="8"/>
      <c r="C2595" s="27" t="s">
        <v>28</v>
      </c>
      <c r="D2595" s="23">
        <v>-55.106749999999998</v>
      </c>
      <c r="E2595" s="28"/>
    </row>
    <row r="2596" spans="2:5" ht="15" x14ac:dyDescent="0.2">
      <c r="B2596" s="8"/>
      <c r="C2596" s="27" t="s">
        <v>29</v>
      </c>
      <c r="D2596" s="23">
        <v>121.39973999999999</v>
      </c>
      <c r="E2596" s="28"/>
    </row>
    <row r="2597" spans="2:5" ht="15" x14ac:dyDescent="0.2">
      <c r="B2597" s="8"/>
      <c r="C2597" s="27" t="s">
        <v>30</v>
      </c>
      <c r="D2597" s="23">
        <v>66.292990000000003</v>
      </c>
      <c r="E2597" s="28"/>
    </row>
    <row r="2598" spans="2:5" ht="15" x14ac:dyDescent="0.2">
      <c r="B2598" s="8"/>
      <c r="C2598" s="13" t="s">
        <v>32</v>
      </c>
      <c r="D2598" s="7">
        <v>60</v>
      </c>
      <c r="E2598" s="28"/>
    </row>
    <row r="2599" spans="2:5" ht="15" x14ac:dyDescent="0.2">
      <c r="B2599" s="8"/>
      <c r="C2599" s="15" t="s">
        <v>33</v>
      </c>
      <c r="D2599" s="7">
        <v>50</v>
      </c>
      <c r="E2599" s="28"/>
    </row>
    <row r="2600" spans="2:5" ht="15" x14ac:dyDescent="0.2">
      <c r="B2600" s="8"/>
      <c r="C2600" s="15" t="s">
        <v>34</v>
      </c>
      <c r="D2600" s="7">
        <v>10</v>
      </c>
      <c r="E2600" s="28"/>
    </row>
    <row r="2601" spans="2:5" ht="15" x14ac:dyDescent="0.2">
      <c r="B2601" s="8"/>
      <c r="C2601" s="224" t="s">
        <v>182</v>
      </c>
      <c r="D2601" s="225"/>
      <c r="E2601" s="28"/>
    </row>
    <row r="2602" spans="2:5" ht="15" x14ac:dyDescent="0.2">
      <c r="B2602" s="8"/>
      <c r="C2602" s="9" t="s">
        <v>0</v>
      </c>
      <c r="D2602" s="10">
        <v>1105.1300699999999</v>
      </c>
      <c r="E2602" s="28"/>
    </row>
    <row r="2603" spans="2:5" ht="15" x14ac:dyDescent="0.2">
      <c r="B2603" s="8"/>
      <c r="C2603" s="11" t="s">
        <v>2</v>
      </c>
      <c r="D2603" s="10">
        <v>325.52343999999999</v>
      </c>
      <c r="E2603" s="28"/>
    </row>
    <row r="2604" spans="2:5" ht="15" x14ac:dyDescent="0.2">
      <c r="B2604" s="8"/>
      <c r="C2604" s="11" t="s">
        <v>3</v>
      </c>
      <c r="D2604" s="10">
        <v>779.60663</v>
      </c>
      <c r="E2604" s="28"/>
    </row>
    <row r="2605" spans="2:5" ht="15" x14ac:dyDescent="0.2">
      <c r="B2605" s="8"/>
      <c r="C2605" s="16" t="s">
        <v>10</v>
      </c>
      <c r="D2605" s="17">
        <v>628.4218800000001</v>
      </c>
      <c r="E2605" s="28"/>
    </row>
    <row r="2606" spans="2:5" ht="15" x14ac:dyDescent="0.2">
      <c r="B2606" s="8"/>
      <c r="C2606" s="19" t="s">
        <v>11</v>
      </c>
      <c r="D2606" s="18">
        <v>7.2149999999999999</v>
      </c>
      <c r="E2606" s="28"/>
    </row>
    <row r="2607" spans="2:5" ht="15" x14ac:dyDescent="0.2">
      <c r="B2607" s="8"/>
      <c r="C2607" s="19" t="s">
        <v>12</v>
      </c>
      <c r="D2607" s="18">
        <v>507.99740000000008</v>
      </c>
      <c r="E2607" s="28"/>
    </row>
    <row r="2608" spans="2:5" ht="15" x14ac:dyDescent="0.2">
      <c r="B2608" s="8"/>
      <c r="C2608" s="19" t="s">
        <v>15</v>
      </c>
      <c r="D2608" s="18">
        <v>3.1732800000000001</v>
      </c>
      <c r="E2608" s="28"/>
    </row>
    <row r="2609" spans="2:5" ht="15" x14ac:dyDescent="0.2">
      <c r="B2609" s="8"/>
      <c r="C2609" s="19" t="s">
        <v>16</v>
      </c>
      <c r="D2609" s="18">
        <v>110.03619999999999</v>
      </c>
      <c r="E2609" s="28"/>
    </row>
    <row r="2610" spans="2:5" ht="15" x14ac:dyDescent="0.2">
      <c r="B2610" s="8"/>
      <c r="C2610" s="24" t="s">
        <v>17</v>
      </c>
      <c r="D2610" s="17">
        <v>12.815</v>
      </c>
      <c r="E2610" s="28"/>
    </row>
    <row r="2611" spans="2:5" ht="15" x14ac:dyDescent="0.2">
      <c r="B2611" s="8"/>
      <c r="C2611" s="13" t="s">
        <v>24</v>
      </c>
      <c r="D2611" s="18">
        <v>1105.1300699999999</v>
      </c>
      <c r="E2611" s="28"/>
    </row>
    <row r="2612" spans="2:5" ht="15" x14ac:dyDescent="0.2">
      <c r="B2612" s="8"/>
      <c r="C2612" s="20" t="s">
        <v>0</v>
      </c>
      <c r="D2612" s="10">
        <v>1105.1300699999999</v>
      </c>
      <c r="E2612" s="28"/>
    </row>
    <row r="2613" spans="2:5" ht="15" x14ac:dyDescent="0.2">
      <c r="B2613" s="8"/>
      <c r="C2613" s="13" t="s">
        <v>26</v>
      </c>
      <c r="D2613" s="18">
        <v>641.23688000000004</v>
      </c>
      <c r="E2613" s="28"/>
    </row>
    <row r="2614" spans="2:5" ht="15" x14ac:dyDescent="0.2">
      <c r="B2614" s="8"/>
      <c r="C2614" s="25" t="s">
        <v>10</v>
      </c>
      <c r="D2614" s="17">
        <v>628.42187999999999</v>
      </c>
      <c r="E2614" s="28"/>
    </row>
    <row r="2615" spans="2:5" ht="15" x14ac:dyDescent="0.2">
      <c r="B2615" s="8"/>
      <c r="C2615" s="25" t="s">
        <v>17</v>
      </c>
      <c r="D2615" s="17">
        <v>12.815</v>
      </c>
      <c r="E2615" s="28"/>
    </row>
    <row r="2616" spans="2:5" ht="15" x14ac:dyDescent="0.2">
      <c r="B2616" s="8"/>
      <c r="C2616" s="27" t="s">
        <v>28</v>
      </c>
      <c r="D2616" s="23">
        <v>463.89319</v>
      </c>
      <c r="E2616" s="28"/>
    </row>
    <row r="2617" spans="2:5" ht="15" x14ac:dyDescent="0.2">
      <c r="B2617" s="8"/>
      <c r="C2617" s="27" t="s">
        <v>29</v>
      </c>
      <c r="D2617" s="23">
        <v>1249.9569100000001</v>
      </c>
      <c r="E2617" s="28"/>
    </row>
    <row r="2618" spans="2:5" ht="15" x14ac:dyDescent="0.2">
      <c r="B2618" s="8"/>
      <c r="C2618" s="27" t="s">
        <v>30</v>
      </c>
      <c r="D2618" s="23">
        <v>1713.8501000000001</v>
      </c>
      <c r="E2618" s="28"/>
    </row>
    <row r="2619" spans="2:5" ht="15" x14ac:dyDescent="0.2">
      <c r="B2619" s="8"/>
      <c r="C2619" s="13" t="s">
        <v>32</v>
      </c>
      <c r="D2619" s="7">
        <v>754</v>
      </c>
      <c r="E2619" s="28"/>
    </row>
    <row r="2620" spans="2:5" ht="15" x14ac:dyDescent="0.2">
      <c r="B2620" s="8"/>
      <c r="C2620" s="15" t="s">
        <v>33</v>
      </c>
      <c r="D2620" s="7">
        <v>525</v>
      </c>
      <c r="E2620" s="28"/>
    </row>
    <row r="2621" spans="2:5" ht="15" x14ac:dyDescent="0.2">
      <c r="B2621" s="8"/>
      <c r="C2621" s="15" t="s">
        <v>34</v>
      </c>
      <c r="D2621" s="7">
        <v>229</v>
      </c>
      <c r="E2621" s="28"/>
    </row>
    <row r="2622" spans="2:5" ht="15" x14ac:dyDescent="0.2">
      <c r="B2622" s="8"/>
      <c r="C2622" s="224" t="s">
        <v>183</v>
      </c>
      <c r="D2622" s="225"/>
      <c r="E2622" s="28"/>
    </row>
    <row r="2623" spans="2:5" ht="15" x14ac:dyDescent="0.2">
      <c r="B2623" s="8"/>
      <c r="C2623" s="9" t="s">
        <v>0</v>
      </c>
      <c r="D2623" s="10">
        <v>303.69824999999997</v>
      </c>
      <c r="E2623" s="28"/>
    </row>
    <row r="2624" spans="2:5" ht="15" x14ac:dyDescent="0.2">
      <c r="B2624" s="8"/>
      <c r="C2624" s="11" t="s">
        <v>3</v>
      </c>
      <c r="D2624" s="10">
        <v>303.69824999999997</v>
      </c>
      <c r="E2624" s="28"/>
    </row>
    <row r="2625" spans="2:5" ht="15" x14ac:dyDescent="0.2">
      <c r="B2625" s="8"/>
      <c r="C2625" s="16" t="s">
        <v>10</v>
      </c>
      <c r="D2625" s="17">
        <v>214.12581</v>
      </c>
      <c r="E2625" s="28"/>
    </row>
    <row r="2626" spans="2:5" ht="15" x14ac:dyDescent="0.2">
      <c r="B2626" s="8"/>
      <c r="C2626" s="19" t="s">
        <v>11</v>
      </c>
      <c r="D2626" s="18">
        <v>38.707500000000003</v>
      </c>
      <c r="E2626" s="28"/>
    </row>
    <row r="2627" spans="2:5" ht="15" x14ac:dyDescent="0.2">
      <c r="B2627" s="8"/>
      <c r="C2627" s="19" t="s">
        <v>12</v>
      </c>
      <c r="D2627" s="18">
        <v>139.16421</v>
      </c>
      <c r="E2627" s="28"/>
    </row>
    <row r="2628" spans="2:5" ht="15" x14ac:dyDescent="0.2">
      <c r="B2628" s="8"/>
      <c r="C2628" s="19" t="s">
        <v>16</v>
      </c>
      <c r="D2628" s="18">
        <v>36.254100000000001</v>
      </c>
      <c r="E2628" s="28"/>
    </row>
    <row r="2629" spans="2:5" ht="15" x14ac:dyDescent="0.2">
      <c r="B2629" s="8"/>
      <c r="C2629" s="13" t="s">
        <v>24</v>
      </c>
      <c r="D2629" s="18">
        <v>303.69824999999997</v>
      </c>
      <c r="E2629" s="28"/>
    </row>
    <row r="2630" spans="2:5" ht="15" x14ac:dyDescent="0.2">
      <c r="B2630" s="8"/>
      <c r="C2630" s="20" t="s">
        <v>0</v>
      </c>
      <c r="D2630" s="10">
        <v>303.69824999999997</v>
      </c>
      <c r="E2630" s="28"/>
    </row>
    <row r="2631" spans="2:5" ht="15" x14ac:dyDescent="0.2">
      <c r="B2631" s="8"/>
      <c r="C2631" s="13" t="s">
        <v>26</v>
      </c>
      <c r="D2631" s="18">
        <v>214.12581</v>
      </c>
      <c r="E2631" s="28"/>
    </row>
    <row r="2632" spans="2:5" ht="15" x14ac:dyDescent="0.2">
      <c r="B2632" s="8"/>
      <c r="C2632" s="25" t="s">
        <v>10</v>
      </c>
      <c r="D2632" s="17">
        <v>214.12581</v>
      </c>
      <c r="E2632" s="28"/>
    </row>
    <row r="2633" spans="2:5" ht="15" x14ac:dyDescent="0.2">
      <c r="B2633" s="8"/>
      <c r="C2633" s="27" t="s">
        <v>28</v>
      </c>
      <c r="D2633" s="23">
        <v>89.57244</v>
      </c>
      <c r="E2633" s="28"/>
    </row>
    <row r="2634" spans="2:5" ht="15" x14ac:dyDescent="0.2">
      <c r="B2634" s="8"/>
      <c r="C2634" s="27" t="s">
        <v>29</v>
      </c>
      <c r="D2634" s="23">
        <v>233.74876</v>
      </c>
      <c r="E2634" s="28"/>
    </row>
    <row r="2635" spans="2:5" ht="15" x14ac:dyDescent="0.2">
      <c r="B2635" s="8"/>
      <c r="C2635" s="27" t="s">
        <v>30</v>
      </c>
      <c r="D2635" s="23">
        <v>323.32119999999998</v>
      </c>
      <c r="E2635" s="28"/>
    </row>
    <row r="2636" spans="2:5" ht="15" x14ac:dyDescent="0.2">
      <c r="B2636" s="8"/>
      <c r="C2636" s="13" t="s">
        <v>32</v>
      </c>
      <c r="D2636" s="7">
        <v>57</v>
      </c>
      <c r="E2636" s="28"/>
    </row>
    <row r="2637" spans="2:5" ht="15" x14ac:dyDescent="0.2">
      <c r="B2637" s="8"/>
      <c r="C2637" s="15" t="s">
        <v>33</v>
      </c>
      <c r="D2637" s="7">
        <v>45</v>
      </c>
      <c r="E2637" s="28"/>
    </row>
    <row r="2638" spans="2:5" ht="15" x14ac:dyDescent="0.2">
      <c r="B2638" s="8"/>
      <c r="C2638" s="15" t="s">
        <v>34</v>
      </c>
      <c r="D2638" s="7">
        <v>12</v>
      </c>
      <c r="E2638" s="28"/>
    </row>
    <row r="2639" spans="2:5" ht="15" x14ac:dyDescent="0.2">
      <c r="B2639" s="8"/>
      <c r="C2639" s="224" t="s">
        <v>184</v>
      </c>
      <c r="D2639" s="225"/>
      <c r="E2639" s="28"/>
    </row>
    <row r="2640" spans="2:5" ht="15" x14ac:dyDescent="0.2">
      <c r="B2640" s="8"/>
      <c r="C2640" s="9" t="s">
        <v>0</v>
      </c>
      <c r="D2640" s="10">
        <v>341.40699999999998</v>
      </c>
      <c r="E2640" s="28"/>
    </row>
    <row r="2641" spans="2:5" ht="15" x14ac:dyDescent="0.2">
      <c r="B2641" s="8"/>
      <c r="C2641" s="11" t="s">
        <v>2</v>
      </c>
      <c r="D2641" s="10">
        <v>12</v>
      </c>
      <c r="E2641" s="28"/>
    </row>
    <row r="2642" spans="2:5" ht="15" x14ac:dyDescent="0.2">
      <c r="B2642" s="8"/>
      <c r="C2642" s="11" t="s">
        <v>3</v>
      </c>
      <c r="D2642" s="10">
        <v>329.40699999999998</v>
      </c>
      <c r="E2642" s="28"/>
    </row>
    <row r="2643" spans="2:5" ht="15" x14ac:dyDescent="0.2">
      <c r="B2643" s="8"/>
      <c r="C2643" s="16" t="s">
        <v>10</v>
      </c>
      <c r="D2643" s="17">
        <v>213.74925999999999</v>
      </c>
      <c r="E2643" s="28"/>
    </row>
    <row r="2644" spans="2:5" ht="15" x14ac:dyDescent="0.2">
      <c r="B2644" s="8"/>
      <c r="C2644" s="19" t="s">
        <v>11</v>
      </c>
      <c r="D2644" s="18">
        <v>28.860420000000001</v>
      </c>
      <c r="E2644" s="28"/>
    </row>
    <row r="2645" spans="2:5" ht="15" x14ac:dyDescent="0.2">
      <c r="B2645" s="8"/>
      <c r="C2645" s="19" t="s">
        <v>12</v>
      </c>
      <c r="D2645" s="18">
        <v>182.06601999999998</v>
      </c>
      <c r="E2645" s="28"/>
    </row>
    <row r="2646" spans="2:5" ht="15" x14ac:dyDescent="0.2">
      <c r="B2646" s="8"/>
      <c r="C2646" s="19" t="s">
        <v>16</v>
      </c>
      <c r="D2646" s="18">
        <v>2.8228200000000001</v>
      </c>
      <c r="E2646" s="28"/>
    </row>
    <row r="2647" spans="2:5" ht="15" x14ac:dyDescent="0.2">
      <c r="B2647" s="8"/>
      <c r="C2647" s="13" t="s">
        <v>24</v>
      </c>
      <c r="D2647" s="18">
        <v>341.40699999999998</v>
      </c>
      <c r="E2647" s="28"/>
    </row>
    <row r="2648" spans="2:5" ht="15" x14ac:dyDescent="0.2">
      <c r="B2648" s="8"/>
      <c r="C2648" s="20" t="s">
        <v>0</v>
      </c>
      <c r="D2648" s="10">
        <v>341.40699999999998</v>
      </c>
      <c r="E2648" s="28"/>
    </row>
    <row r="2649" spans="2:5" ht="15" x14ac:dyDescent="0.2">
      <c r="B2649" s="8"/>
      <c r="C2649" s="13" t="s">
        <v>26</v>
      </c>
      <c r="D2649" s="18">
        <v>213.74925999999999</v>
      </c>
      <c r="E2649" s="28"/>
    </row>
    <row r="2650" spans="2:5" ht="15" x14ac:dyDescent="0.2">
      <c r="B2650" s="8"/>
      <c r="C2650" s="25" t="s">
        <v>10</v>
      </c>
      <c r="D2650" s="17">
        <v>213.74925999999999</v>
      </c>
      <c r="E2650" s="28"/>
    </row>
    <row r="2651" spans="2:5" ht="15" x14ac:dyDescent="0.2">
      <c r="B2651" s="8"/>
      <c r="C2651" s="27" t="s">
        <v>28</v>
      </c>
      <c r="D2651" s="23">
        <v>127.65774</v>
      </c>
      <c r="E2651" s="28"/>
    </row>
    <row r="2652" spans="2:5" ht="15" x14ac:dyDescent="0.2">
      <c r="B2652" s="8"/>
      <c r="C2652" s="27" t="s">
        <v>29</v>
      </c>
      <c r="D2652" s="23">
        <v>197.16251</v>
      </c>
      <c r="E2652" s="28"/>
    </row>
    <row r="2653" spans="2:5" ht="15" x14ac:dyDescent="0.2">
      <c r="B2653" s="8"/>
      <c r="C2653" s="27" t="s">
        <v>30</v>
      </c>
      <c r="D2653" s="23">
        <v>324.82024999999999</v>
      </c>
      <c r="E2653" s="28"/>
    </row>
    <row r="2654" spans="2:5" ht="15" x14ac:dyDescent="0.2">
      <c r="B2654" s="8"/>
      <c r="C2654" s="13" t="s">
        <v>32</v>
      </c>
      <c r="D2654" s="7">
        <v>335</v>
      </c>
      <c r="E2654" s="28"/>
    </row>
    <row r="2655" spans="2:5" ht="15" x14ac:dyDescent="0.2">
      <c r="B2655" s="8"/>
      <c r="C2655" s="15" t="s">
        <v>33</v>
      </c>
      <c r="D2655" s="7">
        <v>267</v>
      </c>
      <c r="E2655" s="28"/>
    </row>
    <row r="2656" spans="2:5" ht="15" x14ac:dyDescent="0.2">
      <c r="B2656" s="8"/>
      <c r="C2656" s="15" t="s">
        <v>34</v>
      </c>
      <c r="D2656" s="7">
        <v>68</v>
      </c>
      <c r="E2656" s="28"/>
    </row>
    <row r="2657" spans="2:5" ht="15" x14ac:dyDescent="0.2">
      <c r="B2657" s="8"/>
      <c r="C2657" s="224" t="s">
        <v>185</v>
      </c>
      <c r="D2657" s="225"/>
      <c r="E2657" s="28"/>
    </row>
    <row r="2658" spans="2:5" ht="15" x14ac:dyDescent="0.2">
      <c r="B2658" s="8"/>
      <c r="C2658" s="9" t="s">
        <v>0</v>
      </c>
      <c r="D2658" s="10">
        <v>244.48594</v>
      </c>
      <c r="E2658" s="28"/>
    </row>
    <row r="2659" spans="2:5" ht="15" x14ac:dyDescent="0.2">
      <c r="B2659" s="8"/>
      <c r="C2659" s="11" t="s">
        <v>3</v>
      </c>
      <c r="D2659" s="10">
        <v>244.48594</v>
      </c>
      <c r="E2659" s="28"/>
    </row>
    <row r="2660" spans="2:5" ht="15" x14ac:dyDescent="0.2">
      <c r="B2660" s="8"/>
      <c r="C2660" s="16" t="s">
        <v>10</v>
      </c>
      <c r="D2660" s="17">
        <v>208.65290999999999</v>
      </c>
      <c r="E2660" s="28"/>
    </row>
    <row r="2661" spans="2:5" ht="15" x14ac:dyDescent="0.2">
      <c r="B2661" s="8"/>
      <c r="C2661" s="19" t="s">
        <v>11</v>
      </c>
      <c r="D2661" s="18">
        <v>8.7061299999999999</v>
      </c>
      <c r="E2661" s="28"/>
    </row>
    <row r="2662" spans="2:5" ht="15" x14ac:dyDescent="0.2">
      <c r="B2662" s="8"/>
      <c r="C2662" s="19" t="s">
        <v>12</v>
      </c>
      <c r="D2662" s="18">
        <v>165.21678</v>
      </c>
      <c r="E2662" s="28"/>
    </row>
    <row r="2663" spans="2:5" ht="15" x14ac:dyDescent="0.2">
      <c r="B2663" s="8"/>
      <c r="C2663" s="19" t="s">
        <v>16</v>
      </c>
      <c r="D2663" s="18">
        <v>34.729999999999997</v>
      </c>
      <c r="E2663" s="28"/>
    </row>
    <row r="2664" spans="2:5" ht="15" x14ac:dyDescent="0.2">
      <c r="B2664" s="8"/>
      <c r="C2664" s="13" t="s">
        <v>24</v>
      </c>
      <c r="D2664" s="18">
        <v>244.48594</v>
      </c>
      <c r="E2664" s="28"/>
    </row>
    <row r="2665" spans="2:5" ht="15" x14ac:dyDescent="0.2">
      <c r="B2665" s="8"/>
      <c r="C2665" s="20" t="s">
        <v>0</v>
      </c>
      <c r="D2665" s="10">
        <v>244.48594</v>
      </c>
      <c r="E2665" s="28"/>
    </row>
    <row r="2666" spans="2:5" ht="15" x14ac:dyDescent="0.2">
      <c r="B2666" s="8"/>
      <c r="C2666" s="13" t="s">
        <v>26</v>
      </c>
      <c r="D2666" s="18">
        <v>208.65290999999999</v>
      </c>
      <c r="E2666" s="28"/>
    </row>
    <row r="2667" spans="2:5" ht="15" x14ac:dyDescent="0.2">
      <c r="B2667" s="8"/>
      <c r="C2667" s="25" t="s">
        <v>10</v>
      </c>
      <c r="D2667" s="17">
        <v>208.65290999999999</v>
      </c>
      <c r="E2667" s="28"/>
    </row>
    <row r="2668" spans="2:5" ht="15" x14ac:dyDescent="0.2">
      <c r="B2668" s="8"/>
      <c r="C2668" s="27" t="s">
        <v>28</v>
      </c>
      <c r="D2668" s="23">
        <v>35.833030000000001</v>
      </c>
      <c r="E2668" s="28"/>
    </row>
    <row r="2669" spans="2:5" ht="15" x14ac:dyDescent="0.2">
      <c r="B2669" s="8"/>
      <c r="C2669" s="27" t="s">
        <v>29</v>
      </c>
      <c r="D2669" s="23">
        <v>127.51268</v>
      </c>
      <c r="E2669" s="28"/>
    </row>
    <row r="2670" spans="2:5" ht="15" x14ac:dyDescent="0.2">
      <c r="B2670" s="8"/>
      <c r="C2670" s="27" t="s">
        <v>30</v>
      </c>
      <c r="D2670" s="23">
        <v>163.34571</v>
      </c>
      <c r="E2670" s="28"/>
    </row>
    <row r="2671" spans="2:5" ht="15" x14ac:dyDescent="0.2">
      <c r="B2671" s="8"/>
      <c r="C2671" s="13" t="s">
        <v>32</v>
      </c>
      <c r="D2671" s="7">
        <v>150</v>
      </c>
      <c r="E2671" s="28"/>
    </row>
    <row r="2672" spans="2:5" ht="15" x14ac:dyDescent="0.2">
      <c r="B2672" s="8"/>
      <c r="C2672" s="15" t="s">
        <v>33</v>
      </c>
      <c r="D2672" s="7">
        <v>109</v>
      </c>
      <c r="E2672" s="28"/>
    </row>
    <row r="2673" spans="2:5" ht="15" x14ac:dyDescent="0.2">
      <c r="B2673" s="8"/>
      <c r="C2673" s="15" t="s">
        <v>34</v>
      </c>
      <c r="D2673" s="7">
        <v>41</v>
      </c>
      <c r="E2673" s="28"/>
    </row>
    <row r="2674" spans="2:5" ht="15" x14ac:dyDescent="0.2">
      <c r="B2674" s="8"/>
      <c r="C2674" s="224" t="s">
        <v>186</v>
      </c>
      <c r="D2674" s="225"/>
      <c r="E2674" s="28"/>
    </row>
    <row r="2675" spans="2:5" ht="15" x14ac:dyDescent="0.2">
      <c r="B2675" s="8"/>
      <c r="C2675" s="9" t="s">
        <v>0</v>
      </c>
      <c r="D2675" s="10">
        <v>71.011499999999998</v>
      </c>
      <c r="E2675" s="28"/>
    </row>
    <row r="2676" spans="2:5" ht="15" x14ac:dyDescent="0.2">
      <c r="B2676" s="8"/>
      <c r="C2676" s="11" t="s">
        <v>2</v>
      </c>
      <c r="D2676" s="10">
        <v>4.99</v>
      </c>
      <c r="E2676" s="28"/>
    </row>
    <row r="2677" spans="2:5" ht="15" x14ac:dyDescent="0.2">
      <c r="B2677" s="8"/>
      <c r="C2677" s="11" t="s">
        <v>3</v>
      </c>
      <c r="D2677" s="10">
        <v>66.021500000000003</v>
      </c>
      <c r="E2677" s="28"/>
    </row>
    <row r="2678" spans="2:5" ht="15" x14ac:dyDescent="0.2">
      <c r="B2678" s="8"/>
      <c r="C2678" s="16" t="s">
        <v>10</v>
      </c>
      <c r="D2678" s="17">
        <v>45.879480000000001</v>
      </c>
      <c r="E2678" s="28"/>
    </row>
    <row r="2679" spans="2:5" ht="15" x14ac:dyDescent="0.2">
      <c r="B2679" s="8"/>
      <c r="C2679" s="19" t="s">
        <v>11</v>
      </c>
      <c r="D2679" s="18">
        <v>16.175000000000001</v>
      </c>
      <c r="E2679" s="28"/>
    </row>
    <row r="2680" spans="2:5" ht="15" x14ac:dyDescent="0.2">
      <c r="B2680" s="8"/>
      <c r="C2680" s="19" t="s">
        <v>12</v>
      </c>
      <c r="D2680" s="18">
        <v>28.64911</v>
      </c>
      <c r="E2680" s="28"/>
    </row>
    <row r="2681" spans="2:5" ht="15" x14ac:dyDescent="0.2">
      <c r="B2681" s="8"/>
      <c r="C2681" s="19" t="s">
        <v>16</v>
      </c>
      <c r="D2681" s="18">
        <v>1.0553699999999999</v>
      </c>
      <c r="E2681" s="28"/>
    </row>
    <row r="2682" spans="2:5" ht="15" x14ac:dyDescent="0.2">
      <c r="B2682" s="8"/>
      <c r="C2682" s="24" t="s">
        <v>17</v>
      </c>
      <c r="D2682" s="17">
        <v>1.27</v>
      </c>
      <c r="E2682" s="28"/>
    </row>
    <row r="2683" spans="2:5" ht="15" x14ac:dyDescent="0.2">
      <c r="B2683" s="8"/>
      <c r="C2683" s="13" t="s">
        <v>24</v>
      </c>
      <c r="D2683" s="18">
        <v>71.011499999999998</v>
      </c>
      <c r="E2683" s="28"/>
    </row>
    <row r="2684" spans="2:5" ht="15" x14ac:dyDescent="0.2">
      <c r="B2684" s="8"/>
      <c r="C2684" s="20" t="s">
        <v>0</v>
      </c>
      <c r="D2684" s="10">
        <v>71.011499999999998</v>
      </c>
      <c r="E2684" s="28"/>
    </row>
    <row r="2685" spans="2:5" ht="15" x14ac:dyDescent="0.2">
      <c r="B2685" s="8"/>
      <c r="C2685" s="13" t="s">
        <v>26</v>
      </c>
      <c r="D2685" s="18">
        <v>47.149480000000004</v>
      </c>
      <c r="E2685" s="28"/>
    </row>
    <row r="2686" spans="2:5" ht="15" x14ac:dyDescent="0.2">
      <c r="B2686" s="8"/>
      <c r="C2686" s="25" t="s">
        <v>10</v>
      </c>
      <c r="D2686" s="17">
        <v>45.879480000000001</v>
      </c>
      <c r="E2686" s="28"/>
    </row>
    <row r="2687" spans="2:5" ht="15" x14ac:dyDescent="0.2">
      <c r="B2687" s="8"/>
      <c r="C2687" s="25" t="s">
        <v>17</v>
      </c>
      <c r="D2687" s="17">
        <v>1.27</v>
      </c>
      <c r="E2687" s="28"/>
    </row>
    <row r="2688" spans="2:5" ht="15" x14ac:dyDescent="0.2">
      <c r="B2688" s="8"/>
      <c r="C2688" s="27" t="s">
        <v>28</v>
      </c>
      <c r="D2688" s="23">
        <v>23.862020000000001</v>
      </c>
      <c r="E2688" s="28"/>
    </row>
    <row r="2689" spans="2:5" ht="15" x14ac:dyDescent="0.2">
      <c r="B2689" s="8"/>
      <c r="C2689" s="27" t="s">
        <v>29</v>
      </c>
      <c r="D2689" s="23">
        <v>6.1839999999999999E-2</v>
      </c>
      <c r="E2689" s="28"/>
    </row>
    <row r="2690" spans="2:5" ht="15" x14ac:dyDescent="0.2">
      <c r="B2690" s="8"/>
      <c r="C2690" s="27" t="s">
        <v>30</v>
      </c>
      <c r="D2690" s="23">
        <v>23.923860000000001</v>
      </c>
      <c r="E2690" s="28"/>
    </row>
    <row r="2691" spans="2:5" ht="15" x14ac:dyDescent="0.2">
      <c r="B2691" s="8"/>
      <c r="C2691" s="13" t="s">
        <v>32</v>
      </c>
      <c r="D2691" s="7">
        <v>76</v>
      </c>
      <c r="E2691" s="28"/>
    </row>
    <row r="2692" spans="2:5" ht="15" x14ac:dyDescent="0.2">
      <c r="B2692" s="8"/>
      <c r="C2692" s="15" t="s">
        <v>33</v>
      </c>
      <c r="D2692" s="7">
        <v>49</v>
      </c>
      <c r="E2692" s="28"/>
    </row>
    <row r="2693" spans="2:5" ht="15" x14ac:dyDescent="0.2">
      <c r="B2693" s="8"/>
      <c r="C2693" s="15" t="s">
        <v>34</v>
      </c>
      <c r="D2693" s="7">
        <v>27</v>
      </c>
      <c r="E2693" s="28"/>
    </row>
    <row r="2694" spans="2:5" ht="15" x14ac:dyDescent="0.2">
      <c r="B2694" s="8"/>
      <c r="C2694" s="224" t="s">
        <v>187</v>
      </c>
      <c r="D2694" s="225"/>
      <c r="E2694" s="28"/>
    </row>
    <row r="2695" spans="2:5" ht="15" x14ac:dyDescent="0.2">
      <c r="B2695" s="8"/>
      <c r="C2695" s="9" t="s">
        <v>0</v>
      </c>
      <c r="D2695" s="10">
        <v>557.13215000000002</v>
      </c>
      <c r="E2695" s="28"/>
    </row>
    <row r="2696" spans="2:5" ht="15" x14ac:dyDescent="0.2">
      <c r="B2696" s="8"/>
      <c r="C2696" s="11" t="s">
        <v>3</v>
      </c>
      <c r="D2696" s="10">
        <v>557.13215000000002</v>
      </c>
      <c r="E2696" s="28"/>
    </row>
    <row r="2697" spans="2:5" ht="15" x14ac:dyDescent="0.2">
      <c r="B2697" s="8"/>
      <c r="C2697" s="16" t="s">
        <v>10</v>
      </c>
      <c r="D2697" s="17">
        <v>429.07098999999999</v>
      </c>
      <c r="E2697" s="28"/>
    </row>
    <row r="2698" spans="2:5" ht="15" x14ac:dyDescent="0.2">
      <c r="B2698" s="8"/>
      <c r="C2698" s="19" t="s">
        <v>11</v>
      </c>
      <c r="D2698" s="18">
        <v>103.86163000000001</v>
      </c>
      <c r="E2698" s="28"/>
    </row>
    <row r="2699" spans="2:5" ht="15" x14ac:dyDescent="0.2">
      <c r="B2699" s="8"/>
      <c r="C2699" s="19" t="s">
        <v>12</v>
      </c>
      <c r="D2699" s="18">
        <v>325.20936</v>
      </c>
      <c r="E2699" s="28"/>
    </row>
    <row r="2700" spans="2:5" ht="15" x14ac:dyDescent="0.2">
      <c r="B2700" s="8"/>
      <c r="C2700" s="24" t="s">
        <v>17</v>
      </c>
      <c r="D2700" s="17">
        <v>74.755300000000005</v>
      </c>
      <c r="E2700" s="28"/>
    </row>
    <row r="2701" spans="2:5" ht="15" x14ac:dyDescent="0.2">
      <c r="B2701" s="8"/>
      <c r="C2701" s="13" t="s">
        <v>24</v>
      </c>
      <c r="D2701" s="18">
        <v>557.13215000000002</v>
      </c>
      <c r="E2701" s="28"/>
    </row>
    <row r="2702" spans="2:5" ht="15" x14ac:dyDescent="0.2">
      <c r="B2702" s="8"/>
      <c r="C2702" s="20" t="s">
        <v>0</v>
      </c>
      <c r="D2702" s="10">
        <v>557.13215000000002</v>
      </c>
      <c r="E2702" s="28"/>
    </row>
    <row r="2703" spans="2:5" ht="15" x14ac:dyDescent="0.2">
      <c r="B2703" s="8"/>
      <c r="C2703" s="13" t="s">
        <v>26</v>
      </c>
      <c r="D2703" s="18">
        <v>503.82628999999997</v>
      </c>
      <c r="E2703" s="28"/>
    </row>
    <row r="2704" spans="2:5" ht="15" x14ac:dyDescent="0.2">
      <c r="B2704" s="8"/>
      <c r="C2704" s="25" t="s">
        <v>10</v>
      </c>
      <c r="D2704" s="17">
        <v>429.07098999999999</v>
      </c>
      <c r="E2704" s="28"/>
    </row>
    <row r="2705" spans="2:5" ht="15" x14ac:dyDescent="0.2">
      <c r="B2705" s="8"/>
      <c r="C2705" s="25" t="s">
        <v>17</v>
      </c>
      <c r="D2705" s="17">
        <v>74.755300000000005</v>
      </c>
      <c r="E2705" s="28"/>
    </row>
    <row r="2706" spans="2:5" ht="15" x14ac:dyDescent="0.2">
      <c r="B2706" s="8"/>
      <c r="C2706" s="27" t="s">
        <v>28</v>
      </c>
      <c r="D2706" s="23">
        <v>53.305860000000003</v>
      </c>
      <c r="E2706" s="28"/>
    </row>
    <row r="2707" spans="2:5" ht="15" x14ac:dyDescent="0.2">
      <c r="B2707" s="8"/>
      <c r="C2707" s="27" t="s">
        <v>29</v>
      </c>
      <c r="D2707" s="23">
        <v>187.10588000000001</v>
      </c>
      <c r="E2707" s="28"/>
    </row>
    <row r="2708" spans="2:5" ht="15" x14ac:dyDescent="0.2">
      <c r="B2708" s="8"/>
      <c r="C2708" s="27" t="s">
        <v>30</v>
      </c>
      <c r="D2708" s="23">
        <v>240.41174000000001</v>
      </c>
      <c r="E2708" s="28"/>
    </row>
    <row r="2709" spans="2:5" ht="15" x14ac:dyDescent="0.2">
      <c r="B2709" s="8"/>
      <c r="C2709" s="13" t="s">
        <v>32</v>
      </c>
      <c r="D2709" s="7">
        <v>163</v>
      </c>
      <c r="E2709" s="28"/>
    </row>
    <row r="2710" spans="2:5" ht="15" x14ac:dyDescent="0.2">
      <c r="B2710" s="8"/>
      <c r="C2710" s="15" t="s">
        <v>33</v>
      </c>
      <c r="D2710" s="7">
        <v>103</v>
      </c>
      <c r="E2710" s="28"/>
    </row>
    <row r="2711" spans="2:5" ht="15" x14ac:dyDescent="0.2">
      <c r="B2711" s="8"/>
      <c r="C2711" s="15" t="s">
        <v>34</v>
      </c>
      <c r="D2711" s="7">
        <v>60</v>
      </c>
      <c r="E2711" s="28"/>
    </row>
    <row r="2712" spans="2:5" ht="15" x14ac:dyDescent="0.2">
      <c r="B2712" s="8"/>
      <c r="C2712" s="224" t="s">
        <v>188</v>
      </c>
      <c r="D2712" s="225"/>
      <c r="E2712" s="28"/>
    </row>
    <row r="2713" spans="2:5" ht="15" x14ac:dyDescent="0.2">
      <c r="B2713" s="8"/>
      <c r="C2713" s="9" t="s">
        <v>0</v>
      </c>
      <c r="D2713" s="10">
        <v>112.26089</v>
      </c>
      <c r="E2713" s="28"/>
    </row>
    <row r="2714" spans="2:5" ht="15" x14ac:dyDescent="0.2">
      <c r="B2714" s="8"/>
      <c r="C2714" s="11" t="s">
        <v>2</v>
      </c>
      <c r="D2714" s="10">
        <v>50</v>
      </c>
      <c r="E2714" s="28"/>
    </row>
    <row r="2715" spans="2:5" ht="15" x14ac:dyDescent="0.2">
      <c r="B2715" s="8"/>
      <c r="C2715" s="11" t="s">
        <v>3</v>
      </c>
      <c r="D2715" s="10">
        <v>62.260890000000003</v>
      </c>
      <c r="E2715" s="28"/>
    </row>
    <row r="2716" spans="2:5" ht="15" x14ac:dyDescent="0.2">
      <c r="B2716" s="8"/>
      <c r="C2716" s="16" t="s">
        <v>10</v>
      </c>
      <c r="D2716" s="17">
        <v>80.960450000000009</v>
      </c>
      <c r="E2716" s="28"/>
    </row>
    <row r="2717" spans="2:5" ht="15" x14ac:dyDescent="0.2">
      <c r="B2717" s="8"/>
      <c r="C2717" s="19" t="s">
        <v>12</v>
      </c>
      <c r="D2717" s="18">
        <v>80.960450000000009</v>
      </c>
      <c r="E2717" s="28"/>
    </row>
    <row r="2718" spans="2:5" ht="15" x14ac:dyDescent="0.2">
      <c r="B2718" s="8"/>
      <c r="C2718" s="13" t="s">
        <v>24</v>
      </c>
      <c r="D2718" s="18">
        <v>112.26089</v>
      </c>
      <c r="E2718" s="28"/>
    </row>
    <row r="2719" spans="2:5" ht="15" x14ac:dyDescent="0.2">
      <c r="B2719" s="8"/>
      <c r="C2719" s="20" t="s">
        <v>0</v>
      </c>
      <c r="D2719" s="10">
        <v>112.26089</v>
      </c>
      <c r="E2719" s="28"/>
    </row>
    <row r="2720" spans="2:5" ht="15" x14ac:dyDescent="0.2">
      <c r="B2720" s="8"/>
      <c r="C2720" s="13" t="s">
        <v>26</v>
      </c>
      <c r="D2720" s="18">
        <v>80.960449999999994</v>
      </c>
      <c r="E2720" s="28"/>
    </row>
    <row r="2721" spans="2:5" ht="15" x14ac:dyDescent="0.2">
      <c r="B2721" s="8"/>
      <c r="C2721" s="25" t="s">
        <v>10</v>
      </c>
      <c r="D2721" s="17">
        <v>80.960449999999994</v>
      </c>
      <c r="E2721" s="28"/>
    </row>
    <row r="2722" spans="2:5" ht="15" x14ac:dyDescent="0.2">
      <c r="B2722" s="8"/>
      <c r="C2722" s="27" t="s">
        <v>28</v>
      </c>
      <c r="D2722" s="23">
        <v>31.300439999999998</v>
      </c>
      <c r="E2722" s="28"/>
    </row>
    <row r="2723" spans="2:5" ht="15" x14ac:dyDescent="0.2">
      <c r="B2723" s="8"/>
      <c r="C2723" s="27" t="s">
        <v>29</v>
      </c>
      <c r="D2723" s="23">
        <v>11.9651</v>
      </c>
      <c r="E2723" s="28"/>
    </row>
    <row r="2724" spans="2:5" ht="15" x14ac:dyDescent="0.2">
      <c r="B2724" s="8"/>
      <c r="C2724" s="27" t="s">
        <v>30</v>
      </c>
      <c r="D2724" s="23">
        <v>43.265540000000001</v>
      </c>
      <c r="E2724" s="28"/>
    </row>
    <row r="2725" spans="2:5" ht="15" x14ac:dyDescent="0.2">
      <c r="B2725" s="8"/>
      <c r="C2725" s="13" t="s">
        <v>32</v>
      </c>
      <c r="D2725" s="7">
        <v>154</v>
      </c>
      <c r="E2725" s="28"/>
    </row>
    <row r="2726" spans="2:5" ht="15" x14ac:dyDescent="0.2">
      <c r="B2726" s="8"/>
      <c r="C2726" s="15" t="s">
        <v>33</v>
      </c>
      <c r="D2726" s="7">
        <v>95</v>
      </c>
      <c r="E2726" s="28"/>
    </row>
    <row r="2727" spans="2:5" ht="15" x14ac:dyDescent="0.2">
      <c r="B2727" s="8"/>
      <c r="C2727" s="15" t="s">
        <v>34</v>
      </c>
      <c r="D2727" s="7">
        <v>59</v>
      </c>
      <c r="E2727" s="28"/>
    </row>
    <row r="2728" spans="2:5" ht="15" x14ac:dyDescent="0.2">
      <c r="B2728" s="8"/>
      <c r="C2728" s="224" t="s">
        <v>189</v>
      </c>
      <c r="D2728" s="225"/>
      <c r="E2728" s="28"/>
    </row>
    <row r="2729" spans="2:5" ht="15" x14ac:dyDescent="0.2">
      <c r="B2729" s="8"/>
      <c r="C2729" s="9" t="s">
        <v>0</v>
      </c>
      <c r="D2729" s="10">
        <v>38.966000000000001</v>
      </c>
      <c r="E2729" s="28"/>
    </row>
    <row r="2730" spans="2:5" ht="15" x14ac:dyDescent="0.2">
      <c r="B2730" s="8"/>
      <c r="C2730" s="11" t="s">
        <v>3</v>
      </c>
      <c r="D2730" s="10">
        <v>38.966000000000001</v>
      </c>
      <c r="E2730" s="28"/>
    </row>
    <row r="2731" spans="2:5" ht="15" x14ac:dyDescent="0.2">
      <c r="B2731" s="8"/>
      <c r="C2731" s="16" t="s">
        <v>10</v>
      </c>
      <c r="D2731" s="17">
        <v>11.218489999999999</v>
      </c>
      <c r="E2731" s="28"/>
    </row>
    <row r="2732" spans="2:5" ht="15" x14ac:dyDescent="0.2">
      <c r="B2732" s="8"/>
      <c r="C2732" s="19" t="s">
        <v>12</v>
      </c>
      <c r="D2732" s="18">
        <v>11.218489999999999</v>
      </c>
      <c r="E2732" s="28"/>
    </row>
    <row r="2733" spans="2:5" ht="15" x14ac:dyDescent="0.2">
      <c r="B2733" s="8"/>
      <c r="C2733" s="13" t="s">
        <v>24</v>
      </c>
      <c r="D2733" s="18">
        <v>38.966000000000001</v>
      </c>
      <c r="E2733" s="28"/>
    </row>
    <row r="2734" spans="2:5" ht="15" x14ac:dyDescent="0.2">
      <c r="B2734" s="8"/>
      <c r="C2734" s="20" t="s">
        <v>0</v>
      </c>
      <c r="D2734" s="10">
        <v>38.966000000000001</v>
      </c>
      <c r="E2734" s="28"/>
    </row>
    <row r="2735" spans="2:5" ht="15" x14ac:dyDescent="0.2">
      <c r="B2735" s="8"/>
      <c r="C2735" s="13" t="s">
        <v>26</v>
      </c>
      <c r="D2735" s="18">
        <v>11.218489999999999</v>
      </c>
      <c r="E2735" s="28"/>
    </row>
    <row r="2736" spans="2:5" ht="15" x14ac:dyDescent="0.2">
      <c r="B2736" s="8"/>
      <c r="C2736" s="25" t="s">
        <v>10</v>
      </c>
      <c r="D2736" s="17">
        <v>11.218489999999999</v>
      </c>
      <c r="E2736" s="28"/>
    </row>
    <row r="2737" spans="2:5" ht="15" x14ac:dyDescent="0.2">
      <c r="B2737" s="8"/>
      <c r="C2737" s="27" t="s">
        <v>28</v>
      </c>
      <c r="D2737" s="23">
        <v>27.747509999999998</v>
      </c>
      <c r="E2737" s="28"/>
    </row>
    <row r="2738" spans="2:5" ht="15" x14ac:dyDescent="0.2">
      <c r="B2738" s="8"/>
      <c r="C2738" s="27" t="s">
        <v>29</v>
      </c>
      <c r="D2738" s="23">
        <v>30.810279999999999</v>
      </c>
      <c r="E2738" s="28"/>
    </row>
    <row r="2739" spans="2:5" ht="15" x14ac:dyDescent="0.2">
      <c r="B2739" s="8"/>
      <c r="C2739" s="27" t="s">
        <v>30</v>
      </c>
      <c r="D2739" s="23">
        <v>58.557789999999997</v>
      </c>
      <c r="E2739" s="28"/>
    </row>
    <row r="2740" spans="2:5" ht="15" x14ac:dyDescent="0.2">
      <c r="B2740" s="8"/>
      <c r="C2740" s="13" t="s">
        <v>32</v>
      </c>
      <c r="D2740" s="7">
        <v>34</v>
      </c>
      <c r="E2740" s="28"/>
    </row>
    <row r="2741" spans="2:5" ht="15" x14ac:dyDescent="0.2">
      <c r="B2741" s="8"/>
      <c r="C2741" s="15" t="s">
        <v>33</v>
      </c>
      <c r="D2741" s="7">
        <v>19</v>
      </c>
      <c r="E2741" s="28"/>
    </row>
    <row r="2742" spans="2:5" ht="15" x14ac:dyDescent="0.2">
      <c r="B2742" s="8"/>
      <c r="C2742" s="15" t="s">
        <v>34</v>
      </c>
      <c r="D2742" s="7">
        <v>15</v>
      </c>
      <c r="E2742" s="28"/>
    </row>
    <row r="2743" spans="2:5" ht="15" x14ac:dyDescent="0.2">
      <c r="B2743" s="8"/>
      <c r="C2743" s="224" t="s">
        <v>190</v>
      </c>
      <c r="D2743" s="225"/>
      <c r="E2743" s="28"/>
    </row>
    <row r="2744" spans="2:5" ht="15" x14ac:dyDescent="0.2">
      <c r="B2744" s="8"/>
      <c r="C2744" s="9" t="s">
        <v>0</v>
      </c>
      <c r="D2744" s="10">
        <v>2.4973000000000001</v>
      </c>
      <c r="E2744" s="28"/>
    </row>
    <row r="2745" spans="2:5" ht="15" x14ac:dyDescent="0.2">
      <c r="B2745" s="8"/>
      <c r="C2745" s="11" t="s">
        <v>3</v>
      </c>
      <c r="D2745" s="10">
        <v>2.4973000000000001</v>
      </c>
      <c r="E2745" s="28"/>
    </row>
    <row r="2746" spans="2:5" ht="15" x14ac:dyDescent="0.2">
      <c r="B2746" s="8"/>
      <c r="C2746" s="16" t="s">
        <v>10</v>
      </c>
      <c r="D2746" s="17">
        <v>29.432789999999997</v>
      </c>
      <c r="E2746" s="28"/>
    </row>
    <row r="2747" spans="2:5" ht="15" x14ac:dyDescent="0.2">
      <c r="B2747" s="8"/>
      <c r="C2747" s="19" t="s">
        <v>12</v>
      </c>
      <c r="D2747" s="18">
        <v>14.193539999999999</v>
      </c>
      <c r="E2747" s="28"/>
    </row>
    <row r="2748" spans="2:5" ht="15" x14ac:dyDescent="0.2">
      <c r="B2748" s="8"/>
      <c r="C2748" s="19" t="s">
        <v>16</v>
      </c>
      <c r="D2748" s="18">
        <v>15.23925</v>
      </c>
      <c r="E2748" s="28"/>
    </row>
    <row r="2749" spans="2:5" ht="15" x14ac:dyDescent="0.2">
      <c r="B2749" s="8"/>
      <c r="C2749" s="24" t="s">
        <v>17</v>
      </c>
      <c r="D2749" s="17">
        <v>0.83</v>
      </c>
      <c r="E2749" s="28"/>
    </row>
    <row r="2750" spans="2:5" ht="15" x14ac:dyDescent="0.2">
      <c r="B2750" s="8"/>
      <c r="C2750" s="13" t="s">
        <v>24</v>
      </c>
      <c r="D2750" s="18">
        <v>2.4973000000000001</v>
      </c>
      <c r="E2750" s="28"/>
    </row>
    <row r="2751" spans="2:5" ht="15" x14ac:dyDescent="0.2">
      <c r="B2751" s="8"/>
      <c r="C2751" s="20" t="s">
        <v>0</v>
      </c>
      <c r="D2751" s="10">
        <v>2.4973000000000001</v>
      </c>
      <c r="E2751" s="28"/>
    </row>
    <row r="2752" spans="2:5" ht="15" x14ac:dyDescent="0.2">
      <c r="B2752" s="8"/>
      <c r="C2752" s="13" t="s">
        <v>26</v>
      </c>
      <c r="D2752" s="18">
        <v>30.262789999999999</v>
      </c>
      <c r="E2752" s="28"/>
    </row>
    <row r="2753" spans="2:5" ht="15" x14ac:dyDescent="0.2">
      <c r="B2753" s="8"/>
      <c r="C2753" s="25" t="s">
        <v>10</v>
      </c>
      <c r="D2753" s="17">
        <v>29.432790000000001</v>
      </c>
      <c r="E2753" s="28"/>
    </row>
    <row r="2754" spans="2:5" ht="15" x14ac:dyDescent="0.2">
      <c r="B2754" s="8"/>
      <c r="C2754" s="25" t="s">
        <v>17</v>
      </c>
      <c r="D2754" s="17">
        <v>0.83</v>
      </c>
      <c r="E2754" s="28"/>
    </row>
    <row r="2755" spans="2:5" ht="15" x14ac:dyDescent="0.2">
      <c r="B2755" s="8"/>
      <c r="C2755" s="27" t="s">
        <v>28</v>
      </c>
      <c r="D2755" s="23">
        <v>-27.76549</v>
      </c>
      <c r="E2755" s="28"/>
    </row>
    <row r="2756" spans="2:5" ht="15" x14ac:dyDescent="0.2">
      <c r="B2756" s="8"/>
      <c r="C2756" s="27" t="s">
        <v>29</v>
      </c>
      <c r="D2756" s="23">
        <v>36.977640000000001</v>
      </c>
      <c r="E2756" s="28"/>
    </row>
    <row r="2757" spans="2:5" ht="15" x14ac:dyDescent="0.2">
      <c r="B2757" s="8"/>
      <c r="C2757" s="27" t="s">
        <v>30</v>
      </c>
      <c r="D2757" s="23">
        <v>9.2121499999999994</v>
      </c>
      <c r="E2757" s="28"/>
    </row>
    <row r="2758" spans="2:5" ht="15" x14ac:dyDescent="0.2">
      <c r="B2758" s="8"/>
      <c r="C2758" s="13" t="s">
        <v>32</v>
      </c>
      <c r="D2758" s="7">
        <v>53</v>
      </c>
      <c r="E2758" s="28"/>
    </row>
    <row r="2759" spans="2:5" ht="15" x14ac:dyDescent="0.2">
      <c r="B2759" s="8"/>
      <c r="C2759" s="15" t="s">
        <v>33</v>
      </c>
      <c r="D2759" s="7">
        <v>50</v>
      </c>
      <c r="E2759" s="28"/>
    </row>
    <row r="2760" spans="2:5" ht="15" x14ac:dyDescent="0.2">
      <c r="B2760" s="8"/>
      <c r="C2760" s="15" t="s">
        <v>34</v>
      </c>
      <c r="D2760" s="7">
        <v>3</v>
      </c>
      <c r="E2760" s="28"/>
    </row>
    <row r="2761" spans="2:5" ht="15" x14ac:dyDescent="0.2">
      <c r="B2761" s="8"/>
      <c r="C2761" s="224" t="s">
        <v>191</v>
      </c>
      <c r="D2761" s="225"/>
      <c r="E2761" s="28"/>
    </row>
    <row r="2762" spans="2:5" ht="15" x14ac:dyDescent="0.2">
      <c r="B2762" s="8"/>
      <c r="C2762" s="9" t="s">
        <v>0</v>
      </c>
      <c r="D2762" s="10">
        <v>1.3860000000000001E-2</v>
      </c>
      <c r="E2762" s="28"/>
    </row>
    <row r="2763" spans="2:5" ht="15" x14ac:dyDescent="0.2">
      <c r="B2763" s="8"/>
      <c r="C2763" s="11" t="s">
        <v>3</v>
      </c>
      <c r="D2763" s="10">
        <v>1.3860000000000001E-2</v>
      </c>
      <c r="E2763" s="28"/>
    </row>
    <row r="2764" spans="2:5" ht="15" x14ac:dyDescent="0.2">
      <c r="B2764" s="8"/>
      <c r="C2764" s="16" t="s">
        <v>10</v>
      </c>
      <c r="D2764" s="17">
        <v>1.6675</v>
      </c>
      <c r="E2764" s="28"/>
    </row>
    <row r="2765" spans="2:5" ht="15" x14ac:dyDescent="0.2">
      <c r="B2765" s="8"/>
      <c r="C2765" s="19" t="s">
        <v>12</v>
      </c>
      <c r="D2765" s="18">
        <v>1.6675</v>
      </c>
      <c r="E2765" s="28"/>
    </row>
    <row r="2766" spans="2:5" ht="15" x14ac:dyDescent="0.2">
      <c r="B2766" s="8"/>
      <c r="C2766" s="13" t="s">
        <v>24</v>
      </c>
      <c r="D2766" s="18">
        <v>1.3860000000000001E-2</v>
      </c>
      <c r="E2766" s="28"/>
    </row>
    <row r="2767" spans="2:5" ht="15" x14ac:dyDescent="0.2">
      <c r="B2767" s="8"/>
      <c r="C2767" s="20" t="s">
        <v>0</v>
      </c>
      <c r="D2767" s="10">
        <v>1.3860000000000001E-2</v>
      </c>
      <c r="E2767" s="28"/>
    </row>
    <row r="2768" spans="2:5" ht="15" x14ac:dyDescent="0.2">
      <c r="B2768" s="8"/>
      <c r="C2768" s="13" t="s">
        <v>26</v>
      </c>
      <c r="D2768" s="18">
        <v>1.6675</v>
      </c>
      <c r="E2768" s="28"/>
    </row>
    <row r="2769" spans="2:5" ht="15" x14ac:dyDescent="0.2">
      <c r="B2769" s="8"/>
      <c r="C2769" s="25" t="s">
        <v>10</v>
      </c>
      <c r="D2769" s="17">
        <v>1.6675</v>
      </c>
      <c r="E2769" s="28"/>
    </row>
    <row r="2770" spans="2:5" ht="15" x14ac:dyDescent="0.2">
      <c r="B2770" s="8"/>
      <c r="C2770" s="27" t="s">
        <v>28</v>
      </c>
      <c r="D2770" s="23">
        <v>-1.65364</v>
      </c>
      <c r="E2770" s="28"/>
    </row>
    <row r="2771" spans="2:5" ht="15" x14ac:dyDescent="0.2">
      <c r="B2771" s="8"/>
      <c r="C2771" s="27" t="s">
        <v>29</v>
      </c>
      <c r="D2771" s="23">
        <v>111.38809000000001</v>
      </c>
      <c r="E2771" s="28"/>
    </row>
    <row r="2772" spans="2:5" ht="15" x14ac:dyDescent="0.2">
      <c r="B2772" s="8"/>
      <c r="C2772" s="27" t="s">
        <v>30</v>
      </c>
      <c r="D2772" s="23">
        <v>109.73445</v>
      </c>
      <c r="E2772" s="28"/>
    </row>
    <row r="2773" spans="2:5" ht="15" x14ac:dyDescent="0.2">
      <c r="B2773" s="8"/>
      <c r="C2773" s="13" t="s">
        <v>32</v>
      </c>
      <c r="D2773" s="7">
        <v>9</v>
      </c>
      <c r="E2773" s="28"/>
    </row>
    <row r="2774" spans="2:5" ht="15" x14ac:dyDescent="0.2">
      <c r="B2774" s="8"/>
      <c r="C2774" s="15" t="s">
        <v>33</v>
      </c>
      <c r="D2774" s="7">
        <v>9</v>
      </c>
      <c r="E2774" s="28"/>
    </row>
    <row r="2775" spans="2:5" ht="15" x14ac:dyDescent="0.2">
      <c r="B2775" s="8"/>
      <c r="C2775" s="224" t="s">
        <v>192</v>
      </c>
      <c r="D2775" s="225"/>
      <c r="E2775" s="28"/>
    </row>
    <row r="2776" spans="2:5" ht="15" x14ac:dyDescent="0.2">
      <c r="B2776" s="8"/>
      <c r="C2776" s="9" t="s">
        <v>0</v>
      </c>
      <c r="D2776" s="10">
        <v>21.56</v>
      </c>
      <c r="E2776" s="28"/>
    </row>
    <row r="2777" spans="2:5" ht="15" x14ac:dyDescent="0.2">
      <c r="B2777" s="8"/>
      <c r="C2777" s="11" t="s">
        <v>2</v>
      </c>
      <c r="D2777" s="10">
        <v>20</v>
      </c>
      <c r="E2777" s="28"/>
    </row>
    <row r="2778" spans="2:5" ht="15" x14ac:dyDescent="0.2">
      <c r="B2778" s="8"/>
      <c r="C2778" s="11" t="s">
        <v>3</v>
      </c>
      <c r="D2778" s="10">
        <v>1.56</v>
      </c>
      <c r="E2778" s="28"/>
    </row>
    <row r="2779" spans="2:5" ht="15" x14ac:dyDescent="0.2">
      <c r="B2779" s="8"/>
      <c r="C2779" s="16" t="s">
        <v>10</v>
      </c>
      <c r="D2779" s="17">
        <v>20.390339999999998</v>
      </c>
      <c r="E2779" s="28"/>
    </row>
    <row r="2780" spans="2:5" ht="15" x14ac:dyDescent="0.2">
      <c r="B2780" s="8"/>
      <c r="C2780" s="19" t="s">
        <v>12</v>
      </c>
      <c r="D2780" s="18">
        <v>20</v>
      </c>
      <c r="E2780" s="28"/>
    </row>
    <row r="2781" spans="2:5" ht="15" x14ac:dyDescent="0.2">
      <c r="B2781" s="8"/>
      <c r="C2781" s="19" t="s">
        <v>16</v>
      </c>
      <c r="D2781" s="18">
        <v>0.39034000000000002</v>
      </c>
      <c r="E2781" s="28"/>
    </row>
    <row r="2782" spans="2:5" ht="15" x14ac:dyDescent="0.2">
      <c r="B2782" s="8"/>
      <c r="C2782" s="13" t="s">
        <v>24</v>
      </c>
      <c r="D2782" s="18">
        <v>21.56</v>
      </c>
      <c r="E2782" s="28"/>
    </row>
    <row r="2783" spans="2:5" ht="15" x14ac:dyDescent="0.2">
      <c r="B2783" s="8"/>
      <c r="C2783" s="20" t="s">
        <v>0</v>
      </c>
      <c r="D2783" s="10">
        <v>21.56</v>
      </c>
      <c r="E2783" s="28"/>
    </row>
    <row r="2784" spans="2:5" ht="15" x14ac:dyDescent="0.2">
      <c r="B2784" s="8"/>
      <c r="C2784" s="13" t="s">
        <v>26</v>
      </c>
      <c r="D2784" s="18">
        <v>20.390339999999998</v>
      </c>
      <c r="E2784" s="28"/>
    </row>
    <row r="2785" spans="2:5" ht="15" x14ac:dyDescent="0.2">
      <c r="B2785" s="8"/>
      <c r="C2785" s="25" t="s">
        <v>10</v>
      </c>
      <c r="D2785" s="17">
        <v>20.390339999999998</v>
      </c>
      <c r="E2785" s="28"/>
    </row>
    <row r="2786" spans="2:5" ht="15" x14ac:dyDescent="0.2">
      <c r="B2786" s="8"/>
      <c r="C2786" s="27" t="s">
        <v>28</v>
      </c>
      <c r="D2786" s="23">
        <v>1.1696599999999999</v>
      </c>
      <c r="E2786" s="28"/>
    </row>
    <row r="2787" spans="2:5" ht="15" x14ac:dyDescent="0.2">
      <c r="B2787" s="8"/>
      <c r="C2787" s="27" t="s">
        <v>29</v>
      </c>
      <c r="D2787" s="23">
        <v>1.14419</v>
      </c>
      <c r="E2787" s="28"/>
    </row>
    <row r="2788" spans="2:5" ht="15" x14ac:dyDescent="0.2">
      <c r="B2788" s="8"/>
      <c r="C2788" s="27" t="s">
        <v>30</v>
      </c>
      <c r="D2788" s="23">
        <v>2.31385</v>
      </c>
      <c r="E2788" s="28"/>
    </row>
    <row r="2789" spans="2:5" ht="15" x14ac:dyDescent="0.2">
      <c r="B2789" s="8"/>
      <c r="C2789" s="13" t="s">
        <v>32</v>
      </c>
      <c r="D2789" s="7">
        <v>25</v>
      </c>
      <c r="E2789" s="28"/>
    </row>
    <row r="2790" spans="2:5" ht="15" x14ac:dyDescent="0.2">
      <c r="B2790" s="8"/>
      <c r="C2790" s="15" t="s">
        <v>33</v>
      </c>
      <c r="D2790" s="7">
        <v>24</v>
      </c>
      <c r="E2790" s="28"/>
    </row>
    <row r="2791" spans="2:5" ht="15" x14ac:dyDescent="0.2">
      <c r="B2791" s="8"/>
      <c r="C2791" s="15" t="s">
        <v>34</v>
      </c>
      <c r="D2791" s="7">
        <v>1</v>
      </c>
      <c r="E2791" s="28"/>
    </row>
    <row r="2792" spans="2:5" ht="15" x14ac:dyDescent="0.2">
      <c r="B2792" s="8"/>
      <c r="C2792" s="224" t="s">
        <v>193</v>
      </c>
      <c r="D2792" s="225"/>
      <c r="E2792" s="28"/>
    </row>
    <row r="2793" spans="2:5" ht="15" x14ac:dyDescent="0.2">
      <c r="B2793" s="8"/>
      <c r="C2793" s="9" t="s">
        <v>0</v>
      </c>
      <c r="D2793" s="10">
        <v>8.36</v>
      </c>
      <c r="E2793" s="28"/>
    </row>
    <row r="2794" spans="2:5" ht="15" x14ac:dyDescent="0.2">
      <c r="B2794" s="8"/>
      <c r="C2794" s="11" t="s">
        <v>3</v>
      </c>
      <c r="D2794" s="10">
        <v>8.36</v>
      </c>
      <c r="E2794" s="28"/>
    </row>
    <row r="2795" spans="2:5" ht="15" x14ac:dyDescent="0.2">
      <c r="B2795" s="8"/>
      <c r="C2795" s="16" t="s">
        <v>10</v>
      </c>
      <c r="D2795" s="17">
        <v>6.9603999999999999</v>
      </c>
      <c r="E2795" s="28"/>
    </row>
    <row r="2796" spans="2:5" ht="15" x14ac:dyDescent="0.2">
      <c r="B2796" s="8"/>
      <c r="C2796" s="19" t="s">
        <v>12</v>
      </c>
      <c r="D2796" s="18">
        <v>6.9603999999999999</v>
      </c>
      <c r="E2796" s="28"/>
    </row>
    <row r="2797" spans="2:5" ht="15" x14ac:dyDescent="0.2">
      <c r="B2797" s="8"/>
      <c r="C2797" s="13" t="s">
        <v>24</v>
      </c>
      <c r="D2797" s="18">
        <v>8.36</v>
      </c>
      <c r="E2797" s="28"/>
    </row>
    <row r="2798" spans="2:5" ht="15" x14ac:dyDescent="0.2">
      <c r="B2798" s="8"/>
      <c r="C2798" s="20" t="s">
        <v>0</v>
      </c>
      <c r="D2798" s="10">
        <v>8.36</v>
      </c>
      <c r="E2798" s="28"/>
    </row>
    <row r="2799" spans="2:5" ht="15" x14ac:dyDescent="0.2">
      <c r="B2799" s="8"/>
      <c r="C2799" s="13" t="s">
        <v>26</v>
      </c>
      <c r="D2799" s="18">
        <v>6.9603999999999999</v>
      </c>
      <c r="E2799" s="28"/>
    </row>
    <row r="2800" spans="2:5" ht="15" x14ac:dyDescent="0.2">
      <c r="B2800" s="8"/>
      <c r="C2800" s="25" t="s">
        <v>10</v>
      </c>
      <c r="D2800" s="17">
        <v>6.9603999999999999</v>
      </c>
      <c r="E2800" s="28"/>
    </row>
    <row r="2801" spans="2:5" ht="15" x14ac:dyDescent="0.2">
      <c r="B2801" s="8"/>
      <c r="C2801" s="27" t="s">
        <v>28</v>
      </c>
      <c r="D2801" s="23">
        <v>1.3996</v>
      </c>
      <c r="E2801" s="28"/>
    </row>
    <row r="2802" spans="2:5" ht="15" x14ac:dyDescent="0.2">
      <c r="B2802" s="8"/>
      <c r="C2802" s="27" t="s">
        <v>29</v>
      </c>
      <c r="D2802" s="23">
        <v>9.1745000000000001</v>
      </c>
      <c r="E2802" s="28"/>
    </row>
    <row r="2803" spans="2:5" ht="15" x14ac:dyDescent="0.2">
      <c r="B2803" s="8"/>
      <c r="C2803" s="27" t="s">
        <v>30</v>
      </c>
      <c r="D2803" s="23">
        <v>10.5741</v>
      </c>
      <c r="E2803" s="28"/>
    </row>
    <row r="2804" spans="2:5" ht="15" x14ac:dyDescent="0.2">
      <c r="B2804" s="8"/>
      <c r="C2804" s="13" t="s">
        <v>32</v>
      </c>
      <c r="D2804" s="7">
        <v>61</v>
      </c>
      <c r="E2804" s="28"/>
    </row>
    <row r="2805" spans="2:5" ht="15" x14ac:dyDescent="0.2">
      <c r="B2805" s="8"/>
      <c r="C2805" s="15" t="s">
        <v>33</v>
      </c>
      <c r="D2805" s="7">
        <v>60</v>
      </c>
      <c r="E2805" s="28"/>
    </row>
    <row r="2806" spans="2:5" ht="15" x14ac:dyDescent="0.2">
      <c r="B2806" s="8"/>
      <c r="C2806" s="15" t="s">
        <v>34</v>
      </c>
      <c r="D2806" s="7">
        <v>1</v>
      </c>
      <c r="E2806" s="28"/>
    </row>
    <row r="2807" spans="2:5" ht="15" x14ac:dyDescent="0.2">
      <c r="B2807" s="8"/>
      <c r="C2807" s="224" t="s">
        <v>194</v>
      </c>
      <c r="D2807" s="225"/>
      <c r="E2807" s="28"/>
    </row>
    <row r="2808" spans="2:5" ht="15" x14ac:dyDescent="0.2">
      <c r="B2808" s="8"/>
      <c r="C2808" s="9" t="s">
        <v>0</v>
      </c>
      <c r="D2808" s="10">
        <v>0.16800000000000001</v>
      </c>
      <c r="E2808" s="28"/>
    </row>
    <row r="2809" spans="2:5" ht="15" x14ac:dyDescent="0.2">
      <c r="B2809" s="8"/>
      <c r="C2809" s="11" t="s">
        <v>3</v>
      </c>
      <c r="D2809" s="10">
        <v>0.16800000000000001</v>
      </c>
      <c r="E2809" s="28"/>
    </row>
    <row r="2810" spans="2:5" ht="15" x14ac:dyDescent="0.2">
      <c r="B2810" s="8"/>
      <c r="C2810" s="16" t="s">
        <v>10</v>
      </c>
      <c r="D2810" s="17">
        <v>8.3059999999999995E-2</v>
      </c>
      <c r="E2810" s="28"/>
    </row>
    <row r="2811" spans="2:5" ht="15" x14ac:dyDescent="0.2">
      <c r="B2811" s="8"/>
      <c r="C2811" s="19" t="s">
        <v>12</v>
      </c>
      <c r="D2811" s="18">
        <v>3.3059999999999999E-2</v>
      </c>
      <c r="E2811" s="28"/>
    </row>
    <row r="2812" spans="2:5" ht="15" x14ac:dyDescent="0.2">
      <c r="B2812" s="8"/>
      <c r="C2812" s="19" t="s">
        <v>16</v>
      </c>
      <c r="D2812" s="18">
        <v>0.05</v>
      </c>
      <c r="E2812" s="28"/>
    </row>
    <row r="2813" spans="2:5" ht="15" x14ac:dyDescent="0.2">
      <c r="B2813" s="8"/>
      <c r="C2813" s="13" t="s">
        <v>24</v>
      </c>
      <c r="D2813" s="18">
        <v>0.16800000000000001</v>
      </c>
      <c r="E2813" s="28"/>
    </row>
    <row r="2814" spans="2:5" ht="15" x14ac:dyDescent="0.2">
      <c r="B2814" s="8"/>
      <c r="C2814" s="20" t="s">
        <v>0</v>
      </c>
      <c r="D2814" s="10">
        <v>0.16800000000000001</v>
      </c>
      <c r="E2814" s="28"/>
    </row>
    <row r="2815" spans="2:5" ht="15" x14ac:dyDescent="0.2">
      <c r="B2815" s="8"/>
      <c r="C2815" s="13" t="s">
        <v>26</v>
      </c>
      <c r="D2815" s="18">
        <v>8.3059999999999995E-2</v>
      </c>
      <c r="E2815" s="28"/>
    </row>
    <row r="2816" spans="2:5" ht="15" x14ac:dyDescent="0.2">
      <c r="B2816" s="8"/>
      <c r="C2816" s="25" t="s">
        <v>10</v>
      </c>
      <c r="D2816" s="17">
        <v>8.3059999999999995E-2</v>
      </c>
      <c r="E2816" s="28"/>
    </row>
    <row r="2817" spans="2:5" ht="15" x14ac:dyDescent="0.2">
      <c r="B2817" s="8"/>
      <c r="C2817" s="27" t="s">
        <v>28</v>
      </c>
      <c r="D2817" s="23">
        <v>8.4940000000000002E-2</v>
      </c>
      <c r="E2817" s="28"/>
    </row>
    <row r="2818" spans="2:5" ht="15" x14ac:dyDescent="0.2">
      <c r="B2818" s="8"/>
      <c r="C2818" s="27" t="s">
        <v>29</v>
      </c>
      <c r="D2818" s="23">
        <v>6.7400000000000002E-2</v>
      </c>
      <c r="E2818" s="28"/>
    </row>
    <row r="2819" spans="2:5" ht="15" x14ac:dyDescent="0.2">
      <c r="B2819" s="8"/>
      <c r="C2819" s="27" t="s">
        <v>30</v>
      </c>
      <c r="D2819" s="23">
        <v>0.15234</v>
      </c>
      <c r="E2819" s="28"/>
    </row>
    <row r="2820" spans="2:5" ht="15" x14ac:dyDescent="0.2">
      <c r="B2820" s="8"/>
      <c r="C2820" s="13" t="s">
        <v>32</v>
      </c>
      <c r="D2820" s="7">
        <v>12</v>
      </c>
      <c r="E2820" s="28"/>
    </row>
    <row r="2821" spans="2:5" ht="15" x14ac:dyDescent="0.2">
      <c r="B2821" s="8"/>
      <c r="C2821" s="15" t="s">
        <v>33</v>
      </c>
      <c r="D2821" s="7">
        <v>7</v>
      </c>
      <c r="E2821" s="28"/>
    </row>
    <row r="2822" spans="2:5" ht="15" x14ac:dyDescent="0.2">
      <c r="B2822" s="8"/>
      <c r="C2822" s="15" t="s">
        <v>34</v>
      </c>
      <c r="D2822" s="7">
        <v>5</v>
      </c>
      <c r="E2822" s="28"/>
    </row>
    <row r="2823" spans="2:5" ht="15" x14ac:dyDescent="0.2">
      <c r="B2823" s="8"/>
      <c r="C2823" s="224" t="s">
        <v>196</v>
      </c>
      <c r="D2823" s="225"/>
      <c r="E2823" s="28"/>
    </row>
    <row r="2824" spans="2:5" ht="15" x14ac:dyDescent="0.2">
      <c r="B2824" s="8"/>
      <c r="C2824" s="9" t="s">
        <v>0</v>
      </c>
      <c r="D2824" s="10">
        <v>71.704599999999999</v>
      </c>
      <c r="E2824" s="28"/>
    </row>
    <row r="2825" spans="2:5" ht="15" x14ac:dyDescent="0.2">
      <c r="B2825" s="8"/>
      <c r="C2825" s="11" t="s">
        <v>2</v>
      </c>
      <c r="D2825" s="10">
        <v>66.2</v>
      </c>
      <c r="E2825" s="28"/>
    </row>
    <row r="2826" spans="2:5" ht="15" x14ac:dyDescent="0.2">
      <c r="B2826" s="8"/>
      <c r="C2826" s="11" t="s">
        <v>3</v>
      </c>
      <c r="D2826" s="10">
        <v>5.5045999999999999</v>
      </c>
      <c r="E2826" s="28"/>
    </row>
    <row r="2827" spans="2:5" ht="15" x14ac:dyDescent="0.2">
      <c r="B2827" s="8"/>
      <c r="C2827" s="16" t="s">
        <v>10</v>
      </c>
      <c r="D2827" s="17">
        <v>47.35765</v>
      </c>
      <c r="E2827" s="28"/>
    </row>
    <row r="2828" spans="2:5" ht="15" x14ac:dyDescent="0.2">
      <c r="B2828" s="8"/>
      <c r="C2828" s="19" t="s">
        <v>11</v>
      </c>
      <c r="D2828" s="18">
        <v>3.8450000000000002</v>
      </c>
      <c r="E2828" s="28"/>
    </row>
    <row r="2829" spans="2:5" ht="15" x14ac:dyDescent="0.2">
      <c r="B2829" s="8"/>
      <c r="C2829" s="19" t="s">
        <v>12</v>
      </c>
      <c r="D2829" s="18">
        <v>2.2026499999999998</v>
      </c>
      <c r="E2829" s="28"/>
    </row>
    <row r="2830" spans="2:5" ht="15" x14ac:dyDescent="0.2">
      <c r="B2830" s="8"/>
      <c r="C2830" s="19" t="s">
        <v>16</v>
      </c>
      <c r="D2830" s="18">
        <v>41.31</v>
      </c>
      <c r="E2830" s="28"/>
    </row>
    <row r="2831" spans="2:5" ht="15" x14ac:dyDescent="0.2">
      <c r="B2831" s="8"/>
      <c r="C2831" s="13" t="s">
        <v>24</v>
      </c>
      <c r="D2831" s="18">
        <v>71.704599999999999</v>
      </c>
      <c r="E2831" s="28"/>
    </row>
    <row r="2832" spans="2:5" ht="15" x14ac:dyDescent="0.2">
      <c r="B2832" s="8"/>
      <c r="C2832" s="20" t="s">
        <v>0</v>
      </c>
      <c r="D2832" s="10">
        <v>71.704599999999999</v>
      </c>
      <c r="E2832" s="28"/>
    </row>
    <row r="2833" spans="2:5" ht="15" x14ac:dyDescent="0.2">
      <c r="B2833" s="8"/>
      <c r="C2833" s="13" t="s">
        <v>26</v>
      </c>
      <c r="D2833" s="18">
        <v>47.35765</v>
      </c>
      <c r="E2833" s="28"/>
    </row>
    <row r="2834" spans="2:5" ht="15" x14ac:dyDescent="0.2">
      <c r="B2834" s="8"/>
      <c r="C2834" s="25" t="s">
        <v>10</v>
      </c>
      <c r="D2834" s="17">
        <v>47.35765</v>
      </c>
      <c r="E2834" s="28"/>
    </row>
    <row r="2835" spans="2:5" ht="15" x14ac:dyDescent="0.2">
      <c r="B2835" s="8"/>
      <c r="C2835" s="27" t="s">
        <v>28</v>
      </c>
      <c r="D2835" s="23">
        <v>24.34695</v>
      </c>
      <c r="E2835" s="28"/>
    </row>
    <row r="2836" spans="2:5" ht="15" x14ac:dyDescent="0.2">
      <c r="B2836" s="8"/>
      <c r="C2836" s="27" t="s">
        <v>29</v>
      </c>
      <c r="D2836" s="23">
        <v>129.33996999999999</v>
      </c>
      <c r="E2836" s="28"/>
    </row>
    <row r="2837" spans="2:5" ht="15" x14ac:dyDescent="0.2">
      <c r="B2837" s="8"/>
      <c r="C2837" s="27" t="s">
        <v>30</v>
      </c>
      <c r="D2837" s="23">
        <v>153.68691999999999</v>
      </c>
      <c r="E2837" s="28"/>
    </row>
    <row r="2838" spans="2:5" ht="15" x14ac:dyDescent="0.2">
      <c r="B2838" s="8"/>
      <c r="C2838" s="13" t="s">
        <v>32</v>
      </c>
      <c r="D2838" s="7">
        <v>73</v>
      </c>
      <c r="E2838" s="28"/>
    </row>
    <row r="2839" spans="2:5" ht="15" x14ac:dyDescent="0.2">
      <c r="B2839" s="8"/>
      <c r="C2839" s="15" t="s">
        <v>33</v>
      </c>
      <c r="D2839" s="7">
        <v>64</v>
      </c>
      <c r="E2839" s="28"/>
    </row>
    <row r="2840" spans="2:5" ht="15" x14ac:dyDescent="0.2">
      <c r="B2840" s="8"/>
      <c r="C2840" s="15" t="s">
        <v>34</v>
      </c>
      <c r="D2840" s="7">
        <v>9</v>
      </c>
      <c r="E2840" s="28"/>
    </row>
    <row r="2841" spans="2:5" ht="15" x14ac:dyDescent="0.2">
      <c r="B2841" s="8"/>
      <c r="C2841" s="224" t="s">
        <v>198</v>
      </c>
      <c r="D2841" s="225"/>
      <c r="E2841" s="28"/>
    </row>
    <row r="2842" spans="2:5" ht="15" x14ac:dyDescent="0.2">
      <c r="B2842" s="8"/>
      <c r="C2842" s="9" t="s">
        <v>0</v>
      </c>
      <c r="D2842" s="10">
        <v>8.3357700000000001</v>
      </c>
      <c r="E2842" s="28"/>
    </row>
    <row r="2843" spans="2:5" ht="15" x14ac:dyDescent="0.2">
      <c r="B2843" s="8"/>
      <c r="C2843" s="11" t="s">
        <v>3</v>
      </c>
      <c r="D2843" s="10">
        <v>8.3357700000000001</v>
      </c>
      <c r="E2843" s="28"/>
    </row>
    <row r="2844" spans="2:5" ht="15" x14ac:dyDescent="0.2">
      <c r="B2844" s="8"/>
      <c r="C2844" s="16" t="s">
        <v>10</v>
      </c>
      <c r="D2844" s="17">
        <v>29.90082</v>
      </c>
      <c r="E2844" s="28"/>
    </row>
    <row r="2845" spans="2:5" ht="15" x14ac:dyDescent="0.2">
      <c r="B2845" s="8"/>
      <c r="C2845" s="19" t="s">
        <v>12</v>
      </c>
      <c r="D2845" s="18">
        <v>15.2</v>
      </c>
      <c r="E2845" s="28"/>
    </row>
    <row r="2846" spans="2:5" ht="15" x14ac:dyDescent="0.2">
      <c r="B2846" s="8"/>
      <c r="C2846" s="19" t="s">
        <v>16</v>
      </c>
      <c r="D2846" s="18">
        <v>14.70082</v>
      </c>
      <c r="E2846" s="28"/>
    </row>
    <row r="2847" spans="2:5" ht="15" x14ac:dyDescent="0.2">
      <c r="B2847" s="8"/>
      <c r="C2847" s="13" t="s">
        <v>24</v>
      </c>
      <c r="D2847" s="18">
        <v>8.3357700000000001</v>
      </c>
      <c r="E2847" s="28"/>
    </row>
    <row r="2848" spans="2:5" ht="15" x14ac:dyDescent="0.2">
      <c r="B2848" s="8"/>
      <c r="C2848" s="20" t="s">
        <v>0</v>
      </c>
      <c r="D2848" s="10">
        <v>8.3357700000000001</v>
      </c>
      <c r="E2848" s="28"/>
    </row>
    <row r="2849" spans="2:5" ht="15" x14ac:dyDescent="0.2">
      <c r="B2849" s="8"/>
      <c r="C2849" s="13" t="s">
        <v>26</v>
      </c>
      <c r="D2849" s="18">
        <v>29.90082</v>
      </c>
      <c r="E2849" s="28"/>
    </row>
    <row r="2850" spans="2:5" ht="15" x14ac:dyDescent="0.2">
      <c r="B2850" s="8"/>
      <c r="C2850" s="25" t="s">
        <v>10</v>
      </c>
      <c r="D2850" s="17">
        <v>29.90082</v>
      </c>
      <c r="E2850" s="28"/>
    </row>
    <row r="2851" spans="2:5" ht="15" x14ac:dyDescent="0.2">
      <c r="B2851" s="8"/>
      <c r="C2851" s="27" t="s">
        <v>28</v>
      </c>
      <c r="D2851" s="23">
        <v>-21.565049999999999</v>
      </c>
      <c r="E2851" s="28"/>
    </row>
    <row r="2852" spans="2:5" ht="15" x14ac:dyDescent="0.2">
      <c r="B2852" s="8"/>
      <c r="C2852" s="27" t="s">
        <v>29</v>
      </c>
      <c r="D2852" s="23">
        <v>59.02402</v>
      </c>
      <c r="E2852" s="28"/>
    </row>
    <row r="2853" spans="2:5" ht="15" x14ac:dyDescent="0.2">
      <c r="B2853" s="8"/>
      <c r="C2853" s="27" t="s">
        <v>30</v>
      </c>
      <c r="D2853" s="23">
        <v>37.458970000000001</v>
      </c>
      <c r="E2853" s="28"/>
    </row>
    <row r="2854" spans="2:5" ht="15" x14ac:dyDescent="0.2">
      <c r="B2854" s="8"/>
      <c r="C2854" s="13" t="s">
        <v>32</v>
      </c>
      <c r="D2854" s="7">
        <v>102</v>
      </c>
      <c r="E2854" s="28"/>
    </row>
    <row r="2855" spans="2:5" ht="15" x14ac:dyDescent="0.2">
      <c r="B2855" s="8"/>
      <c r="C2855" s="15" t="s">
        <v>33</v>
      </c>
      <c r="D2855" s="7">
        <v>58</v>
      </c>
      <c r="E2855" s="28"/>
    </row>
    <row r="2856" spans="2:5" ht="15" x14ac:dyDescent="0.2">
      <c r="B2856" s="8"/>
      <c r="C2856" s="15" t="s">
        <v>34</v>
      </c>
      <c r="D2856" s="7">
        <v>44</v>
      </c>
      <c r="E2856" s="28"/>
    </row>
    <row r="2857" spans="2:5" ht="15" x14ac:dyDescent="0.2">
      <c r="B2857" s="8"/>
      <c r="C2857" s="224" t="s">
        <v>199</v>
      </c>
      <c r="D2857" s="225"/>
      <c r="E2857" s="28"/>
    </row>
    <row r="2858" spans="2:5" ht="15" x14ac:dyDescent="0.2">
      <c r="B2858" s="8"/>
      <c r="C2858" s="9" t="s">
        <v>0</v>
      </c>
      <c r="D2858" s="10">
        <v>0.80300000000000005</v>
      </c>
      <c r="E2858" s="28"/>
    </row>
    <row r="2859" spans="2:5" ht="15" x14ac:dyDescent="0.2">
      <c r="B2859" s="8"/>
      <c r="C2859" s="11" t="s">
        <v>3</v>
      </c>
      <c r="D2859" s="10">
        <v>0.80300000000000005</v>
      </c>
      <c r="E2859" s="28"/>
    </row>
    <row r="2860" spans="2:5" ht="15" x14ac:dyDescent="0.2">
      <c r="B2860" s="8"/>
      <c r="C2860" s="16" t="s">
        <v>10</v>
      </c>
      <c r="D2860" s="17">
        <v>2.4156900000000001</v>
      </c>
      <c r="E2860" s="28"/>
    </row>
    <row r="2861" spans="2:5" ht="15" x14ac:dyDescent="0.2">
      <c r="B2861" s="8"/>
      <c r="C2861" s="19" t="s">
        <v>12</v>
      </c>
      <c r="D2861" s="18">
        <v>2.4156900000000001</v>
      </c>
      <c r="E2861" s="28"/>
    </row>
    <row r="2862" spans="2:5" ht="15" x14ac:dyDescent="0.2">
      <c r="B2862" s="8"/>
      <c r="C2862" s="13" t="s">
        <v>24</v>
      </c>
      <c r="D2862" s="18">
        <v>0.80300000000000005</v>
      </c>
      <c r="E2862" s="28"/>
    </row>
    <row r="2863" spans="2:5" ht="15" x14ac:dyDescent="0.2">
      <c r="B2863" s="8"/>
      <c r="C2863" s="20" t="s">
        <v>0</v>
      </c>
      <c r="D2863" s="10">
        <v>0.80300000000000005</v>
      </c>
      <c r="E2863" s="28"/>
    </row>
    <row r="2864" spans="2:5" ht="15" x14ac:dyDescent="0.2">
      <c r="B2864" s="8"/>
      <c r="C2864" s="13" t="s">
        <v>26</v>
      </c>
      <c r="D2864" s="18">
        <v>2.4156900000000001</v>
      </c>
      <c r="E2864" s="28"/>
    </row>
    <row r="2865" spans="2:5" ht="15" x14ac:dyDescent="0.2">
      <c r="B2865" s="8"/>
      <c r="C2865" s="25" t="s">
        <v>10</v>
      </c>
      <c r="D2865" s="17">
        <v>2.4156900000000001</v>
      </c>
      <c r="E2865" s="28"/>
    </row>
    <row r="2866" spans="2:5" ht="15" x14ac:dyDescent="0.2">
      <c r="B2866" s="8"/>
      <c r="C2866" s="27" t="s">
        <v>28</v>
      </c>
      <c r="D2866" s="23">
        <v>-1.61269</v>
      </c>
      <c r="E2866" s="28"/>
    </row>
    <row r="2867" spans="2:5" ht="15" x14ac:dyDescent="0.2">
      <c r="B2867" s="8"/>
      <c r="C2867" s="27" t="s">
        <v>29</v>
      </c>
      <c r="D2867" s="23">
        <v>2.2211400000000001</v>
      </c>
      <c r="E2867" s="28"/>
    </row>
    <row r="2868" spans="2:5" ht="15" x14ac:dyDescent="0.2">
      <c r="B2868" s="8"/>
      <c r="C2868" s="27" t="s">
        <v>30</v>
      </c>
      <c r="D2868" s="23">
        <v>0.60845000000000005</v>
      </c>
      <c r="E2868" s="28"/>
    </row>
    <row r="2869" spans="2:5" ht="15" x14ac:dyDescent="0.2">
      <c r="B2869" s="8"/>
      <c r="C2869" s="13" t="s">
        <v>32</v>
      </c>
      <c r="D2869" s="7">
        <v>25</v>
      </c>
      <c r="E2869" s="28"/>
    </row>
    <row r="2870" spans="2:5" ht="15" x14ac:dyDescent="0.2">
      <c r="B2870" s="8"/>
      <c r="C2870" s="15" t="s">
        <v>33</v>
      </c>
      <c r="D2870" s="7">
        <v>19</v>
      </c>
      <c r="E2870" s="28"/>
    </row>
    <row r="2871" spans="2:5" ht="15" x14ac:dyDescent="0.2">
      <c r="B2871" s="8"/>
      <c r="C2871" s="15" t="s">
        <v>34</v>
      </c>
      <c r="D2871" s="7">
        <v>6</v>
      </c>
      <c r="E2871" s="28"/>
    </row>
    <row r="2872" spans="2:5" ht="15" x14ac:dyDescent="0.2">
      <c r="B2872" s="8"/>
      <c r="C2872" s="224" t="s">
        <v>200</v>
      </c>
      <c r="D2872" s="225"/>
      <c r="E2872" s="28"/>
    </row>
    <row r="2873" spans="2:5" ht="15" x14ac:dyDescent="0.2">
      <c r="B2873" s="8"/>
      <c r="C2873" s="9" t="s">
        <v>0</v>
      </c>
      <c r="D2873" s="10">
        <v>88.989000000000004</v>
      </c>
      <c r="E2873" s="28"/>
    </row>
    <row r="2874" spans="2:5" ht="15" x14ac:dyDescent="0.2">
      <c r="B2874" s="8"/>
      <c r="C2874" s="11" t="s">
        <v>3</v>
      </c>
      <c r="D2874" s="10">
        <v>88.989000000000004</v>
      </c>
      <c r="E2874" s="28"/>
    </row>
    <row r="2875" spans="2:5" ht="15" x14ac:dyDescent="0.2">
      <c r="B2875" s="8"/>
      <c r="C2875" s="16" t="s">
        <v>10</v>
      </c>
      <c r="D2875" s="17">
        <v>78.801469999999995</v>
      </c>
      <c r="E2875" s="28"/>
    </row>
    <row r="2876" spans="2:5" ht="15" x14ac:dyDescent="0.2">
      <c r="B2876" s="8"/>
      <c r="C2876" s="19" t="s">
        <v>11</v>
      </c>
      <c r="D2876" s="18">
        <v>68.088790000000003</v>
      </c>
      <c r="E2876" s="28"/>
    </row>
    <row r="2877" spans="2:5" ht="15" x14ac:dyDescent="0.2">
      <c r="B2877" s="8"/>
      <c r="C2877" s="19" t="s">
        <v>12</v>
      </c>
      <c r="D2877" s="18">
        <v>9.4110700000000005</v>
      </c>
      <c r="E2877" s="28"/>
    </row>
    <row r="2878" spans="2:5" ht="15" x14ac:dyDescent="0.2">
      <c r="B2878" s="8"/>
      <c r="C2878" s="19" t="s">
        <v>16</v>
      </c>
      <c r="D2878" s="18">
        <v>1.3016099999999999</v>
      </c>
      <c r="E2878" s="28"/>
    </row>
    <row r="2879" spans="2:5" ht="15" x14ac:dyDescent="0.2">
      <c r="B2879" s="8"/>
      <c r="C2879" s="13" t="s">
        <v>24</v>
      </c>
      <c r="D2879" s="18">
        <v>88.989000000000004</v>
      </c>
      <c r="E2879" s="28"/>
    </row>
    <row r="2880" spans="2:5" ht="15" x14ac:dyDescent="0.2">
      <c r="B2880" s="8"/>
      <c r="C2880" s="20" t="s">
        <v>0</v>
      </c>
      <c r="D2880" s="10">
        <v>88.989000000000004</v>
      </c>
      <c r="E2880" s="28"/>
    </row>
    <row r="2881" spans="2:5" ht="15" x14ac:dyDescent="0.2">
      <c r="B2881" s="8"/>
      <c r="C2881" s="13" t="s">
        <v>26</v>
      </c>
      <c r="D2881" s="18">
        <v>78.801469999999995</v>
      </c>
      <c r="E2881" s="28"/>
    </row>
    <row r="2882" spans="2:5" ht="15" x14ac:dyDescent="0.2">
      <c r="B2882" s="8"/>
      <c r="C2882" s="25" t="s">
        <v>10</v>
      </c>
      <c r="D2882" s="17">
        <v>78.801469999999995</v>
      </c>
      <c r="E2882" s="28"/>
    </row>
    <row r="2883" spans="2:5" ht="15" x14ac:dyDescent="0.2">
      <c r="B2883" s="8"/>
      <c r="C2883" s="27" t="s">
        <v>28</v>
      </c>
      <c r="D2883" s="23">
        <v>10.187530000000001</v>
      </c>
      <c r="E2883" s="28"/>
    </row>
    <row r="2884" spans="2:5" ht="15" x14ac:dyDescent="0.2">
      <c r="B2884" s="8"/>
      <c r="C2884" s="27" t="s">
        <v>29</v>
      </c>
      <c r="D2884" s="23">
        <v>44.230350000000001</v>
      </c>
      <c r="E2884" s="28"/>
    </row>
    <row r="2885" spans="2:5" ht="15" x14ac:dyDescent="0.2">
      <c r="B2885" s="8"/>
      <c r="C2885" s="27" t="s">
        <v>30</v>
      </c>
      <c r="D2885" s="23">
        <v>54.417879999999997</v>
      </c>
      <c r="E2885" s="28"/>
    </row>
    <row r="2886" spans="2:5" ht="15" x14ac:dyDescent="0.2">
      <c r="B2886" s="8"/>
      <c r="C2886" s="13" t="s">
        <v>32</v>
      </c>
      <c r="D2886" s="7">
        <v>309</v>
      </c>
      <c r="E2886" s="28"/>
    </row>
    <row r="2887" spans="2:5" ht="15" x14ac:dyDescent="0.2">
      <c r="B2887" s="8"/>
      <c r="C2887" s="15" t="s">
        <v>33</v>
      </c>
      <c r="D2887" s="7">
        <v>293</v>
      </c>
      <c r="E2887" s="28"/>
    </row>
    <row r="2888" spans="2:5" ht="15" x14ac:dyDescent="0.2">
      <c r="B2888" s="8"/>
      <c r="C2888" s="15" t="s">
        <v>34</v>
      </c>
      <c r="D2888" s="7">
        <v>16</v>
      </c>
      <c r="E2888" s="28"/>
    </row>
    <row r="2889" spans="2:5" ht="15" x14ac:dyDescent="0.2">
      <c r="B2889" s="8"/>
      <c r="C2889" s="224" t="s">
        <v>202</v>
      </c>
      <c r="D2889" s="225"/>
      <c r="E2889" s="28"/>
    </row>
    <row r="2890" spans="2:5" ht="15" x14ac:dyDescent="0.2">
      <c r="B2890" s="8"/>
      <c r="C2890" s="9" t="s">
        <v>0</v>
      </c>
      <c r="D2890" s="10">
        <v>18.173999999999999</v>
      </c>
      <c r="E2890" s="28"/>
    </row>
    <row r="2891" spans="2:5" ht="15" x14ac:dyDescent="0.2">
      <c r="B2891" s="8"/>
      <c r="C2891" s="11" t="s">
        <v>2</v>
      </c>
      <c r="D2891" s="10">
        <v>13</v>
      </c>
      <c r="E2891" s="28"/>
    </row>
    <row r="2892" spans="2:5" ht="15" x14ac:dyDescent="0.2">
      <c r="B2892" s="8"/>
      <c r="C2892" s="11" t="s">
        <v>3</v>
      </c>
      <c r="D2892" s="10">
        <v>5.1740000000000004</v>
      </c>
      <c r="E2892" s="28"/>
    </row>
    <row r="2893" spans="2:5" ht="15" x14ac:dyDescent="0.2">
      <c r="B2893" s="8"/>
      <c r="C2893" s="16" t="s">
        <v>10</v>
      </c>
      <c r="D2893" s="17">
        <v>21.462079999999997</v>
      </c>
      <c r="E2893" s="28"/>
    </row>
    <row r="2894" spans="2:5" ht="15" x14ac:dyDescent="0.2">
      <c r="B2894" s="8"/>
      <c r="C2894" s="19" t="s">
        <v>11</v>
      </c>
      <c r="D2894" s="18">
        <v>2.2185000000000001</v>
      </c>
      <c r="E2894" s="28"/>
    </row>
    <row r="2895" spans="2:5" ht="15" x14ac:dyDescent="0.2">
      <c r="B2895" s="8"/>
      <c r="C2895" s="19" t="s">
        <v>12</v>
      </c>
      <c r="D2895" s="18">
        <v>19.243579999999998</v>
      </c>
      <c r="E2895" s="28"/>
    </row>
    <row r="2896" spans="2:5" ht="15" x14ac:dyDescent="0.2">
      <c r="B2896" s="8"/>
      <c r="C2896" s="24" t="s">
        <v>17</v>
      </c>
      <c r="D2896" s="17">
        <v>6.6077500000000002</v>
      </c>
      <c r="E2896" s="28"/>
    </row>
    <row r="2897" spans="2:5" ht="15" x14ac:dyDescent="0.2">
      <c r="B2897" s="8"/>
      <c r="C2897" s="13" t="s">
        <v>24</v>
      </c>
      <c r="D2897" s="18">
        <v>18.173999999999999</v>
      </c>
      <c r="E2897" s="28"/>
    </row>
    <row r="2898" spans="2:5" ht="15" x14ac:dyDescent="0.2">
      <c r="B2898" s="8"/>
      <c r="C2898" s="20" t="s">
        <v>0</v>
      </c>
      <c r="D2898" s="10">
        <v>18.173999999999999</v>
      </c>
      <c r="E2898" s="28"/>
    </row>
    <row r="2899" spans="2:5" ht="15" x14ac:dyDescent="0.2">
      <c r="B2899" s="8"/>
      <c r="C2899" s="13" t="s">
        <v>26</v>
      </c>
      <c r="D2899" s="18">
        <v>28.06983</v>
      </c>
      <c r="E2899" s="28"/>
    </row>
    <row r="2900" spans="2:5" ht="15" x14ac:dyDescent="0.2">
      <c r="B2900" s="8"/>
      <c r="C2900" s="25" t="s">
        <v>10</v>
      </c>
      <c r="D2900" s="17">
        <v>21.46208</v>
      </c>
      <c r="E2900" s="28"/>
    </row>
    <row r="2901" spans="2:5" ht="15" x14ac:dyDescent="0.2">
      <c r="B2901" s="8"/>
      <c r="C2901" s="25" t="s">
        <v>17</v>
      </c>
      <c r="D2901" s="17">
        <v>6.6077500000000002</v>
      </c>
      <c r="E2901" s="28"/>
    </row>
    <row r="2902" spans="2:5" ht="15" x14ac:dyDescent="0.2">
      <c r="B2902" s="8"/>
      <c r="C2902" s="27" t="s">
        <v>28</v>
      </c>
      <c r="D2902" s="23">
        <v>-9.8958300000000001</v>
      </c>
      <c r="E2902" s="28"/>
    </row>
    <row r="2903" spans="2:5" ht="15" x14ac:dyDescent="0.2">
      <c r="B2903" s="8"/>
      <c r="C2903" s="27" t="s">
        <v>29</v>
      </c>
      <c r="D2903" s="23">
        <v>10.76515</v>
      </c>
      <c r="E2903" s="28"/>
    </row>
    <row r="2904" spans="2:5" ht="15" x14ac:dyDescent="0.2">
      <c r="B2904" s="8"/>
      <c r="C2904" s="27" t="s">
        <v>30</v>
      </c>
      <c r="D2904" s="23">
        <v>0.86931999999999998</v>
      </c>
      <c r="E2904" s="28"/>
    </row>
    <row r="2905" spans="2:5" ht="15" x14ac:dyDescent="0.2">
      <c r="B2905" s="8"/>
      <c r="C2905" s="13" t="s">
        <v>32</v>
      </c>
      <c r="D2905" s="7">
        <v>20</v>
      </c>
      <c r="E2905" s="28"/>
    </row>
    <row r="2906" spans="2:5" ht="15" x14ac:dyDescent="0.2">
      <c r="B2906" s="8"/>
      <c r="C2906" s="15" t="s">
        <v>33</v>
      </c>
      <c r="D2906" s="7">
        <v>9</v>
      </c>
      <c r="E2906" s="28"/>
    </row>
    <row r="2907" spans="2:5" ht="15" x14ac:dyDescent="0.2">
      <c r="B2907" s="8"/>
      <c r="C2907" s="15" t="s">
        <v>34</v>
      </c>
      <c r="D2907" s="7">
        <v>11</v>
      </c>
      <c r="E2907" s="28"/>
    </row>
    <row r="2908" spans="2:5" ht="15" x14ac:dyDescent="0.2">
      <c r="B2908" s="8"/>
      <c r="C2908" s="224" t="s">
        <v>203</v>
      </c>
      <c r="D2908" s="225"/>
      <c r="E2908" s="28"/>
    </row>
    <row r="2909" spans="2:5" ht="15" x14ac:dyDescent="0.2">
      <c r="B2909" s="8"/>
      <c r="C2909" s="9" t="s">
        <v>0</v>
      </c>
      <c r="D2909" s="10">
        <v>24.458200000000001</v>
      </c>
      <c r="E2909" s="28"/>
    </row>
    <row r="2910" spans="2:5" ht="15" x14ac:dyDescent="0.2">
      <c r="B2910" s="8"/>
      <c r="C2910" s="11" t="s">
        <v>2</v>
      </c>
      <c r="D2910" s="10">
        <v>16.568200000000001</v>
      </c>
      <c r="E2910" s="28"/>
    </row>
    <row r="2911" spans="2:5" ht="15" x14ac:dyDescent="0.2">
      <c r="B2911" s="8"/>
      <c r="C2911" s="11" t="s">
        <v>3</v>
      </c>
      <c r="D2911" s="10">
        <v>7.89</v>
      </c>
      <c r="E2911" s="28"/>
    </row>
    <row r="2912" spans="2:5" ht="15" x14ac:dyDescent="0.2">
      <c r="B2912" s="8"/>
      <c r="C2912" s="16" t="s">
        <v>10</v>
      </c>
      <c r="D2912" s="17">
        <v>12.82404</v>
      </c>
      <c r="E2912" s="28"/>
    </row>
    <row r="2913" spans="2:5" ht="15" x14ac:dyDescent="0.2">
      <c r="B2913" s="8"/>
      <c r="C2913" s="19" t="s">
        <v>11</v>
      </c>
      <c r="D2913" s="18">
        <v>2.68</v>
      </c>
      <c r="E2913" s="28"/>
    </row>
    <row r="2914" spans="2:5" ht="15" x14ac:dyDescent="0.2">
      <c r="B2914" s="8"/>
      <c r="C2914" s="19" t="s">
        <v>12</v>
      </c>
      <c r="D2914" s="18">
        <v>10.14404</v>
      </c>
      <c r="E2914" s="28"/>
    </row>
    <row r="2915" spans="2:5" ht="15" x14ac:dyDescent="0.2">
      <c r="B2915" s="8"/>
      <c r="C2915" s="13" t="s">
        <v>24</v>
      </c>
      <c r="D2915" s="18">
        <v>24.458200000000001</v>
      </c>
      <c r="E2915" s="28"/>
    </row>
    <row r="2916" spans="2:5" ht="15" x14ac:dyDescent="0.2">
      <c r="B2916" s="8"/>
      <c r="C2916" s="20" t="s">
        <v>0</v>
      </c>
      <c r="D2916" s="10">
        <v>24.458200000000001</v>
      </c>
      <c r="E2916" s="28"/>
    </row>
    <row r="2917" spans="2:5" ht="15" x14ac:dyDescent="0.2">
      <c r="B2917" s="8"/>
      <c r="C2917" s="13" t="s">
        <v>26</v>
      </c>
      <c r="D2917" s="18">
        <v>12.82404</v>
      </c>
      <c r="E2917" s="28"/>
    </row>
    <row r="2918" spans="2:5" ht="15" x14ac:dyDescent="0.2">
      <c r="B2918" s="8"/>
      <c r="C2918" s="25" t="s">
        <v>10</v>
      </c>
      <c r="D2918" s="17">
        <v>12.82404</v>
      </c>
      <c r="E2918" s="28"/>
    </row>
    <row r="2919" spans="2:5" ht="15" x14ac:dyDescent="0.2">
      <c r="B2919" s="8"/>
      <c r="C2919" s="27" t="s">
        <v>28</v>
      </c>
      <c r="D2919" s="23">
        <v>11.63416</v>
      </c>
      <c r="E2919" s="28"/>
    </row>
    <row r="2920" spans="2:5" ht="15" x14ac:dyDescent="0.2">
      <c r="B2920" s="8"/>
      <c r="C2920" s="27" t="s">
        <v>29</v>
      </c>
      <c r="D2920" s="23">
        <v>11.722020000000001</v>
      </c>
      <c r="E2920" s="28"/>
    </row>
    <row r="2921" spans="2:5" ht="15" x14ac:dyDescent="0.2">
      <c r="B2921" s="8"/>
      <c r="C2921" s="27" t="s">
        <v>30</v>
      </c>
      <c r="D2921" s="23">
        <v>23.356179999999998</v>
      </c>
      <c r="E2921" s="28"/>
    </row>
    <row r="2922" spans="2:5" ht="15" x14ac:dyDescent="0.2">
      <c r="B2922" s="8"/>
      <c r="C2922" s="13" t="s">
        <v>32</v>
      </c>
      <c r="D2922" s="7">
        <v>60</v>
      </c>
      <c r="E2922" s="28"/>
    </row>
    <row r="2923" spans="2:5" ht="15" x14ac:dyDescent="0.2">
      <c r="B2923" s="8"/>
      <c r="C2923" s="15" t="s">
        <v>33</v>
      </c>
      <c r="D2923" s="7">
        <v>45</v>
      </c>
      <c r="E2923" s="28"/>
    </row>
    <row r="2924" spans="2:5" ht="15" x14ac:dyDescent="0.2">
      <c r="B2924" s="8"/>
      <c r="C2924" s="15" t="s">
        <v>34</v>
      </c>
      <c r="D2924" s="7">
        <v>15</v>
      </c>
      <c r="E2924" s="28"/>
    </row>
    <row r="2925" spans="2:5" ht="15" x14ac:dyDescent="0.2">
      <c r="B2925" s="8"/>
      <c r="C2925" s="224" t="s">
        <v>204</v>
      </c>
      <c r="D2925" s="225"/>
      <c r="E2925" s="28"/>
    </row>
    <row r="2926" spans="2:5" ht="15" x14ac:dyDescent="0.2">
      <c r="B2926" s="8"/>
      <c r="C2926" s="9" t="s">
        <v>0</v>
      </c>
      <c r="D2926" s="10">
        <v>115.66834</v>
      </c>
      <c r="E2926" s="28"/>
    </row>
    <row r="2927" spans="2:5" ht="15" x14ac:dyDescent="0.2">
      <c r="B2927" s="8"/>
      <c r="C2927" s="11" t="s">
        <v>3</v>
      </c>
      <c r="D2927" s="10">
        <v>115.66834</v>
      </c>
      <c r="E2927" s="28"/>
    </row>
    <row r="2928" spans="2:5" ht="15" x14ac:dyDescent="0.2">
      <c r="B2928" s="8"/>
      <c r="C2928" s="16" t="s">
        <v>10</v>
      </c>
      <c r="D2928" s="17">
        <v>107.69219000000001</v>
      </c>
      <c r="E2928" s="28"/>
    </row>
    <row r="2929" spans="2:5" ht="15" x14ac:dyDescent="0.2">
      <c r="B2929" s="8"/>
      <c r="C2929" s="19" t="s">
        <v>11</v>
      </c>
      <c r="D2929" s="18">
        <v>24.824999999999999</v>
      </c>
      <c r="E2929" s="28"/>
    </row>
    <row r="2930" spans="2:5" ht="15" x14ac:dyDescent="0.2">
      <c r="B2930" s="8"/>
      <c r="C2930" s="19" t="s">
        <v>12</v>
      </c>
      <c r="D2930" s="18">
        <v>77.557670000000002</v>
      </c>
      <c r="E2930" s="28"/>
    </row>
    <row r="2931" spans="2:5" ht="15" x14ac:dyDescent="0.2">
      <c r="B2931" s="8"/>
      <c r="C2931" s="19" t="s">
        <v>16</v>
      </c>
      <c r="D2931" s="18">
        <v>5.30952</v>
      </c>
      <c r="E2931" s="28"/>
    </row>
    <row r="2932" spans="2:5" ht="15" x14ac:dyDescent="0.2">
      <c r="B2932" s="8"/>
      <c r="C2932" s="13" t="s">
        <v>24</v>
      </c>
      <c r="D2932" s="18">
        <v>115.66834</v>
      </c>
      <c r="E2932" s="28"/>
    </row>
    <row r="2933" spans="2:5" ht="15" x14ac:dyDescent="0.2">
      <c r="B2933" s="8"/>
      <c r="C2933" s="20" t="s">
        <v>0</v>
      </c>
      <c r="D2933" s="10">
        <v>115.66834</v>
      </c>
      <c r="E2933" s="28"/>
    </row>
    <row r="2934" spans="2:5" ht="15" x14ac:dyDescent="0.2">
      <c r="B2934" s="8"/>
      <c r="C2934" s="13" t="s">
        <v>26</v>
      </c>
      <c r="D2934" s="18">
        <v>107.69219</v>
      </c>
      <c r="E2934" s="28"/>
    </row>
    <row r="2935" spans="2:5" ht="15" x14ac:dyDescent="0.2">
      <c r="B2935" s="8"/>
      <c r="C2935" s="25" t="s">
        <v>10</v>
      </c>
      <c r="D2935" s="17">
        <v>107.69219</v>
      </c>
      <c r="E2935" s="28"/>
    </row>
    <row r="2936" spans="2:5" ht="15" x14ac:dyDescent="0.2">
      <c r="B2936" s="8"/>
      <c r="C2936" s="27" t="s">
        <v>28</v>
      </c>
      <c r="D2936" s="23">
        <v>7.9761499999999996</v>
      </c>
      <c r="E2936" s="28"/>
    </row>
    <row r="2937" spans="2:5" ht="15" x14ac:dyDescent="0.2">
      <c r="B2937" s="8"/>
      <c r="C2937" s="27" t="s">
        <v>29</v>
      </c>
      <c r="D2937" s="23">
        <v>15.82982</v>
      </c>
      <c r="E2937" s="28"/>
    </row>
    <row r="2938" spans="2:5" ht="15" x14ac:dyDescent="0.2">
      <c r="B2938" s="8"/>
      <c r="C2938" s="27" t="s">
        <v>30</v>
      </c>
      <c r="D2938" s="23">
        <v>23.805969999999999</v>
      </c>
      <c r="E2938" s="28"/>
    </row>
    <row r="2939" spans="2:5" ht="15" x14ac:dyDescent="0.2">
      <c r="B2939" s="8"/>
      <c r="C2939" s="13" t="s">
        <v>32</v>
      </c>
      <c r="D2939" s="7">
        <v>89</v>
      </c>
      <c r="E2939" s="28"/>
    </row>
    <row r="2940" spans="2:5" ht="15" x14ac:dyDescent="0.2">
      <c r="B2940" s="8"/>
      <c r="C2940" s="15" t="s">
        <v>33</v>
      </c>
      <c r="D2940" s="7">
        <v>65</v>
      </c>
      <c r="E2940" s="28"/>
    </row>
    <row r="2941" spans="2:5" ht="15" x14ac:dyDescent="0.2">
      <c r="B2941" s="8"/>
      <c r="C2941" s="15" t="s">
        <v>34</v>
      </c>
      <c r="D2941" s="7">
        <v>24</v>
      </c>
      <c r="E2941" s="28"/>
    </row>
    <row r="2942" spans="2:5" ht="15" x14ac:dyDescent="0.2">
      <c r="B2942" s="8"/>
      <c r="C2942" s="224" t="s">
        <v>205</v>
      </c>
      <c r="D2942" s="225"/>
      <c r="E2942" s="28"/>
    </row>
    <row r="2943" spans="2:5" ht="15" x14ac:dyDescent="0.2">
      <c r="B2943" s="8"/>
      <c r="C2943" s="9" t="s">
        <v>0</v>
      </c>
      <c r="D2943" s="10">
        <v>151.36750000000001</v>
      </c>
      <c r="E2943" s="28"/>
    </row>
    <row r="2944" spans="2:5" ht="15" x14ac:dyDescent="0.2">
      <c r="B2944" s="8"/>
      <c r="C2944" s="11" t="s">
        <v>3</v>
      </c>
      <c r="D2944" s="10">
        <v>151.36750000000001</v>
      </c>
      <c r="E2944" s="28"/>
    </row>
    <row r="2945" spans="2:5" ht="15" x14ac:dyDescent="0.2">
      <c r="B2945" s="8"/>
      <c r="C2945" s="16" t="s">
        <v>10</v>
      </c>
      <c r="D2945" s="17">
        <v>246.839</v>
      </c>
      <c r="E2945" s="28"/>
    </row>
    <row r="2946" spans="2:5" ht="15" x14ac:dyDescent="0.2">
      <c r="B2946" s="8"/>
      <c r="C2946" s="19" t="s">
        <v>11</v>
      </c>
      <c r="D2946" s="18">
        <v>171.63</v>
      </c>
      <c r="E2946" s="28"/>
    </row>
    <row r="2947" spans="2:5" ht="15" x14ac:dyDescent="0.2">
      <c r="B2947" s="8"/>
      <c r="C2947" s="19" t="s">
        <v>12</v>
      </c>
      <c r="D2947" s="18">
        <v>56.377400000000002</v>
      </c>
      <c r="E2947" s="28"/>
    </row>
    <row r="2948" spans="2:5" ht="15" x14ac:dyDescent="0.2">
      <c r="B2948" s="8"/>
      <c r="C2948" s="19" t="s">
        <v>16</v>
      </c>
      <c r="D2948" s="18">
        <v>18.831600000000002</v>
      </c>
      <c r="E2948" s="28"/>
    </row>
    <row r="2949" spans="2:5" ht="15" x14ac:dyDescent="0.2">
      <c r="B2949" s="8"/>
      <c r="C2949" s="24" t="s">
        <v>17</v>
      </c>
      <c r="D2949" s="17">
        <v>16.045000000000002</v>
      </c>
      <c r="E2949" s="28"/>
    </row>
    <row r="2950" spans="2:5" ht="15" x14ac:dyDescent="0.2">
      <c r="B2950" s="8"/>
      <c r="C2950" s="13" t="s">
        <v>24</v>
      </c>
      <c r="D2950" s="18">
        <v>151.36750000000001</v>
      </c>
      <c r="E2950" s="28"/>
    </row>
    <row r="2951" spans="2:5" ht="15" x14ac:dyDescent="0.2">
      <c r="B2951" s="8"/>
      <c r="C2951" s="20" t="s">
        <v>0</v>
      </c>
      <c r="D2951" s="10">
        <v>151.36750000000001</v>
      </c>
      <c r="E2951" s="28"/>
    </row>
    <row r="2952" spans="2:5" ht="15" x14ac:dyDescent="0.2">
      <c r="B2952" s="8"/>
      <c r="C2952" s="13" t="s">
        <v>26</v>
      </c>
      <c r="D2952" s="18">
        <v>262.88400000000001</v>
      </c>
      <c r="E2952" s="28"/>
    </row>
    <row r="2953" spans="2:5" ht="15" x14ac:dyDescent="0.2">
      <c r="B2953" s="8"/>
      <c r="C2953" s="25" t="s">
        <v>10</v>
      </c>
      <c r="D2953" s="17">
        <v>246.839</v>
      </c>
      <c r="E2953" s="28"/>
    </row>
    <row r="2954" spans="2:5" ht="15" x14ac:dyDescent="0.2">
      <c r="B2954" s="8"/>
      <c r="C2954" s="25" t="s">
        <v>17</v>
      </c>
      <c r="D2954" s="17">
        <v>16.045000000000002</v>
      </c>
      <c r="E2954" s="28"/>
    </row>
    <row r="2955" spans="2:5" ht="15" x14ac:dyDescent="0.2">
      <c r="B2955" s="8"/>
      <c r="C2955" s="27" t="s">
        <v>28</v>
      </c>
      <c r="D2955" s="23">
        <v>-111.51649999999999</v>
      </c>
      <c r="E2955" s="28"/>
    </row>
    <row r="2956" spans="2:5" ht="15" x14ac:dyDescent="0.2">
      <c r="B2956" s="8"/>
      <c r="C2956" s="27" t="s">
        <v>29</v>
      </c>
      <c r="D2956" s="23">
        <v>273.54223999999999</v>
      </c>
      <c r="E2956" s="28"/>
    </row>
    <row r="2957" spans="2:5" ht="15" x14ac:dyDescent="0.2">
      <c r="B2957" s="8"/>
      <c r="C2957" s="27" t="s">
        <v>30</v>
      </c>
      <c r="D2957" s="23">
        <v>162.02574000000001</v>
      </c>
      <c r="E2957" s="28"/>
    </row>
    <row r="2958" spans="2:5" ht="15" x14ac:dyDescent="0.2">
      <c r="B2958" s="8"/>
      <c r="C2958" s="13" t="s">
        <v>32</v>
      </c>
      <c r="D2958" s="7">
        <v>52</v>
      </c>
      <c r="E2958" s="28"/>
    </row>
    <row r="2959" spans="2:5" ht="15" x14ac:dyDescent="0.2">
      <c r="B2959" s="8"/>
      <c r="C2959" s="15" t="s">
        <v>33</v>
      </c>
      <c r="D2959" s="7">
        <v>47</v>
      </c>
      <c r="E2959" s="28"/>
    </row>
    <row r="2960" spans="2:5" ht="15" x14ac:dyDescent="0.2">
      <c r="B2960" s="8"/>
      <c r="C2960" s="15" t="s">
        <v>34</v>
      </c>
      <c r="D2960" s="7">
        <v>5</v>
      </c>
      <c r="E2960" s="28"/>
    </row>
    <row r="2961" spans="2:5" ht="15" x14ac:dyDescent="0.2">
      <c r="B2961" s="8"/>
      <c r="C2961" s="224" t="s">
        <v>206</v>
      </c>
      <c r="D2961" s="225"/>
      <c r="E2961" s="28"/>
    </row>
    <row r="2962" spans="2:5" ht="15" x14ac:dyDescent="0.2">
      <c r="B2962" s="8"/>
      <c r="C2962" s="9" t="s">
        <v>0</v>
      </c>
      <c r="D2962" s="10">
        <v>0.19600000000000001</v>
      </c>
      <c r="E2962" s="28"/>
    </row>
    <row r="2963" spans="2:5" ht="15" x14ac:dyDescent="0.2">
      <c r="B2963" s="8"/>
      <c r="C2963" s="11" t="s">
        <v>3</v>
      </c>
      <c r="D2963" s="10">
        <v>0.19600000000000001</v>
      </c>
      <c r="E2963" s="28"/>
    </row>
    <row r="2964" spans="2:5" ht="15" x14ac:dyDescent="0.2">
      <c r="B2964" s="8"/>
      <c r="C2964" s="16" t="s">
        <v>10</v>
      </c>
      <c r="D2964" s="17">
        <v>14.960989999999999</v>
      </c>
      <c r="E2964" s="28"/>
    </row>
    <row r="2965" spans="2:5" ht="15" x14ac:dyDescent="0.2">
      <c r="B2965" s="8"/>
      <c r="C2965" s="19" t="s">
        <v>12</v>
      </c>
      <c r="D2965" s="18">
        <v>3.3333199999999996</v>
      </c>
      <c r="E2965" s="28"/>
    </row>
    <row r="2966" spans="2:5" ht="15" x14ac:dyDescent="0.2">
      <c r="B2966" s="8"/>
      <c r="C2966" s="19" t="s">
        <v>16</v>
      </c>
      <c r="D2966" s="18">
        <v>11.62767</v>
      </c>
      <c r="E2966" s="28"/>
    </row>
    <row r="2967" spans="2:5" ht="15" x14ac:dyDescent="0.2">
      <c r="B2967" s="8"/>
      <c r="C2967" s="13" t="s">
        <v>24</v>
      </c>
      <c r="D2967" s="18">
        <v>0.19600000000000001</v>
      </c>
      <c r="E2967" s="28"/>
    </row>
    <row r="2968" spans="2:5" ht="15" x14ac:dyDescent="0.2">
      <c r="B2968" s="8"/>
      <c r="C2968" s="20" t="s">
        <v>0</v>
      </c>
      <c r="D2968" s="10">
        <v>0.19600000000000001</v>
      </c>
      <c r="E2968" s="28"/>
    </row>
    <row r="2969" spans="2:5" ht="15" x14ac:dyDescent="0.2">
      <c r="B2969" s="8"/>
      <c r="C2969" s="13" t="s">
        <v>26</v>
      </c>
      <c r="D2969" s="18">
        <v>14.960990000000001</v>
      </c>
      <c r="E2969" s="28"/>
    </row>
    <row r="2970" spans="2:5" ht="15" x14ac:dyDescent="0.2">
      <c r="B2970" s="8"/>
      <c r="C2970" s="25" t="s">
        <v>10</v>
      </c>
      <c r="D2970" s="17">
        <v>14.960990000000001</v>
      </c>
      <c r="E2970" s="28"/>
    </row>
    <row r="2971" spans="2:5" ht="15" x14ac:dyDescent="0.2">
      <c r="B2971" s="8"/>
      <c r="C2971" s="27" t="s">
        <v>28</v>
      </c>
      <c r="D2971" s="23">
        <v>-14.764989999999999</v>
      </c>
      <c r="E2971" s="28"/>
    </row>
    <row r="2972" spans="2:5" ht="15" x14ac:dyDescent="0.2">
      <c r="B2972" s="8"/>
      <c r="C2972" s="27" t="s">
        <v>29</v>
      </c>
      <c r="D2972" s="23">
        <v>72.09599</v>
      </c>
      <c r="E2972" s="28"/>
    </row>
    <row r="2973" spans="2:5" ht="15" x14ac:dyDescent="0.2">
      <c r="B2973" s="8"/>
      <c r="C2973" s="27" t="s">
        <v>30</v>
      </c>
      <c r="D2973" s="23">
        <v>57.331000000000003</v>
      </c>
      <c r="E2973" s="28"/>
    </row>
    <row r="2974" spans="2:5" ht="15" x14ac:dyDescent="0.2">
      <c r="B2974" s="8"/>
      <c r="C2974" s="13" t="s">
        <v>32</v>
      </c>
      <c r="D2974" s="7">
        <v>13</v>
      </c>
      <c r="E2974" s="28"/>
    </row>
    <row r="2975" spans="2:5" ht="15" x14ac:dyDescent="0.2">
      <c r="B2975" s="8"/>
      <c r="C2975" s="15" t="s">
        <v>33</v>
      </c>
      <c r="D2975" s="7">
        <v>10</v>
      </c>
      <c r="E2975" s="28"/>
    </row>
    <row r="2976" spans="2:5" ht="15" x14ac:dyDescent="0.2">
      <c r="B2976" s="8"/>
      <c r="C2976" s="15" t="s">
        <v>34</v>
      </c>
      <c r="D2976" s="7">
        <v>3</v>
      </c>
      <c r="E2976" s="28"/>
    </row>
    <row r="2977" spans="2:5" ht="15" x14ac:dyDescent="0.2">
      <c r="B2977" s="8"/>
      <c r="C2977" s="224" t="s">
        <v>207</v>
      </c>
      <c r="D2977" s="225"/>
      <c r="E2977" s="28"/>
    </row>
    <row r="2978" spans="2:5" ht="15" x14ac:dyDescent="0.2">
      <c r="B2978" s="8"/>
      <c r="C2978" s="9" t="s">
        <v>0</v>
      </c>
      <c r="D2978" s="10">
        <v>89.157349999999994</v>
      </c>
      <c r="E2978" s="28"/>
    </row>
    <row r="2979" spans="2:5" ht="15" x14ac:dyDescent="0.2">
      <c r="B2979" s="8"/>
      <c r="C2979" s="11" t="s">
        <v>3</v>
      </c>
      <c r="D2979" s="10">
        <v>89.157349999999994</v>
      </c>
      <c r="E2979" s="28"/>
    </row>
    <row r="2980" spans="2:5" ht="15" x14ac:dyDescent="0.2">
      <c r="B2980" s="8"/>
      <c r="C2980" s="16" t="s">
        <v>10</v>
      </c>
      <c r="D2980" s="17">
        <v>77.891600000000011</v>
      </c>
      <c r="E2980" s="28"/>
    </row>
    <row r="2981" spans="2:5" ht="15" x14ac:dyDescent="0.2">
      <c r="B2981" s="8"/>
      <c r="C2981" s="19" t="s">
        <v>12</v>
      </c>
      <c r="D2981" s="18">
        <v>77.078900000000004</v>
      </c>
      <c r="E2981" s="28"/>
    </row>
    <row r="2982" spans="2:5" ht="15" x14ac:dyDescent="0.2">
      <c r="B2982" s="8"/>
      <c r="C2982" s="19" t="s">
        <v>16</v>
      </c>
      <c r="D2982" s="18">
        <v>0.81269999999999998</v>
      </c>
      <c r="E2982" s="28"/>
    </row>
    <row r="2983" spans="2:5" ht="15" x14ac:dyDescent="0.2">
      <c r="B2983" s="8"/>
      <c r="C2983" s="24" t="s">
        <v>17</v>
      </c>
      <c r="D2983" s="17">
        <v>1.198</v>
      </c>
      <c r="E2983" s="28"/>
    </row>
    <row r="2984" spans="2:5" ht="15" x14ac:dyDescent="0.2">
      <c r="B2984" s="8"/>
      <c r="C2984" s="13" t="s">
        <v>24</v>
      </c>
      <c r="D2984" s="18">
        <v>89.157349999999994</v>
      </c>
      <c r="E2984" s="28"/>
    </row>
    <row r="2985" spans="2:5" ht="15" x14ac:dyDescent="0.2">
      <c r="B2985" s="8"/>
      <c r="C2985" s="20" t="s">
        <v>0</v>
      </c>
      <c r="D2985" s="10">
        <v>89.157349999999994</v>
      </c>
      <c r="E2985" s="28"/>
    </row>
    <row r="2986" spans="2:5" ht="15" x14ac:dyDescent="0.2">
      <c r="B2986" s="8"/>
      <c r="C2986" s="13" t="s">
        <v>26</v>
      </c>
      <c r="D2986" s="18">
        <v>79.08959999999999</v>
      </c>
      <c r="E2986" s="28"/>
    </row>
    <row r="2987" spans="2:5" ht="15" x14ac:dyDescent="0.2">
      <c r="B2987" s="8"/>
      <c r="C2987" s="25" t="s">
        <v>10</v>
      </c>
      <c r="D2987" s="17">
        <v>77.891599999999997</v>
      </c>
      <c r="E2987" s="28"/>
    </row>
    <row r="2988" spans="2:5" ht="15" x14ac:dyDescent="0.2">
      <c r="B2988" s="8"/>
      <c r="C2988" s="25" t="s">
        <v>17</v>
      </c>
      <c r="D2988" s="17">
        <v>1.198</v>
      </c>
      <c r="E2988" s="28"/>
    </row>
    <row r="2989" spans="2:5" ht="15" x14ac:dyDescent="0.2">
      <c r="B2989" s="8"/>
      <c r="C2989" s="27" t="s">
        <v>28</v>
      </c>
      <c r="D2989" s="23">
        <v>10.06775</v>
      </c>
      <c r="E2989" s="28"/>
    </row>
    <row r="2990" spans="2:5" ht="15" x14ac:dyDescent="0.2">
      <c r="B2990" s="8"/>
      <c r="C2990" s="27" t="s">
        <v>29</v>
      </c>
      <c r="D2990" s="23">
        <v>38.254100000000001</v>
      </c>
      <c r="E2990" s="28"/>
    </row>
    <row r="2991" spans="2:5" ht="15" x14ac:dyDescent="0.2">
      <c r="B2991" s="8"/>
      <c r="C2991" s="27" t="s">
        <v>30</v>
      </c>
      <c r="D2991" s="23">
        <v>48.321849999999998</v>
      </c>
      <c r="E2991" s="28"/>
    </row>
    <row r="2992" spans="2:5" ht="15" x14ac:dyDescent="0.2">
      <c r="B2992" s="8"/>
      <c r="C2992" s="13" t="s">
        <v>32</v>
      </c>
      <c r="D2992" s="7">
        <v>112</v>
      </c>
      <c r="E2992" s="28"/>
    </row>
    <row r="2993" spans="2:5" ht="15" x14ac:dyDescent="0.2">
      <c r="B2993" s="8"/>
      <c r="C2993" s="15" t="s">
        <v>33</v>
      </c>
      <c r="D2993" s="7">
        <v>87</v>
      </c>
      <c r="E2993" s="28"/>
    </row>
    <row r="2994" spans="2:5" ht="15" x14ac:dyDescent="0.2">
      <c r="B2994" s="8"/>
      <c r="C2994" s="15" t="s">
        <v>34</v>
      </c>
      <c r="D2994" s="7">
        <v>25</v>
      </c>
      <c r="E2994" s="28"/>
    </row>
    <row r="2995" spans="2:5" ht="15" x14ac:dyDescent="0.2">
      <c r="B2995" s="8"/>
      <c r="C2995" s="224" t="s">
        <v>208</v>
      </c>
      <c r="D2995" s="225"/>
      <c r="E2995" s="28"/>
    </row>
    <row r="2996" spans="2:5" ht="15" x14ac:dyDescent="0.2">
      <c r="B2996" s="8"/>
      <c r="C2996" s="9" t="s">
        <v>0</v>
      </c>
      <c r="D2996" s="10">
        <v>25.93225</v>
      </c>
      <c r="E2996" s="28"/>
    </row>
    <row r="2997" spans="2:5" ht="15" x14ac:dyDescent="0.2">
      <c r="B2997" s="8"/>
      <c r="C2997" s="11" t="s">
        <v>3</v>
      </c>
      <c r="D2997" s="10">
        <v>25.93225</v>
      </c>
      <c r="E2997" s="28"/>
    </row>
    <row r="2998" spans="2:5" ht="15" x14ac:dyDescent="0.2">
      <c r="B2998" s="8"/>
      <c r="C2998" s="16" t="s">
        <v>10</v>
      </c>
      <c r="D2998" s="17">
        <v>37.391509999999997</v>
      </c>
      <c r="E2998" s="28"/>
    </row>
    <row r="2999" spans="2:5" ht="15" x14ac:dyDescent="0.2">
      <c r="B2999" s="8"/>
      <c r="C2999" s="19" t="s">
        <v>11</v>
      </c>
      <c r="D2999" s="18">
        <v>2.67</v>
      </c>
      <c r="E2999" s="28"/>
    </row>
    <row r="3000" spans="2:5" ht="15" x14ac:dyDescent="0.2">
      <c r="B3000" s="8"/>
      <c r="C3000" s="19" t="s">
        <v>12</v>
      </c>
      <c r="D3000" s="18">
        <v>26.779920000000001</v>
      </c>
      <c r="E3000" s="28"/>
    </row>
    <row r="3001" spans="2:5" ht="15" x14ac:dyDescent="0.2">
      <c r="B3001" s="8"/>
      <c r="C3001" s="19" t="s">
        <v>16</v>
      </c>
      <c r="D3001" s="18">
        <v>7.9415899999999997</v>
      </c>
      <c r="E3001" s="28"/>
    </row>
    <row r="3002" spans="2:5" ht="15" x14ac:dyDescent="0.2">
      <c r="B3002" s="8"/>
      <c r="C3002" s="13" t="s">
        <v>24</v>
      </c>
      <c r="D3002" s="18">
        <v>25.93225</v>
      </c>
      <c r="E3002" s="28"/>
    </row>
    <row r="3003" spans="2:5" ht="15" x14ac:dyDescent="0.2">
      <c r="B3003" s="8"/>
      <c r="C3003" s="20" t="s">
        <v>0</v>
      </c>
      <c r="D3003" s="10">
        <v>25.93225</v>
      </c>
      <c r="E3003" s="28"/>
    </row>
    <row r="3004" spans="2:5" ht="15" x14ac:dyDescent="0.2">
      <c r="B3004" s="8"/>
      <c r="C3004" s="13" t="s">
        <v>26</v>
      </c>
      <c r="D3004" s="18">
        <v>37.391509999999997</v>
      </c>
      <c r="E3004" s="28"/>
    </row>
    <row r="3005" spans="2:5" ht="15" x14ac:dyDescent="0.2">
      <c r="B3005" s="8"/>
      <c r="C3005" s="25" t="s">
        <v>10</v>
      </c>
      <c r="D3005" s="17">
        <v>37.391509999999997</v>
      </c>
      <c r="E3005" s="28"/>
    </row>
    <row r="3006" spans="2:5" ht="15" x14ac:dyDescent="0.2">
      <c r="B3006" s="8"/>
      <c r="C3006" s="27" t="s">
        <v>28</v>
      </c>
      <c r="D3006" s="23">
        <v>-11.45926</v>
      </c>
      <c r="E3006" s="28"/>
    </row>
    <row r="3007" spans="2:5" ht="15" x14ac:dyDescent="0.2">
      <c r="B3007" s="8"/>
      <c r="C3007" s="27" t="s">
        <v>29</v>
      </c>
      <c r="D3007" s="23">
        <v>44.156730000000003</v>
      </c>
      <c r="E3007" s="28"/>
    </row>
    <row r="3008" spans="2:5" ht="15" x14ac:dyDescent="0.2">
      <c r="B3008" s="8"/>
      <c r="C3008" s="27" t="s">
        <v>30</v>
      </c>
      <c r="D3008" s="23">
        <v>32.697470000000003</v>
      </c>
      <c r="E3008" s="28"/>
    </row>
    <row r="3009" spans="2:5" ht="15" x14ac:dyDescent="0.2">
      <c r="B3009" s="8"/>
      <c r="C3009" s="13" t="s">
        <v>32</v>
      </c>
      <c r="D3009" s="7">
        <v>37</v>
      </c>
      <c r="E3009" s="28"/>
    </row>
    <row r="3010" spans="2:5" ht="15" x14ac:dyDescent="0.2">
      <c r="B3010" s="8"/>
      <c r="C3010" s="15" t="s">
        <v>33</v>
      </c>
      <c r="D3010" s="7">
        <v>31</v>
      </c>
      <c r="E3010" s="28"/>
    </row>
    <row r="3011" spans="2:5" ht="15" x14ac:dyDescent="0.2">
      <c r="B3011" s="8"/>
      <c r="C3011" s="15" t="s">
        <v>34</v>
      </c>
      <c r="D3011" s="7">
        <v>6</v>
      </c>
      <c r="E3011" s="28"/>
    </row>
    <row r="3012" spans="2:5" ht="15" x14ac:dyDescent="0.2">
      <c r="B3012" s="8"/>
      <c r="C3012" s="224" t="s">
        <v>209</v>
      </c>
      <c r="D3012" s="225"/>
      <c r="E3012" s="28"/>
    </row>
    <row r="3013" spans="2:5" ht="15" x14ac:dyDescent="0.2">
      <c r="B3013" s="8"/>
      <c r="C3013" s="9" t="s">
        <v>0</v>
      </c>
      <c r="D3013" s="10">
        <v>33.27711</v>
      </c>
      <c r="E3013" s="28"/>
    </row>
    <row r="3014" spans="2:5" ht="15" x14ac:dyDescent="0.2">
      <c r="B3014" s="8"/>
      <c r="C3014" s="11" t="s">
        <v>2</v>
      </c>
      <c r="D3014" s="10">
        <v>20</v>
      </c>
      <c r="E3014" s="28"/>
    </row>
    <row r="3015" spans="2:5" ht="15" x14ac:dyDescent="0.2">
      <c r="B3015" s="8"/>
      <c r="C3015" s="11" t="s">
        <v>3</v>
      </c>
      <c r="D3015" s="10">
        <v>13.27711</v>
      </c>
      <c r="E3015" s="28"/>
    </row>
    <row r="3016" spans="2:5" ht="15" x14ac:dyDescent="0.2">
      <c r="B3016" s="8"/>
      <c r="C3016" s="16" t="s">
        <v>10</v>
      </c>
      <c r="D3016" s="17">
        <v>33.467930000000003</v>
      </c>
      <c r="E3016" s="28"/>
    </row>
    <row r="3017" spans="2:5" ht="15" x14ac:dyDescent="0.2">
      <c r="B3017" s="8"/>
      <c r="C3017" s="19" t="s">
        <v>12</v>
      </c>
      <c r="D3017" s="18">
        <v>33.40793</v>
      </c>
      <c r="E3017" s="28"/>
    </row>
    <row r="3018" spans="2:5" ht="15" x14ac:dyDescent="0.2">
      <c r="B3018" s="8"/>
      <c r="C3018" s="19" t="s">
        <v>16</v>
      </c>
      <c r="D3018" s="18">
        <v>0.06</v>
      </c>
      <c r="E3018" s="28"/>
    </row>
    <row r="3019" spans="2:5" ht="15" x14ac:dyDescent="0.2">
      <c r="B3019" s="8"/>
      <c r="C3019" s="13" t="s">
        <v>24</v>
      </c>
      <c r="D3019" s="18">
        <v>33.27711</v>
      </c>
      <c r="E3019" s="28"/>
    </row>
    <row r="3020" spans="2:5" ht="15" x14ac:dyDescent="0.2">
      <c r="B3020" s="8"/>
      <c r="C3020" s="20" t="s">
        <v>0</v>
      </c>
      <c r="D3020" s="10">
        <v>33.27711</v>
      </c>
      <c r="E3020" s="28"/>
    </row>
    <row r="3021" spans="2:5" ht="15" x14ac:dyDescent="0.2">
      <c r="B3021" s="8"/>
      <c r="C3021" s="13" t="s">
        <v>26</v>
      </c>
      <c r="D3021" s="18">
        <v>33.467930000000003</v>
      </c>
      <c r="E3021" s="28"/>
    </row>
    <row r="3022" spans="2:5" ht="15" x14ac:dyDescent="0.2">
      <c r="B3022" s="8"/>
      <c r="C3022" s="25" t="s">
        <v>10</v>
      </c>
      <c r="D3022" s="17">
        <v>33.467930000000003</v>
      </c>
      <c r="E3022" s="28"/>
    </row>
    <row r="3023" spans="2:5" ht="15" x14ac:dyDescent="0.2">
      <c r="B3023" s="8"/>
      <c r="C3023" s="27" t="s">
        <v>28</v>
      </c>
      <c r="D3023" s="23">
        <v>-0.19081999999999999</v>
      </c>
      <c r="E3023" s="28"/>
    </row>
    <row r="3024" spans="2:5" ht="15" x14ac:dyDescent="0.2">
      <c r="B3024" s="8"/>
      <c r="C3024" s="27" t="s">
        <v>29</v>
      </c>
      <c r="D3024" s="23">
        <v>1.25159</v>
      </c>
      <c r="E3024" s="28"/>
    </row>
    <row r="3025" spans="2:5" ht="15" x14ac:dyDescent="0.2">
      <c r="B3025" s="8"/>
      <c r="C3025" s="27" t="s">
        <v>30</v>
      </c>
      <c r="D3025" s="23">
        <v>1.06077</v>
      </c>
      <c r="E3025" s="28"/>
    </row>
    <row r="3026" spans="2:5" ht="15" x14ac:dyDescent="0.2">
      <c r="B3026" s="8"/>
      <c r="C3026" s="13" t="s">
        <v>32</v>
      </c>
      <c r="D3026" s="7">
        <v>43</v>
      </c>
      <c r="E3026" s="28"/>
    </row>
    <row r="3027" spans="2:5" ht="15" x14ac:dyDescent="0.2">
      <c r="B3027" s="8"/>
      <c r="C3027" s="15" t="s">
        <v>33</v>
      </c>
      <c r="D3027" s="7">
        <v>33</v>
      </c>
      <c r="E3027" s="28"/>
    </row>
    <row r="3028" spans="2:5" ht="15" x14ac:dyDescent="0.2">
      <c r="B3028" s="8"/>
      <c r="C3028" s="15" t="s">
        <v>34</v>
      </c>
      <c r="D3028" s="7">
        <v>10</v>
      </c>
      <c r="E3028" s="28"/>
    </row>
    <row r="3029" spans="2:5" ht="15" x14ac:dyDescent="0.2">
      <c r="B3029" s="8"/>
      <c r="C3029" s="224" t="s">
        <v>210</v>
      </c>
      <c r="D3029" s="225"/>
      <c r="E3029" s="28"/>
    </row>
    <row r="3030" spans="2:5" ht="15" x14ac:dyDescent="0.2">
      <c r="B3030" s="8"/>
      <c r="C3030" s="9" t="s">
        <v>0</v>
      </c>
      <c r="D3030" s="10">
        <v>107.373</v>
      </c>
      <c r="E3030" s="28"/>
    </row>
    <row r="3031" spans="2:5" ht="15" x14ac:dyDescent="0.2">
      <c r="B3031" s="8"/>
      <c r="C3031" s="11" t="s">
        <v>2</v>
      </c>
      <c r="D3031" s="10">
        <v>100</v>
      </c>
      <c r="E3031" s="28"/>
    </row>
    <row r="3032" spans="2:5" ht="15" x14ac:dyDescent="0.2">
      <c r="B3032" s="8"/>
      <c r="C3032" s="11" t="s">
        <v>3</v>
      </c>
      <c r="D3032" s="10">
        <v>7.3730000000000002</v>
      </c>
      <c r="E3032" s="28"/>
    </row>
    <row r="3033" spans="2:5" ht="15" x14ac:dyDescent="0.2">
      <c r="B3033" s="8"/>
      <c r="C3033" s="16" t="s">
        <v>10</v>
      </c>
      <c r="D3033" s="17">
        <v>25.4114</v>
      </c>
      <c r="E3033" s="28"/>
    </row>
    <row r="3034" spans="2:5" ht="15" x14ac:dyDescent="0.2">
      <c r="B3034" s="8"/>
      <c r="C3034" s="19" t="s">
        <v>11</v>
      </c>
      <c r="D3034" s="18">
        <v>1.915</v>
      </c>
      <c r="E3034" s="28"/>
    </row>
    <row r="3035" spans="2:5" ht="15" x14ac:dyDescent="0.2">
      <c r="B3035" s="8"/>
      <c r="C3035" s="19" t="s">
        <v>12</v>
      </c>
      <c r="D3035" s="18">
        <v>22.77786</v>
      </c>
      <c r="E3035" s="28"/>
    </row>
    <row r="3036" spans="2:5" ht="15" x14ac:dyDescent="0.2">
      <c r="B3036" s="8"/>
      <c r="C3036" s="19" t="s">
        <v>16</v>
      </c>
      <c r="D3036" s="18">
        <v>0.71853999999999996</v>
      </c>
      <c r="E3036" s="28"/>
    </row>
    <row r="3037" spans="2:5" ht="15" x14ac:dyDescent="0.2">
      <c r="B3037" s="8"/>
      <c r="C3037" s="13" t="s">
        <v>24</v>
      </c>
      <c r="D3037" s="18">
        <v>107.373</v>
      </c>
      <c r="E3037" s="28"/>
    </row>
    <row r="3038" spans="2:5" ht="15" x14ac:dyDescent="0.2">
      <c r="B3038" s="8"/>
      <c r="C3038" s="20" t="s">
        <v>0</v>
      </c>
      <c r="D3038" s="10">
        <v>107.373</v>
      </c>
      <c r="E3038" s="28"/>
    </row>
    <row r="3039" spans="2:5" ht="15" x14ac:dyDescent="0.2">
      <c r="B3039" s="8"/>
      <c r="C3039" s="13" t="s">
        <v>26</v>
      </c>
      <c r="D3039" s="18">
        <v>25.4114</v>
      </c>
      <c r="E3039" s="28"/>
    </row>
    <row r="3040" spans="2:5" ht="15" x14ac:dyDescent="0.2">
      <c r="B3040" s="8"/>
      <c r="C3040" s="25" t="s">
        <v>10</v>
      </c>
      <c r="D3040" s="17">
        <v>25.4114</v>
      </c>
      <c r="E3040" s="28"/>
    </row>
    <row r="3041" spans="2:5" ht="15" x14ac:dyDescent="0.2">
      <c r="B3041" s="8"/>
      <c r="C3041" s="27" t="s">
        <v>28</v>
      </c>
      <c r="D3041" s="23">
        <v>81.961600000000004</v>
      </c>
      <c r="E3041" s="28"/>
    </row>
    <row r="3042" spans="2:5" ht="15" x14ac:dyDescent="0.2">
      <c r="B3042" s="8"/>
      <c r="C3042" s="27" t="s">
        <v>29</v>
      </c>
      <c r="D3042" s="23">
        <v>41.169319999999999</v>
      </c>
      <c r="E3042" s="28"/>
    </row>
    <row r="3043" spans="2:5" ht="15" x14ac:dyDescent="0.2">
      <c r="B3043" s="8"/>
      <c r="C3043" s="27" t="s">
        <v>30</v>
      </c>
      <c r="D3043" s="23">
        <v>123.13092</v>
      </c>
      <c r="E3043" s="28"/>
    </row>
    <row r="3044" spans="2:5" ht="15" x14ac:dyDescent="0.2">
      <c r="B3044" s="8"/>
      <c r="C3044" s="13" t="s">
        <v>32</v>
      </c>
      <c r="D3044" s="7">
        <v>56</v>
      </c>
      <c r="E3044" s="28"/>
    </row>
    <row r="3045" spans="2:5" ht="15" x14ac:dyDescent="0.2">
      <c r="B3045" s="8"/>
      <c r="C3045" s="15" t="s">
        <v>33</v>
      </c>
      <c r="D3045" s="7">
        <v>42</v>
      </c>
      <c r="E3045" s="28"/>
    </row>
    <row r="3046" spans="2:5" ht="15" x14ac:dyDescent="0.2">
      <c r="B3046" s="8"/>
      <c r="C3046" s="15" t="s">
        <v>34</v>
      </c>
      <c r="D3046" s="7">
        <v>14</v>
      </c>
      <c r="E3046" s="28"/>
    </row>
    <row r="3047" spans="2:5" ht="15" x14ac:dyDescent="0.2">
      <c r="B3047" s="8"/>
      <c r="C3047" s="224" t="s">
        <v>211</v>
      </c>
      <c r="D3047" s="225"/>
      <c r="E3047" s="28"/>
    </row>
    <row r="3048" spans="2:5" ht="15" x14ac:dyDescent="0.2">
      <c r="B3048" s="8"/>
      <c r="C3048" s="9" t="s">
        <v>0</v>
      </c>
      <c r="D3048" s="10">
        <v>13.543760000000001</v>
      </c>
      <c r="E3048" s="28"/>
    </row>
    <row r="3049" spans="2:5" ht="15" x14ac:dyDescent="0.2">
      <c r="B3049" s="8"/>
      <c r="C3049" s="11" t="s">
        <v>3</v>
      </c>
      <c r="D3049" s="10">
        <v>13.543760000000001</v>
      </c>
      <c r="E3049" s="28"/>
    </row>
    <row r="3050" spans="2:5" ht="15" x14ac:dyDescent="0.2">
      <c r="B3050" s="8"/>
      <c r="C3050" s="16" t="s">
        <v>10</v>
      </c>
      <c r="D3050" s="17">
        <v>11.685639999999999</v>
      </c>
      <c r="E3050" s="28"/>
    </row>
    <row r="3051" spans="2:5" ht="15" x14ac:dyDescent="0.2">
      <c r="B3051" s="8"/>
      <c r="C3051" s="19" t="s">
        <v>11</v>
      </c>
      <c r="D3051" s="18">
        <v>2.2709999999999999</v>
      </c>
      <c r="E3051" s="28"/>
    </row>
    <row r="3052" spans="2:5" ht="15" x14ac:dyDescent="0.2">
      <c r="B3052" s="8"/>
      <c r="C3052" s="19" t="s">
        <v>12</v>
      </c>
      <c r="D3052" s="18">
        <v>9.4146400000000003</v>
      </c>
      <c r="E3052" s="28"/>
    </row>
    <row r="3053" spans="2:5" ht="15" x14ac:dyDescent="0.2">
      <c r="B3053" s="8"/>
      <c r="C3053" s="13" t="s">
        <v>24</v>
      </c>
      <c r="D3053" s="18">
        <v>13.543760000000001</v>
      </c>
      <c r="E3053" s="28"/>
    </row>
    <row r="3054" spans="2:5" ht="15" x14ac:dyDescent="0.2">
      <c r="B3054" s="8"/>
      <c r="C3054" s="20" t="s">
        <v>0</v>
      </c>
      <c r="D3054" s="10">
        <v>13.543760000000001</v>
      </c>
      <c r="E3054" s="28"/>
    </row>
    <row r="3055" spans="2:5" ht="15" x14ac:dyDescent="0.2">
      <c r="B3055" s="8"/>
      <c r="C3055" s="13" t="s">
        <v>26</v>
      </c>
      <c r="D3055" s="18">
        <v>11.685639999999999</v>
      </c>
      <c r="E3055" s="28"/>
    </row>
    <row r="3056" spans="2:5" ht="15" x14ac:dyDescent="0.2">
      <c r="B3056" s="8"/>
      <c r="C3056" s="25" t="s">
        <v>10</v>
      </c>
      <c r="D3056" s="17">
        <v>11.685639999999999</v>
      </c>
      <c r="E3056" s="28"/>
    </row>
    <row r="3057" spans="2:5" ht="15" x14ac:dyDescent="0.2">
      <c r="B3057" s="8"/>
      <c r="C3057" s="27" t="s">
        <v>28</v>
      </c>
      <c r="D3057" s="23">
        <v>1.85812</v>
      </c>
      <c r="E3057" s="28"/>
    </row>
    <row r="3058" spans="2:5" ht="15" x14ac:dyDescent="0.2">
      <c r="B3058" s="8"/>
      <c r="C3058" s="27" t="s">
        <v>29</v>
      </c>
      <c r="D3058" s="23">
        <v>14.450889999999999</v>
      </c>
      <c r="E3058" s="28"/>
    </row>
    <row r="3059" spans="2:5" ht="15" x14ac:dyDescent="0.2">
      <c r="B3059" s="8"/>
      <c r="C3059" s="27" t="s">
        <v>30</v>
      </c>
      <c r="D3059" s="23">
        <v>16.309010000000001</v>
      </c>
      <c r="E3059" s="28"/>
    </row>
    <row r="3060" spans="2:5" ht="15" x14ac:dyDescent="0.2">
      <c r="B3060" s="8"/>
      <c r="C3060" s="13" t="s">
        <v>32</v>
      </c>
      <c r="D3060" s="7">
        <v>70</v>
      </c>
      <c r="E3060" s="28"/>
    </row>
    <row r="3061" spans="2:5" ht="15" x14ac:dyDescent="0.2">
      <c r="B3061" s="8"/>
      <c r="C3061" s="15" t="s">
        <v>33</v>
      </c>
      <c r="D3061" s="7">
        <v>51</v>
      </c>
      <c r="E3061" s="28"/>
    </row>
    <row r="3062" spans="2:5" ht="15" x14ac:dyDescent="0.2">
      <c r="B3062" s="8"/>
      <c r="C3062" s="15" t="s">
        <v>34</v>
      </c>
      <c r="D3062" s="7">
        <v>19</v>
      </c>
      <c r="E3062" s="28"/>
    </row>
    <row r="3063" spans="2:5" ht="15" x14ac:dyDescent="0.2">
      <c r="B3063" s="8"/>
      <c r="C3063" s="224" t="s">
        <v>212</v>
      </c>
      <c r="D3063" s="225"/>
      <c r="E3063" s="28"/>
    </row>
    <row r="3064" spans="2:5" ht="15" x14ac:dyDescent="0.2">
      <c r="B3064" s="8"/>
      <c r="C3064" s="9" t="s">
        <v>0</v>
      </c>
      <c r="D3064" s="10">
        <v>2.3904999999999998</v>
      </c>
      <c r="E3064" s="28"/>
    </row>
    <row r="3065" spans="2:5" ht="15" x14ac:dyDescent="0.2">
      <c r="B3065" s="8"/>
      <c r="C3065" s="11" t="s">
        <v>3</v>
      </c>
      <c r="D3065" s="10">
        <v>2.3904999999999998</v>
      </c>
      <c r="E3065" s="28"/>
    </row>
    <row r="3066" spans="2:5" ht="15" x14ac:dyDescent="0.2">
      <c r="B3066" s="8"/>
      <c r="C3066" s="16" t="s">
        <v>10</v>
      </c>
      <c r="D3066" s="17">
        <v>1.77905</v>
      </c>
      <c r="E3066" s="28"/>
    </row>
    <row r="3067" spans="2:5" ht="15" x14ac:dyDescent="0.2">
      <c r="B3067" s="8"/>
      <c r="C3067" s="19" t="s">
        <v>11</v>
      </c>
      <c r="D3067" s="18">
        <v>1.58</v>
      </c>
      <c r="E3067" s="28"/>
    </row>
    <row r="3068" spans="2:5" ht="15" x14ac:dyDescent="0.2">
      <c r="B3068" s="8"/>
      <c r="C3068" s="19" t="s">
        <v>12</v>
      </c>
      <c r="D3068" s="18">
        <v>9.6049999999999996E-2</v>
      </c>
      <c r="E3068" s="28"/>
    </row>
    <row r="3069" spans="2:5" ht="15" x14ac:dyDescent="0.2">
      <c r="B3069" s="8"/>
      <c r="C3069" s="19" t="s">
        <v>16</v>
      </c>
      <c r="D3069" s="18">
        <v>0.10299999999999999</v>
      </c>
      <c r="E3069" s="28"/>
    </row>
    <row r="3070" spans="2:5" ht="15" x14ac:dyDescent="0.2">
      <c r="B3070" s="8"/>
      <c r="C3070" s="13" t="s">
        <v>24</v>
      </c>
      <c r="D3070" s="18">
        <v>2.3904999999999998</v>
      </c>
      <c r="E3070" s="28"/>
    </row>
    <row r="3071" spans="2:5" ht="15" x14ac:dyDescent="0.2">
      <c r="B3071" s="8"/>
      <c r="C3071" s="20" t="s">
        <v>0</v>
      </c>
      <c r="D3071" s="10">
        <v>2.3904999999999998</v>
      </c>
      <c r="E3071" s="28"/>
    </row>
    <row r="3072" spans="2:5" ht="15" x14ac:dyDescent="0.2">
      <c r="B3072" s="8"/>
      <c r="C3072" s="13" t="s">
        <v>26</v>
      </c>
      <c r="D3072" s="18">
        <v>1.77905</v>
      </c>
      <c r="E3072" s="28"/>
    </row>
    <row r="3073" spans="2:5" ht="15" x14ac:dyDescent="0.2">
      <c r="B3073" s="8"/>
      <c r="C3073" s="25" t="s">
        <v>10</v>
      </c>
      <c r="D3073" s="17">
        <v>1.77905</v>
      </c>
      <c r="E3073" s="28"/>
    </row>
    <row r="3074" spans="2:5" ht="15" x14ac:dyDescent="0.2">
      <c r="B3074" s="8"/>
      <c r="C3074" s="27" t="s">
        <v>28</v>
      </c>
      <c r="D3074" s="23">
        <v>0.61145000000000005</v>
      </c>
      <c r="E3074" s="28"/>
    </row>
    <row r="3075" spans="2:5" ht="15" x14ac:dyDescent="0.2">
      <c r="B3075" s="8"/>
      <c r="C3075" s="27" t="s">
        <v>30</v>
      </c>
      <c r="D3075" s="23">
        <v>0.61145000000000005</v>
      </c>
      <c r="E3075" s="28"/>
    </row>
    <row r="3076" spans="2:5" ht="15" x14ac:dyDescent="0.2">
      <c r="B3076" s="8"/>
      <c r="C3076" s="13" t="s">
        <v>32</v>
      </c>
      <c r="D3076" s="7">
        <v>34</v>
      </c>
      <c r="E3076" s="28"/>
    </row>
    <row r="3077" spans="2:5" ht="15" x14ac:dyDescent="0.2">
      <c r="B3077" s="8"/>
      <c r="C3077" s="15" t="s">
        <v>33</v>
      </c>
      <c r="D3077" s="7">
        <v>30</v>
      </c>
      <c r="E3077" s="28"/>
    </row>
    <row r="3078" spans="2:5" ht="15" x14ac:dyDescent="0.2">
      <c r="B3078" s="8"/>
      <c r="C3078" s="15" t="s">
        <v>34</v>
      </c>
      <c r="D3078" s="7">
        <v>4</v>
      </c>
      <c r="E3078" s="28"/>
    </row>
    <row r="3079" spans="2:5" ht="15" x14ac:dyDescent="0.2">
      <c r="B3079" s="8"/>
      <c r="C3079" s="224" t="s">
        <v>213</v>
      </c>
      <c r="D3079" s="225"/>
      <c r="E3079" s="28"/>
    </row>
    <row r="3080" spans="2:5" ht="15" x14ac:dyDescent="0.2">
      <c r="B3080" s="8"/>
      <c r="C3080" s="9" t="s">
        <v>0</v>
      </c>
      <c r="D3080" s="10">
        <v>3799.04484</v>
      </c>
      <c r="E3080" s="28"/>
    </row>
    <row r="3081" spans="2:5" ht="15" x14ac:dyDescent="0.2">
      <c r="B3081" s="8"/>
      <c r="C3081" s="11" t="s">
        <v>3</v>
      </c>
      <c r="D3081" s="10">
        <v>3799.04484</v>
      </c>
      <c r="E3081" s="28"/>
    </row>
    <row r="3082" spans="2:5" ht="15" x14ac:dyDescent="0.2">
      <c r="B3082" s="8"/>
      <c r="C3082" s="16" t="s">
        <v>10</v>
      </c>
      <c r="D3082" s="17">
        <v>74.697630000000004</v>
      </c>
      <c r="E3082" s="28"/>
    </row>
    <row r="3083" spans="2:5" ht="15" x14ac:dyDescent="0.2">
      <c r="B3083" s="8"/>
      <c r="C3083" s="19" t="s">
        <v>12</v>
      </c>
      <c r="D3083" s="18">
        <v>16.171849999999999</v>
      </c>
      <c r="E3083" s="28"/>
    </row>
    <row r="3084" spans="2:5" ht="15" x14ac:dyDescent="0.2">
      <c r="B3084" s="8"/>
      <c r="C3084" s="19" t="s">
        <v>16</v>
      </c>
      <c r="D3084" s="18">
        <v>58.525779999999997</v>
      </c>
      <c r="E3084" s="28"/>
    </row>
    <row r="3085" spans="2:5" ht="15" x14ac:dyDescent="0.2">
      <c r="B3085" s="8"/>
      <c r="C3085" s="13" t="s">
        <v>24</v>
      </c>
      <c r="D3085" s="18">
        <v>3799.04484</v>
      </c>
      <c r="E3085" s="28"/>
    </row>
    <row r="3086" spans="2:5" ht="15" x14ac:dyDescent="0.2">
      <c r="B3086" s="8"/>
      <c r="C3086" s="20" t="s">
        <v>0</v>
      </c>
      <c r="D3086" s="10">
        <v>3799.04484</v>
      </c>
      <c r="E3086" s="28"/>
    </row>
    <row r="3087" spans="2:5" ht="15" x14ac:dyDescent="0.2">
      <c r="B3087" s="8"/>
      <c r="C3087" s="13" t="s">
        <v>26</v>
      </c>
      <c r="D3087" s="18">
        <v>74.697630000000004</v>
      </c>
      <c r="E3087" s="28"/>
    </row>
    <row r="3088" spans="2:5" ht="15" x14ac:dyDescent="0.2">
      <c r="B3088" s="8"/>
      <c r="C3088" s="25" t="s">
        <v>10</v>
      </c>
      <c r="D3088" s="17">
        <v>74.697630000000004</v>
      </c>
      <c r="E3088" s="28"/>
    </row>
    <row r="3089" spans="2:5" ht="15" x14ac:dyDescent="0.2">
      <c r="B3089" s="8"/>
      <c r="C3089" s="27" t="s">
        <v>28</v>
      </c>
      <c r="D3089" s="23">
        <v>3724.3472099999999</v>
      </c>
      <c r="E3089" s="28"/>
    </row>
    <row r="3090" spans="2:5" ht="15" x14ac:dyDescent="0.2">
      <c r="B3090" s="8"/>
      <c r="C3090" s="27" t="s">
        <v>29</v>
      </c>
      <c r="D3090" s="23">
        <v>3834.3337900000001</v>
      </c>
      <c r="E3090" s="28"/>
    </row>
    <row r="3091" spans="2:5" ht="15" x14ac:dyDescent="0.2">
      <c r="B3091" s="8"/>
      <c r="C3091" s="27" t="s">
        <v>30</v>
      </c>
      <c r="D3091" s="23">
        <v>7558.6809999999996</v>
      </c>
      <c r="E3091" s="28"/>
    </row>
    <row r="3092" spans="2:5" ht="15" x14ac:dyDescent="0.2">
      <c r="B3092" s="8"/>
      <c r="C3092" s="13" t="s">
        <v>32</v>
      </c>
      <c r="D3092" s="7">
        <v>345</v>
      </c>
      <c r="E3092" s="28"/>
    </row>
    <row r="3093" spans="2:5" ht="15" x14ac:dyDescent="0.2">
      <c r="B3093" s="8"/>
      <c r="C3093" s="15" t="s">
        <v>33</v>
      </c>
      <c r="D3093" s="7">
        <v>183</v>
      </c>
      <c r="E3093" s="28"/>
    </row>
    <row r="3094" spans="2:5" ht="15" x14ac:dyDescent="0.2">
      <c r="B3094" s="8"/>
      <c r="C3094" s="15" t="s">
        <v>34</v>
      </c>
      <c r="D3094" s="7">
        <v>162</v>
      </c>
      <c r="E3094" s="28"/>
    </row>
    <row r="3095" spans="2:5" ht="15" x14ac:dyDescent="0.2">
      <c r="B3095" s="8"/>
      <c r="C3095" s="224" t="s">
        <v>214</v>
      </c>
      <c r="D3095" s="225"/>
      <c r="E3095" s="28"/>
    </row>
    <row r="3096" spans="2:5" ht="15" x14ac:dyDescent="0.2">
      <c r="B3096" s="8"/>
      <c r="C3096" s="9" t="s">
        <v>0</v>
      </c>
      <c r="D3096" s="10">
        <v>16.5</v>
      </c>
      <c r="E3096" s="28"/>
    </row>
    <row r="3097" spans="2:5" ht="15" x14ac:dyDescent="0.2">
      <c r="B3097" s="8"/>
      <c r="C3097" s="11" t="s">
        <v>2</v>
      </c>
      <c r="D3097" s="10">
        <v>7.6</v>
      </c>
      <c r="E3097" s="28"/>
    </row>
    <row r="3098" spans="2:5" ht="15" x14ac:dyDescent="0.2">
      <c r="B3098" s="8"/>
      <c r="C3098" s="11" t="s">
        <v>3</v>
      </c>
      <c r="D3098" s="10">
        <v>8.9</v>
      </c>
      <c r="E3098" s="28"/>
    </row>
    <row r="3099" spans="2:5" ht="15" x14ac:dyDescent="0.2">
      <c r="B3099" s="8"/>
      <c r="C3099" s="16" t="s">
        <v>10</v>
      </c>
      <c r="D3099" s="17">
        <v>10.49137</v>
      </c>
      <c r="E3099" s="28"/>
    </row>
    <row r="3100" spans="2:5" ht="15" x14ac:dyDescent="0.2">
      <c r="B3100" s="8"/>
      <c r="C3100" s="19" t="s">
        <v>12</v>
      </c>
      <c r="D3100" s="18">
        <v>10.49137</v>
      </c>
      <c r="E3100" s="28"/>
    </row>
    <row r="3101" spans="2:5" ht="15" x14ac:dyDescent="0.2">
      <c r="B3101" s="8"/>
      <c r="C3101" s="13" t="s">
        <v>24</v>
      </c>
      <c r="D3101" s="18">
        <v>16.5</v>
      </c>
      <c r="E3101" s="28"/>
    </row>
    <row r="3102" spans="2:5" ht="15" x14ac:dyDescent="0.2">
      <c r="B3102" s="8"/>
      <c r="C3102" s="20" t="s">
        <v>0</v>
      </c>
      <c r="D3102" s="10">
        <v>16.5</v>
      </c>
      <c r="E3102" s="28"/>
    </row>
    <row r="3103" spans="2:5" ht="15" x14ac:dyDescent="0.2">
      <c r="B3103" s="8"/>
      <c r="C3103" s="13" t="s">
        <v>26</v>
      </c>
      <c r="D3103" s="18">
        <v>10.49137</v>
      </c>
      <c r="E3103" s="28"/>
    </row>
    <row r="3104" spans="2:5" ht="15" x14ac:dyDescent="0.2">
      <c r="B3104" s="8"/>
      <c r="C3104" s="25" t="s">
        <v>10</v>
      </c>
      <c r="D3104" s="17">
        <v>10.49137</v>
      </c>
      <c r="E3104" s="28"/>
    </row>
    <row r="3105" spans="2:5" ht="15" x14ac:dyDescent="0.2">
      <c r="B3105" s="8"/>
      <c r="C3105" s="27" t="s">
        <v>28</v>
      </c>
      <c r="D3105" s="23">
        <v>6.0086300000000001</v>
      </c>
      <c r="E3105" s="28"/>
    </row>
    <row r="3106" spans="2:5" ht="15" x14ac:dyDescent="0.2">
      <c r="B3106" s="8"/>
      <c r="C3106" s="27" t="s">
        <v>29</v>
      </c>
      <c r="D3106" s="23">
        <v>11.85629</v>
      </c>
      <c r="E3106" s="28"/>
    </row>
    <row r="3107" spans="2:5" ht="15" x14ac:dyDescent="0.2">
      <c r="B3107" s="8"/>
      <c r="C3107" s="27" t="s">
        <v>30</v>
      </c>
      <c r="D3107" s="23">
        <v>17.864920000000001</v>
      </c>
      <c r="E3107" s="28"/>
    </row>
    <row r="3108" spans="2:5" ht="15" x14ac:dyDescent="0.2">
      <c r="B3108" s="8"/>
      <c r="C3108" s="13" t="s">
        <v>32</v>
      </c>
      <c r="D3108" s="7">
        <v>24</v>
      </c>
      <c r="E3108" s="28"/>
    </row>
    <row r="3109" spans="2:5" ht="15" x14ac:dyDescent="0.2">
      <c r="B3109" s="8"/>
      <c r="C3109" s="15" t="s">
        <v>33</v>
      </c>
      <c r="D3109" s="7">
        <v>14</v>
      </c>
      <c r="E3109" s="28"/>
    </row>
    <row r="3110" spans="2:5" ht="15" x14ac:dyDescent="0.2">
      <c r="B3110" s="8"/>
      <c r="C3110" s="15" t="s">
        <v>34</v>
      </c>
      <c r="D3110" s="7">
        <v>10</v>
      </c>
      <c r="E3110" s="28"/>
    </row>
    <row r="3111" spans="2:5" ht="15" x14ac:dyDescent="0.2">
      <c r="B3111" s="8"/>
      <c r="C3111" s="224" t="s">
        <v>215</v>
      </c>
      <c r="D3111" s="225"/>
      <c r="E3111" s="28"/>
    </row>
    <row r="3112" spans="2:5" ht="15" x14ac:dyDescent="0.2">
      <c r="B3112" s="8"/>
      <c r="C3112" s="9" t="s">
        <v>0</v>
      </c>
      <c r="D3112" s="10">
        <v>5.96068</v>
      </c>
      <c r="E3112" s="28"/>
    </row>
    <row r="3113" spans="2:5" ht="15" x14ac:dyDescent="0.2">
      <c r="B3113" s="8"/>
      <c r="C3113" s="11" t="s">
        <v>3</v>
      </c>
      <c r="D3113" s="10">
        <v>5.96068</v>
      </c>
      <c r="E3113" s="28"/>
    </row>
    <row r="3114" spans="2:5" ht="15" x14ac:dyDescent="0.2">
      <c r="B3114" s="8"/>
      <c r="C3114" s="16" t="s">
        <v>10</v>
      </c>
      <c r="D3114" s="17">
        <v>0.33232</v>
      </c>
      <c r="E3114" s="28"/>
    </row>
    <row r="3115" spans="2:5" ht="15" x14ac:dyDescent="0.2">
      <c r="B3115" s="8"/>
      <c r="C3115" s="19" t="s">
        <v>12</v>
      </c>
      <c r="D3115" s="18">
        <v>0.33232</v>
      </c>
      <c r="E3115" s="28"/>
    </row>
    <row r="3116" spans="2:5" ht="15" x14ac:dyDescent="0.2">
      <c r="B3116" s="8"/>
      <c r="C3116" s="24" t="s">
        <v>17</v>
      </c>
      <c r="D3116" s="17">
        <v>0.56000000000000005</v>
      </c>
      <c r="E3116" s="28"/>
    </row>
    <row r="3117" spans="2:5" ht="15" x14ac:dyDescent="0.2">
      <c r="B3117" s="8"/>
      <c r="C3117" s="13" t="s">
        <v>24</v>
      </c>
      <c r="D3117" s="18">
        <v>5.96068</v>
      </c>
      <c r="E3117" s="28"/>
    </row>
    <row r="3118" spans="2:5" ht="15" x14ac:dyDescent="0.2">
      <c r="B3118" s="8"/>
      <c r="C3118" s="20" t="s">
        <v>0</v>
      </c>
      <c r="D3118" s="10">
        <v>5.96068</v>
      </c>
      <c r="E3118" s="28"/>
    </row>
    <row r="3119" spans="2:5" ht="15" x14ac:dyDescent="0.2">
      <c r="B3119" s="8"/>
      <c r="C3119" s="13" t="s">
        <v>26</v>
      </c>
      <c r="D3119" s="18">
        <v>0.89232</v>
      </c>
      <c r="E3119" s="28"/>
    </row>
    <row r="3120" spans="2:5" ht="15" x14ac:dyDescent="0.2">
      <c r="B3120" s="8"/>
      <c r="C3120" s="25" t="s">
        <v>10</v>
      </c>
      <c r="D3120" s="17">
        <v>0.33232</v>
      </c>
      <c r="E3120" s="28"/>
    </row>
    <row r="3121" spans="2:5" ht="15" x14ac:dyDescent="0.2">
      <c r="B3121" s="8"/>
      <c r="C3121" s="25" t="s">
        <v>17</v>
      </c>
      <c r="D3121" s="17">
        <v>0.56000000000000005</v>
      </c>
      <c r="E3121" s="28"/>
    </row>
    <row r="3122" spans="2:5" ht="15" x14ac:dyDescent="0.2">
      <c r="B3122" s="8"/>
      <c r="C3122" s="27" t="s">
        <v>28</v>
      </c>
      <c r="D3122" s="23">
        <v>5.0683600000000002</v>
      </c>
      <c r="E3122" s="28"/>
    </row>
    <row r="3123" spans="2:5" ht="15" x14ac:dyDescent="0.2">
      <c r="B3123" s="8"/>
      <c r="C3123" s="27" t="s">
        <v>29</v>
      </c>
      <c r="D3123" s="23">
        <v>19.4618</v>
      </c>
      <c r="E3123" s="28"/>
    </row>
    <row r="3124" spans="2:5" ht="15" x14ac:dyDescent="0.2">
      <c r="B3124" s="8"/>
      <c r="C3124" s="27" t="s">
        <v>30</v>
      </c>
      <c r="D3124" s="23">
        <v>24.530159999999999</v>
      </c>
      <c r="E3124" s="28"/>
    </row>
    <row r="3125" spans="2:5" ht="15" x14ac:dyDescent="0.2">
      <c r="B3125" s="8"/>
      <c r="C3125" s="13" t="s">
        <v>32</v>
      </c>
      <c r="D3125" s="7">
        <v>17</v>
      </c>
      <c r="E3125" s="28"/>
    </row>
    <row r="3126" spans="2:5" ht="15" x14ac:dyDescent="0.2">
      <c r="B3126" s="8"/>
      <c r="C3126" s="15" t="s">
        <v>33</v>
      </c>
      <c r="D3126" s="7">
        <v>12</v>
      </c>
      <c r="E3126" s="28"/>
    </row>
    <row r="3127" spans="2:5" ht="15" x14ac:dyDescent="0.2">
      <c r="B3127" s="8"/>
      <c r="C3127" s="15" t="s">
        <v>34</v>
      </c>
      <c r="D3127" s="7">
        <v>5</v>
      </c>
      <c r="E3127" s="28"/>
    </row>
    <row r="3128" spans="2:5" ht="15" x14ac:dyDescent="0.2">
      <c r="B3128" s="8"/>
      <c r="C3128" s="224" t="s">
        <v>216</v>
      </c>
      <c r="D3128" s="225"/>
      <c r="E3128" s="28"/>
    </row>
    <row r="3129" spans="2:5" ht="15" x14ac:dyDescent="0.2">
      <c r="B3129" s="8"/>
      <c r="C3129" s="9" t="s">
        <v>0</v>
      </c>
      <c r="D3129" s="10">
        <v>54.985790000000001</v>
      </c>
      <c r="E3129" s="28"/>
    </row>
    <row r="3130" spans="2:5" ht="15" x14ac:dyDescent="0.2">
      <c r="B3130" s="8"/>
      <c r="C3130" s="11" t="s">
        <v>3</v>
      </c>
      <c r="D3130" s="10">
        <v>54.985790000000001</v>
      </c>
      <c r="E3130" s="28"/>
    </row>
    <row r="3131" spans="2:5" ht="15" x14ac:dyDescent="0.2">
      <c r="B3131" s="8"/>
      <c r="C3131" s="16" t="s">
        <v>10</v>
      </c>
      <c r="D3131" s="17">
        <v>56.287720000000007</v>
      </c>
      <c r="E3131" s="28"/>
    </row>
    <row r="3132" spans="2:5" ht="15" x14ac:dyDescent="0.2">
      <c r="B3132" s="8"/>
      <c r="C3132" s="19" t="s">
        <v>12</v>
      </c>
      <c r="D3132" s="18">
        <v>51.746810000000004</v>
      </c>
      <c r="E3132" s="28"/>
    </row>
    <row r="3133" spans="2:5" ht="15" x14ac:dyDescent="0.2">
      <c r="B3133" s="8"/>
      <c r="C3133" s="19" t="s">
        <v>16</v>
      </c>
      <c r="D3133" s="18">
        <v>4.5409100000000002</v>
      </c>
      <c r="E3133" s="28"/>
    </row>
    <row r="3134" spans="2:5" ht="15" x14ac:dyDescent="0.2">
      <c r="B3134" s="8"/>
      <c r="C3134" s="24" t="s">
        <v>17</v>
      </c>
      <c r="D3134" s="17">
        <v>0.36797999999999997</v>
      </c>
      <c r="E3134" s="28"/>
    </row>
    <row r="3135" spans="2:5" ht="15" x14ac:dyDescent="0.2">
      <c r="B3135" s="8"/>
      <c r="C3135" s="13" t="s">
        <v>24</v>
      </c>
      <c r="D3135" s="18">
        <v>54.985790000000001</v>
      </c>
      <c r="E3135" s="28"/>
    </row>
    <row r="3136" spans="2:5" ht="15" x14ac:dyDescent="0.2">
      <c r="B3136" s="8"/>
      <c r="C3136" s="20" t="s">
        <v>0</v>
      </c>
      <c r="D3136" s="10">
        <v>54.985790000000001</v>
      </c>
      <c r="E3136" s="28"/>
    </row>
    <row r="3137" spans="2:5" ht="15" x14ac:dyDescent="0.2">
      <c r="B3137" s="8"/>
      <c r="C3137" s="13" t="s">
        <v>26</v>
      </c>
      <c r="D3137" s="18">
        <v>56.655700000000003</v>
      </c>
      <c r="E3137" s="28"/>
    </row>
    <row r="3138" spans="2:5" ht="15" x14ac:dyDescent="0.2">
      <c r="B3138" s="8"/>
      <c r="C3138" s="25" t="s">
        <v>10</v>
      </c>
      <c r="D3138" s="17">
        <v>56.28772</v>
      </c>
      <c r="E3138" s="28"/>
    </row>
    <row r="3139" spans="2:5" ht="15" x14ac:dyDescent="0.2">
      <c r="B3139" s="8"/>
      <c r="C3139" s="25" t="s">
        <v>17</v>
      </c>
      <c r="D3139" s="17">
        <v>0.36797999999999997</v>
      </c>
      <c r="E3139" s="28"/>
    </row>
    <row r="3140" spans="2:5" ht="15" x14ac:dyDescent="0.2">
      <c r="B3140" s="8"/>
      <c r="C3140" s="27" t="s">
        <v>28</v>
      </c>
      <c r="D3140" s="23">
        <v>-1.66991</v>
      </c>
      <c r="E3140" s="28"/>
    </row>
    <row r="3141" spans="2:5" ht="15" x14ac:dyDescent="0.2">
      <c r="B3141" s="8"/>
      <c r="C3141" s="27" t="s">
        <v>29</v>
      </c>
      <c r="D3141" s="23">
        <v>17.959520000000001</v>
      </c>
      <c r="E3141" s="28"/>
    </row>
    <row r="3142" spans="2:5" ht="15" x14ac:dyDescent="0.2">
      <c r="B3142" s="8"/>
      <c r="C3142" s="27" t="s">
        <v>30</v>
      </c>
      <c r="D3142" s="23">
        <v>16.28961</v>
      </c>
      <c r="E3142" s="28"/>
    </row>
    <row r="3143" spans="2:5" ht="15" x14ac:dyDescent="0.2">
      <c r="B3143" s="8"/>
      <c r="C3143" s="13" t="s">
        <v>32</v>
      </c>
      <c r="D3143" s="7">
        <v>56</v>
      </c>
      <c r="E3143" s="28"/>
    </row>
    <row r="3144" spans="2:5" ht="15" x14ac:dyDescent="0.2">
      <c r="B3144" s="8"/>
      <c r="C3144" s="15" t="s">
        <v>33</v>
      </c>
      <c r="D3144" s="7">
        <v>20</v>
      </c>
      <c r="E3144" s="28"/>
    </row>
    <row r="3145" spans="2:5" ht="15" x14ac:dyDescent="0.2">
      <c r="B3145" s="8"/>
      <c r="C3145" s="15" t="s">
        <v>34</v>
      </c>
      <c r="D3145" s="7">
        <v>36</v>
      </c>
      <c r="E3145" s="28"/>
    </row>
    <row r="3146" spans="2:5" ht="15" x14ac:dyDescent="0.2">
      <c r="B3146" s="8"/>
      <c r="C3146" s="224" t="s">
        <v>217</v>
      </c>
      <c r="D3146" s="225"/>
      <c r="E3146" s="28"/>
    </row>
    <row r="3147" spans="2:5" ht="15" x14ac:dyDescent="0.2">
      <c r="B3147" s="8"/>
      <c r="C3147" s="9" t="s">
        <v>0</v>
      </c>
      <c r="D3147" s="10">
        <v>195.58248</v>
      </c>
      <c r="E3147" s="28"/>
    </row>
    <row r="3148" spans="2:5" ht="15" x14ac:dyDescent="0.2">
      <c r="B3148" s="8"/>
      <c r="C3148" s="11" t="s">
        <v>3</v>
      </c>
      <c r="D3148" s="10">
        <v>195.58248</v>
      </c>
      <c r="E3148" s="28"/>
    </row>
    <row r="3149" spans="2:5" ht="15" x14ac:dyDescent="0.2">
      <c r="B3149" s="8"/>
      <c r="C3149" s="9" t="s">
        <v>5</v>
      </c>
      <c r="D3149" s="10">
        <v>5.4200000000000003E-3</v>
      </c>
      <c r="E3149" s="28"/>
    </row>
    <row r="3150" spans="2:5" ht="15" x14ac:dyDescent="0.2">
      <c r="B3150" s="8"/>
      <c r="C3150" s="16" t="s">
        <v>10</v>
      </c>
      <c r="D3150" s="17">
        <v>173.92573999999999</v>
      </c>
      <c r="E3150" s="28"/>
    </row>
    <row r="3151" spans="2:5" ht="15" x14ac:dyDescent="0.2">
      <c r="B3151" s="8"/>
      <c r="C3151" s="19" t="s">
        <v>12</v>
      </c>
      <c r="D3151" s="18">
        <v>164.72708</v>
      </c>
      <c r="E3151" s="28"/>
    </row>
    <row r="3152" spans="2:5" ht="15" x14ac:dyDescent="0.2">
      <c r="B3152" s="8"/>
      <c r="C3152" s="19" t="s">
        <v>16</v>
      </c>
      <c r="D3152" s="18">
        <v>9.1986600000000003</v>
      </c>
      <c r="E3152" s="28"/>
    </row>
    <row r="3153" spans="2:5" ht="15" x14ac:dyDescent="0.2">
      <c r="B3153" s="8"/>
      <c r="C3153" s="24" t="s">
        <v>17</v>
      </c>
      <c r="D3153" s="17">
        <v>9.5289999999999999</v>
      </c>
      <c r="E3153" s="28"/>
    </row>
    <row r="3154" spans="2:5" ht="15" x14ac:dyDescent="0.2">
      <c r="B3154" s="8"/>
      <c r="C3154" s="13" t="s">
        <v>24</v>
      </c>
      <c r="D3154" s="18">
        <v>195.58789999999999</v>
      </c>
      <c r="E3154" s="28"/>
    </row>
    <row r="3155" spans="2:5" ht="15" x14ac:dyDescent="0.2">
      <c r="B3155" s="8"/>
      <c r="C3155" s="20" t="s">
        <v>0</v>
      </c>
      <c r="D3155" s="10">
        <v>195.58248</v>
      </c>
      <c r="E3155" s="28"/>
    </row>
    <row r="3156" spans="2:5" ht="15" x14ac:dyDescent="0.2">
      <c r="B3156" s="8"/>
      <c r="C3156" s="21" t="s">
        <v>25</v>
      </c>
      <c r="D3156" s="18">
        <v>5.4200000000000003E-3</v>
      </c>
      <c r="E3156" s="28"/>
    </row>
    <row r="3157" spans="2:5" ht="15" x14ac:dyDescent="0.2">
      <c r="B3157" s="8"/>
      <c r="C3157" s="13" t="s">
        <v>26</v>
      </c>
      <c r="D3157" s="18">
        <v>183.45473999999999</v>
      </c>
      <c r="E3157" s="28"/>
    </row>
    <row r="3158" spans="2:5" ht="15" x14ac:dyDescent="0.2">
      <c r="B3158" s="8"/>
      <c r="C3158" s="25" t="s">
        <v>10</v>
      </c>
      <c r="D3158" s="17">
        <v>173.92573999999999</v>
      </c>
      <c r="E3158" s="28"/>
    </row>
    <row r="3159" spans="2:5" ht="15" x14ac:dyDescent="0.2">
      <c r="B3159" s="8"/>
      <c r="C3159" s="25" t="s">
        <v>17</v>
      </c>
      <c r="D3159" s="17">
        <v>9.5289999999999999</v>
      </c>
      <c r="E3159" s="28"/>
    </row>
    <row r="3160" spans="2:5" ht="15" x14ac:dyDescent="0.2">
      <c r="B3160" s="8"/>
      <c r="C3160" s="27" t="s">
        <v>28</v>
      </c>
      <c r="D3160" s="23">
        <v>12.13316</v>
      </c>
      <c r="E3160" s="28"/>
    </row>
    <row r="3161" spans="2:5" ht="15" x14ac:dyDescent="0.2">
      <c r="B3161" s="8"/>
      <c r="C3161" s="27" t="s">
        <v>29</v>
      </c>
      <c r="D3161" s="23">
        <v>1293.19526</v>
      </c>
      <c r="E3161" s="28"/>
    </row>
    <row r="3162" spans="2:5" ht="15" x14ac:dyDescent="0.2">
      <c r="B3162" s="8"/>
      <c r="C3162" s="27" t="s">
        <v>30</v>
      </c>
      <c r="D3162" s="23">
        <v>1305.3284200000001</v>
      </c>
      <c r="E3162" s="28"/>
    </row>
    <row r="3163" spans="2:5" ht="15" x14ac:dyDescent="0.2">
      <c r="B3163" s="8"/>
      <c r="C3163" s="13" t="s">
        <v>32</v>
      </c>
      <c r="D3163" s="7">
        <v>182</v>
      </c>
      <c r="E3163" s="28"/>
    </row>
    <row r="3164" spans="2:5" ht="15" x14ac:dyDescent="0.2">
      <c r="B3164" s="8"/>
      <c r="C3164" s="15" t="s">
        <v>33</v>
      </c>
      <c r="D3164" s="7">
        <v>149</v>
      </c>
      <c r="E3164" s="28"/>
    </row>
    <row r="3165" spans="2:5" ht="15" x14ac:dyDescent="0.2">
      <c r="B3165" s="8"/>
      <c r="C3165" s="15" t="s">
        <v>34</v>
      </c>
      <c r="D3165" s="7">
        <v>33</v>
      </c>
      <c r="E3165" s="28"/>
    </row>
    <row r="3166" spans="2:5" ht="15" x14ac:dyDescent="0.2">
      <c r="B3166" s="8"/>
      <c r="C3166" s="224" t="s">
        <v>218</v>
      </c>
      <c r="D3166" s="225"/>
      <c r="E3166" s="28"/>
    </row>
    <row r="3167" spans="2:5" ht="15" x14ac:dyDescent="0.2">
      <c r="B3167" s="8"/>
      <c r="C3167" s="9" t="s">
        <v>0</v>
      </c>
      <c r="D3167" s="10">
        <v>23.104980000000001</v>
      </c>
      <c r="E3167" s="28"/>
    </row>
    <row r="3168" spans="2:5" ht="15" x14ac:dyDescent="0.2">
      <c r="B3168" s="8"/>
      <c r="C3168" s="11" t="s">
        <v>3</v>
      </c>
      <c r="D3168" s="10">
        <v>23.104980000000001</v>
      </c>
      <c r="E3168" s="28"/>
    </row>
    <row r="3169" spans="2:5" ht="15" x14ac:dyDescent="0.2">
      <c r="B3169" s="8"/>
      <c r="C3169" s="16" t="s">
        <v>10</v>
      </c>
      <c r="D3169" s="17">
        <v>33.058030000000002</v>
      </c>
      <c r="E3169" s="28"/>
    </row>
    <row r="3170" spans="2:5" ht="15" x14ac:dyDescent="0.2">
      <c r="B3170" s="8"/>
      <c r="C3170" s="19" t="s">
        <v>12</v>
      </c>
      <c r="D3170" s="18">
        <v>33.058030000000002</v>
      </c>
      <c r="E3170" s="28"/>
    </row>
    <row r="3171" spans="2:5" ht="15" x14ac:dyDescent="0.2">
      <c r="B3171" s="8"/>
      <c r="C3171" s="13" t="s">
        <v>24</v>
      </c>
      <c r="D3171" s="18">
        <v>23.104980000000001</v>
      </c>
      <c r="E3171" s="28"/>
    </row>
    <row r="3172" spans="2:5" ht="15" x14ac:dyDescent="0.2">
      <c r="B3172" s="8"/>
      <c r="C3172" s="20" t="s">
        <v>0</v>
      </c>
      <c r="D3172" s="10">
        <v>23.104980000000001</v>
      </c>
      <c r="E3172" s="28"/>
    </row>
    <row r="3173" spans="2:5" ht="15" x14ac:dyDescent="0.2">
      <c r="B3173" s="8"/>
      <c r="C3173" s="13" t="s">
        <v>26</v>
      </c>
      <c r="D3173" s="18">
        <v>33.058030000000002</v>
      </c>
      <c r="E3173" s="28"/>
    </row>
    <row r="3174" spans="2:5" ht="15" x14ac:dyDescent="0.2">
      <c r="B3174" s="8"/>
      <c r="C3174" s="25" t="s">
        <v>10</v>
      </c>
      <c r="D3174" s="17">
        <v>33.058030000000002</v>
      </c>
      <c r="E3174" s="28"/>
    </row>
    <row r="3175" spans="2:5" ht="15" x14ac:dyDescent="0.2">
      <c r="B3175" s="8"/>
      <c r="C3175" s="27" t="s">
        <v>28</v>
      </c>
      <c r="D3175" s="23">
        <v>-9.9530499999999993</v>
      </c>
      <c r="E3175" s="28"/>
    </row>
    <row r="3176" spans="2:5" ht="15" x14ac:dyDescent="0.2">
      <c r="B3176" s="8"/>
      <c r="C3176" s="27" t="s">
        <v>29</v>
      </c>
      <c r="D3176" s="23">
        <v>16.099080000000001</v>
      </c>
      <c r="E3176" s="28"/>
    </row>
    <row r="3177" spans="2:5" ht="15" x14ac:dyDescent="0.2">
      <c r="B3177" s="8"/>
      <c r="C3177" s="27" t="s">
        <v>30</v>
      </c>
      <c r="D3177" s="23">
        <v>6.1460299999999997</v>
      </c>
      <c r="E3177" s="28"/>
    </row>
    <row r="3178" spans="2:5" ht="15" x14ac:dyDescent="0.2">
      <c r="B3178" s="8"/>
      <c r="C3178" s="13" t="s">
        <v>32</v>
      </c>
      <c r="D3178" s="7">
        <v>295</v>
      </c>
      <c r="E3178" s="28"/>
    </row>
    <row r="3179" spans="2:5" ht="15" x14ac:dyDescent="0.2">
      <c r="B3179" s="8"/>
      <c r="C3179" s="15" t="s">
        <v>33</v>
      </c>
      <c r="D3179" s="7">
        <v>255</v>
      </c>
      <c r="E3179" s="28"/>
    </row>
    <row r="3180" spans="2:5" ht="15" x14ac:dyDescent="0.2">
      <c r="B3180" s="8"/>
      <c r="C3180" s="15" t="s">
        <v>34</v>
      </c>
      <c r="D3180" s="7">
        <v>40</v>
      </c>
      <c r="E3180" s="28"/>
    </row>
    <row r="3181" spans="2:5" ht="15" x14ac:dyDescent="0.2">
      <c r="B3181" s="8"/>
      <c r="C3181" s="224" t="s">
        <v>219</v>
      </c>
      <c r="D3181" s="225"/>
      <c r="E3181" s="28"/>
    </row>
    <row r="3182" spans="2:5" ht="15" x14ac:dyDescent="0.2">
      <c r="B3182" s="8"/>
      <c r="C3182" s="9" t="s">
        <v>0</v>
      </c>
      <c r="D3182" s="10">
        <v>102.81699999999999</v>
      </c>
      <c r="E3182" s="28"/>
    </row>
    <row r="3183" spans="2:5" ht="15" x14ac:dyDescent="0.2">
      <c r="B3183" s="8"/>
      <c r="C3183" s="11" t="s">
        <v>3</v>
      </c>
      <c r="D3183" s="10">
        <v>102.81699999999999</v>
      </c>
      <c r="E3183" s="28"/>
    </row>
    <row r="3184" spans="2:5" ht="15" x14ac:dyDescent="0.2">
      <c r="B3184" s="8"/>
      <c r="C3184" s="16" t="s">
        <v>10</v>
      </c>
      <c r="D3184" s="17">
        <v>101.42549</v>
      </c>
      <c r="E3184" s="28"/>
    </row>
    <row r="3185" spans="2:5" ht="15" x14ac:dyDescent="0.2">
      <c r="B3185" s="8"/>
      <c r="C3185" s="19" t="s">
        <v>11</v>
      </c>
      <c r="D3185" s="18">
        <v>12.729609999999999</v>
      </c>
      <c r="E3185" s="28"/>
    </row>
    <row r="3186" spans="2:5" ht="15" x14ac:dyDescent="0.2">
      <c r="B3186" s="8"/>
      <c r="C3186" s="19" t="s">
        <v>12</v>
      </c>
      <c r="D3186" s="18">
        <v>71.165390000000002</v>
      </c>
      <c r="E3186" s="28"/>
    </row>
    <row r="3187" spans="2:5" ht="15" x14ac:dyDescent="0.2">
      <c r="B3187" s="8"/>
      <c r="C3187" s="19" t="s">
        <v>16</v>
      </c>
      <c r="D3187" s="18">
        <v>17.53049</v>
      </c>
      <c r="E3187" s="28"/>
    </row>
    <row r="3188" spans="2:5" ht="15" x14ac:dyDescent="0.2">
      <c r="B3188" s="8"/>
      <c r="C3188" s="24" t="s">
        <v>17</v>
      </c>
      <c r="D3188" s="17">
        <v>1.9</v>
      </c>
      <c r="E3188" s="28"/>
    </row>
    <row r="3189" spans="2:5" ht="15" x14ac:dyDescent="0.2">
      <c r="B3189" s="8"/>
      <c r="C3189" s="13" t="s">
        <v>24</v>
      </c>
      <c r="D3189" s="18">
        <v>102.81699999999999</v>
      </c>
      <c r="E3189" s="28"/>
    </row>
    <row r="3190" spans="2:5" ht="15" x14ac:dyDescent="0.2">
      <c r="B3190" s="8"/>
      <c r="C3190" s="20" t="s">
        <v>0</v>
      </c>
      <c r="D3190" s="10">
        <v>102.81699999999999</v>
      </c>
      <c r="E3190" s="28"/>
    </row>
    <row r="3191" spans="2:5" ht="15" x14ac:dyDescent="0.2">
      <c r="B3191" s="8"/>
      <c r="C3191" s="13" t="s">
        <v>26</v>
      </c>
      <c r="D3191" s="18">
        <v>103.32549</v>
      </c>
      <c r="E3191" s="28"/>
    </row>
    <row r="3192" spans="2:5" ht="15" x14ac:dyDescent="0.2">
      <c r="B3192" s="8"/>
      <c r="C3192" s="25" t="s">
        <v>10</v>
      </c>
      <c r="D3192" s="17">
        <v>101.42549</v>
      </c>
      <c r="E3192" s="28"/>
    </row>
    <row r="3193" spans="2:5" ht="15" x14ac:dyDescent="0.2">
      <c r="B3193" s="8"/>
      <c r="C3193" s="25" t="s">
        <v>17</v>
      </c>
      <c r="D3193" s="17">
        <v>1.9</v>
      </c>
      <c r="E3193" s="28"/>
    </row>
    <row r="3194" spans="2:5" ht="15" x14ac:dyDescent="0.2">
      <c r="B3194" s="8"/>
      <c r="C3194" s="27" t="s">
        <v>28</v>
      </c>
      <c r="D3194" s="23">
        <v>-0.50849</v>
      </c>
      <c r="E3194" s="28"/>
    </row>
    <row r="3195" spans="2:5" ht="15" x14ac:dyDescent="0.2">
      <c r="B3195" s="8"/>
      <c r="C3195" s="27" t="s">
        <v>29</v>
      </c>
      <c r="D3195" s="23">
        <v>456.59039999999999</v>
      </c>
      <c r="E3195" s="28"/>
    </row>
    <row r="3196" spans="2:5" ht="15" x14ac:dyDescent="0.2">
      <c r="B3196" s="8"/>
      <c r="C3196" s="27" t="s">
        <v>30</v>
      </c>
      <c r="D3196" s="23">
        <v>456.08190999999999</v>
      </c>
      <c r="E3196" s="28"/>
    </row>
    <row r="3197" spans="2:5" ht="15" x14ac:dyDescent="0.2">
      <c r="B3197" s="8"/>
      <c r="C3197" s="13" t="s">
        <v>32</v>
      </c>
      <c r="D3197" s="7">
        <v>287</v>
      </c>
      <c r="E3197" s="28"/>
    </row>
    <row r="3198" spans="2:5" ht="15" x14ac:dyDescent="0.2">
      <c r="B3198" s="8"/>
      <c r="C3198" s="15" t="s">
        <v>33</v>
      </c>
      <c r="D3198" s="7">
        <v>197</v>
      </c>
      <c r="E3198" s="28"/>
    </row>
    <row r="3199" spans="2:5" ht="15" x14ac:dyDescent="0.2">
      <c r="B3199" s="8"/>
      <c r="C3199" s="15" t="s">
        <v>34</v>
      </c>
      <c r="D3199" s="7">
        <v>90</v>
      </c>
      <c r="E3199" s="28"/>
    </row>
    <row r="3200" spans="2:5" ht="15" x14ac:dyDescent="0.2">
      <c r="B3200" s="8"/>
      <c r="C3200" s="224" t="s">
        <v>220</v>
      </c>
      <c r="D3200" s="225"/>
      <c r="E3200" s="28"/>
    </row>
    <row r="3201" spans="2:5" ht="15" x14ac:dyDescent="0.2">
      <c r="B3201" s="8"/>
      <c r="C3201" s="9" t="s">
        <v>0</v>
      </c>
      <c r="D3201" s="10">
        <v>3.1269999999999998</v>
      </c>
      <c r="E3201" s="28"/>
    </row>
    <row r="3202" spans="2:5" ht="15" x14ac:dyDescent="0.2">
      <c r="B3202" s="8"/>
      <c r="C3202" s="11" t="s">
        <v>3</v>
      </c>
      <c r="D3202" s="10">
        <v>3.1269999999999998</v>
      </c>
      <c r="E3202" s="28"/>
    </row>
    <row r="3203" spans="2:5" ht="15" x14ac:dyDescent="0.2">
      <c r="B3203" s="8"/>
      <c r="C3203" s="16" t="s">
        <v>10</v>
      </c>
      <c r="D3203" s="17">
        <v>3.2473999999999998</v>
      </c>
      <c r="E3203" s="28"/>
    </row>
    <row r="3204" spans="2:5" ht="15" x14ac:dyDescent="0.2">
      <c r="B3204" s="8"/>
      <c r="C3204" s="19" t="s">
        <v>12</v>
      </c>
      <c r="D3204" s="18">
        <v>3.2473999999999998</v>
      </c>
      <c r="E3204" s="28"/>
    </row>
    <row r="3205" spans="2:5" ht="15" x14ac:dyDescent="0.2">
      <c r="B3205" s="8"/>
      <c r="C3205" s="13" t="s">
        <v>24</v>
      </c>
      <c r="D3205" s="18">
        <v>3.1269999999999998</v>
      </c>
      <c r="E3205" s="28"/>
    </row>
    <row r="3206" spans="2:5" ht="15" x14ac:dyDescent="0.2">
      <c r="B3206" s="8"/>
      <c r="C3206" s="20" t="s">
        <v>0</v>
      </c>
      <c r="D3206" s="10">
        <v>3.1269999999999998</v>
      </c>
      <c r="E3206" s="28"/>
    </row>
    <row r="3207" spans="2:5" ht="15" x14ac:dyDescent="0.2">
      <c r="B3207" s="8"/>
      <c r="C3207" s="13" t="s">
        <v>26</v>
      </c>
      <c r="D3207" s="18">
        <v>3.2473999999999998</v>
      </c>
      <c r="E3207" s="28"/>
    </row>
    <row r="3208" spans="2:5" ht="15" x14ac:dyDescent="0.2">
      <c r="B3208" s="8"/>
      <c r="C3208" s="25" t="s">
        <v>10</v>
      </c>
      <c r="D3208" s="17">
        <v>3.2473999999999998</v>
      </c>
      <c r="E3208" s="28"/>
    </row>
    <row r="3209" spans="2:5" ht="15" x14ac:dyDescent="0.2">
      <c r="B3209" s="8"/>
      <c r="C3209" s="27" t="s">
        <v>28</v>
      </c>
      <c r="D3209" s="23">
        <v>-0.12039999999999999</v>
      </c>
      <c r="E3209" s="28"/>
    </row>
    <row r="3210" spans="2:5" ht="15" x14ac:dyDescent="0.2">
      <c r="B3210" s="8"/>
      <c r="C3210" s="27" t="s">
        <v>29</v>
      </c>
      <c r="D3210" s="23">
        <v>11.845890000000001</v>
      </c>
      <c r="E3210" s="28"/>
    </row>
    <row r="3211" spans="2:5" ht="15" x14ac:dyDescent="0.2">
      <c r="B3211" s="8"/>
      <c r="C3211" s="27" t="s">
        <v>30</v>
      </c>
      <c r="D3211" s="23">
        <v>11.725490000000001</v>
      </c>
      <c r="E3211" s="28"/>
    </row>
    <row r="3212" spans="2:5" ht="15" x14ac:dyDescent="0.2">
      <c r="B3212" s="8"/>
      <c r="C3212" s="13" t="s">
        <v>32</v>
      </c>
      <c r="D3212" s="7">
        <v>25</v>
      </c>
      <c r="E3212" s="28"/>
    </row>
    <row r="3213" spans="2:5" ht="15" x14ac:dyDescent="0.2">
      <c r="B3213" s="8"/>
      <c r="C3213" s="15" t="s">
        <v>33</v>
      </c>
      <c r="D3213" s="7">
        <v>18</v>
      </c>
      <c r="E3213" s="28"/>
    </row>
    <row r="3214" spans="2:5" ht="15" x14ac:dyDescent="0.2">
      <c r="B3214" s="8"/>
      <c r="C3214" s="15" t="s">
        <v>34</v>
      </c>
      <c r="D3214" s="7">
        <v>7</v>
      </c>
      <c r="E3214" s="28"/>
    </row>
    <row r="3215" spans="2:5" ht="15" x14ac:dyDescent="0.2">
      <c r="B3215" s="8"/>
      <c r="C3215" s="224" t="s">
        <v>221</v>
      </c>
      <c r="D3215" s="225"/>
      <c r="E3215" s="28"/>
    </row>
    <row r="3216" spans="2:5" ht="15" x14ac:dyDescent="0.2">
      <c r="B3216" s="8"/>
      <c r="C3216" s="9" t="s">
        <v>0</v>
      </c>
      <c r="D3216" s="10">
        <v>72.338800000000006</v>
      </c>
      <c r="E3216" s="28"/>
    </row>
    <row r="3217" spans="2:5" ht="15" x14ac:dyDescent="0.2">
      <c r="B3217" s="8"/>
      <c r="C3217" s="11" t="s">
        <v>2</v>
      </c>
      <c r="D3217" s="10">
        <v>33.700000000000003</v>
      </c>
      <c r="E3217" s="28"/>
    </row>
    <row r="3218" spans="2:5" ht="15" x14ac:dyDescent="0.2">
      <c r="B3218" s="8"/>
      <c r="C3218" s="11" t="s">
        <v>3</v>
      </c>
      <c r="D3218" s="10">
        <v>38.638800000000003</v>
      </c>
      <c r="E3218" s="28"/>
    </row>
    <row r="3219" spans="2:5" ht="15" x14ac:dyDescent="0.2">
      <c r="B3219" s="8"/>
      <c r="C3219" s="16" t="s">
        <v>10</v>
      </c>
      <c r="D3219" s="17">
        <v>73.110969999999995</v>
      </c>
      <c r="E3219" s="28"/>
    </row>
    <row r="3220" spans="2:5" ht="15" x14ac:dyDescent="0.2">
      <c r="B3220" s="8"/>
      <c r="C3220" s="19" t="s">
        <v>12</v>
      </c>
      <c r="D3220" s="18">
        <v>71.74951999999999</v>
      </c>
      <c r="E3220" s="28"/>
    </row>
    <row r="3221" spans="2:5" ht="15" x14ac:dyDescent="0.2">
      <c r="B3221" s="8"/>
      <c r="C3221" s="19" t="s">
        <v>16</v>
      </c>
      <c r="D3221" s="18">
        <v>1.36145</v>
      </c>
      <c r="E3221" s="28"/>
    </row>
    <row r="3222" spans="2:5" ht="15" x14ac:dyDescent="0.2">
      <c r="B3222" s="8"/>
      <c r="C3222" s="24" t="s">
        <v>17</v>
      </c>
      <c r="D3222" s="17">
        <v>4.1449999999999996</v>
      </c>
      <c r="E3222" s="28"/>
    </row>
    <row r="3223" spans="2:5" ht="15" x14ac:dyDescent="0.2">
      <c r="B3223" s="8"/>
      <c r="C3223" s="13" t="s">
        <v>24</v>
      </c>
      <c r="D3223" s="18">
        <v>72.338800000000006</v>
      </c>
      <c r="E3223" s="28"/>
    </row>
    <row r="3224" spans="2:5" ht="15" x14ac:dyDescent="0.2">
      <c r="B3224" s="8"/>
      <c r="C3224" s="20" t="s">
        <v>0</v>
      </c>
      <c r="D3224" s="10">
        <v>72.338800000000006</v>
      </c>
      <c r="E3224" s="28"/>
    </row>
    <row r="3225" spans="2:5" ht="15" x14ac:dyDescent="0.2">
      <c r="B3225" s="8"/>
      <c r="C3225" s="13" t="s">
        <v>26</v>
      </c>
      <c r="D3225" s="18">
        <v>77.255969999999991</v>
      </c>
      <c r="E3225" s="28"/>
    </row>
    <row r="3226" spans="2:5" ht="15" x14ac:dyDescent="0.2">
      <c r="B3226" s="8"/>
      <c r="C3226" s="25" t="s">
        <v>10</v>
      </c>
      <c r="D3226" s="17">
        <v>73.110969999999995</v>
      </c>
      <c r="E3226" s="28"/>
    </row>
    <row r="3227" spans="2:5" ht="15" x14ac:dyDescent="0.2">
      <c r="B3227" s="8"/>
      <c r="C3227" s="25" t="s">
        <v>17</v>
      </c>
      <c r="D3227" s="17">
        <v>4.1449999999999996</v>
      </c>
      <c r="E3227" s="28"/>
    </row>
    <row r="3228" spans="2:5" ht="15" x14ac:dyDescent="0.2">
      <c r="B3228" s="8"/>
      <c r="C3228" s="27" t="s">
        <v>28</v>
      </c>
      <c r="D3228" s="23">
        <v>-4.9171699999999996</v>
      </c>
      <c r="E3228" s="28"/>
    </row>
    <row r="3229" spans="2:5" ht="15" x14ac:dyDescent="0.2">
      <c r="B3229" s="8"/>
      <c r="C3229" s="27" t="s">
        <v>29</v>
      </c>
      <c r="D3229" s="23">
        <v>13.64969</v>
      </c>
      <c r="E3229" s="28"/>
    </row>
    <row r="3230" spans="2:5" ht="15" x14ac:dyDescent="0.2">
      <c r="B3230" s="8"/>
      <c r="C3230" s="27" t="s">
        <v>30</v>
      </c>
      <c r="D3230" s="23">
        <v>8.7325199999999992</v>
      </c>
      <c r="E3230" s="28"/>
    </row>
    <row r="3231" spans="2:5" ht="15" x14ac:dyDescent="0.2">
      <c r="B3231" s="8"/>
      <c r="C3231" s="13" t="s">
        <v>32</v>
      </c>
      <c r="D3231" s="7">
        <v>124</v>
      </c>
      <c r="E3231" s="28"/>
    </row>
    <row r="3232" spans="2:5" ht="15" x14ac:dyDescent="0.2">
      <c r="B3232" s="8"/>
      <c r="C3232" s="15" t="s">
        <v>33</v>
      </c>
      <c r="D3232" s="7">
        <v>57</v>
      </c>
      <c r="E3232" s="28"/>
    </row>
    <row r="3233" spans="2:5" ht="15" x14ac:dyDescent="0.2">
      <c r="B3233" s="8"/>
      <c r="C3233" s="15" t="s">
        <v>34</v>
      </c>
      <c r="D3233" s="7">
        <v>67</v>
      </c>
      <c r="E3233" s="28"/>
    </row>
    <row r="3234" spans="2:5" ht="15" x14ac:dyDescent="0.2">
      <c r="B3234" s="8"/>
      <c r="C3234" s="224" t="s">
        <v>222</v>
      </c>
      <c r="D3234" s="225"/>
      <c r="E3234" s="28"/>
    </row>
    <row r="3235" spans="2:5" ht="15" x14ac:dyDescent="0.2">
      <c r="B3235" s="8"/>
      <c r="C3235" s="9" t="s">
        <v>0</v>
      </c>
      <c r="D3235" s="10">
        <v>500.57189</v>
      </c>
      <c r="E3235" s="28"/>
    </row>
    <row r="3236" spans="2:5" ht="15" x14ac:dyDescent="0.2">
      <c r="B3236" s="8"/>
      <c r="C3236" s="11" t="s">
        <v>3</v>
      </c>
      <c r="D3236" s="10">
        <v>500.57189</v>
      </c>
      <c r="E3236" s="28"/>
    </row>
    <row r="3237" spans="2:5" ht="15" x14ac:dyDescent="0.2">
      <c r="B3237" s="8"/>
      <c r="C3237" s="16" t="s">
        <v>10</v>
      </c>
      <c r="D3237" s="17">
        <v>8.5174099999999999</v>
      </c>
      <c r="E3237" s="28"/>
    </row>
    <row r="3238" spans="2:5" ht="15" x14ac:dyDescent="0.2">
      <c r="B3238" s="8"/>
      <c r="C3238" s="19" t="s">
        <v>12</v>
      </c>
      <c r="D3238" s="18">
        <v>4.0554100000000002</v>
      </c>
      <c r="E3238" s="28"/>
    </row>
    <row r="3239" spans="2:5" ht="15" x14ac:dyDescent="0.2">
      <c r="B3239" s="8"/>
      <c r="C3239" s="19" t="s">
        <v>16</v>
      </c>
      <c r="D3239" s="18">
        <v>4.4619999999999997</v>
      </c>
      <c r="E3239" s="28"/>
    </row>
    <row r="3240" spans="2:5" ht="15" x14ac:dyDescent="0.2">
      <c r="B3240" s="8"/>
      <c r="C3240" s="13" t="s">
        <v>24</v>
      </c>
      <c r="D3240" s="18">
        <v>500.57189</v>
      </c>
      <c r="E3240" s="28"/>
    </row>
    <row r="3241" spans="2:5" ht="15" x14ac:dyDescent="0.2">
      <c r="B3241" s="8"/>
      <c r="C3241" s="20" t="s">
        <v>0</v>
      </c>
      <c r="D3241" s="10">
        <v>500.57189</v>
      </c>
      <c r="E3241" s="28"/>
    </row>
    <row r="3242" spans="2:5" ht="15" x14ac:dyDescent="0.2">
      <c r="B3242" s="8"/>
      <c r="C3242" s="13" t="s">
        <v>26</v>
      </c>
      <c r="D3242" s="18">
        <v>8.5174099999999999</v>
      </c>
      <c r="E3242" s="28"/>
    </row>
    <row r="3243" spans="2:5" ht="15" x14ac:dyDescent="0.2">
      <c r="B3243" s="8"/>
      <c r="C3243" s="25" t="s">
        <v>10</v>
      </c>
      <c r="D3243" s="17">
        <v>8.5174099999999999</v>
      </c>
      <c r="E3243" s="28"/>
    </row>
    <row r="3244" spans="2:5" ht="15" x14ac:dyDescent="0.2">
      <c r="B3244" s="8"/>
      <c r="C3244" s="27" t="s">
        <v>28</v>
      </c>
      <c r="D3244" s="23">
        <v>492.05448000000001</v>
      </c>
      <c r="E3244" s="28"/>
    </row>
    <row r="3245" spans="2:5" ht="15" x14ac:dyDescent="0.2">
      <c r="B3245" s="8"/>
      <c r="C3245" s="27" t="s">
        <v>29</v>
      </c>
      <c r="D3245" s="23">
        <v>20.69896</v>
      </c>
      <c r="E3245" s="28"/>
    </row>
    <row r="3246" spans="2:5" ht="15" x14ac:dyDescent="0.2">
      <c r="B3246" s="8"/>
      <c r="C3246" s="27" t="s">
        <v>30</v>
      </c>
      <c r="D3246" s="23">
        <v>512.75343999999996</v>
      </c>
      <c r="E3246" s="28"/>
    </row>
    <row r="3247" spans="2:5" ht="15" x14ac:dyDescent="0.2">
      <c r="B3247" s="8"/>
      <c r="C3247" s="13" t="s">
        <v>32</v>
      </c>
      <c r="D3247" s="7">
        <v>75</v>
      </c>
      <c r="E3247" s="28"/>
    </row>
    <row r="3248" spans="2:5" ht="15" x14ac:dyDescent="0.2">
      <c r="B3248" s="8"/>
      <c r="C3248" s="15" t="s">
        <v>33</v>
      </c>
      <c r="D3248" s="7">
        <v>25</v>
      </c>
      <c r="E3248" s="28"/>
    </row>
    <row r="3249" spans="2:5" ht="15" x14ac:dyDescent="0.2">
      <c r="B3249" s="8"/>
      <c r="C3249" s="15" t="s">
        <v>34</v>
      </c>
      <c r="D3249" s="7">
        <v>50</v>
      </c>
      <c r="E3249" s="28"/>
    </row>
    <row r="3250" spans="2:5" ht="15" x14ac:dyDescent="0.2">
      <c r="B3250" s="8"/>
      <c r="C3250" s="224" t="s">
        <v>223</v>
      </c>
      <c r="D3250" s="225"/>
      <c r="E3250" s="28"/>
    </row>
    <row r="3251" spans="2:5" ht="15" x14ac:dyDescent="0.2">
      <c r="B3251" s="8"/>
      <c r="C3251" s="9" t="s">
        <v>0</v>
      </c>
      <c r="D3251" s="10">
        <v>499.99709999999999</v>
      </c>
      <c r="E3251" s="28"/>
    </row>
    <row r="3252" spans="2:5" ht="15" x14ac:dyDescent="0.2">
      <c r="B3252" s="8"/>
      <c r="C3252" s="11" t="s">
        <v>3</v>
      </c>
      <c r="D3252" s="10">
        <v>499.99709999999999</v>
      </c>
      <c r="E3252" s="28"/>
    </row>
    <row r="3253" spans="2:5" ht="15" x14ac:dyDescent="0.2">
      <c r="B3253" s="8"/>
      <c r="C3253" s="16" t="s">
        <v>10</v>
      </c>
      <c r="D3253" s="17">
        <v>311.16744999999997</v>
      </c>
      <c r="E3253" s="28"/>
    </row>
    <row r="3254" spans="2:5" ht="15" x14ac:dyDescent="0.2">
      <c r="B3254" s="8"/>
      <c r="C3254" s="19" t="s">
        <v>11</v>
      </c>
      <c r="D3254" s="18">
        <v>56.65748</v>
      </c>
      <c r="E3254" s="28"/>
    </row>
    <row r="3255" spans="2:5" ht="15" x14ac:dyDescent="0.2">
      <c r="B3255" s="8"/>
      <c r="C3255" s="19" t="s">
        <v>12</v>
      </c>
      <c r="D3255" s="18">
        <v>206.08229999999998</v>
      </c>
      <c r="E3255" s="28"/>
    </row>
    <row r="3256" spans="2:5" ht="15" x14ac:dyDescent="0.2">
      <c r="B3256" s="8"/>
      <c r="C3256" s="19" t="s">
        <v>16</v>
      </c>
      <c r="D3256" s="18">
        <v>48.427669999999999</v>
      </c>
      <c r="E3256" s="28"/>
    </row>
    <row r="3257" spans="2:5" ht="15" x14ac:dyDescent="0.2">
      <c r="B3257" s="8"/>
      <c r="C3257" s="24" t="s">
        <v>17</v>
      </c>
      <c r="D3257" s="17">
        <v>7.8813599999999999</v>
      </c>
      <c r="E3257" s="28"/>
    </row>
    <row r="3258" spans="2:5" ht="15" x14ac:dyDescent="0.2">
      <c r="B3258" s="8"/>
      <c r="C3258" s="13" t="s">
        <v>24</v>
      </c>
      <c r="D3258" s="18">
        <v>499.99709999999999</v>
      </c>
      <c r="E3258" s="28"/>
    </row>
    <row r="3259" spans="2:5" ht="15" x14ac:dyDescent="0.2">
      <c r="B3259" s="8"/>
      <c r="C3259" s="20" t="s">
        <v>0</v>
      </c>
      <c r="D3259" s="10">
        <v>499.99709999999999</v>
      </c>
      <c r="E3259" s="28"/>
    </row>
    <row r="3260" spans="2:5" ht="15" x14ac:dyDescent="0.2">
      <c r="B3260" s="8"/>
      <c r="C3260" s="13" t="s">
        <v>26</v>
      </c>
      <c r="D3260" s="18">
        <v>319.04880999999995</v>
      </c>
      <c r="E3260" s="28"/>
    </row>
    <row r="3261" spans="2:5" ht="15" x14ac:dyDescent="0.2">
      <c r="B3261" s="8"/>
      <c r="C3261" s="25" t="s">
        <v>10</v>
      </c>
      <c r="D3261" s="17">
        <v>311.16744999999997</v>
      </c>
      <c r="E3261" s="28"/>
    </row>
    <row r="3262" spans="2:5" ht="15" x14ac:dyDescent="0.2">
      <c r="B3262" s="8"/>
      <c r="C3262" s="25" t="s">
        <v>17</v>
      </c>
      <c r="D3262" s="17">
        <v>7.8813599999999999</v>
      </c>
      <c r="E3262" s="28"/>
    </row>
    <row r="3263" spans="2:5" ht="15" x14ac:dyDescent="0.2">
      <c r="B3263" s="8"/>
      <c r="C3263" s="27" t="s">
        <v>28</v>
      </c>
      <c r="D3263" s="23">
        <v>180.94828999999999</v>
      </c>
      <c r="E3263" s="28"/>
    </row>
    <row r="3264" spans="2:5" ht="15" x14ac:dyDescent="0.2">
      <c r="B3264" s="8"/>
      <c r="C3264" s="27" t="s">
        <v>29</v>
      </c>
      <c r="D3264" s="23">
        <v>366.94241</v>
      </c>
      <c r="E3264" s="28"/>
    </row>
    <row r="3265" spans="2:5" ht="15" x14ac:dyDescent="0.2">
      <c r="B3265" s="8"/>
      <c r="C3265" s="27" t="s">
        <v>30</v>
      </c>
      <c r="D3265" s="23">
        <v>547.89070000000004</v>
      </c>
      <c r="E3265" s="28"/>
    </row>
    <row r="3266" spans="2:5" ht="15" x14ac:dyDescent="0.2">
      <c r="B3266" s="8"/>
      <c r="C3266" s="13" t="s">
        <v>32</v>
      </c>
      <c r="D3266" s="7">
        <v>292</v>
      </c>
      <c r="E3266" s="28"/>
    </row>
    <row r="3267" spans="2:5" ht="15" x14ac:dyDescent="0.2">
      <c r="B3267" s="8"/>
      <c r="C3267" s="15" t="s">
        <v>33</v>
      </c>
      <c r="D3267" s="7">
        <v>203</v>
      </c>
      <c r="E3267" s="28"/>
    </row>
    <row r="3268" spans="2:5" ht="15" x14ac:dyDescent="0.2">
      <c r="B3268" s="8"/>
      <c r="C3268" s="15" t="s">
        <v>34</v>
      </c>
      <c r="D3268" s="7">
        <v>89</v>
      </c>
      <c r="E3268" s="28"/>
    </row>
    <row r="3269" spans="2:5" ht="15" x14ac:dyDescent="0.2">
      <c r="B3269" s="8"/>
      <c r="C3269" s="224" t="s">
        <v>224</v>
      </c>
      <c r="D3269" s="225"/>
      <c r="E3269" s="28"/>
    </row>
    <row r="3270" spans="2:5" ht="15" x14ac:dyDescent="0.2">
      <c r="B3270" s="8"/>
      <c r="C3270" s="9" t="s">
        <v>0</v>
      </c>
      <c r="D3270" s="10">
        <v>17.567969999999999</v>
      </c>
      <c r="E3270" s="28"/>
    </row>
    <row r="3271" spans="2:5" ht="15" x14ac:dyDescent="0.2">
      <c r="B3271" s="8"/>
      <c r="C3271" s="11" t="s">
        <v>3</v>
      </c>
      <c r="D3271" s="10">
        <v>17.567969999999999</v>
      </c>
      <c r="E3271" s="28"/>
    </row>
    <row r="3272" spans="2:5" ht="15" x14ac:dyDescent="0.2">
      <c r="B3272" s="8"/>
      <c r="C3272" s="16" t="s">
        <v>10</v>
      </c>
      <c r="D3272" s="17">
        <v>31.066649999999996</v>
      </c>
      <c r="E3272" s="28"/>
    </row>
    <row r="3273" spans="2:5" ht="15" x14ac:dyDescent="0.2">
      <c r="B3273" s="8"/>
      <c r="C3273" s="19" t="s">
        <v>11</v>
      </c>
      <c r="D3273" s="18">
        <v>5.5679999999999996</v>
      </c>
      <c r="E3273" s="28"/>
    </row>
    <row r="3274" spans="2:5" ht="15" x14ac:dyDescent="0.2">
      <c r="B3274" s="8"/>
      <c r="C3274" s="19" t="s">
        <v>12</v>
      </c>
      <c r="D3274" s="18">
        <v>25.498649999999998</v>
      </c>
      <c r="E3274" s="28"/>
    </row>
    <row r="3275" spans="2:5" ht="15" x14ac:dyDescent="0.2">
      <c r="B3275" s="8"/>
      <c r="C3275" s="13" t="s">
        <v>24</v>
      </c>
      <c r="D3275" s="18">
        <v>17.567969999999999</v>
      </c>
      <c r="E3275" s="28"/>
    </row>
    <row r="3276" spans="2:5" ht="15" x14ac:dyDescent="0.2">
      <c r="B3276" s="8"/>
      <c r="C3276" s="20" t="s">
        <v>0</v>
      </c>
      <c r="D3276" s="10">
        <v>17.567969999999999</v>
      </c>
      <c r="E3276" s="28"/>
    </row>
    <row r="3277" spans="2:5" ht="15" x14ac:dyDescent="0.2">
      <c r="B3277" s="8"/>
      <c r="C3277" s="13" t="s">
        <v>26</v>
      </c>
      <c r="D3277" s="18">
        <v>31.066649999999999</v>
      </c>
      <c r="E3277" s="28"/>
    </row>
    <row r="3278" spans="2:5" ht="15" x14ac:dyDescent="0.2">
      <c r="B3278" s="8"/>
      <c r="C3278" s="25" t="s">
        <v>10</v>
      </c>
      <c r="D3278" s="17">
        <v>31.066649999999999</v>
      </c>
      <c r="E3278" s="28"/>
    </row>
    <row r="3279" spans="2:5" ht="15" x14ac:dyDescent="0.2">
      <c r="B3279" s="8"/>
      <c r="C3279" s="27" t="s">
        <v>28</v>
      </c>
      <c r="D3279" s="23">
        <v>-13.49868</v>
      </c>
      <c r="E3279" s="28"/>
    </row>
    <row r="3280" spans="2:5" ht="15" x14ac:dyDescent="0.2">
      <c r="B3280" s="8"/>
      <c r="C3280" s="27" t="s">
        <v>29</v>
      </c>
      <c r="D3280" s="23">
        <v>32.336959999999998</v>
      </c>
      <c r="E3280" s="28"/>
    </row>
    <row r="3281" spans="2:5" ht="15" x14ac:dyDescent="0.2">
      <c r="B3281" s="8"/>
      <c r="C3281" s="27" t="s">
        <v>30</v>
      </c>
      <c r="D3281" s="23">
        <v>18.838280000000001</v>
      </c>
      <c r="E3281" s="28"/>
    </row>
    <row r="3282" spans="2:5" ht="15" x14ac:dyDescent="0.2">
      <c r="B3282" s="8"/>
      <c r="C3282" s="13" t="s">
        <v>32</v>
      </c>
      <c r="D3282" s="7">
        <v>85</v>
      </c>
      <c r="E3282" s="28"/>
    </row>
    <row r="3283" spans="2:5" ht="15" x14ac:dyDescent="0.2">
      <c r="B3283" s="8"/>
      <c r="C3283" s="15" t="s">
        <v>33</v>
      </c>
      <c r="D3283" s="7">
        <v>76</v>
      </c>
      <c r="E3283" s="28"/>
    </row>
    <row r="3284" spans="2:5" ht="15" x14ac:dyDescent="0.2">
      <c r="B3284" s="8"/>
      <c r="C3284" s="15" t="s">
        <v>34</v>
      </c>
      <c r="D3284" s="7">
        <v>9</v>
      </c>
      <c r="E3284" s="28"/>
    </row>
    <row r="3285" spans="2:5" ht="15" x14ac:dyDescent="0.2">
      <c r="B3285" s="8"/>
      <c r="C3285" s="224" t="s">
        <v>225</v>
      </c>
      <c r="D3285" s="225"/>
      <c r="E3285" s="28"/>
    </row>
    <row r="3286" spans="2:5" ht="15" x14ac:dyDescent="0.2">
      <c r="B3286" s="8"/>
      <c r="C3286" s="9" t="s">
        <v>0</v>
      </c>
      <c r="D3286" s="10">
        <v>0.56000000000000005</v>
      </c>
      <c r="E3286" s="28"/>
    </row>
    <row r="3287" spans="2:5" ht="15" x14ac:dyDescent="0.2">
      <c r="B3287" s="8"/>
      <c r="C3287" s="11" t="s">
        <v>3</v>
      </c>
      <c r="D3287" s="10">
        <v>0.56000000000000005</v>
      </c>
      <c r="E3287" s="28"/>
    </row>
    <row r="3288" spans="2:5" ht="15" x14ac:dyDescent="0.2">
      <c r="B3288" s="8"/>
      <c r="C3288" s="16" t="s">
        <v>10</v>
      </c>
      <c r="D3288" s="17">
        <v>8.4000000000000005E-2</v>
      </c>
      <c r="E3288" s="28"/>
    </row>
    <row r="3289" spans="2:5" ht="15" x14ac:dyDescent="0.2">
      <c r="B3289" s="8"/>
      <c r="C3289" s="19" t="s">
        <v>12</v>
      </c>
      <c r="D3289" s="18">
        <v>8.4000000000000005E-2</v>
      </c>
      <c r="E3289" s="28"/>
    </row>
    <row r="3290" spans="2:5" ht="15" x14ac:dyDescent="0.2">
      <c r="B3290" s="8"/>
      <c r="C3290" s="13" t="s">
        <v>24</v>
      </c>
      <c r="D3290" s="18">
        <v>0.56000000000000005</v>
      </c>
      <c r="E3290" s="28"/>
    </row>
    <row r="3291" spans="2:5" ht="15" x14ac:dyDescent="0.2">
      <c r="B3291" s="8"/>
      <c r="C3291" s="20" t="s">
        <v>0</v>
      </c>
      <c r="D3291" s="10">
        <v>0.56000000000000005</v>
      </c>
      <c r="E3291" s="28"/>
    </row>
    <row r="3292" spans="2:5" ht="15" x14ac:dyDescent="0.2">
      <c r="B3292" s="8"/>
      <c r="C3292" s="13" t="s">
        <v>26</v>
      </c>
      <c r="D3292" s="18">
        <v>8.4000000000000005E-2</v>
      </c>
      <c r="E3292" s="28"/>
    </row>
    <row r="3293" spans="2:5" ht="15" x14ac:dyDescent="0.2">
      <c r="B3293" s="8"/>
      <c r="C3293" s="25" t="s">
        <v>10</v>
      </c>
      <c r="D3293" s="17">
        <v>8.4000000000000005E-2</v>
      </c>
      <c r="E3293" s="28"/>
    </row>
    <row r="3294" spans="2:5" ht="15" x14ac:dyDescent="0.2">
      <c r="B3294" s="8"/>
      <c r="C3294" s="27" t="s">
        <v>28</v>
      </c>
      <c r="D3294" s="23">
        <v>0.47599999999999998</v>
      </c>
      <c r="E3294" s="28"/>
    </row>
    <row r="3295" spans="2:5" ht="15" x14ac:dyDescent="0.2">
      <c r="B3295" s="8"/>
      <c r="C3295" s="27" t="s">
        <v>29</v>
      </c>
      <c r="D3295" s="23">
        <v>1.65638</v>
      </c>
      <c r="E3295" s="28"/>
    </row>
    <row r="3296" spans="2:5" ht="15" x14ac:dyDescent="0.2">
      <c r="B3296" s="8"/>
      <c r="C3296" s="27" t="s">
        <v>30</v>
      </c>
      <c r="D3296" s="23">
        <v>2.1323799999999999</v>
      </c>
      <c r="E3296" s="28"/>
    </row>
    <row r="3297" spans="2:5" ht="15" x14ac:dyDescent="0.2">
      <c r="B3297" s="8"/>
      <c r="C3297" s="13" t="s">
        <v>32</v>
      </c>
      <c r="D3297" s="7">
        <v>16</v>
      </c>
      <c r="E3297" s="28"/>
    </row>
    <row r="3298" spans="2:5" ht="15" x14ac:dyDescent="0.2">
      <c r="B3298" s="8"/>
      <c r="C3298" s="15" t="s">
        <v>33</v>
      </c>
      <c r="D3298" s="7">
        <v>15</v>
      </c>
      <c r="E3298" s="28"/>
    </row>
    <row r="3299" spans="2:5" ht="15" x14ac:dyDescent="0.2">
      <c r="B3299" s="8"/>
      <c r="C3299" s="15" t="s">
        <v>34</v>
      </c>
      <c r="D3299" s="7">
        <v>1</v>
      </c>
      <c r="E3299" s="28"/>
    </row>
    <row r="3300" spans="2:5" ht="15" x14ac:dyDescent="0.2">
      <c r="B3300" s="8"/>
      <c r="C3300" s="224" t="s">
        <v>226</v>
      </c>
      <c r="D3300" s="225"/>
      <c r="E3300" s="28"/>
    </row>
    <row r="3301" spans="2:5" ht="15" x14ac:dyDescent="0.2">
      <c r="B3301" s="8"/>
      <c r="C3301" s="9" t="s">
        <v>0</v>
      </c>
      <c r="D3301" s="10">
        <v>377.96500000000003</v>
      </c>
      <c r="E3301" s="28"/>
    </row>
    <row r="3302" spans="2:5" ht="15" x14ac:dyDescent="0.2">
      <c r="B3302" s="8"/>
      <c r="C3302" s="11" t="s">
        <v>2</v>
      </c>
      <c r="D3302" s="10">
        <v>250</v>
      </c>
      <c r="E3302" s="28"/>
    </row>
    <row r="3303" spans="2:5" ht="15" x14ac:dyDescent="0.2">
      <c r="B3303" s="8"/>
      <c r="C3303" s="11" t="s">
        <v>3</v>
      </c>
      <c r="D3303" s="10">
        <v>127.965</v>
      </c>
      <c r="E3303" s="28"/>
    </row>
    <row r="3304" spans="2:5" ht="15" x14ac:dyDescent="0.2">
      <c r="B3304" s="8"/>
      <c r="C3304" s="16" t="s">
        <v>10</v>
      </c>
      <c r="D3304" s="17">
        <v>286.71960000000001</v>
      </c>
      <c r="E3304" s="28"/>
    </row>
    <row r="3305" spans="2:5" ht="15" x14ac:dyDescent="0.2">
      <c r="B3305" s="8"/>
      <c r="C3305" s="19" t="s">
        <v>12</v>
      </c>
      <c r="D3305" s="18">
        <v>286.71960000000001</v>
      </c>
      <c r="E3305" s="28"/>
    </row>
    <row r="3306" spans="2:5" ht="15" x14ac:dyDescent="0.2">
      <c r="B3306" s="8"/>
      <c r="C3306" s="24" t="s">
        <v>17</v>
      </c>
      <c r="D3306" s="17">
        <v>37.908999999999999</v>
      </c>
      <c r="E3306" s="28"/>
    </row>
    <row r="3307" spans="2:5" ht="15" x14ac:dyDescent="0.2">
      <c r="B3307" s="8"/>
      <c r="C3307" s="13" t="s">
        <v>24</v>
      </c>
      <c r="D3307" s="18">
        <v>377.96499999999997</v>
      </c>
      <c r="E3307" s="28"/>
    </row>
    <row r="3308" spans="2:5" ht="15" x14ac:dyDescent="0.2">
      <c r="B3308" s="8"/>
      <c r="C3308" s="20" t="s">
        <v>0</v>
      </c>
      <c r="D3308" s="10">
        <v>377.96499999999997</v>
      </c>
      <c r="E3308" s="28"/>
    </row>
    <row r="3309" spans="2:5" ht="15" x14ac:dyDescent="0.2">
      <c r="B3309" s="8"/>
      <c r="C3309" s="13" t="s">
        <v>26</v>
      </c>
      <c r="D3309" s="18">
        <v>324.62860000000001</v>
      </c>
      <c r="E3309" s="28"/>
    </row>
    <row r="3310" spans="2:5" ht="15" x14ac:dyDescent="0.2">
      <c r="B3310" s="8"/>
      <c r="C3310" s="25" t="s">
        <v>10</v>
      </c>
      <c r="D3310" s="17">
        <v>286.71960000000001</v>
      </c>
      <c r="E3310" s="28"/>
    </row>
    <row r="3311" spans="2:5" ht="15" x14ac:dyDescent="0.2">
      <c r="B3311" s="8"/>
      <c r="C3311" s="25" t="s">
        <v>17</v>
      </c>
      <c r="D3311" s="17">
        <v>37.908999999999999</v>
      </c>
      <c r="E3311" s="28"/>
    </row>
    <row r="3312" spans="2:5" ht="15" x14ac:dyDescent="0.2">
      <c r="B3312" s="8"/>
      <c r="C3312" s="27" t="s">
        <v>28</v>
      </c>
      <c r="D3312" s="23">
        <v>53.336399999999998</v>
      </c>
      <c r="E3312" s="28"/>
    </row>
    <row r="3313" spans="2:5" ht="15" x14ac:dyDescent="0.2">
      <c r="B3313" s="8"/>
      <c r="C3313" s="27" t="s">
        <v>29</v>
      </c>
      <c r="D3313" s="23">
        <v>2.4716399999999998</v>
      </c>
      <c r="E3313" s="28"/>
    </row>
    <row r="3314" spans="2:5" ht="15" x14ac:dyDescent="0.2">
      <c r="B3314" s="8"/>
      <c r="C3314" s="27" t="s">
        <v>30</v>
      </c>
      <c r="D3314" s="23">
        <v>55.808039999999998</v>
      </c>
      <c r="E3314" s="28"/>
    </row>
    <row r="3315" spans="2:5" ht="15" x14ac:dyDescent="0.2">
      <c r="B3315" s="8"/>
      <c r="C3315" s="13" t="s">
        <v>32</v>
      </c>
      <c r="D3315" s="7">
        <v>70</v>
      </c>
      <c r="E3315" s="28"/>
    </row>
    <row r="3316" spans="2:5" ht="15" x14ac:dyDescent="0.2">
      <c r="B3316" s="8"/>
      <c r="C3316" s="15" t="s">
        <v>33</v>
      </c>
      <c r="D3316" s="7">
        <v>4</v>
      </c>
      <c r="E3316" s="28"/>
    </row>
    <row r="3317" spans="2:5" ht="15" x14ac:dyDescent="0.2">
      <c r="B3317" s="8"/>
      <c r="C3317" s="15" t="s">
        <v>34</v>
      </c>
      <c r="D3317" s="7">
        <v>66</v>
      </c>
      <c r="E3317" s="28"/>
    </row>
    <row r="3318" spans="2:5" ht="15" x14ac:dyDescent="0.2">
      <c r="B3318" s="8"/>
      <c r="C3318" s="224" t="s">
        <v>227</v>
      </c>
      <c r="D3318" s="225"/>
      <c r="E3318" s="28"/>
    </row>
    <row r="3319" spans="2:5" ht="15" x14ac:dyDescent="0.2">
      <c r="B3319" s="8"/>
      <c r="C3319" s="9" t="s">
        <v>0</v>
      </c>
      <c r="D3319" s="10">
        <v>0.6</v>
      </c>
      <c r="E3319" s="28"/>
    </row>
    <row r="3320" spans="2:5" ht="15" x14ac:dyDescent="0.2">
      <c r="B3320" s="8"/>
      <c r="C3320" s="11" t="s">
        <v>3</v>
      </c>
      <c r="D3320" s="10">
        <v>0.6</v>
      </c>
      <c r="E3320" s="28"/>
    </row>
    <row r="3321" spans="2:5" ht="15" x14ac:dyDescent="0.2">
      <c r="B3321" s="8"/>
      <c r="C3321" s="16" t="s">
        <v>10</v>
      </c>
      <c r="D3321" s="17">
        <v>0.85</v>
      </c>
      <c r="E3321" s="28"/>
    </row>
    <row r="3322" spans="2:5" ht="15" x14ac:dyDescent="0.2">
      <c r="B3322" s="8"/>
      <c r="C3322" s="19" t="s">
        <v>16</v>
      </c>
      <c r="D3322" s="18">
        <v>0.85</v>
      </c>
      <c r="E3322" s="28"/>
    </row>
    <row r="3323" spans="2:5" ht="15" x14ac:dyDescent="0.2">
      <c r="B3323" s="8"/>
      <c r="C3323" s="13" t="s">
        <v>24</v>
      </c>
      <c r="D3323" s="18">
        <v>0.6</v>
      </c>
      <c r="E3323" s="28"/>
    </row>
    <row r="3324" spans="2:5" ht="15" x14ac:dyDescent="0.2">
      <c r="B3324" s="8"/>
      <c r="C3324" s="20" t="s">
        <v>0</v>
      </c>
      <c r="D3324" s="10">
        <v>0.6</v>
      </c>
      <c r="E3324" s="28"/>
    </row>
    <row r="3325" spans="2:5" ht="15" x14ac:dyDescent="0.2">
      <c r="B3325" s="8"/>
      <c r="C3325" s="13" t="s">
        <v>26</v>
      </c>
      <c r="D3325" s="18">
        <v>0.85</v>
      </c>
      <c r="E3325" s="28"/>
    </row>
    <row r="3326" spans="2:5" ht="15" x14ac:dyDescent="0.2">
      <c r="B3326" s="8"/>
      <c r="C3326" s="25" t="s">
        <v>10</v>
      </c>
      <c r="D3326" s="17">
        <v>0.85</v>
      </c>
      <c r="E3326" s="28"/>
    </row>
    <row r="3327" spans="2:5" ht="15" x14ac:dyDescent="0.2">
      <c r="B3327" s="8"/>
      <c r="C3327" s="27" t="s">
        <v>28</v>
      </c>
      <c r="D3327" s="23">
        <v>-0.25</v>
      </c>
      <c r="E3327" s="28"/>
    </row>
    <row r="3328" spans="2:5" ht="15" x14ac:dyDescent="0.2">
      <c r="B3328" s="8"/>
      <c r="C3328" s="27" t="s">
        <v>29</v>
      </c>
      <c r="D3328" s="23">
        <v>1.12036</v>
      </c>
      <c r="E3328" s="28"/>
    </row>
    <row r="3329" spans="2:5" ht="15" x14ac:dyDescent="0.2">
      <c r="B3329" s="8"/>
      <c r="C3329" s="27" t="s">
        <v>30</v>
      </c>
      <c r="D3329" s="23">
        <v>0.87036000000000002</v>
      </c>
      <c r="E3329" s="28"/>
    </row>
    <row r="3330" spans="2:5" ht="15" x14ac:dyDescent="0.2">
      <c r="B3330" s="8"/>
      <c r="C3330" s="13" t="s">
        <v>32</v>
      </c>
      <c r="D3330" s="7">
        <v>180</v>
      </c>
      <c r="E3330" s="28"/>
    </row>
    <row r="3331" spans="2:5" ht="15" x14ac:dyDescent="0.2">
      <c r="B3331" s="8"/>
      <c r="C3331" s="15" t="s">
        <v>33</v>
      </c>
      <c r="D3331" s="7">
        <v>98</v>
      </c>
      <c r="E3331" s="28"/>
    </row>
    <row r="3332" spans="2:5" ht="15" x14ac:dyDescent="0.2">
      <c r="B3332" s="8"/>
      <c r="C3332" s="15" t="s">
        <v>34</v>
      </c>
      <c r="D3332" s="7">
        <v>82</v>
      </c>
      <c r="E3332" s="28"/>
    </row>
    <row r="3333" spans="2:5" ht="15" x14ac:dyDescent="0.2">
      <c r="B3333" s="8"/>
      <c r="C3333" s="224" t="s">
        <v>229</v>
      </c>
      <c r="D3333" s="225"/>
      <c r="E3333" s="28"/>
    </row>
    <row r="3334" spans="2:5" ht="15" x14ac:dyDescent="0.2">
      <c r="B3334" s="8"/>
      <c r="C3334" s="9" t="s">
        <v>0</v>
      </c>
      <c r="D3334" s="10">
        <v>174.09621000000001</v>
      </c>
      <c r="E3334" s="28"/>
    </row>
    <row r="3335" spans="2:5" ht="15" x14ac:dyDescent="0.2">
      <c r="B3335" s="8"/>
      <c r="C3335" s="11" t="s">
        <v>3</v>
      </c>
      <c r="D3335" s="10">
        <v>174.09621000000001</v>
      </c>
      <c r="E3335" s="28"/>
    </row>
    <row r="3336" spans="2:5" ht="15" x14ac:dyDescent="0.2">
      <c r="B3336" s="8"/>
      <c r="C3336" s="16" t="s">
        <v>10</v>
      </c>
      <c r="D3336" s="17">
        <v>126.49848</v>
      </c>
      <c r="E3336" s="28"/>
    </row>
    <row r="3337" spans="2:5" ht="15" x14ac:dyDescent="0.2">
      <c r="B3337" s="8"/>
      <c r="C3337" s="19" t="s">
        <v>11</v>
      </c>
      <c r="D3337" s="18">
        <v>10.80613</v>
      </c>
      <c r="E3337" s="28"/>
    </row>
    <row r="3338" spans="2:5" ht="15" x14ac:dyDescent="0.2">
      <c r="B3338" s="8"/>
      <c r="C3338" s="19" t="s">
        <v>12</v>
      </c>
      <c r="D3338" s="18">
        <v>49.639110000000002</v>
      </c>
      <c r="E3338" s="28"/>
    </row>
    <row r="3339" spans="2:5" ht="15" x14ac:dyDescent="0.2">
      <c r="B3339" s="8"/>
      <c r="C3339" s="11" t="s">
        <v>2</v>
      </c>
      <c r="D3339" s="10">
        <v>17.40962</v>
      </c>
      <c r="E3339" s="28"/>
    </row>
    <row r="3340" spans="2:5" ht="15" x14ac:dyDescent="0.2">
      <c r="B3340" s="8"/>
      <c r="C3340" s="19" t="s">
        <v>15</v>
      </c>
      <c r="D3340" s="18">
        <v>0.63775999999999999</v>
      </c>
      <c r="E3340" s="28"/>
    </row>
    <row r="3341" spans="2:5" ht="15" x14ac:dyDescent="0.2">
      <c r="B3341" s="8"/>
      <c r="C3341" s="19" t="s">
        <v>16</v>
      </c>
      <c r="D3341" s="18">
        <v>48.005859999999998</v>
      </c>
      <c r="E3341" s="28"/>
    </row>
    <row r="3342" spans="2:5" ht="15" x14ac:dyDescent="0.2">
      <c r="B3342" s="8"/>
      <c r="C3342" s="24" t="s">
        <v>17</v>
      </c>
      <c r="D3342" s="17">
        <v>19.821449999999999</v>
      </c>
      <c r="E3342" s="28"/>
    </row>
    <row r="3343" spans="2:5" ht="15" x14ac:dyDescent="0.2">
      <c r="B3343" s="8"/>
      <c r="C3343" s="13" t="s">
        <v>24</v>
      </c>
      <c r="D3343" s="18">
        <v>174.09621000000001</v>
      </c>
      <c r="E3343" s="28"/>
    </row>
    <row r="3344" spans="2:5" ht="15" x14ac:dyDescent="0.2">
      <c r="B3344" s="8"/>
      <c r="C3344" s="20" t="s">
        <v>0</v>
      </c>
      <c r="D3344" s="10">
        <v>174.09621000000001</v>
      </c>
      <c r="E3344" s="28"/>
    </row>
    <row r="3345" spans="2:5" ht="15" x14ac:dyDescent="0.2">
      <c r="B3345" s="8"/>
      <c r="C3345" s="13" t="s">
        <v>26</v>
      </c>
      <c r="D3345" s="18">
        <v>146.31993</v>
      </c>
      <c r="E3345" s="28"/>
    </row>
    <row r="3346" spans="2:5" ht="15" x14ac:dyDescent="0.2">
      <c r="B3346" s="8"/>
      <c r="C3346" s="25" t="s">
        <v>10</v>
      </c>
      <c r="D3346" s="17">
        <v>126.49848</v>
      </c>
      <c r="E3346" s="28"/>
    </row>
    <row r="3347" spans="2:5" ht="15" x14ac:dyDescent="0.2">
      <c r="B3347" s="8"/>
      <c r="C3347" s="25" t="s">
        <v>17</v>
      </c>
      <c r="D3347" s="17">
        <v>19.821449999999999</v>
      </c>
      <c r="E3347" s="28"/>
    </row>
    <row r="3348" spans="2:5" ht="15" x14ac:dyDescent="0.2">
      <c r="B3348" s="8"/>
      <c r="C3348" s="27" t="s">
        <v>28</v>
      </c>
      <c r="D3348" s="23">
        <v>27.77628</v>
      </c>
      <c r="E3348" s="28"/>
    </row>
    <row r="3349" spans="2:5" ht="15" x14ac:dyDescent="0.2">
      <c r="B3349" s="8"/>
      <c r="C3349" s="27" t="s">
        <v>29</v>
      </c>
      <c r="D3349" s="23">
        <v>117.89516999999999</v>
      </c>
      <c r="E3349" s="28"/>
    </row>
    <row r="3350" spans="2:5" ht="15" x14ac:dyDescent="0.2">
      <c r="B3350" s="8"/>
      <c r="C3350" s="27" t="s">
        <v>30</v>
      </c>
      <c r="D3350" s="23">
        <v>145.67144999999999</v>
      </c>
      <c r="E3350" s="28"/>
    </row>
    <row r="3351" spans="2:5" ht="15" x14ac:dyDescent="0.2">
      <c r="B3351" s="8"/>
      <c r="C3351" s="13" t="s">
        <v>32</v>
      </c>
      <c r="D3351" s="7">
        <v>38</v>
      </c>
      <c r="E3351" s="28"/>
    </row>
    <row r="3352" spans="2:5" ht="15" x14ac:dyDescent="0.2">
      <c r="B3352" s="8"/>
      <c r="C3352" s="15" t="s">
        <v>33</v>
      </c>
      <c r="D3352" s="7">
        <v>34</v>
      </c>
      <c r="E3352" s="28"/>
    </row>
    <row r="3353" spans="2:5" ht="15" x14ac:dyDescent="0.2">
      <c r="B3353" s="8"/>
      <c r="C3353" s="15" t="s">
        <v>34</v>
      </c>
      <c r="D3353" s="7">
        <v>4</v>
      </c>
      <c r="E3353" s="28"/>
    </row>
    <row r="3354" spans="2:5" ht="15" x14ac:dyDescent="0.2">
      <c r="B3354" s="8"/>
      <c r="C3354" s="224" t="s">
        <v>230</v>
      </c>
      <c r="D3354" s="225"/>
      <c r="E3354" s="28"/>
    </row>
    <row r="3355" spans="2:5" ht="15" x14ac:dyDescent="0.2">
      <c r="B3355" s="8"/>
      <c r="C3355" s="9" t="s">
        <v>0</v>
      </c>
      <c r="D3355" s="10">
        <v>3812.5068299999998</v>
      </c>
      <c r="E3355" s="28"/>
    </row>
    <row r="3356" spans="2:5" ht="15" x14ac:dyDescent="0.2">
      <c r="B3356" s="8"/>
      <c r="C3356" s="11" t="s">
        <v>2</v>
      </c>
      <c r="D3356" s="10">
        <v>3794.625</v>
      </c>
      <c r="E3356" s="28"/>
    </row>
    <row r="3357" spans="2:5" ht="15" x14ac:dyDescent="0.2">
      <c r="B3357" s="8"/>
      <c r="C3357" s="11" t="s">
        <v>3</v>
      </c>
      <c r="D3357" s="10">
        <v>17.881830000000001</v>
      </c>
      <c r="E3357" s="28"/>
    </row>
    <row r="3358" spans="2:5" ht="15" x14ac:dyDescent="0.2">
      <c r="B3358" s="8"/>
      <c r="C3358" s="16" t="s">
        <v>10</v>
      </c>
      <c r="D3358" s="17">
        <v>2948.2846999999997</v>
      </c>
      <c r="E3358" s="28"/>
    </row>
    <row r="3359" spans="2:5" ht="15" x14ac:dyDescent="0.2">
      <c r="B3359" s="8"/>
      <c r="C3359" s="19" t="s">
        <v>11</v>
      </c>
      <c r="D3359" s="18">
        <v>465.85</v>
      </c>
      <c r="E3359" s="28"/>
    </row>
    <row r="3360" spans="2:5" ht="15" x14ac:dyDescent="0.2">
      <c r="B3360" s="8"/>
      <c r="C3360" s="19" t="s">
        <v>12</v>
      </c>
      <c r="D3360" s="18">
        <v>2428.8675199999998</v>
      </c>
      <c r="E3360" s="28"/>
    </row>
    <row r="3361" spans="2:5" ht="15" x14ac:dyDescent="0.2">
      <c r="B3361" s="8"/>
      <c r="C3361" s="19" t="s">
        <v>15</v>
      </c>
      <c r="D3361" s="18">
        <v>11.23821</v>
      </c>
      <c r="E3361" s="28"/>
    </row>
    <row r="3362" spans="2:5" ht="15" x14ac:dyDescent="0.2">
      <c r="B3362" s="8"/>
      <c r="C3362" s="19" t="s">
        <v>16</v>
      </c>
      <c r="D3362" s="18">
        <v>42.328969999999998</v>
      </c>
      <c r="E3362" s="28"/>
    </row>
    <row r="3363" spans="2:5" ht="15" x14ac:dyDescent="0.2">
      <c r="B3363" s="8"/>
      <c r="C3363" s="24" t="s">
        <v>17</v>
      </c>
      <c r="D3363" s="17">
        <v>485.45762000000002</v>
      </c>
      <c r="E3363" s="28"/>
    </row>
    <row r="3364" spans="2:5" ht="15" x14ac:dyDescent="0.2">
      <c r="B3364" s="8"/>
      <c r="C3364" s="13" t="s">
        <v>24</v>
      </c>
      <c r="D3364" s="18">
        <v>3812.5068299999998</v>
      </c>
      <c r="E3364" s="28"/>
    </row>
    <row r="3365" spans="2:5" ht="15" x14ac:dyDescent="0.2">
      <c r="B3365" s="8"/>
      <c r="C3365" s="20" t="s">
        <v>0</v>
      </c>
      <c r="D3365" s="10">
        <v>3812.5068299999998</v>
      </c>
      <c r="E3365" s="28"/>
    </row>
    <row r="3366" spans="2:5" ht="15" x14ac:dyDescent="0.2">
      <c r="B3366" s="8"/>
      <c r="C3366" s="13" t="s">
        <v>26</v>
      </c>
      <c r="D3366" s="18">
        <v>3433.7423200000003</v>
      </c>
      <c r="E3366" s="28"/>
    </row>
    <row r="3367" spans="2:5" ht="15" x14ac:dyDescent="0.2">
      <c r="B3367" s="8"/>
      <c r="C3367" s="25" t="s">
        <v>10</v>
      </c>
      <c r="D3367" s="17">
        <v>2948.2847000000002</v>
      </c>
      <c r="E3367" s="28"/>
    </row>
    <row r="3368" spans="2:5" ht="15" x14ac:dyDescent="0.2">
      <c r="B3368" s="8"/>
      <c r="C3368" s="25" t="s">
        <v>17</v>
      </c>
      <c r="D3368" s="17">
        <v>485.45762000000002</v>
      </c>
      <c r="E3368" s="28"/>
    </row>
    <row r="3369" spans="2:5" ht="15" x14ac:dyDescent="0.2">
      <c r="B3369" s="8"/>
      <c r="C3369" s="27" t="s">
        <v>28</v>
      </c>
      <c r="D3369" s="23">
        <v>378.76450999999997</v>
      </c>
      <c r="E3369" s="28"/>
    </row>
    <row r="3370" spans="2:5" ht="15" x14ac:dyDescent="0.2">
      <c r="B3370" s="8"/>
      <c r="C3370" s="27" t="s">
        <v>29</v>
      </c>
      <c r="D3370" s="23">
        <v>1280.07104</v>
      </c>
      <c r="E3370" s="28"/>
    </row>
    <row r="3371" spans="2:5" ht="15" x14ac:dyDescent="0.2">
      <c r="B3371" s="8"/>
      <c r="C3371" s="27" t="s">
        <v>30</v>
      </c>
      <c r="D3371" s="23">
        <v>1658.83555</v>
      </c>
      <c r="E3371" s="28"/>
    </row>
    <row r="3372" spans="2:5" ht="15" x14ac:dyDescent="0.2">
      <c r="B3372" s="8"/>
      <c r="C3372" s="13" t="s">
        <v>32</v>
      </c>
      <c r="D3372" s="7">
        <v>367</v>
      </c>
      <c r="E3372" s="28"/>
    </row>
    <row r="3373" spans="2:5" ht="15" x14ac:dyDescent="0.2">
      <c r="B3373" s="8"/>
      <c r="C3373" s="15" t="s">
        <v>33</v>
      </c>
      <c r="D3373" s="7">
        <v>73</v>
      </c>
      <c r="E3373" s="28"/>
    </row>
    <row r="3374" spans="2:5" ht="15" x14ac:dyDescent="0.2">
      <c r="B3374" s="8"/>
      <c r="C3374" s="15" t="s">
        <v>34</v>
      </c>
      <c r="D3374" s="7">
        <v>294</v>
      </c>
      <c r="E3374" s="28"/>
    </row>
    <row r="3375" spans="2:5" ht="15" x14ac:dyDescent="0.2">
      <c r="B3375" s="8"/>
      <c r="C3375" s="224" t="s">
        <v>231</v>
      </c>
      <c r="D3375" s="225"/>
      <c r="E3375" s="28"/>
    </row>
    <row r="3376" spans="2:5" ht="15" x14ac:dyDescent="0.2">
      <c r="B3376" s="8"/>
      <c r="C3376" s="9" t="s">
        <v>0</v>
      </c>
      <c r="D3376" s="10">
        <v>24145.219349999999</v>
      </c>
      <c r="E3376" s="28"/>
    </row>
    <row r="3377" spans="2:5" ht="15" x14ac:dyDescent="0.2">
      <c r="B3377" s="8"/>
      <c r="C3377" s="11" t="s">
        <v>2</v>
      </c>
      <c r="D3377" s="10">
        <v>21502.799999999999</v>
      </c>
      <c r="E3377" s="28"/>
    </row>
    <row r="3378" spans="2:5" ht="15" x14ac:dyDescent="0.2">
      <c r="B3378" s="8"/>
      <c r="C3378" s="11" t="s">
        <v>3</v>
      </c>
      <c r="D3378" s="10">
        <v>2642.4193500000001</v>
      </c>
      <c r="E3378" s="28"/>
    </row>
    <row r="3379" spans="2:5" ht="15" x14ac:dyDescent="0.2">
      <c r="B3379" s="8"/>
      <c r="C3379" s="16" t="s">
        <v>10</v>
      </c>
      <c r="D3379" s="17">
        <v>25347.785040000002</v>
      </c>
      <c r="E3379" s="28"/>
    </row>
    <row r="3380" spans="2:5" ht="15" x14ac:dyDescent="0.2">
      <c r="B3380" s="8"/>
      <c r="C3380" s="19" t="s">
        <v>11</v>
      </c>
      <c r="D3380" s="18">
        <v>212.13</v>
      </c>
      <c r="E3380" s="28"/>
    </row>
    <row r="3381" spans="2:5" ht="15" x14ac:dyDescent="0.2">
      <c r="B3381" s="8"/>
      <c r="C3381" s="19" t="s">
        <v>12</v>
      </c>
      <c r="D3381" s="18">
        <v>13339.081760000001</v>
      </c>
      <c r="E3381" s="28"/>
    </row>
    <row r="3382" spans="2:5" ht="15" x14ac:dyDescent="0.2">
      <c r="B3382" s="8"/>
      <c r="C3382" s="19" t="s">
        <v>13</v>
      </c>
      <c r="D3382" s="18">
        <v>1353.5119</v>
      </c>
      <c r="E3382" s="28"/>
    </row>
    <row r="3383" spans="2:5" ht="15" x14ac:dyDescent="0.2">
      <c r="B3383" s="8"/>
      <c r="C3383" s="19" t="s">
        <v>15</v>
      </c>
      <c r="D3383" s="18">
        <v>20.900690000000001</v>
      </c>
      <c r="E3383" s="28"/>
    </row>
    <row r="3384" spans="2:5" ht="15" x14ac:dyDescent="0.2">
      <c r="B3384" s="8"/>
      <c r="C3384" s="19" t="s">
        <v>16</v>
      </c>
      <c r="D3384" s="18">
        <v>10422.160690000001</v>
      </c>
      <c r="E3384" s="28"/>
    </row>
    <row r="3385" spans="2:5" ht="15" x14ac:dyDescent="0.2">
      <c r="B3385" s="8"/>
      <c r="C3385" s="24" t="s">
        <v>17</v>
      </c>
      <c r="D3385" s="17">
        <v>1571.7003199999999</v>
      </c>
      <c r="E3385" s="28"/>
    </row>
    <row r="3386" spans="2:5" ht="15" x14ac:dyDescent="0.2">
      <c r="B3386" s="8"/>
      <c r="C3386" s="16" t="s">
        <v>21</v>
      </c>
      <c r="D3386" s="17">
        <v>1933.3015399999999</v>
      </c>
      <c r="E3386" s="28"/>
    </row>
    <row r="3387" spans="2:5" ht="15" x14ac:dyDescent="0.2">
      <c r="B3387" s="8"/>
      <c r="C3387" s="13" t="s">
        <v>24</v>
      </c>
      <c r="D3387" s="18">
        <v>24145.219349999999</v>
      </c>
      <c r="E3387" s="28"/>
    </row>
    <row r="3388" spans="2:5" ht="15" x14ac:dyDescent="0.2">
      <c r="B3388" s="8"/>
      <c r="C3388" s="20" t="s">
        <v>0</v>
      </c>
      <c r="D3388" s="10">
        <v>24145.219349999999</v>
      </c>
      <c r="E3388" s="28"/>
    </row>
    <row r="3389" spans="2:5" ht="15" x14ac:dyDescent="0.2">
      <c r="B3389" s="8"/>
      <c r="C3389" s="13" t="s">
        <v>26</v>
      </c>
      <c r="D3389" s="18">
        <v>28852.786899999999</v>
      </c>
      <c r="E3389" s="28"/>
    </row>
    <row r="3390" spans="2:5" ht="15" x14ac:dyDescent="0.2">
      <c r="B3390" s="8"/>
      <c r="C3390" s="25" t="s">
        <v>10</v>
      </c>
      <c r="D3390" s="17">
        <v>25347.785039999999</v>
      </c>
      <c r="E3390" s="28"/>
    </row>
    <row r="3391" spans="2:5" ht="15" x14ac:dyDescent="0.2">
      <c r="B3391" s="8"/>
      <c r="C3391" s="25" t="s">
        <v>17</v>
      </c>
      <c r="D3391" s="17">
        <v>1571.7003199999999</v>
      </c>
      <c r="E3391" s="28"/>
    </row>
    <row r="3392" spans="2:5" ht="15" x14ac:dyDescent="0.2">
      <c r="B3392" s="8"/>
      <c r="C3392" s="26" t="s">
        <v>21</v>
      </c>
      <c r="D3392" s="17">
        <v>1933.3015399999999</v>
      </c>
      <c r="E3392" s="28"/>
    </row>
    <row r="3393" spans="2:5" ht="15" x14ac:dyDescent="0.2">
      <c r="B3393" s="8"/>
      <c r="C3393" s="27" t="s">
        <v>28</v>
      </c>
      <c r="D3393" s="23">
        <v>-4707.5675499999998</v>
      </c>
      <c r="E3393" s="28"/>
    </row>
    <row r="3394" spans="2:5" ht="15" x14ac:dyDescent="0.2">
      <c r="B3394" s="8"/>
      <c r="C3394" s="27" t="s">
        <v>29</v>
      </c>
      <c r="D3394" s="23">
        <v>54577.744720000002</v>
      </c>
      <c r="E3394" s="28"/>
    </row>
    <row r="3395" spans="2:5" ht="15" x14ac:dyDescent="0.2">
      <c r="B3395" s="8"/>
      <c r="C3395" s="27" t="s">
        <v>30</v>
      </c>
      <c r="D3395" s="23">
        <v>49870.177170000003</v>
      </c>
      <c r="E3395" s="28"/>
    </row>
    <row r="3396" spans="2:5" ht="15" x14ac:dyDescent="0.2">
      <c r="B3396" s="8"/>
      <c r="C3396" s="13" t="s">
        <v>32</v>
      </c>
      <c r="D3396" s="7">
        <v>1392</v>
      </c>
      <c r="E3396" s="28"/>
    </row>
    <row r="3397" spans="2:5" ht="15" x14ac:dyDescent="0.2">
      <c r="B3397" s="8"/>
      <c r="C3397" s="15" t="s">
        <v>33</v>
      </c>
      <c r="D3397" s="7">
        <v>122</v>
      </c>
      <c r="E3397" s="28"/>
    </row>
    <row r="3398" spans="2:5" ht="15" x14ac:dyDescent="0.2">
      <c r="B3398" s="8"/>
      <c r="C3398" s="15" t="s">
        <v>34</v>
      </c>
      <c r="D3398" s="7">
        <v>1270</v>
      </c>
      <c r="E3398" s="28"/>
    </row>
    <row r="3399" spans="2:5" ht="15" x14ac:dyDescent="0.2">
      <c r="B3399" s="8"/>
      <c r="C3399" s="224" t="s">
        <v>234</v>
      </c>
      <c r="D3399" s="225"/>
      <c r="E3399" s="28"/>
    </row>
    <row r="3400" spans="2:5" ht="15" x14ac:dyDescent="0.2">
      <c r="B3400" s="8"/>
      <c r="C3400" s="9" t="s">
        <v>0</v>
      </c>
      <c r="D3400" s="10">
        <v>6338.2806499999997</v>
      </c>
      <c r="E3400" s="28"/>
    </row>
    <row r="3401" spans="2:5" ht="15" x14ac:dyDescent="0.2">
      <c r="B3401" s="8"/>
      <c r="C3401" s="11" t="s">
        <v>3</v>
      </c>
      <c r="D3401" s="10">
        <v>6338.2806499999997</v>
      </c>
      <c r="E3401" s="28"/>
    </row>
    <row r="3402" spans="2:5" ht="15" x14ac:dyDescent="0.2">
      <c r="B3402" s="8"/>
      <c r="C3402" s="16" t="s">
        <v>10</v>
      </c>
      <c r="D3402" s="17">
        <v>4300.5743999999995</v>
      </c>
      <c r="E3402" s="28"/>
    </row>
    <row r="3403" spans="2:5" ht="15" x14ac:dyDescent="0.2">
      <c r="B3403" s="8"/>
      <c r="C3403" s="19" t="s">
        <v>11</v>
      </c>
      <c r="D3403" s="18">
        <v>3413.1636600000002</v>
      </c>
      <c r="E3403" s="28"/>
    </row>
    <row r="3404" spans="2:5" ht="15" x14ac:dyDescent="0.2">
      <c r="B3404" s="8"/>
      <c r="C3404" s="19" t="s">
        <v>12</v>
      </c>
      <c r="D3404" s="18">
        <v>719.21112000000005</v>
      </c>
      <c r="E3404" s="28"/>
    </row>
    <row r="3405" spans="2:5" ht="15" x14ac:dyDescent="0.2">
      <c r="B3405" s="8"/>
      <c r="C3405" s="11" t="s">
        <v>2</v>
      </c>
      <c r="D3405" s="10">
        <v>0.55289999999999995</v>
      </c>
      <c r="E3405" s="28"/>
    </row>
    <row r="3406" spans="2:5" ht="15" x14ac:dyDescent="0.2">
      <c r="B3406" s="8"/>
      <c r="C3406" s="19" t="s">
        <v>15</v>
      </c>
      <c r="D3406" s="18">
        <v>78.732569999999996</v>
      </c>
      <c r="E3406" s="28"/>
    </row>
    <row r="3407" spans="2:5" ht="15" x14ac:dyDescent="0.2">
      <c r="B3407" s="8"/>
      <c r="C3407" s="19" t="s">
        <v>16</v>
      </c>
      <c r="D3407" s="18">
        <v>88.914150000000006</v>
      </c>
      <c r="E3407" s="28"/>
    </row>
    <row r="3408" spans="2:5" ht="15" x14ac:dyDescent="0.2">
      <c r="B3408" s="8"/>
      <c r="C3408" s="24" t="s">
        <v>17</v>
      </c>
      <c r="D3408" s="17">
        <v>268.84751999999997</v>
      </c>
      <c r="E3408" s="28"/>
    </row>
    <row r="3409" spans="2:5" ht="15" x14ac:dyDescent="0.2">
      <c r="B3409" s="8"/>
      <c r="C3409" s="13" t="s">
        <v>24</v>
      </c>
      <c r="D3409" s="18">
        <v>6338.2806499999997</v>
      </c>
      <c r="E3409" s="28"/>
    </row>
    <row r="3410" spans="2:5" ht="15" x14ac:dyDescent="0.2">
      <c r="B3410" s="8"/>
      <c r="C3410" s="20" t="s">
        <v>0</v>
      </c>
      <c r="D3410" s="10">
        <v>6338.2806499999997</v>
      </c>
      <c r="E3410" s="28"/>
    </row>
    <row r="3411" spans="2:5" ht="15" x14ac:dyDescent="0.2">
      <c r="B3411" s="8"/>
      <c r="C3411" s="13" t="s">
        <v>26</v>
      </c>
      <c r="D3411" s="18">
        <v>4569.4219200000007</v>
      </c>
      <c r="E3411" s="28"/>
    </row>
    <row r="3412" spans="2:5" ht="15" x14ac:dyDescent="0.2">
      <c r="B3412" s="8"/>
      <c r="C3412" s="25" t="s">
        <v>10</v>
      </c>
      <c r="D3412" s="17">
        <v>4300.5744000000004</v>
      </c>
      <c r="E3412" s="28"/>
    </row>
    <row r="3413" spans="2:5" ht="15" x14ac:dyDescent="0.2">
      <c r="B3413" s="8"/>
      <c r="C3413" s="25" t="s">
        <v>17</v>
      </c>
      <c r="D3413" s="17">
        <v>268.84751999999997</v>
      </c>
      <c r="E3413" s="28"/>
    </row>
    <row r="3414" spans="2:5" ht="15" x14ac:dyDescent="0.2">
      <c r="B3414" s="8"/>
      <c r="C3414" s="27" t="s">
        <v>28</v>
      </c>
      <c r="D3414" s="23">
        <v>1768.8587299999999</v>
      </c>
      <c r="E3414" s="28"/>
    </row>
    <row r="3415" spans="2:5" ht="15" x14ac:dyDescent="0.2">
      <c r="B3415" s="8"/>
      <c r="C3415" s="27" t="s">
        <v>29</v>
      </c>
      <c r="D3415" s="23">
        <v>10062.45638</v>
      </c>
      <c r="E3415" s="28"/>
    </row>
    <row r="3416" spans="2:5" ht="15" x14ac:dyDescent="0.2">
      <c r="B3416" s="8"/>
      <c r="C3416" s="27" t="s">
        <v>30</v>
      </c>
      <c r="D3416" s="23">
        <v>11831.31511</v>
      </c>
      <c r="E3416" s="28"/>
    </row>
    <row r="3417" spans="2:5" ht="15" x14ac:dyDescent="0.2">
      <c r="B3417" s="8"/>
      <c r="C3417" s="13" t="s">
        <v>32</v>
      </c>
      <c r="D3417" s="7">
        <v>494</v>
      </c>
      <c r="E3417" s="28"/>
    </row>
    <row r="3418" spans="2:5" ht="15" x14ac:dyDescent="0.2">
      <c r="B3418" s="8"/>
      <c r="C3418" s="15" t="s">
        <v>33</v>
      </c>
      <c r="D3418" s="7">
        <v>321</v>
      </c>
      <c r="E3418" s="28"/>
    </row>
    <row r="3419" spans="2:5" ht="15" x14ac:dyDescent="0.2">
      <c r="B3419" s="8"/>
      <c r="C3419" s="15" t="s">
        <v>34</v>
      </c>
      <c r="D3419" s="7">
        <v>173</v>
      </c>
      <c r="E3419" s="28"/>
    </row>
    <row r="3420" spans="2:5" ht="15" x14ac:dyDescent="0.2">
      <c r="B3420" s="8"/>
      <c r="C3420" s="224" t="s">
        <v>235</v>
      </c>
      <c r="D3420" s="225"/>
      <c r="E3420" s="28"/>
    </row>
    <row r="3421" spans="2:5" ht="15" x14ac:dyDescent="0.2">
      <c r="B3421" s="8"/>
      <c r="C3421" s="9" t="s">
        <v>0</v>
      </c>
      <c r="D3421" s="10">
        <v>97.056259999999995</v>
      </c>
      <c r="E3421" s="28"/>
    </row>
    <row r="3422" spans="2:5" ht="15" x14ac:dyDescent="0.2">
      <c r="B3422" s="8"/>
      <c r="C3422" s="11" t="s">
        <v>3</v>
      </c>
      <c r="D3422" s="10">
        <v>97.056259999999995</v>
      </c>
      <c r="E3422" s="28"/>
    </row>
    <row r="3423" spans="2:5" ht="15" x14ac:dyDescent="0.2">
      <c r="B3423" s="8"/>
      <c r="C3423" s="16" t="s">
        <v>10</v>
      </c>
      <c r="D3423" s="17">
        <v>27.725619999999999</v>
      </c>
      <c r="E3423" s="28"/>
    </row>
    <row r="3424" spans="2:5" ht="15" x14ac:dyDescent="0.2">
      <c r="B3424" s="8"/>
      <c r="C3424" s="19" t="s">
        <v>12</v>
      </c>
      <c r="D3424" s="18">
        <v>26.386430000000001</v>
      </c>
      <c r="E3424" s="28"/>
    </row>
    <row r="3425" spans="2:5" ht="15" x14ac:dyDescent="0.2">
      <c r="B3425" s="8"/>
      <c r="C3425" s="19" t="s">
        <v>16</v>
      </c>
      <c r="D3425" s="18">
        <v>1.3391900000000001</v>
      </c>
      <c r="E3425" s="28"/>
    </row>
    <row r="3426" spans="2:5" ht="15" x14ac:dyDescent="0.2">
      <c r="B3426" s="8"/>
      <c r="C3426" s="13" t="s">
        <v>24</v>
      </c>
      <c r="D3426" s="18">
        <v>97.056259999999995</v>
      </c>
      <c r="E3426" s="28"/>
    </row>
    <row r="3427" spans="2:5" ht="15" x14ac:dyDescent="0.2">
      <c r="B3427" s="8"/>
      <c r="C3427" s="20" t="s">
        <v>0</v>
      </c>
      <c r="D3427" s="10">
        <v>97.056259999999995</v>
      </c>
      <c r="E3427" s="28"/>
    </row>
    <row r="3428" spans="2:5" ht="15" x14ac:dyDescent="0.2">
      <c r="B3428" s="8"/>
      <c r="C3428" s="13" t="s">
        <v>26</v>
      </c>
      <c r="D3428" s="18">
        <v>27.725619999999999</v>
      </c>
      <c r="E3428" s="28"/>
    </row>
    <row r="3429" spans="2:5" ht="15" x14ac:dyDescent="0.2">
      <c r="B3429" s="8"/>
      <c r="C3429" s="25" t="s">
        <v>10</v>
      </c>
      <c r="D3429" s="17">
        <v>27.725619999999999</v>
      </c>
      <c r="E3429" s="28"/>
    </row>
    <row r="3430" spans="2:5" ht="15" x14ac:dyDescent="0.2">
      <c r="B3430" s="8"/>
      <c r="C3430" s="27" t="s">
        <v>28</v>
      </c>
      <c r="D3430" s="23">
        <v>69.330640000000002</v>
      </c>
      <c r="E3430" s="28"/>
    </row>
    <row r="3431" spans="2:5" ht="15" x14ac:dyDescent="0.2">
      <c r="B3431" s="8"/>
      <c r="C3431" s="27" t="s">
        <v>29</v>
      </c>
      <c r="D3431" s="23">
        <v>151.34198000000001</v>
      </c>
      <c r="E3431" s="28"/>
    </row>
    <row r="3432" spans="2:5" ht="15" x14ac:dyDescent="0.2">
      <c r="B3432" s="8"/>
      <c r="C3432" s="27" t="s">
        <v>30</v>
      </c>
      <c r="D3432" s="23">
        <v>220.67261999999999</v>
      </c>
      <c r="E3432" s="28"/>
    </row>
    <row r="3433" spans="2:5" ht="15" x14ac:dyDescent="0.2">
      <c r="B3433" s="8"/>
      <c r="C3433" s="13" t="s">
        <v>32</v>
      </c>
      <c r="D3433" s="7">
        <v>1190</v>
      </c>
      <c r="E3433" s="28"/>
    </row>
    <row r="3434" spans="2:5" ht="15" x14ac:dyDescent="0.2">
      <c r="B3434" s="8"/>
      <c r="C3434" s="15" t="s">
        <v>33</v>
      </c>
      <c r="D3434" s="7">
        <v>202</v>
      </c>
      <c r="E3434" s="28"/>
    </row>
    <row r="3435" spans="2:5" ht="15" x14ac:dyDescent="0.2">
      <c r="B3435" s="8"/>
      <c r="C3435" s="15" t="s">
        <v>34</v>
      </c>
      <c r="D3435" s="7">
        <v>988</v>
      </c>
      <c r="E3435" s="28"/>
    </row>
    <row r="3436" spans="2:5" ht="15" x14ac:dyDescent="0.2">
      <c r="B3436" s="8"/>
      <c r="C3436" s="224" t="s">
        <v>236</v>
      </c>
      <c r="D3436" s="225"/>
      <c r="E3436" s="28"/>
    </row>
    <row r="3437" spans="2:5" ht="15" x14ac:dyDescent="0.2">
      <c r="B3437" s="8"/>
      <c r="C3437" s="9" t="s">
        <v>0</v>
      </c>
      <c r="D3437" s="10">
        <v>0.40300000000000002</v>
      </c>
      <c r="E3437" s="28"/>
    </row>
    <row r="3438" spans="2:5" ht="15" x14ac:dyDescent="0.2">
      <c r="B3438" s="8"/>
      <c r="C3438" s="11" t="s">
        <v>3</v>
      </c>
      <c r="D3438" s="10">
        <v>0.40300000000000002</v>
      </c>
      <c r="E3438" s="28"/>
    </row>
    <row r="3439" spans="2:5" ht="15" x14ac:dyDescent="0.2">
      <c r="B3439" s="8"/>
      <c r="C3439" s="16" t="s">
        <v>10</v>
      </c>
      <c r="D3439" s="17">
        <v>21.416550000000001</v>
      </c>
      <c r="E3439" s="28"/>
    </row>
    <row r="3440" spans="2:5" ht="15" x14ac:dyDescent="0.2">
      <c r="B3440" s="8"/>
      <c r="C3440" s="19" t="s">
        <v>12</v>
      </c>
      <c r="D3440" s="18">
        <v>12.37421</v>
      </c>
      <c r="E3440" s="28"/>
    </row>
    <row r="3441" spans="2:5" ht="15" x14ac:dyDescent="0.2">
      <c r="B3441" s="8"/>
      <c r="C3441" s="11" t="s">
        <v>2</v>
      </c>
      <c r="D3441" s="10">
        <v>4.3700200000000002</v>
      </c>
      <c r="E3441" s="28"/>
    </row>
    <row r="3442" spans="2:5" ht="15" x14ac:dyDescent="0.2">
      <c r="B3442" s="8"/>
      <c r="C3442" s="19" t="s">
        <v>16</v>
      </c>
      <c r="D3442" s="18">
        <v>4.67232</v>
      </c>
      <c r="E3442" s="28"/>
    </row>
    <row r="3443" spans="2:5" ht="15" x14ac:dyDescent="0.2">
      <c r="B3443" s="8"/>
      <c r="C3443" s="13" t="s">
        <v>24</v>
      </c>
      <c r="D3443" s="18">
        <v>0.40300000000000002</v>
      </c>
      <c r="E3443" s="28"/>
    </row>
    <row r="3444" spans="2:5" ht="15" x14ac:dyDescent="0.2">
      <c r="B3444" s="8"/>
      <c r="C3444" s="20" t="s">
        <v>0</v>
      </c>
      <c r="D3444" s="10">
        <v>0.40300000000000002</v>
      </c>
      <c r="E3444" s="28"/>
    </row>
    <row r="3445" spans="2:5" ht="15" x14ac:dyDescent="0.2">
      <c r="B3445" s="8"/>
      <c r="C3445" s="13" t="s">
        <v>26</v>
      </c>
      <c r="D3445" s="18">
        <v>21.416550000000001</v>
      </c>
      <c r="E3445" s="28"/>
    </row>
    <row r="3446" spans="2:5" ht="15" x14ac:dyDescent="0.2">
      <c r="B3446" s="8"/>
      <c r="C3446" s="25" t="s">
        <v>10</v>
      </c>
      <c r="D3446" s="17">
        <v>21.416550000000001</v>
      </c>
      <c r="E3446" s="28"/>
    </row>
    <row r="3447" spans="2:5" ht="15" x14ac:dyDescent="0.2">
      <c r="B3447" s="8"/>
      <c r="C3447" s="27" t="s">
        <v>28</v>
      </c>
      <c r="D3447" s="23">
        <v>-21.013549999999999</v>
      </c>
      <c r="E3447" s="28"/>
    </row>
    <row r="3448" spans="2:5" ht="15" x14ac:dyDescent="0.2">
      <c r="B3448" s="8"/>
      <c r="C3448" s="27" t="s">
        <v>29</v>
      </c>
      <c r="D3448" s="23">
        <v>79.153559999999999</v>
      </c>
      <c r="E3448" s="28"/>
    </row>
    <row r="3449" spans="2:5" ht="15" x14ac:dyDescent="0.2">
      <c r="B3449" s="8"/>
      <c r="C3449" s="27" t="s">
        <v>30</v>
      </c>
      <c r="D3449" s="23">
        <v>58.140009999999997</v>
      </c>
      <c r="E3449" s="28"/>
    </row>
    <row r="3450" spans="2:5" ht="15" x14ac:dyDescent="0.2">
      <c r="B3450" s="8"/>
      <c r="C3450" s="13" t="s">
        <v>32</v>
      </c>
      <c r="D3450" s="7">
        <v>191</v>
      </c>
      <c r="E3450" s="28"/>
    </row>
    <row r="3451" spans="2:5" ht="15" x14ac:dyDescent="0.2">
      <c r="B3451" s="8"/>
      <c r="C3451" s="15" t="s">
        <v>33</v>
      </c>
      <c r="D3451" s="7">
        <v>163</v>
      </c>
      <c r="E3451" s="28"/>
    </row>
    <row r="3452" spans="2:5" ht="15" x14ac:dyDescent="0.2">
      <c r="B3452" s="8"/>
      <c r="C3452" s="15" t="s">
        <v>34</v>
      </c>
      <c r="D3452" s="7">
        <v>28</v>
      </c>
      <c r="E3452" s="28"/>
    </row>
    <row r="3453" spans="2:5" ht="15" x14ac:dyDescent="0.2">
      <c r="B3453" s="8"/>
      <c r="C3453" s="224" t="s">
        <v>237</v>
      </c>
      <c r="D3453" s="225"/>
      <c r="E3453" s="28"/>
    </row>
    <row r="3454" spans="2:5" ht="15" x14ac:dyDescent="0.2">
      <c r="B3454" s="8"/>
      <c r="C3454" s="9" t="s">
        <v>0</v>
      </c>
      <c r="D3454" s="10">
        <v>37.380009999999999</v>
      </c>
      <c r="E3454" s="28"/>
    </row>
    <row r="3455" spans="2:5" ht="15" x14ac:dyDescent="0.2">
      <c r="B3455" s="8"/>
      <c r="C3455" s="11" t="s">
        <v>3</v>
      </c>
      <c r="D3455" s="10">
        <v>37.380009999999999</v>
      </c>
      <c r="E3455" s="28"/>
    </row>
    <row r="3456" spans="2:5" ht="15" x14ac:dyDescent="0.2">
      <c r="B3456" s="8"/>
      <c r="C3456" s="16" t="s">
        <v>10</v>
      </c>
      <c r="D3456" s="17">
        <v>38.28</v>
      </c>
      <c r="E3456" s="28"/>
    </row>
    <row r="3457" spans="2:5" ht="15" x14ac:dyDescent="0.2">
      <c r="B3457" s="8"/>
      <c r="C3457" s="19" t="s">
        <v>12</v>
      </c>
      <c r="D3457" s="18">
        <v>38.28</v>
      </c>
      <c r="E3457" s="28"/>
    </row>
    <row r="3458" spans="2:5" ht="15" x14ac:dyDescent="0.2">
      <c r="B3458" s="8"/>
      <c r="C3458" s="13" t="s">
        <v>24</v>
      </c>
      <c r="D3458" s="18">
        <v>37.380009999999999</v>
      </c>
      <c r="E3458" s="28"/>
    </row>
    <row r="3459" spans="2:5" ht="15" x14ac:dyDescent="0.2">
      <c r="B3459" s="8"/>
      <c r="C3459" s="20" t="s">
        <v>0</v>
      </c>
      <c r="D3459" s="10">
        <v>37.380009999999999</v>
      </c>
      <c r="E3459" s="28"/>
    </row>
    <row r="3460" spans="2:5" ht="15" x14ac:dyDescent="0.2">
      <c r="B3460" s="8"/>
      <c r="C3460" s="13" t="s">
        <v>26</v>
      </c>
      <c r="D3460" s="18">
        <v>38.28</v>
      </c>
      <c r="E3460" s="28"/>
    </row>
    <row r="3461" spans="2:5" ht="15" x14ac:dyDescent="0.2">
      <c r="B3461" s="8"/>
      <c r="C3461" s="25" t="s">
        <v>10</v>
      </c>
      <c r="D3461" s="17">
        <v>38.28</v>
      </c>
      <c r="E3461" s="28"/>
    </row>
    <row r="3462" spans="2:5" ht="15" x14ac:dyDescent="0.2">
      <c r="B3462" s="8"/>
      <c r="C3462" s="27" t="s">
        <v>28</v>
      </c>
      <c r="D3462" s="23">
        <v>-0.89998999999999996</v>
      </c>
      <c r="E3462" s="28"/>
    </row>
    <row r="3463" spans="2:5" ht="15" x14ac:dyDescent="0.2">
      <c r="B3463" s="8"/>
      <c r="C3463" s="27" t="s">
        <v>29</v>
      </c>
      <c r="D3463" s="23">
        <v>35.090510000000002</v>
      </c>
      <c r="E3463" s="28"/>
    </row>
    <row r="3464" spans="2:5" ht="15" x14ac:dyDescent="0.2">
      <c r="B3464" s="8"/>
      <c r="C3464" s="27" t="s">
        <v>30</v>
      </c>
      <c r="D3464" s="23">
        <v>34.190519999999999</v>
      </c>
      <c r="E3464" s="28"/>
    </row>
    <row r="3465" spans="2:5" ht="15" x14ac:dyDescent="0.2">
      <c r="B3465" s="8"/>
      <c r="C3465" s="13" t="s">
        <v>32</v>
      </c>
      <c r="D3465" s="7">
        <v>10</v>
      </c>
      <c r="E3465" s="28"/>
    </row>
    <row r="3466" spans="2:5" ht="15" x14ac:dyDescent="0.2">
      <c r="B3466" s="8"/>
      <c r="C3466" s="15" t="s">
        <v>33</v>
      </c>
      <c r="D3466" s="7">
        <v>5</v>
      </c>
      <c r="E3466" s="28"/>
    </row>
    <row r="3467" spans="2:5" ht="15" x14ac:dyDescent="0.2">
      <c r="B3467" s="8"/>
      <c r="C3467" s="15" t="s">
        <v>34</v>
      </c>
      <c r="D3467" s="7">
        <v>5</v>
      </c>
      <c r="E3467" s="28"/>
    </row>
    <row r="3468" spans="2:5" ht="15" x14ac:dyDescent="0.2">
      <c r="B3468" s="8"/>
      <c r="C3468" s="224" t="s">
        <v>238</v>
      </c>
      <c r="D3468" s="225"/>
      <c r="E3468" s="28"/>
    </row>
    <row r="3469" spans="2:5" ht="15" x14ac:dyDescent="0.2">
      <c r="B3469" s="8"/>
      <c r="C3469" s="9" t="s">
        <v>0</v>
      </c>
      <c r="D3469" s="10">
        <v>103.925</v>
      </c>
      <c r="E3469" s="28"/>
    </row>
    <row r="3470" spans="2:5" ht="15" x14ac:dyDescent="0.2">
      <c r="B3470" s="8"/>
      <c r="C3470" s="11" t="s">
        <v>3</v>
      </c>
      <c r="D3470" s="10">
        <v>103.925</v>
      </c>
      <c r="E3470" s="28"/>
    </row>
    <row r="3471" spans="2:5" ht="15" x14ac:dyDescent="0.2">
      <c r="B3471" s="8"/>
      <c r="C3471" s="16" t="s">
        <v>10</v>
      </c>
      <c r="D3471" s="17">
        <v>24.314970000000002</v>
      </c>
      <c r="E3471" s="28"/>
    </row>
    <row r="3472" spans="2:5" ht="15" x14ac:dyDescent="0.2">
      <c r="B3472" s="8"/>
      <c r="C3472" s="19" t="s">
        <v>11</v>
      </c>
      <c r="D3472" s="18">
        <v>1.98</v>
      </c>
      <c r="E3472" s="28"/>
    </row>
    <row r="3473" spans="2:5" ht="15" x14ac:dyDescent="0.2">
      <c r="B3473" s="8"/>
      <c r="C3473" s="19" t="s">
        <v>12</v>
      </c>
      <c r="D3473" s="18">
        <v>14.90738</v>
      </c>
      <c r="E3473" s="28"/>
    </row>
    <row r="3474" spans="2:5" ht="15" x14ac:dyDescent="0.2">
      <c r="B3474" s="8"/>
      <c r="C3474" s="19" t="s">
        <v>16</v>
      </c>
      <c r="D3474" s="18">
        <v>7.4275900000000004</v>
      </c>
      <c r="E3474" s="28"/>
    </row>
    <row r="3475" spans="2:5" ht="15" x14ac:dyDescent="0.2">
      <c r="B3475" s="8"/>
      <c r="C3475" s="13" t="s">
        <v>24</v>
      </c>
      <c r="D3475" s="18">
        <v>103.925</v>
      </c>
      <c r="E3475" s="28"/>
    </row>
    <row r="3476" spans="2:5" ht="15" x14ac:dyDescent="0.2">
      <c r="B3476" s="8"/>
      <c r="C3476" s="20" t="s">
        <v>0</v>
      </c>
      <c r="D3476" s="10">
        <v>103.925</v>
      </c>
      <c r="E3476" s="28"/>
    </row>
    <row r="3477" spans="2:5" ht="15" x14ac:dyDescent="0.2">
      <c r="B3477" s="8"/>
      <c r="C3477" s="13" t="s">
        <v>26</v>
      </c>
      <c r="D3477" s="18">
        <v>24.314969999999999</v>
      </c>
      <c r="E3477" s="28"/>
    </row>
    <row r="3478" spans="2:5" ht="15" x14ac:dyDescent="0.2">
      <c r="B3478" s="8"/>
      <c r="C3478" s="25" t="s">
        <v>10</v>
      </c>
      <c r="D3478" s="17">
        <v>24.314969999999999</v>
      </c>
      <c r="E3478" s="28"/>
    </row>
    <row r="3479" spans="2:5" ht="15" x14ac:dyDescent="0.2">
      <c r="B3479" s="8"/>
      <c r="C3479" s="27" t="s">
        <v>28</v>
      </c>
      <c r="D3479" s="23">
        <v>79.610029999999995</v>
      </c>
      <c r="E3479" s="28"/>
    </row>
    <row r="3480" spans="2:5" ht="15" x14ac:dyDescent="0.2">
      <c r="B3480" s="8"/>
      <c r="C3480" s="27" t="s">
        <v>29</v>
      </c>
      <c r="D3480" s="23">
        <v>1147.0744</v>
      </c>
      <c r="E3480" s="28"/>
    </row>
    <row r="3481" spans="2:5" ht="15" x14ac:dyDescent="0.2">
      <c r="B3481" s="8"/>
      <c r="C3481" s="27" t="s">
        <v>30</v>
      </c>
      <c r="D3481" s="23">
        <v>1226.68443</v>
      </c>
      <c r="E3481" s="28"/>
    </row>
    <row r="3482" spans="2:5" ht="15" x14ac:dyDescent="0.2">
      <c r="B3482" s="8"/>
      <c r="C3482" s="13" t="s">
        <v>32</v>
      </c>
      <c r="D3482" s="7">
        <v>29</v>
      </c>
      <c r="E3482" s="28"/>
    </row>
    <row r="3483" spans="2:5" ht="15" x14ac:dyDescent="0.2">
      <c r="B3483" s="8"/>
      <c r="C3483" s="15" t="s">
        <v>33</v>
      </c>
      <c r="D3483" s="7">
        <v>27</v>
      </c>
      <c r="E3483" s="28"/>
    </row>
    <row r="3484" spans="2:5" ht="15" x14ac:dyDescent="0.2">
      <c r="B3484" s="8"/>
      <c r="C3484" s="15" t="s">
        <v>34</v>
      </c>
      <c r="D3484" s="7">
        <v>2</v>
      </c>
      <c r="E3484" s="28"/>
    </row>
    <row r="3485" spans="2:5" ht="15" x14ac:dyDescent="0.2">
      <c r="B3485" s="8"/>
      <c r="C3485" s="224" t="s">
        <v>241</v>
      </c>
      <c r="D3485" s="225"/>
      <c r="E3485" s="28"/>
    </row>
    <row r="3486" spans="2:5" ht="15" x14ac:dyDescent="0.2">
      <c r="B3486" s="8"/>
      <c r="C3486" s="9" t="s">
        <v>0</v>
      </c>
      <c r="D3486" s="10">
        <v>977.60443999999995</v>
      </c>
      <c r="E3486" s="28"/>
    </row>
    <row r="3487" spans="2:5" ht="15" x14ac:dyDescent="0.2">
      <c r="B3487" s="8"/>
      <c r="C3487" s="11" t="s">
        <v>2</v>
      </c>
      <c r="D3487" s="10">
        <v>80</v>
      </c>
      <c r="E3487" s="28"/>
    </row>
    <row r="3488" spans="2:5" ht="15" x14ac:dyDescent="0.2">
      <c r="B3488" s="8"/>
      <c r="C3488" s="11" t="s">
        <v>3</v>
      </c>
      <c r="D3488" s="10">
        <v>897.60443999999995</v>
      </c>
      <c r="E3488" s="28"/>
    </row>
    <row r="3489" spans="2:5" ht="15" x14ac:dyDescent="0.2">
      <c r="B3489" s="8"/>
      <c r="C3489" s="16" t="s">
        <v>10</v>
      </c>
      <c r="D3489" s="17">
        <v>1601.6013999999998</v>
      </c>
      <c r="E3489" s="28"/>
    </row>
    <row r="3490" spans="2:5" ht="15" x14ac:dyDescent="0.2">
      <c r="B3490" s="8"/>
      <c r="C3490" s="19" t="s">
        <v>11</v>
      </c>
      <c r="D3490" s="18">
        <v>482.91206</v>
      </c>
      <c r="E3490" s="28"/>
    </row>
    <row r="3491" spans="2:5" ht="15" x14ac:dyDescent="0.2">
      <c r="B3491" s="8"/>
      <c r="C3491" s="19" t="s">
        <v>12</v>
      </c>
      <c r="D3491" s="18">
        <v>719.7710699999999</v>
      </c>
      <c r="E3491" s="28"/>
    </row>
    <row r="3492" spans="2:5" ht="15" x14ac:dyDescent="0.2">
      <c r="B3492" s="8"/>
      <c r="C3492" s="19" t="s">
        <v>15</v>
      </c>
      <c r="D3492" s="18">
        <v>9.3977299999999993</v>
      </c>
      <c r="E3492" s="28"/>
    </row>
    <row r="3493" spans="2:5" ht="15" x14ac:dyDescent="0.2">
      <c r="B3493" s="8"/>
      <c r="C3493" s="19" t="s">
        <v>16</v>
      </c>
      <c r="D3493" s="18">
        <v>389.52053999999998</v>
      </c>
      <c r="E3493" s="28"/>
    </row>
    <row r="3494" spans="2:5" ht="15" x14ac:dyDescent="0.2">
      <c r="B3494" s="8"/>
      <c r="C3494" s="13" t="s">
        <v>24</v>
      </c>
      <c r="D3494" s="18">
        <v>977.60443999999995</v>
      </c>
      <c r="E3494" s="28"/>
    </row>
    <row r="3495" spans="2:5" ht="15" x14ac:dyDescent="0.2">
      <c r="B3495" s="8"/>
      <c r="C3495" s="20" t="s">
        <v>0</v>
      </c>
      <c r="D3495" s="10">
        <v>977.60443999999995</v>
      </c>
      <c r="E3495" s="28"/>
    </row>
    <row r="3496" spans="2:5" ht="15" x14ac:dyDescent="0.2">
      <c r="B3496" s="8"/>
      <c r="C3496" s="13" t="s">
        <v>26</v>
      </c>
      <c r="D3496" s="18">
        <v>1601.6014</v>
      </c>
      <c r="E3496" s="28"/>
    </row>
    <row r="3497" spans="2:5" ht="15" x14ac:dyDescent="0.2">
      <c r="B3497" s="8"/>
      <c r="C3497" s="25" t="s">
        <v>10</v>
      </c>
      <c r="D3497" s="17">
        <v>1601.6014</v>
      </c>
      <c r="E3497" s="28"/>
    </row>
    <row r="3498" spans="2:5" ht="15" x14ac:dyDescent="0.2">
      <c r="B3498" s="8"/>
      <c r="C3498" s="27" t="s">
        <v>28</v>
      </c>
      <c r="D3498" s="23">
        <v>-623.99695999999994</v>
      </c>
      <c r="E3498" s="28"/>
    </row>
    <row r="3499" spans="2:5" ht="15" x14ac:dyDescent="0.2">
      <c r="B3499" s="8"/>
      <c r="C3499" s="27" t="s">
        <v>29</v>
      </c>
      <c r="D3499" s="23">
        <v>767.25084000000004</v>
      </c>
      <c r="E3499" s="28"/>
    </row>
    <row r="3500" spans="2:5" ht="15" x14ac:dyDescent="0.2">
      <c r="B3500" s="8"/>
      <c r="C3500" s="27" t="s">
        <v>30</v>
      </c>
      <c r="D3500" s="23">
        <v>143.25388000000001</v>
      </c>
      <c r="E3500" s="28"/>
    </row>
    <row r="3501" spans="2:5" ht="15" x14ac:dyDescent="0.2">
      <c r="B3501" s="8"/>
      <c r="C3501" s="13" t="s">
        <v>32</v>
      </c>
      <c r="D3501" s="7">
        <v>119</v>
      </c>
      <c r="E3501" s="28"/>
    </row>
    <row r="3502" spans="2:5" ht="15" x14ac:dyDescent="0.2">
      <c r="B3502" s="8"/>
      <c r="C3502" s="15" t="s">
        <v>33</v>
      </c>
      <c r="D3502" s="7">
        <v>25</v>
      </c>
      <c r="E3502" s="28"/>
    </row>
    <row r="3503" spans="2:5" ht="15" x14ac:dyDescent="0.2">
      <c r="B3503" s="8"/>
      <c r="C3503" s="15" t="s">
        <v>34</v>
      </c>
      <c r="D3503" s="7">
        <v>94</v>
      </c>
      <c r="E3503" s="28"/>
    </row>
    <row r="3504" spans="2:5" ht="15" x14ac:dyDescent="0.2">
      <c r="B3504" s="8"/>
      <c r="C3504" s="224" t="s">
        <v>242</v>
      </c>
      <c r="D3504" s="225"/>
      <c r="E3504" s="28"/>
    </row>
    <row r="3505" spans="2:5" ht="15" x14ac:dyDescent="0.2">
      <c r="B3505" s="8"/>
      <c r="C3505" s="9" t="s">
        <v>0</v>
      </c>
      <c r="D3505" s="10">
        <v>1335.0889199999999</v>
      </c>
      <c r="E3505" s="28"/>
    </row>
    <row r="3506" spans="2:5" ht="15" x14ac:dyDescent="0.2">
      <c r="B3506" s="8"/>
      <c r="C3506" s="11" t="s">
        <v>3</v>
      </c>
      <c r="D3506" s="10">
        <v>1335.0889199999999</v>
      </c>
      <c r="E3506" s="28"/>
    </row>
    <row r="3507" spans="2:5" ht="15" x14ac:dyDescent="0.2">
      <c r="B3507" s="8"/>
      <c r="C3507" s="16" t="s">
        <v>10</v>
      </c>
      <c r="D3507" s="17">
        <v>2018.95759</v>
      </c>
      <c r="E3507" s="28"/>
    </row>
    <row r="3508" spans="2:5" ht="15" x14ac:dyDescent="0.2">
      <c r="B3508" s="8"/>
      <c r="C3508" s="19" t="s">
        <v>11</v>
      </c>
      <c r="D3508" s="18">
        <v>1242.4854399999999</v>
      </c>
      <c r="E3508" s="28"/>
    </row>
    <row r="3509" spans="2:5" ht="15" x14ac:dyDescent="0.2">
      <c r="B3509" s="8"/>
      <c r="C3509" s="19" t="s">
        <v>12</v>
      </c>
      <c r="D3509" s="18">
        <v>605.59802999999999</v>
      </c>
      <c r="E3509" s="28"/>
    </row>
    <row r="3510" spans="2:5" ht="15" x14ac:dyDescent="0.2">
      <c r="B3510" s="8"/>
      <c r="C3510" s="19" t="s">
        <v>15</v>
      </c>
      <c r="D3510" s="18">
        <v>6.8383399999999996</v>
      </c>
      <c r="E3510" s="28"/>
    </row>
    <row r="3511" spans="2:5" ht="15" x14ac:dyDescent="0.2">
      <c r="B3511" s="8"/>
      <c r="C3511" s="19" t="s">
        <v>16</v>
      </c>
      <c r="D3511" s="18">
        <v>164.03577999999999</v>
      </c>
      <c r="E3511" s="28"/>
    </row>
    <row r="3512" spans="2:5" ht="15" x14ac:dyDescent="0.2">
      <c r="B3512" s="8"/>
      <c r="C3512" s="24" t="s">
        <v>17</v>
      </c>
      <c r="D3512" s="17">
        <v>3.18</v>
      </c>
      <c r="E3512" s="28"/>
    </row>
    <row r="3513" spans="2:5" ht="15" x14ac:dyDescent="0.2">
      <c r="B3513" s="8"/>
      <c r="C3513" s="13" t="s">
        <v>24</v>
      </c>
      <c r="D3513" s="18">
        <v>1335.0889199999999</v>
      </c>
      <c r="E3513" s="28"/>
    </row>
    <row r="3514" spans="2:5" ht="15" x14ac:dyDescent="0.2">
      <c r="B3514" s="8"/>
      <c r="C3514" s="20" t="s">
        <v>0</v>
      </c>
      <c r="D3514" s="10">
        <v>1335.0889199999999</v>
      </c>
      <c r="E3514" s="28"/>
    </row>
    <row r="3515" spans="2:5" ht="15" x14ac:dyDescent="0.2">
      <c r="B3515" s="8"/>
      <c r="C3515" s="13" t="s">
        <v>26</v>
      </c>
      <c r="D3515" s="18">
        <v>2022.13759</v>
      </c>
      <c r="E3515" s="28"/>
    </row>
    <row r="3516" spans="2:5" ht="15" x14ac:dyDescent="0.2">
      <c r="B3516" s="8"/>
      <c r="C3516" s="25" t="s">
        <v>10</v>
      </c>
      <c r="D3516" s="17">
        <v>2018.95759</v>
      </c>
      <c r="E3516" s="28"/>
    </row>
    <row r="3517" spans="2:5" ht="15" x14ac:dyDescent="0.2">
      <c r="B3517" s="8"/>
      <c r="C3517" s="25" t="s">
        <v>17</v>
      </c>
      <c r="D3517" s="17">
        <v>3.18</v>
      </c>
      <c r="E3517" s="28"/>
    </row>
    <row r="3518" spans="2:5" ht="15" x14ac:dyDescent="0.2">
      <c r="B3518" s="8"/>
      <c r="C3518" s="27" t="s">
        <v>28</v>
      </c>
      <c r="D3518" s="23">
        <v>-687.04867000000002</v>
      </c>
      <c r="E3518" s="28"/>
    </row>
    <row r="3519" spans="2:5" ht="15" x14ac:dyDescent="0.2">
      <c r="B3519" s="8"/>
      <c r="C3519" s="27" t="s">
        <v>29</v>
      </c>
      <c r="D3519" s="23">
        <v>789.37067000000002</v>
      </c>
      <c r="E3519" s="28"/>
    </row>
    <row r="3520" spans="2:5" ht="15" x14ac:dyDescent="0.2">
      <c r="B3520" s="8"/>
      <c r="C3520" s="27" t="s">
        <v>30</v>
      </c>
      <c r="D3520" s="23">
        <v>102.322</v>
      </c>
      <c r="E3520" s="28"/>
    </row>
    <row r="3521" spans="2:5" ht="15" x14ac:dyDescent="0.2">
      <c r="B3521" s="8"/>
      <c r="C3521" s="13" t="s">
        <v>32</v>
      </c>
      <c r="D3521" s="7">
        <v>83</v>
      </c>
      <c r="E3521" s="28"/>
    </row>
    <row r="3522" spans="2:5" ht="15" x14ac:dyDescent="0.2">
      <c r="B3522" s="8"/>
      <c r="C3522" s="15" t="s">
        <v>33</v>
      </c>
      <c r="D3522" s="7">
        <v>77</v>
      </c>
      <c r="E3522" s="28"/>
    </row>
    <row r="3523" spans="2:5" ht="15" x14ac:dyDescent="0.2">
      <c r="B3523" s="8"/>
      <c r="C3523" s="15" t="s">
        <v>34</v>
      </c>
      <c r="D3523" s="7">
        <v>6</v>
      </c>
      <c r="E3523" s="28"/>
    </row>
    <row r="3524" spans="2:5" ht="15" x14ac:dyDescent="0.2">
      <c r="B3524" s="8"/>
      <c r="C3524" s="224" t="s">
        <v>243</v>
      </c>
      <c r="D3524" s="225"/>
      <c r="E3524" s="28"/>
    </row>
    <row r="3525" spans="2:5" ht="15" x14ac:dyDescent="0.2">
      <c r="B3525" s="8"/>
      <c r="C3525" s="9" t="s">
        <v>0</v>
      </c>
      <c r="D3525" s="10">
        <v>99.9</v>
      </c>
      <c r="E3525" s="28"/>
    </row>
    <row r="3526" spans="2:5" ht="15" x14ac:dyDescent="0.2">
      <c r="B3526" s="8"/>
      <c r="C3526" s="11" t="s">
        <v>3</v>
      </c>
      <c r="D3526" s="10">
        <v>99.9</v>
      </c>
      <c r="E3526" s="28"/>
    </row>
    <row r="3527" spans="2:5" ht="15" x14ac:dyDescent="0.2">
      <c r="B3527" s="8"/>
      <c r="C3527" s="16" t="s">
        <v>10</v>
      </c>
      <c r="D3527" s="17">
        <v>277.19224000000003</v>
      </c>
      <c r="E3527" s="28"/>
    </row>
    <row r="3528" spans="2:5" ht="15" x14ac:dyDescent="0.2">
      <c r="B3528" s="8"/>
      <c r="C3528" s="19" t="s">
        <v>11</v>
      </c>
      <c r="D3528" s="18">
        <v>230.07816</v>
      </c>
      <c r="E3528" s="28"/>
    </row>
    <row r="3529" spans="2:5" ht="15" x14ac:dyDescent="0.2">
      <c r="B3529" s="8"/>
      <c r="C3529" s="19" t="s">
        <v>12</v>
      </c>
      <c r="D3529" s="18">
        <v>38.335470000000001</v>
      </c>
      <c r="E3529" s="28"/>
    </row>
    <row r="3530" spans="2:5" ht="15" x14ac:dyDescent="0.2">
      <c r="B3530" s="8"/>
      <c r="C3530" s="19" t="s">
        <v>16</v>
      </c>
      <c r="D3530" s="18">
        <v>8.7786100000000005</v>
      </c>
      <c r="E3530" s="28"/>
    </row>
    <row r="3531" spans="2:5" ht="15" x14ac:dyDescent="0.2">
      <c r="B3531" s="8"/>
      <c r="C3531" s="13" t="s">
        <v>24</v>
      </c>
      <c r="D3531" s="18">
        <v>99.9</v>
      </c>
      <c r="E3531" s="28"/>
    </row>
    <row r="3532" spans="2:5" ht="15" x14ac:dyDescent="0.2">
      <c r="B3532" s="8"/>
      <c r="C3532" s="20" t="s">
        <v>0</v>
      </c>
      <c r="D3532" s="10">
        <v>99.9</v>
      </c>
      <c r="E3532" s="28"/>
    </row>
    <row r="3533" spans="2:5" ht="15" x14ac:dyDescent="0.2">
      <c r="B3533" s="8"/>
      <c r="C3533" s="13" t="s">
        <v>26</v>
      </c>
      <c r="D3533" s="18">
        <v>277.19224000000003</v>
      </c>
      <c r="E3533" s="28"/>
    </row>
    <row r="3534" spans="2:5" ht="15" x14ac:dyDescent="0.2">
      <c r="B3534" s="8"/>
      <c r="C3534" s="25" t="s">
        <v>10</v>
      </c>
      <c r="D3534" s="17">
        <v>277.19224000000003</v>
      </c>
      <c r="E3534" s="28"/>
    </row>
    <row r="3535" spans="2:5" ht="15" x14ac:dyDescent="0.2">
      <c r="B3535" s="8"/>
      <c r="C3535" s="27" t="s">
        <v>28</v>
      </c>
      <c r="D3535" s="23">
        <v>-177.29223999999999</v>
      </c>
      <c r="E3535" s="28"/>
    </row>
    <row r="3536" spans="2:5" ht="15" x14ac:dyDescent="0.2">
      <c r="B3536" s="8"/>
      <c r="C3536" s="27" t="s">
        <v>29</v>
      </c>
      <c r="D3536" s="23">
        <v>1136.1812500000001</v>
      </c>
      <c r="E3536" s="28"/>
    </row>
    <row r="3537" spans="2:5" ht="15" x14ac:dyDescent="0.2">
      <c r="B3537" s="8"/>
      <c r="C3537" s="27" t="s">
        <v>30</v>
      </c>
      <c r="D3537" s="23">
        <v>958.88900999999998</v>
      </c>
      <c r="E3537" s="28"/>
    </row>
    <row r="3538" spans="2:5" ht="15" x14ac:dyDescent="0.2">
      <c r="B3538" s="8"/>
      <c r="C3538" s="13" t="s">
        <v>32</v>
      </c>
      <c r="D3538" s="7">
        <v>12</v>
      </c>
      <c r="E3538" s="28"/>
    </row>
    <row r="3539" spans="2:5" ht="15" x14ac:dyDescent="0.2">
      <c r="B3539" s="8"/>
      <c r="C3539" s="15" t="s">
        <v>33</v>
      </c>
      <c r="D3539" s="7">
        <v>12</v>
      </c>
      <c r="E3539" s="28"/>
    </row>
    <row r="3540" spans="2:5" ht="15" x14ac:dyDescent="0.2">
      <c r="B3540" s="8"/>
      <c r="C3540" s="224" t="s">
        <v>244</v>
      </c>
      <c r="D3540" s="225"/>
      <c r="E3540" s="28"/>
    </row>
    <row r="3541" spans="2:5" ht="15" x14ac:dyDescent="0.2">
      <c r="B3541" s="8"/>
      <c r="C3541" s="9" t="s">
        <v>0</v>
      </c>
      <c r="D3541" s="10">
        <v>1591.4834900000001</v>
      </c>
      <c r="E3541" s="28"/>
    </row>
    <row r="3542" spans="2:5" ht="15" x14ac:dyDescent="0.2">
      <c r="B3542" s="8"/>
      <c r="C3542" s="11" t="s">
        <v>3</v>
      </c>
      <c r="D3542" s="10">
        <v>1591.4834900000001</v>
      </c>
      <c r="E3542" s="28"/>
    </row>
    <row r="3543" spans="2:5" ht="15" x14ac:dyDescent="0.2">
      <c r="B3543" s="8"/>
      <c r="C3543" s="16" t="s">
        <v>10</v>
      </c>
      <c r="D3543" s="17">
        <v>1595.2934899999998</v>
      </c>
      <c r="E3543" s="28"/>
    </row>
    <row r="3544" spans="2:5" ht="15" x14ac:dyDescent="0.2">
      <c r="B3544" s="8"/>
      <c r="C3544" s="19" t="s">
        <v>11</v>
      </c>
      <c r="D3544" s="18">
        <v>1023.58059</v>
      </c>
      <c r="E3544" s="28"/>
    </row>
    <row r="3545" spans="2:5" ht="15" x14ac:dyDescent="0.2">
      <c r="B3545" s="8"/>
      <c r="C3545" s="19" t="s">
        <v>12</v>
      </c>
      <c r="D3545" s="18">
        <v>392.75315999999998</v>
      </c>
      <c r="E3545" s="28"/>
    </row>
    <row r="3546" spans="2:5" ht="15" x14ac:dyDescent="0.2">
      <c r="B3546" s="8"/>
      <c r="C3546" s="11" t="s">
        <v>2</v>
      </c>
      <c r="D3546" s="10">
        <v>100.73406</v>
      </c>
      <c r="E3546" s="28"/>
    </row>
    <row r="3547" spans="2:5" ht="15" x14ac:dyDescent="0.2">
      <c r="B3547" s="8"/>
      <c r="C3547" s="19" t="s">
        <v>15</v>
      </c>
      <c r="D3547" s="18">
        <v>45.213659999999997</v>
      </c>
      <c r="E3547" s="28"/>
    </row>
    <row r="3548" spans="2:5" ht="15" x14ac:dyDescent="0.2">
      <c r="B3548" s="8"/>
      <c r="C3548" s="19" t="s">
        <v>16</v>
      </c>
      <c r="D3548" s="18">
        <v>33.01202</v>
      </c>
      <c r="E3548" s="28"/>
    </row>
    <row r="3549" spans="2:5" ht="15" x14ac:dyDescent="0.2">
      <c r="B3549" s="8"/>
      <c r="C3549" s="24" t="s">
        <v>17</v>
      </c>
      <c r="D3549" s="17">
        <v>46.828859999999999</v>
      </c>
      <c r="E3549" s="28"/>
    </row>
    <row r="3550" spans="2:5" ht="15" x14ac:dyDescent="0.2">
      <c r="B3550" s="8"/>
      <c r="C3550" s="13" t="s">
        <v>24</v>
      </c>
      <c r="D3550" s="18">
        <v>1591.4834900000001</v>
      </c>
      <c r="E3550" s="28"/>
    </row>
    <row r="3551" spans="2:5" ht="15" x14ac:dyDescent="0.2">
      <c r="B3551" s="8"/>
      <c r="C3551" s="20" t="s">
        <v>0</v>
      </c>
      <c r="D3551" s="10">
        <v>1591.4834900000001</v>
      </c>
      <c r="E3551" s="28"/>
    </row>
    <row r="3552" spans="2:5" ht="15" x14ac:dyDescent="0.2">
      <c r="B3552" s="8"/>
      <c r="C3552" s="13" t="s">
        <v>26</v>
      </c>
      <c r="D3552" s="18">
        <v>1642.1223500000001</v>
      </c>
      <c r="E3552" s="28"/>
    </row>
    <row r="3553" spans="2:5" ht="15" x14ac:dyDescent="0.2">
      <c r="B3553" s="8"/>
      <c r="C3553" s="25" t="s">
        <v>10</v>
      </c>
      <c r="D3553" s="17">
        <v>1595.29349</v>
      </c>
      <c r="E3553" s="28"/>
    </row>
    <row r="3554" spans="2:5" ht="15" x14ac:dyDescent="0.2">
      <c r="B3554" s="8"/>
      <c r="C3554" s="25" t="s">
        <v>17</v>
      </c>
      <c r="D3554" s="17">
        <v>46.828859999999999</v>
      </c>
      <c r="E3554" s="28"/>
    </row>
    <row r="3555" spans="2:5" ht="15" x14ac:dyDescent="0.2">
      <c r="B3555" s="8"/>
      <c r="C3555" s="27" t="s">
        <v>28</v>
      </c>
      <c r="D3555" s="23">
        <v>-50.638860000000001</v>
      </c>
      <c r="E3555" s="28"/>
    </row>
    <row r="3556" spans="2:5" ht="15" x14ac:dyDescent="0.2">
      <c r="B3556" s="8"/>
      <c r="C3556" s="27" t="s">
        <v>29</v>
      </c>
      <c r="D3556" s="23">
        <v>313.16886</v>
      </c>
      <c r="E3556" s="28"/>
    </row>
    <row r="3557" spans="2:5" ht="15" x14ac:dyDescent="0.2">
      <c r="B3557" s="8"/>
      <c r="C3557" s="27" t="s">
        <v>30</v>
      </c>
      <c r="D3557" s="23">
        <v>262.52999999999997</v>
      </c>
      <c r="E3557" s="28"/>
    </row>
    <row r="3558" spans="2:5" ht="15" x14ac:dyDescent="0.2">
      <c r="B3558" s="8"/>
      <c r="C3558" s="13" t="s">
        <v>32</v>
      </c>
      <c r="D3558" s="7">
        <v>126</v>
      </c>
      <c r="E3558" s="28"/>
    </row>
    <row r="3559" spans="2:5" ht="15" x14ac:dyDescent="0.2">
      <c r="B3559" s="8"/>
      <c r="C3559" s="15" t="s">
        <v>33</v>
      </c>
      <c r="D3559" s="7">
        <v>95</v>
      </c>
      <c r="E3559" s="28"/>
    </row>
    <row r="3560" spans="2:5" ht="15" x14ac:dyDescent="0.2">
      <c r="B3560" s="8"/>
      <c r="C3560" s="15" t="s">
        <v>34</v>
      </c>
      <c r="D3560" s="7">
        <v>31</v>
      </c>
      <c r="E3560" s="28"/>
    </row>
    <row r="3561" spans="2:5" ht="15" x14ac:dyDescent="0.2">
      <c r="B3561" s="8"/>
      <c r="C3561" s="224" t="s">
        <v>245</v>
      </c>
      <c r="D3561" s="225"/>
      <c r="E3561" s="28"/>
    </row>
    <row r="3562" spans="2:5" ht="15" x14ac:dyDescent="0.2">
      <c r="B3562" s="8"/>
      <c r="C3562" s="9" t="s">
        <v>0</v>
      </c>
      <c r="D3562" s="10">
        <v>36.203240000000001</v>
      </c>
      <c r="E3562" s="28"/>
    </row>
    <row r="3563" spans="2:5" ht="15" x14ac:dyDescent="0.2">
      <c r="B3563" s="8"/>
      <c r="C3563" s="11" t="s">
        <v>2</v>
      </c>
      <c r="D3563" s="10">
        <v>36.203240000000001</v>
      </c>
      <c r="E3563" s="28"/>
    </row>
    <row r="3564" spans="2:5" ht="15" x14ac:dyDescent="0.2">
      <c r="B3564" s="8"/>
      <c r="C3564" s="16" t="s">
        <v>10</v>
      </c>
      <c r="D3564" s="17">
        <v>36.203240000000001</v>
      </c>
      <c r="E3564" s="28"/>
    </row>
    <row r="3565" spans="2:5" ht="15" x14ac:dyDescent="0.2">
      <c r="B3565" s="8"/>
      <c r="C3565" s="19" t="s">
        <v>11</v>
      </c>
      <c r="D3565" s="18">
        <v>23.1</v>
      </c>
      <c r="E3565" s="28"/>
    </row>
    <row r="3566" spans="2:5" ht="15" x14ac:dyDescent="0.2">
      <c r="B3566" s="8"/>
      <c r="C3566" s="19" t="s">
        <v>12</v>
      </c>
      <c r="D3566" s="18">
        <v>5.0999999999999996</v>
      </c>
      <c r="E3566" s="28"/>
    </row>
    <row r="3567" spans="2:5" ht="15" x14ac:dyDescent="0.2">
      <c r="B3567" s="8"/>
      <c r="C3567" s="11" t="s">
        <v>2</v>
      </c>
      <c r="D3567" s="10">
        <v>8.0032399999999999</v>
      </c>
      <c r="E3567" s="28"/>
    </row>
    <row r="3568" spans="2:5" ht="15" x14ac:dyDescent="0.2">
      <c r="B3568" s="8"/>
      <c r="C3568" s="13" t="s">
        <v>24</v>
      </c>
      <c r="D3568" s="18">
        <v>36.203240000000001</v>
      </c>
      <c r="E3568" s="28"/>
    </row>
    <row r="3569" spans="2:5" ht="15" x14ac:dyDescent="0.2">
      <c r="B3569" s="8"/>
      <c r="C3569" s="20" t="s">
        <v>0</v>
      </c>
      <c r="D3569" s="10">
        <v>36.203240000000001</v>
      </c>
      <c r="E3569" s="28"/>
    </row>
    <row r="3570" spans="2:5" ht="15" x14ac:dyDescent="0.2">
      <c r="B3570" s="8"/>
      <c r="C3570" s="13" t="s">
        <v>26</v>
      </c>
      <c r="D3570" s="18">
        <v>36.203240000000001</v>
      </c>
      <c r="E3570" s="28"/>
    </row>
    <row r="3571" spans="2:5" ht="15" x14ac:dyDescent="0.2">
      <c r="B3571" s="8"/>
      <c r="C3571" s="25" t="s">
        <v>10</v>
      </c>
      <c r="D3571" s="17">
        <v>36.203240000000001</v>
      </c>
      <c r="E3571" s="28"/>
    </row>
    <row r="3572" spans="2:5" ht="15" x14ac:dyDescent="0.2">
      <c r="B3572" s="8"/>
      <c r="C3572" s="13" t="s">
        <v>32</v>
      </c>
      <c r="D3572" s="7">
        <v>3</v>
      </c>
      <c r="E3572" s="28"/>
    </row>
    <row r="3573" spans="2:5" ht="15" x14ac:dyDescent="0.2">
      <c r="B3573" s="8"/>
      <c r="C3573" s="15" t="s">
        <v>33</v>
      </c>
      <c r="D3573" s="7">
        <v>2</v>
      </c>
      <c r="E3573" s="28"/>
    </row>
    <row r="3574" spans="2:5" ht="15" x14ac:dyDescent="0.2">
      <c r="B3574" s="8"/>
      <c r="C3574" s="15" t="s">
        <v>34</v>
      </c>
      <c r="D3574" s="7">
        <v>1</v>
      </c>
      <c r="E3574" s="28"/>
    </row>
    <row r="3575" spans="2:5" ht="15" x14ac:dyDescent="0.2">
      <c r="B3575" s="8"/>
      <c r="C3575" s="224" t="s">
        <v>246</v>
      </c>
      <c r="D3575" s="225"/>
      <c r="E3575" s="28"/>
    </row>
    <row r="3576" spans="2:5" ht="15" x14ac:dyDescent="0.2">
      <c r="B3576" s="8"/>
      <c r="C3576" s="9" t="s">
        <v>0</v>
      </c>
      <c r="D3576" s="10">
        <v>1807.34683</v>
      </c>
      <c r="E3576" s="28"/>
    </row>
    <row r="3577" spans="2:5" ht="15" x14ac:dyDescent="0.2">
      <c r="B3577" s="8"/>
      <c r="C3577" s="11" t="s">
        <v>3</v>
      </c>
      <c r="D3577" s="10">
        <v>1807.34683</v>
      </c>
      <c r="E3577" s="28"/>
    </row>
    <row r="3578" spans="2:5" ht="15" x14ac:dyDescent="0.2">
      <c r="B3578" s="8"/>
      <c r="C3578" s="16" t="s">
        <v>10</v>
      </c>
      <c r="D3578" s="17">
        <v>1515.54378</v>
      </c>
      <c r="E3578" s="28"/>
    </row>
    <row r="3579" spans="2:5" ht="15" x14ac:dyDescent="0.2">
      <c r="B3579" s="8"/>
      <c r="C3579" s="19" t="s">
        <v>11</v>
      </c>
      <c r="D3579" s="18">
        <v>950.47315000000003</v>
      </c>
      <c r="E3579" s="28"/>
    </row>
    <row r="3580" spans="2:5" ht="15" x14ac:dyDescent="0.2">
      <c r="B3580" s="8"/>
      <c r="C3580" s="19" t="s">
        <v>12</v>
      </c>
      <c r="D3580" s="18">
        <v>319.75991000000005</v>
      </c>
      <c r="E3580" s="28"/>
    </row>
    <row r="3581" spans="2:5" ht="15" x14ac:dyDescent="0.2">
      <c r="B3581" s="8"/>
      <c r="C3581" s="11" t="s">
        <v>2</v>
      </c>
      <c r="D3581" s="10">
        <v>180</v>
      </c>
      <c r="E3581" s="28"/>
    </row>
    <row r="3582" spans="2:5" ht="15" x14ac:dyDescent="0.2">
      <c r="B3582" s="8"/>
      <c r="C3582" s="19" t="s">
        <v>15</v>
      </c>
      <c r="D3582" s="18">
        <v>39.053400000000003</v>
      </c>
      <c r="E3582" s="28"/>
    </row>
    <row r="3583" spans="2:5" ht="15" x14ac:dyDescent="0.2">
      <c r="B3583" s="8"/>
      <c r="C3583" s="19" t="s">
        <v>16</v>
      </c>
      <c r="D3583" s="18">
        <v>26.25732</v>
      </c>
      <c r="E3583" s="28"/>
    </row>
    <row r="3584" spans="2:5" ht="15" x14ac:dyDescent="0.2">
      <c r="B3584" s="8"/>
      <c r="C3584" s="13" t="s">
        <v>24</v>
      </c>
      <c r="D3584" s="18">
        <v>1807.34683</v>
      </c>
      <c r="E3584" s="28"/>
    </row>
    <row r="3585" spans="2:5" ht="15" x14ac:dyDescent="0.2">
      <c r="B3585" s="8"/>
      <c r="C3585" s="20" t="s">
        <v>0</v>
      </c>
      <c r="D3585" s="10">
        <v>1807.34683</v>
      </c>
      <c r="E3585" s="28"/>
    </row>
    <row r="3586" spans="2:5" ht="15" x14ac:dyDescent="0.2">
      <c r="B3586" s="8"/>
      <c r="C3586" s="13" t="s">
        <v>26</v>
      </c>
      <c r="D3586" s="18">
        <v>1515.54378</v>
      </c>
      <c r="E3586" s="28"/>
    </row>
    <row r="3587" spans="2:5" ht="15" x14ac:dyDescent="0.2">
      <c r="B3587" s="8"/>
      <c r="C3587" s="25" t="s">
        <v>10</v>
      </c>
      <c r="D3587" s="17">
        <v>1515.54378</v>
      </c>
      <c r="E3587" s="28"/>
    </row>
    <row r="3588" spans="2:5" ht="15" x14ac:dyDescent="0.2">
      <c r="B3588" s="8"/>
      <c r="C3588" s="27" t="s">
        <v>28</v>
      </c>
      <c r="D3588" s="23">
        <v>291.80304999999998</v>
      </c>
      <c r="E3588" s="28"/>
    </row>
    <row r="3589" spans="2:5" ht="15" x14ac:dyDescent="0.2">
      <c r="B3589" s="8"/>
      <c r="C3589" s="27" t="s">
        <v>29</v>
      </c>
      <c r="D3589" s="23">
        <v>9831.5074499999992</v>
      </c>
      <c r="E3589" s="28"/>
    </row>
    <row r="3590" spans="2:5" ht="15" x14ac:dyDescent="0.2">
      <c r="B3590" s="8"/>
      <c r="C3590" s="27" t="s">
        <v>30</v>
      </c>
      <c r="D3590" s="23">
        <v>10123.3105</v>
      </c>
      <c r="E3590" s="28"/>
    </row>
    <row r="3591" spans="2:5" ht="15" x14ac:dyDescent="0.2">
      <c r="B3591" s="8"/>
      <c r="C3591" s="13" t="s">
        <v>32</v>
      </c>
      <c r="D3591" s="7">
        <v>153</v>
      </c>
      <c r="E3591" s="28"/>
    </row>
    <row r="3592" spans="2:5" ht="15" x14ac:dyDescent="0.2">
      <c r="B3592" s="8"/>
      <c r="C3592" s="15" t="s">
        <v>33</v>
      </c>
      <c r="D3592" s="7">
        <v>123</v>
      </c>
      <c r="E3592" s="28"/>
    </row>
    <row r="3593" spans="2:5" ht="15" x14ac:dyDescent="0.2">
      <c r="B3593" s="8"/>
      <c r="C3593" s="15" t="s">
        <v>34</v>
      </c>
      <c r="D3593" s="7">
        <v>30</v>
      </c>
      <c r="E3593" s="28"/>
    </row>
    <row r="3594" spans="2:5" ht="15" x14ac:dyDescent="0.2">
      <c r="B3594" s="8"/>
      <c r="C3594" s="224" t="s">
        <v>247</v>
      </c>
      <c r="D3594" s="225"/>
      <c r="E3594" s="28"/>
    </row>
    <row r="3595" spans="2:5" ht="15" x14ac:dyDescent="0.2">
      <c r="B3595" s="8"/>
      <c r="C3595" s="9" t="s">
        <v>0</v>
      </c>
      <c r="D3595" s="10">
        <v>2065.4843500000002</v>
      </c>
      <c r="E3595" s="28"/>
    </row>
    <row r="3596" spans="2:5" ht="15" x14ac:dyDescent="0.2">
      <c r="B3596" s="8"/>
      <c r="C3596" s="11" t="s">
        <v>3</v>
      </c>
      <c r="D3596" s="10">
        <v>2065.4843500000002</v>
      </c>
      <c r="E3596" s="28"/>
    </row>
    <row r="3597" spans="2:5" ht="15" x14ac:dyDescent="0.2">
      <c r="B3597" s="8"/>
      <c r="C3597" s="16" t="s">
        <v>10</v>
      </c>
      <c r="D3597" s="17">
        <v>1118.15482</v>
      </c>
      <c r="E3597" s="28"/>
    </row>
    <row r="3598" spans="2:5" ht="15" x14ac:dyDescent="0.2">
      <c r="B3598" s="8"/>
      <c r="C3598" s="19" t="s">
        <v>11</v>
      </c>
      <c r="D3598" s="18">
        <v>572.57047</v>
      </c>
      <c r="E3598" s="28"/>
    </row>
    <row r="3599" spans="2:5" ht="15" x14ac:dyDescent="0.2">
      <c r="B3599" s="8"/>
      <c r="C3599" s="19" t="s">
        <v>12</v>
      </c>
      <c r="D3599" s="18">
        <v>252.57650000000001</v>
      </c>
      <c r="E3599" s="28"/>
    </row>
    <row r="3600" spans="2:5" ht="15" x14ac:dyDescent="0.2">
      <c r="B3600" s="8"/>
      <c r="C3600" s="11" t="s">
        <v>2</v>
      </c>
      <c r="D3600" s="10">
        <v>281.13625000000002</v>
      </c>
      <c r="E3600" s="28"/>
    </row>
    <row r="3601" spans="2:5" ht="15" x14ac:dyDescent="0.2">
      <c r="B3601" s="8"/>
      <c r="C3601" s="19" t="s">
        <v>15</v>
      </c>
      <c r="D3601" s="18">
        <v>2.3666499999999999</v>
      </c>
      <c r="E3601" s="28"/>
    </row>
    <row r="3602" spans="2:5" ht="15" x14ac:dyDescent="0.2">
      <c r="B3602" s="8"/>
      <c r="C3602" s="19" t="s">
        <v>16</v>
      </c>
      <c r="D3602" s="18">
        <v>9.5049499999999991</v>
      </c>
      <c r="E3602" s="28"/>
    </row>
    <row r="3603" spans="2:5" ht="15" x14ac:dyDescent="0.2">
      <c r="B3603" s="8"/>
      <c r="C3603" s="13" t="s">
        <v>24</v>
      </c>
      <c r="D3603" s="18">
        <v>2065.4843500000002</v>
      </c>
      <c r="E3603" s="28"/>
    </row>
    <row r="3604" spans="2:5" ht="15" x14ac:dyDescent="0.2">
      <c r="B3604" s="8"/>
      <c r="C3604" s="20" t="s">
        <v>0</v>
      </c>
      <c r="D3604" s="10">
        <v>2065.4843500000002</v>
      </c>
      <c r="E3604" s="28"/>
    </row>
    <row r="3605" spans="2:5" ht="15" x14ac:dyDescent="0.2">
      <c r="B3605" s="8"/>
      <c r="C3605" s="13" t="s">
        <v>26</v>
      </c>
      <c r="D3605" s="18">
        <v>1118.15482</v>
      </c>
      <c r="E3605" s="28"/>
    </row>
    <row r="3606" spans="2:5" ht="15" x14ac:dyDescent="0.2">
      <c r="B3606" s="8"/>
      <c r="C3606" s="25" t="s">
        <v>10</v>
      </c>
      <c r="D3606" s="17">
        <v>1118.15482</v>
      </c>
      <c r="E3606" s="28"/>
    </row>
    <row r="3607" spans="2:5" ht="15" x14ac:dyDescent="0.2">
      <c r="B3607" s="8"/>
      <c r="C3607" s="27" t="s">
        <v>28</v>
      </c>
      <c r="D3607" s="23">
        <v>947.32952999999998</v>
      </c>
      <c r="E3607" s="28"/>
    </row>
    <row r="3608" spans="2:5" ht="15" x14ac:dyDescent="0.2">
      <c r="B3608" s="8"/>
      <c r="C3608" s="27" t="s">
        <v>29</v>
      </c>
      <c r="D3608" s="23">
        <v>6081.1278400000001</v>
      </c>
      <c r="E3608" s="28"/>
    </row>
    <row r="3609" spans="2:5" ht="15" x14ac:dyDescent="0.2">
      <c r="B3609" s="8"/>
      <c r="C3609" s="27" t="s">
        <v>30</v>
      </c>
      <c r="D3609" s="23">
        <v>7028.4573700000001</v>
      </c>
      <c r="E3609" s="28"/>
    </row>
    <row r="3610" spans="2:5" ht="15" x14ac:dyDescent="0.2">
      <c r="B3610" s="8"/>
      <c r="C3610" s="13" t="s">
        <v>32</v>
      </c>
      <c r="D3610" s="7">
        <v>64</v>
      </c>
      <c r="E3610" s="28"/>
    </row>
    <row r="3611" spans="2:5" ht="15" x14ac:dyDescent="0.2">
      <c r="B3611" s="8"/>
      <c r="C3611" s="15" t="s">
        <v>33</v>
      </c>
      <c r="D3611" s="7">
        <v>45</v>
      </c>
      <c r="E3611" s="28"/>
    </row>
    <row r="3612" spans="2:5" ht="15" x14ac:dyDescent="0.2">
      <c r="B3612" s="8"/>
      <c r="C3612" s="15" t="s">
        <v>34</v>
      </c>
      <c r="D3612" s="7">
        <v>19</v>
      </c>
      <c r="E3612" s="28"/>
    </row>
    <row r="3613" spans="2:5" ht="15" x14ac:dyDescent="0.2">
      <c r="B3613" s="8"/>
      <c r="C3613" s="224" t="s">
        <v>248</v>
      </c>
      <c r="D3613" s="225"/>
      <c r="E3613" s="28"/>
    </row>
    <row r="3614" spans="2:5" ht="15" x14ac:dyDescent="0.2">
      <c r="B3614" s="8"/>
      <c r="C3614" s="9" t="s">
        <v>0</v>
      </c>
      <c r="D3614" s="10">
        <v>190</v>
      </c>
      <c r="E3614" s="28"/>
    </row>
    <row r="3615" spans="2:5" ht="15" x14ac:dyDescent="0.2">
      <c r="B3615" s="8"/>
      <c r="C3615" s="11" t="s">
        <v>3</v>
      </c>
      <c r="D3615" s="10">
        <v>190</v>
      </c>
      <c r="E3615" s="28"/>
    </row>
    <row r="3616" spans="2:5" ht="15" x14ac:dyDescent="0.2">
      <c r="B3616" s="8"/>
      <c r="C3616" s="16" t="s">
        <v>10</v>
      </c>
      <c r="D3616" s="17">
        <v>151.50673</v>
      </c>
      <c r="E3616" s="28"/>
    </row>
    <row r="3617" spans="2:5" ht="15" x14ac:dyDescent="0.2">
      <c r="B3617" s="8"/>
      <c r="C3617" s="19" t="s">
        <v>11</v>
      </c>
      <c r="D3617" s="18">
        <v>84.918949999999995</v>
      </c>
      <c r="E3617" s="28"/>
    </row>
    <row r="3618" spans="2:5" ht="15" x14ac:dyDescent="0.2">
      <c r="B3618" s="8"/>
      <c r="C3618" s="19" t="s">
        <v>12</v>
      </c>
      <c r="D3618" s="18">
        <v>65.697669999999988</v>
      </c>
      <c r="E3618" s="28"/>
    </row>
    <row r="3619" spans="2:5" ht="15" x14ac:dyDescent="0.2">
      <c r="B3619" s="8"/>
      <c r="C3619" s="19" t="s">
        <v>15</v>
      </c>
      <c r="D3619" s="18">
        <v>0.74904999999999999</v>
      </c>
      <c r="E3619" s="28"/>
    </row>
    <row r="3620" spans="2:5" ht="15" x14ac:dyDescent="0.2">
      <c r="B3620" s="8"/>
      <c r="C3620" s="19" t="s">
        <v>16</v>
      </c>
      <c r="D3620" s="18">
        <v>0.14105999999999999</v>
      </c>
      <c r="E3620" s="28"/>
    </row>
    <row r="3621" spans="2:5" ht="15" x14ac:dyDescent="0.2">
      <c r="B3621" s="8"/>
      <c r="C3621" s="13" t="s">
        <v>24</v>
      </c>
      <c r="D3621" s="18">
        <v>190</v>
      </c>
      <c r="E3621" s="28"/>
    </row>
    <row r="3622" spans="2:5" ht="15" x14ac:dyDescent="0.2">
      <c r="B3622" s="8"/>
      <c r="C3622" s="20" t="s">
        <v>0</v>
      </c>
      <c r="D3622" s="10">
        <v>190</v>
      </c>
      <c r="E3622" s="28"/>
    </row>
    <row r="3623" spans="2:5" ht="15" x14ac:dyDescent="0.2">
      <c r="B3623" s="8"/>
      <c r="C3623" s="13" t="s">
        <v>26</v>
      </c>
      <c r="D3623" s="18">
        <v>151.50673</v>
      </c>
      <c r="E3623" s="28"/>
    </row>
    <row r="3624" spans="2:5" ht="15" x14ac:dyDescent="0.2">
      <c r="B3624" s="8"/>
      <c r="C3624" s="25" t="s">
        <v>10</v>
      </c>
      <c r="D3624" s="17">
        <v>151.50673</v>
      </c>
      <c r="E3624" s="28"/>
    </row>
    <row r="3625" spans="2:5" ht="15" x14ac:dyDescent="0.2">
      <c r="B3625" s="8"/>
      <c r="C3625" s="27" t="s">
        <v>28</v>
      </c>
      <c r="D3625" s="23">
        <v>38.493270000000003</v>
      </c>
      <c r="E3625" s="28"/>
    </row>
    <row r="3626" spans="2:5" ht="15" x14ac:dyDescent="0.2">
      <c r="B3626" s="8"/>
      <c r="C3626" s="27" t="s">
        <v>30</v>
      </c>
      <c r="D3626" s="23">
        <v>38.493270000000003</v>
      </c>
      <c r="E3626" s="28"/>
    </row>
    <row r="3627" spans="2:5" ht="15" x14ac:dyDescent="0.2">
      <c r="B3627" s="8"/>
      <c r="C3627" s="13" t="s">
        <v>32</v>
      </c>
      <c r="D3627" s="7">
        <v>11</v>
      </c>
      <c r="E3627" s="28"/>
    </row>
    <row r="3628" spans="2:5" ht="15" x14ac:dyDescent="0.2">
      <c r="B3628" s="8"/>
      <c r="C3628" s="15" t="s">
        <v>33</v>
      </c>
      <c r="D3628" s="7">
        <v>6</v>
      </c>
      <c r="E3628" s="28"/>
    </row>
    <row r="3629" spans="2:5" ht="15" x14ac:dyDescent="0.2">
      <c r="B3629" s="8"/>
      <c r="C3629" s="15" t="s">
        <v>34</v>
      </c>
      <c r="D3629" s="7">
        <v>5</v>
      </c>
      <c r="E3629" s="28"/>
    </row>
    <row r="3630" spans="2:5" ht="15" x14ac:dyDescent="0.2">
      <c r="B3630" s="8"/>
      <c r="C3630" s="224" t="s">
        <v>249</v>
      </c>
      <c r="D3630" s="225"/>
      <c r="E3630" s="28"/>
    </row>
    <row r="3631" spans="2:5" ht="15" x14ac:dyDescent="0.2">
      <c r="B3631" s="8"/>
      <c r="C3631" s="9" t="s">
        <v>0</v>
      </c>
      <c r="D3631" s="10">
        <v>-6.4220699999999997</v>
      </c>
      <c r="E3631" s="28"/>
    </row>
    <row r="3632" spans="2:5" ht="15" x14ac:dyDescent="0.2">
      <c r="B3632" s="8"/>
      <c r="C3632" s="11" t="s">
        <v>2</v>
      </c>
      <c r="D3632" s="10">
        <v>-6.4220699999999997</v>
      </c>
      <c r="E3632" s="28"/>
    </row>
    <row r="3633" spans="2:5" ht="15" x14ac:dyDescent="0.2">
      <c r="B3633" s="8"/>
      <c r="C3633" s="16" t="s">
        <v>10</v>
      </c>
      <c r="D3633" s="17">
        <v>38.22052</v>
      </c>
      <c r="E3633" s="28"/>
    </row>
    <row r="3634" spans="2:5" ht="15" x14ac:dyDescent="0.2">
      <c r="B3634" s="8"/>
      <c r="C3634" s="19" t="s">
        <v>11</v>
      </c>
      <c r="D3634" s="18">
        <v>35.86</v>
      </c>
      <c r="E3634" s="28"/>
    </row>
    <row r="3635" spans="2:5" ht="15" x14ac:dyDescent="0.2">
      <c r="B3635" s="8"/>
      <c r="C3635" s="19" t="s">
        <v>12</v>
      </c>
      <c r="D3635" s="18">
        <v>2.3462499999999995</v>
      </c>
      <c r="E3635" s="28"/>
    </row>
    <row r="3636" spans="2:5" ht="15" x14ac:dyDescent="0.2">
      <c r="B3636" s="8"/>
      <c r="C3636" s="19" t="s">
        <v>16</v>
      </c>
      <c r="D3636" s="18">
        <v>1.427E-2</v>
      </c>
      <c r="E3636" s="28"/>
    </row>
    <row r="3637" spans="2:5" ht="15" x14ac:dyDescent="0.2">
      <c r="B3637" s="8"/>
      <c r="C3637" s="13" t="s">
        <v>24</v>
      </c>
      <c r="D3637" s="18">
        <v>-6.4220699999999997</v>
      </c>
      <c r="E3637" s="28"/>
    </row>
    <row r="3638" spans="2:5" ht="15" x14ac:dyDescent="0.2">
      <c r="B3638" s="8"/>
      <c r="C3638" s="20" t="s">
        <v>0</v>
      </c>
      <c r="D3638" s="10">
        <v>-6.4220699999999997</v>
      </c>
      <c r="E3638" s="28"/>
    </row>
    <row r="3639" spans="2:5" ht="15" x14ac:dyDescent="0.2">
      <c r="B3639" s="8"/>
      <c r="C3639" s="13" t="s">
        <v>26</v>
      </c>
      <c r="D3639" s="18">
        <v>38.22052</v>
      </c>
      <c r="E3639" s="28"/>
    </row>
    <row r="3640" spans="2:5" ht="15" x14ac:dyDescent="0.2">
      <c r="B3640" s="8"/>
      <c r="C3640" s="25" t="s">
        <v>10</v>
      </c>
      <c r="D3640" s="17">
        <v>38.22052</v>
      </c>
      <c r="E3640" s="28"/>
    </row>
    <row r="3641" spans="2:5" ht="15" x14ac:dyDescent="0.2">
      <c r="B3641" s="8"/>
      <c r="C3641" s="27" t="s">
        <v>28</v>
      </c>
      <c r="D3641" s="23">
        <v>-44.642589999999998</v>
      </c>
      <c r="E3641" s="28"/>
    </row>
    <row r="3642" spans="2:5" ht="15" x14ac:dyDescent="0.2">
      <c r="B3642" s="8"/>
      <c r="C3642" s="27" t="s">
        <v>29</v>
      </c>
      <c r="D3642" s="23">
        <v>76.817310000000006</v>
      </c>
      <c r="E3642" s="28"/>
    </row>
    <row r="3643" spans="2:5" ht="15" x14ac:dyDescent="0.2">
      <c r="B3643" s="8"/>
      <c r="C3643" s="27" t="s">
        <v>30</v>
      </c>
      <c r="D3643" s="23">
        <v>32.174720000000001</v>
      </c>
      <c r="E3643" s="28"/>
    </row>
    <row r="3644" spans="2:5" ht="15" x14ac:dyDescent="0.2">
      <c r="B3644" s="8"/>
      <c r="C3644" s="13" t="s">
        <v>32</v>
      </c>
      <c r="D3644" s="7">
        <v>7</v>
      </c>
      <c r="E3644" s="28"/>
    </row>
    <row r="3645" spans="2:5" ht="15" x14ac:dyDescent="0.2">
      <c r="B3645" s="8"/>
      <c r="C3645" s="15" t="s">
        <v>33</v>
      </c>
      <c r="D3645" s="7">
        <v>6</v>
      </c>
      <c r="E3645" s="28"/>
    </row>
    <row r="3646" spans="2:5" ht="15" x14ac:dyDescent="0.2">
      <c r="B3646" s="8"/>
      <c r="C3646" s="15" t="s">
        <v>34</v>
      </c>
      <c r="D3646" s="7">
        <v>1</v>
      </c>
      <c r="E3646" s="28"/>
    </row>
  </sheetData>
  <autoFilter ref="A3:E3646"/>
  <mergeCells count="200">
    <mergeCell ref="C3300:D3300"/>
    <mergeCell ref="C3012:D3012"/>
    <mergeCell ref="C3029:D3029"/>
    <mergeCell ref="C3047:D3047"/>
    <mergeCell ref="C3063:D3063"/>
    <mergeCell ref="C3079:D3079"/>
    <mergeCell ref="C3613:D3613"/>
    <mergeCell ref="C3630:D3630"/>
    <mergeCell ref="C3485:D3485"/>
    <mergeCell ref="C3504:D3504"/>
    <mergeCell ref="C3333:D3333"/>
    <mergeCell ref="C3354:D3354"/>
    <mergeCell ref="C3375:D3375"/>
    <mergeCell ref="C3594:D3594"/>
    <mergeCell ref="C3575:D3575"/>
    <mergeCell ref="C3561:D3561"/>
    <mergeCell ref="C3540:D3540"/>
    <mergeCell ref="C3524:D3524"/>
    <mergeCell ref="C3468:D3468"/>
    <mergeCell ref="C3453:D3453"/>
    <mergeCell ref="C3436:D3436"/>
    <mergeCell ref="C3420:D3420"/>
    <mergeCell ref="C3399:D3399"/>
    <mergeCell ref="C2775:D2775"/>
    <mergeCell ref="C2792:D2792"/>
    <mergeCell ref="C2807:D2807"/>
    <mergeCell ref="C2823:D2823"/>
    <mergeCell ref="C3215:D3215"/>
    <mergeCell ref="C3234:D3234"/>
    <mergeCell ref="C3250:D3250"/>
    <mergeCell ref="C3269:D3269"/>
    <mergeCell ref="C3285:D3285"/>
    <mergeCell ref="C2359:D2359"/>
    <mergeCell ref="C2376:D2376"/>
    <mergeCell ref="C2393:D2393"/>
    <mergeCell ref="C2198:D2198"/>
    <mergeCell ref="C2218:D2218"/>
    <mergeCell ref="C2238:D2238"/>
    <mergeCell ref="C2256:D2256"/>
    <mergeCell ref="C2550:D2550"/>
    <mergeCell ref="C2566:D2566"/>
    <mergeCell ref="C2448:D2448"/>
    <mergeCell ref="C2467:D2467"/>
    <mergeCell ref="C2482:D2482"/>
    <mergeCell ref="C2498:D2498"/>
    <mergeCell ref="C917:D917"/>
    <mergeCell ref="C935:D935"/>
    <mergeCell ref="C1318:D1318"/>
    <mergeCell ref="C1334:D1334"/>
    <mergeCell ref="C1359:D1359"/>
    <mergeCell ref="C1375:D1375"/>
    <mergeCell ref="C1392:D1392"/>
    <mergeCell ref="C1226:D1226"/>
    <mergeCell ref="C1243:D1243"/>
    <mergeCell ref="C1261:D1261"/>
    <mergeCell ref="C1280:D1280"/>
    <mergeCell ref="C771:D771"/>
    <mergeCell ref="C791:D791"/>
    <mergeCell ref="C808:D808"/>
    <mergeCell ref="C829:D829"/>
    <mergeCell ref="C613:D613"/>
    <mergeCell ref="C634:D634"/>
    <mergeCell ref="C650:D650"/>
    <mergeCell ref="C668:D668"/>
    <mergeCell ref="C684:D684"/>
    <mergeCell ref="C756:D756"/>
    <mergeCell ref="C741:D741"/>
    <mergeCell ref="C723:D723"/>
    <mergeCell ref="C704:D704"/>
    <mergeCell ref="C3318:D3318"/>
    <mergeCell ref="C3200:D3200"/>
    <mergeCell ref="C3181:D3181"/>
    <mergeCell ref="C3166:D3166"/>
    <mergeCell ref="C3146:D3146"/>
    <mergeCell ref="C3128:D3128"/>
    <mergeCell ref="C3111:D3111"/>
    <mergeCell ref="C3095:D3095"/>
    <mergeCell ref="C143:D143"/>
    <mergeCell ref="C164:D164"/>
    <mergeCell ref="C184:D184"/>
    <mergeCell ref="C203:D203"/>
    <mergeCell ref="C222:D222"/>
    <mergeCell ref="C491:D491"/>
    <mergeCell ref="C511:D511"/>
    <mergeCell ref="C533:D533"/>
    <mergeCell ref="C554:D554"/>
    <mergeCell ref="C575:D575"/>
    <mergeCell ref="C296:D296"/>
    <mergeCell ref="C313:D313"/>
    <mergeCell ref="C334:D334"/>
    <mergeCell ref="C355:D355"/>
    <mergeCell ref="C373:D373"/>
    <mergeCell ref="C391:D391"/>
    <mergeCell ref="C2728:D2728"/>
    <mergeCell ref="C2712:D2712"/>
    <mergeCell ref="C2694:D2694"/>
    <mergeCell ref="C2674:D2674"/>
    <mergeCell ref="C2657:D2657"/>
    <mergeCell ref="C2533:D2533"/>
    <mergeCell ref="C2518:D2518"/>
    <mergeCell ref="C2429:D2429"/>
    <mergeCell ref="C2995:D2995"/>
    <mergeCell ref="C2977:D2977"/>
    <mergeCell ref="C2872:D2872"/>
    <mergeCell ref="C2857:D2857"/>
    <mergeCell ref="C2841:D2841"/>
    <mergeCell ref="C2761:D2761"/>
    <mergeCell ref="C2743:D2743"/>
    <mergeCell ref="C2582:D2582"/>
    <mergeCell ref="C2601:D2601"/>
    <mergeCell ref="C2622:D2622"/>
    <mergeCell ref="C2639:D2639"/>
    <mergeCell ref="C2889:D2889"/>
    <mergeCell ref="C2908:D2908"/>
    <mergeCell ref="C2925:D2925"/>
    <mergeCell ref="C2942:D2942"/>
    <mergeCell ref="C2961:D2961"/>
    <mergeCell ref="C2071:D2071"/>
    <mergeCell ref="C2050:D2050"/>
    <mergeCell ref="C2032:D2032"/>
    <mergeCell ref="C2013:D2013"/>
    <mergeCell ref="C1995:D1995"/>
    <mergeCell ref="C1975:D1975"/>
    <mergeCell ref="C1866:D1866"/>
    <mergeCell ref="C2412:D2412"/>
    <mergeCell ref="C2344:D2344"/>
    <mergeCell ref="C2327:D2327"/>
    <mergeCell ref="C2311:D2311"/>
    <mergeCell ref="C2296:D2296"/>
    <mergeCell ref="C2278:D2278"/>
    <mergeCell ref="C2180:D2180"/>
    <mergeCell ref="C2090:D2090"/>
    <mergeCell ref="C2108:D2108"/>
    <mergeCell ref="C2126:D2126"/>
    <mergeCell ref="C2146:D2146"/>
    <mergeCell ref="C2164:D2164"/>
    <mergeCell ref="C1884:D1884"/>
    <mergeCell ref="C1902:D1902"/>
    <mergeCell ref="C1921:D1921"/>
    <mergeCell ref="C1937:D1937"/>
    <mergeCell ref="C1954:D1954"/>
    <mergeCell ref="C1850:D1850"/>
    <mergeCell ref="C1738:D1738"/>
    <mergeCell ref="C1719:D1719"/>
    <mergeCell ref="C1701:D1701"/>
    <mergeCell ref="C1681:D1681"/>
    <mergeCell ref="C1662:D1662"/>
    <mergeCell ref="C1526:D1526"/>
    <mergeCell ref="C1504:D1504"/>
    <mergeCell ref="C1482:D1482"/>
    <mergeCell ref="C1755:D1755"/>
    <mergeCell ref="C1771:D1771"/>
    <mergeCell ref="C1793:D1793"/>
    <mergeCell ref="C1811:D1811"/>
    <mergeCell ref="C1833:D1833"/>
    <mergeCell ref="C1547:D1547"/>
    <mergeCell ref="C1569:D1569"/>
    <mergeCell ref="C1587:D1587"/>
    <mergeCell ref="C1608:D1608"/>
    <mergeCell ref="C1625:D1625"/>
    <mergeCell ref="C1644:D1644"/>
    <mergeCell ref="C1155:D1155"/>
    <mergeCell ref="C1136:D1136"/>
    <mergeCell ref="C1000:D1000"/>
    <mergeCell ref="C988:D988"/>
    <mergeCell ref="C967:D967"/>
    <mergeCell ref="C952:D952"/>
    <mergeCell ref="C845:D845"/>
    <mergeCell ref="C1462:D1462"/>
    <mergeCell ref="C1442:D1442"/>
    <mergeCell ref="C1421:D1421"/>
    <mergeCell ref="C1403:D1403"/>
    <mergeCell ref="C1301:D1301"/>
    <mergeCell ref="C1208:D1208"/>
    <mergeCell ref="C1191:D1191"/>
    <mergeCell ref="C1175:D1175"/>
    <mergeCell ref="C1017:D1017"/>
    <mergeCell ref="C1038:D1038"/>
    <mergeCell ref="C1055:D1055"/>
    <mergeCell ref="C1073:D1073"/>
    <mergeCell ref="C1095:D1095"/>
    <mergeCell ref="C1117:D1117"/>
    <mergeCell ref="C865:D865"/>
    <mergeCell ref="C880:D880"/>
    <mergeCell ref="C899:D899"/>
    <mergeCell ref="C2:D2"/>
    <mergeCell ref="C258:D258"/>
    <mergeCell ref="C243:D243"/>
    <mergeCell ref="C126:D126"/>
    <mergeCell ref="C107:D107"/>
    <mergeCell ref="C34:D34"/>
    <mergeCell ref="C593:D593"/>
    <mergeCell ref="C470:D470"/>
    <mergeCell ref="C456:D456"/>
    <mergeCell ref="C437:D437"/>
    <mergeCell ref="C410:D410"/>
    <mergeCell ref="C279:D279"/>
    <mergeCell ref="C52:D52"/>
    <mergeCell ref="C70:D70"/>
    <mergeCell ref="C86:D86"/>
  </mergeCells>
  <printOptions horizontalCentered="1"/>
  <pageMargins left="0.2" right="0.2" top="0.2" bottom="0.2" header="0.2" footer="0.2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B2:C1083"/>
  <sheetViews>
    <sheetView showGridLines="0" view="pageBreakPreview" zoomScaleNormal="100" zoomScaleSheetLayoutView="100" workbookViewId="0">
      <selection activeCell="I22" sqref="I22"/>
    </sheetView>
  </sheetViews>
  <sheetFormatPr defaultColWidth="10.140625" defaultRowHeight="15" x14ac:dyDescent="0.25"/>
  <cols>
    <col min="1" max="1" width="10.140625" style="181"/>
    <col min="2" max="2" width="83.140625" style="181" customWidth="1"/>
    <col min="3" max="3" width="28.140625" style="181" customWidth="1"/>
    <col min="4" max="16384" width="10.140625" style="181"/>
  </cols>
  <sheetData>
    <row r="2" spans="2:3" x14ac:dyDescent="0.25">
      <c r="B2" s="228" t="s">
        <v>2768</v>
      </c>
      <c r="C2" s="229"/>
    </row>
    <row r="3" spans="2:3" ht="36" customHeight="1" x14ac:dyDescent="0.25">
      <c r="B3" s="182" t="s">
        <v>250</v>
      </c>
      <c r="C3" s="182" t="s">
        <v>2769</v>
      </c>
    </row>
    <row r="4" spans="2:3" x14ac:dyDescent="0.25">
      <c r="B4" s="183" t="s">
        <v>0</v>
      </c>
      <c r="C4" s="184">
        <v>438719.10153666197</v>
      </c>
    </row>
    <row r="5" spans="2:3" x14ac:dyDescent="0.25">
      <c r="B5" s="185" t="s">
        <v>2</v>
      </c>
      <c r="C5" s="184">
        <v>129260.48501999999</v>
      </c>
    </row>
    <row r="6" spans="2:3" x14ac:dyDescent="0.25">
      <c r="B6" s="185" t="s">
        <v>3</v>
      </c>
      <c r="C6" s="184">
        <v>309458.616516662</v>
      </c>
    </row>
    <row r="7" spans="2:3" x14ac:dyDescent="0.25">
      <c r="B7" s="183" t="s">
        <v>4</v>
      </c>
      <c r="C7" s="184">
        <v>42.1</v>
      </c>
    </row>
    <row r="8" spans="2:3" x14ac:dyDescent="0.25">
      <c r="B8" s="183" t="s">
        <v>5</v>
      </c>
      <c r="C8" s="184">
        <v>3823.7005599999998</v>
      </c>
    </row>
    <row r="9" spans="2:3" x14ac:dyDescent="0.25">
      <c r="B9" s="183" t="s">
        <v>7</v>
      </c>
      <c r="C9" s="184">
        <v>2813.9518299999995</v>
      </c>
    </row>
    <row r="10" spans="2:3" x14ac:dyDescent="0.25">
      <c r="B10" s="186" t="s">
        <v>32</v>
      </c>
      <c r="C10" s="187">
        <v>19644</v>
      </c>
    </row>
    <row r="11" spans="2:3" x14ac:dyDescent="0.25">
      <c r="B11" s="188" t="s">
        <v>33</v>
      </c>
      <c r="C11" s="189">
        <v>18801</v>
      </c>
    </row>
    <row r="12" spans="2:3" x14ac:dyDescent="0.25">
      <c r="B12" s="188" t="s">
        <v>34</v>
      </c>
      <c r="C12" s="189">
        <v>843</v>
      </c>
    </row>
    <row r="13" spans="2:3" x14ac:dyDescent="0.25">
      <c r="B13" s="190" t="s">
        <v>10</v>
      </c>
      <c r="C13" s="191">
        <v>187301.72858463274</v>
      </c>
    </row>
    <row r="14" spans="2:3" x14ac:dyDescent="0.25">
      <c r="B14" s="185" t="s">
        <v>11</v>
      </c>
      <c r="C14" s="184">
        <v>75083.681089999998</v>
      </c>
    </row>
    <row r="15" spans="2:3" x14ac:dyDescent="0.25">
      <c r="B15" s="185" t="s">
        <v>12</v>
      </c>
      <c r="C15" s="184">
        <v>87124.827399999995</v>
      </c>
    </row>
    <row r="16" spans="2:3" x14ac:dyDescent="0.25">
      <c r="B16" s="185" t="s">
        <v>13</v>
      </c>
      <c r="C16" s="184">
        <v>3401.5630778907248</v>
      </c>
    </row>
    <row r="17" spans="2:3" x14ac:dyDescent="0.25">
      <c r="B17" s="185" t="s">
        <v>15</v>
      </c>
      <c r="C17" s="184">
        <v>1498.4271300000003</v>
      </c>
    </row>
    <row r="18" spans="2:3" x14ac:dyDescent="0.25">
      <c r="B18" s="185" t="s">
        <v>16</v>
      </c>
      <c r="C18" s="184">
        <v>20193.229886742003</v>
      </c>
    </row>
    <row r="19" spans="2:3" x14ac:dyDescent="0.25">
      <c r="B19" s="190" t="s">
        <v>17</v>
      </c>
      <c r="C19" s="184">
        <v>96037.058600000018</v>
      </c>
    </row>
    <row r="20" spans="2:3" x14ac:dyDescent="0.25">
      <c r="B20" s="190" t="s">
        <v>18</v>
      </c>
      <c r="C20" s="184">
        <v>19246.837</v>
      </c>
    </row>
    <row r="21" spans="2:3" x14ac:dyDescent="0.25">
      <c r="B21" s="190" t="s">
        <v>21</v>
      </c>
      <c r="C21" s="184">
        <v>157690.39167072825</v>
      </c>
    </row>
    <row r="22" spans="2:3" x14ac:dyDescent="0.25">
      <c r="B22" s="186" t="s">
        <v>24</v>
      </c>
      <c r="C22" s="184">
        <v>445398.85392666195</v>
      </c>
    </row>
    <row r="23" spans="2:3" x14ac:dyDescent="0.25">
      <c r="B23" s="192" t="s">
        <v>0</v>
      </c>
      <c r="C23" s="184">
        <v>438719.10153666197</v>
      </c>
    </row>
    <row r="24" spans="2:3" x14ac:dyDescent="0.25">
      <c r="B24" s="192" t="s">
        <v>4</v>
      </c>
      <c r="C24" s="184">
        <v>42.1</v>
      </c>
    </row>
    <row r="25" spans="2:3" x14ac:dyDescent="0.25">
      <c r="B25" s="192" t="s">
        <v>25</v>
      </c>
      <c r="C25" s="184">
        <v>3823.7005599999998</v>
      </c>
    </row>
    <row r="26" spans="2:3" x14ac:dyDescent="0.25">
      <c r="B26" s="192" t="s">
        <v>7</v>
      </c>
      <c r="C26" s="184">
        <v>2813.9518299999995</v>
      </c>
    </row>
    <row r="27" spans="2:3" x14ac:dyDescent="0.25">
      <c r="B27" s="186" t="s">
        <v>26</v>
      </c>
      <c r="C27" s="184">
        <v>460276.01585536101</v>
      </c>
    </row>
    <row r="28" spans="2:3" x14ac:dyDescent="0.25">
      <c r="B28" s="192" t="s">
        <v>10</v>
      </c>
      <c r="C28" s="184">
        <v>187301.72858463274</v>
      </c>
    </row>
    <row r="29" spans="2:3" x14ac:dyDescent="0.25">
      <c r="B29" s="192" t="s">
        <v>17</v>
      </c>
      <c r="C29" s="184">
        <v>96037.058600000018</v>
      </c>
    </row>
    <row r="30" spans="2:3" x14ac:dyDescent="0.25">
      <c r="B30" s="192" t="s">
        <v>27</v>
      </c>
      <c r="C30" s="184">
        <v>19246.837</v>
      </c>
    </row>
    <row r="31" spans="2:3" x14ac:dyDescent="0.25">
      <c r="B31" s="192" t="s">
        <v>21</v>
      </c>
      <c r="C31" s="191">
        <v>157690.39167072825</v>
      </c>
    </row>
    <row r="32" spans="2:3" x14ac:dyDescent="0.25">
      <c r="B32" s="193" t="s">
        <v>28</v>
      </c>
      <c r="C32" s="194">
        <v>-14877.161928699061</v>
      </c>
    </row>
    <row r="33" spans="2:3" x14ac:dyDescent="0.25">
      <c r="B33" s="193" t="s">
        <v>29</v>
      </c>
      <c r="C33" s="194">
        <v>602643.25126979605</v>
      </c>
    </row>
    <row r="34" spans="2:3" x14ac:dyDescent="0.25">
      <c r="B34" s="193" t="s">
        <v>30</v>
      </c>
      <c r="C34" s="194">
        <v>587766.08934109705</v>
      </c>
    </row>
    <row r="35" spans="2:3" x14ac:dyDescent="0.25">
      <c r="B35" s="226" t="s">
        <v>2770</v>
      </c>
      <c r="C35" s="227"/>
    </row>
    <row r="36" spans="2:3" x14ac:dyDescent="0.25">
      <c r="B36" s="183" t="s">
        <v>0</v>
      </c>
      <c r="C36" s="184">
        <v>131421.58539999998</v>
      </c>
    </row>
    <row r="37" spans="2:3" x14ac:dyDescent="0.25">
      <c r="B37" s="185" t="s">
        <v>3</v>
      </c>
      <c r="C37" s="184">
        <v>131421.58539999998</v>
      </c>
    </row>
    <row r="38" spans="2:3" x14ac:dyDescent="0.25">
      <c r="B38" s="186" t="s">
        <v>32</v>
      </c>
      <c r="C38" s="187">
        <v>80</v>
      </c>
    </row>
    <row r="39" spans="2:3" x14ac:dyDescent="0.25">
      <c r="B39" s="188" t="s">
        <v>33</v>
      </c>
      <c r="C39" s="189">
        <v>70</v>
      </c>
    </row>
    <row r="40" spans="2:3" x14ac:dyDescent="0.25">
      <c r="B40" s="188" t="s">
        <v>34</v>
      </c>
      <c r="C40" s="189">
        <v>10</v>
      </c>
    </row>
    <row r="41" spans="2:3" x14ac:dyDescent="0.25">
      <c r="B41" s="190" t="s">
        <v>10</v>
      </c>
      <c r="C41" s="191">
        <v>8111.3459999999995</v>
      </c>
    </row>
    <row r="42" spans="2:3" x14ac:dyDescent="0.25">
      <c r="B42" s="185" t="s">
        <v>11</v>
      </c>
      <c r="C42" s="184">
        <v>601.4</v>
      </c>
    </row>
    <row r="43" spans="2:3" x14ac:dyDescent="0.25">
      <c r="B43" s="185" t="s">
        <v>16</v>
      </c>
      <c r="C43" s="184">
        <v>7509.9459999999999</v>
      </c>
    </row>
    <row r="44" spans="2:3" x14ac:dyDescent="0.25">
      <c r="B44" s="190" t="s">
        <v>21</v>
      </c>
      <c r="C44" s="184">
        <v>125887.28950999999</v>
      </c>
    </row>
    <row r="45" spans="2:3" x14ac:dyDescent="0.25">
      <c r="B45" s="186" t="s">
        <v>24</v>
      </c>
      <c r="C45" s="184">
        <v>131421.58539999998</v>
      </c>
    </row>
    <row r="46" spans="2:3" x14ac:dyDescent="0.25">
      <c r="B46" s="192" t="s">
        <v>0</v>
      </c>
      <c r="C46" s="184">
        <v>131421.58539999998</v>
      </c>
    </row>
    <row r="47" spans="2:3" x14ac:dyDescent="0.25">
      <c r="B47" s="186" t="s">
        <v>26</v>
      </c>
      <c r="C47" s="184">
        <v>133998.63550999999</v>
      </c>
    </row>
    <row r="48" spans="2:3" x14ac:dyDescent="0.25">
      <c r="B48" s="192" t="s">
        <v>10</v>
      </c>
      <c r="C48" s="184">
        <v>8111.3459999999995</v>
      </c>
    </row>
    <row r="49" spans="2:3" x14ac:dyDescent="0.25">
      <c r="B49" s="192" t="s">
        <v>21</v>
      </c>
      <c r="C49" s="191">
        <v>125887.28950999999</v>
      </c>
    </row>
    <row r="50" spans="2:3" x14ac:dyDescent="0.25">
      <c r="B50" s="193" t="s">
        <v>28</v>
      </c>
      <c r="C50" s="194">
        <v>-2577.050110000011</v>
      </c>
    </row>
    <row r="51" spans="2:3" x14ac:dyDescent="0.25">
      <c r="B51" s="193" t="s">
        <v>29</v>
      </c>
      <c r="C51" s="194">
        <v>41832.940999999999</v>
      </c>
    </row>
    <row r="52" spans="2:3" x14ac:dyDescent="0.25">
      <c r="B52" s="193" t="s">
        <v>30</v>
      </c>
      <c r="C52" s="194">
        <v>39255.890889999988</v>
      </c>
    </row>
    <row r="53" spans="2:3" x14ac:dyDescent="0.25">
      <c r="B53" s="226" t="s">
        <v>2771</v>
      </c>
      <c r="C53" s="227"/>
    </row>
    <row r="54" spans="2:3" x14ac:dyDescent="0.25">
      <c r="B54" s="183" t="s">
        <v>0</v>
      </c>
      <c r="C54" s="184">
        <v>125.49019</v>
      </c>
    </row>
    <row r="55" spans="2:3" x14ac:dyDescent="0.25">
      <c r="B55" s="185" t="s">
        <v>3</v>
      </c>
      <c r="C55" s="184">
        <v>125.49019</v>
      </c>
    </row>
    <row r="56" spans="2:3" x14ac:dyDescent="0.25">
      <c r="B56" s="186" t="s">
        <v>32</v>
      </c>
      <c r="C56" s="187">
        <v>174</v>
      </c>
    </row>
    <row r="57" spans="2:3" x14ac:dyDescent="0.25">
      <c r="B57" s="188" t="s">
        <v>33</v>
      </c>
      <c r="C57" s="189">
        <v>170</v>
      </c>
    </row>
    <row r="58" spans="2:3" x14ac:dyDescent="0.25">
      <c r="B58" s="188" t="s">
        <v>34</v>
      </c>
      <c r="C58" s="189">
        <v>4</v>
      </c>
    </row>
    <row r="59" spans="2:3" x14ac:dyDescent="0.25">
      <c r="B59" s="190" t="s">
        <v>10</v>
      </c>
      <c r="C59" s="191">
        <v>148.44384999999997</v>
      </c>
    </row>
    <row r="60" spans="2:3" x14ac:dyDescent="0.25">
      <c r="B60" s="185" t="s">
        <v>11</v>
      </c>
      <c r="C60" s="184">
        <v>113.657</v>
      </c>
    </row>
    <row r="61" spans="2:3" x14ac:dyDescent="0.25">
      <c r="B61" s="185" t="s">
        <v>12</v>
      </c>
      <c r="C61" s="184">
        <v>34.193849999999998</v>
      </c>
    </row>
    <row r="62" spans="2:3" x14ac:dyDescent="0.25">
      <c r="B62" s="185" t="s">
        <v>15</v>
      </c>
      <c r="C62" s="184">
        <v>0.53</v>
      </c>
    </row>
    <row r="63" spans="2:3" x14ac:dyDescent="0.25">
      <c r="B63" s="185" t="s">
        <v>16</v>
      </c>
      <c r="C63" s="184">
        <v>6.3E-2</v>
      </c>
    </row>
    <row r="64" spans="2:3" x14ac:dyDescent="0.25">
      <c r="B64" s="186" t="s">
        <v>24</v>
      </c>
      <c r="C64" s="184">
        <v>125.49019</v>
      </c>
    </row>
    <row r="65" spans="2:3" x14ac:dyDescent="0.25">
      <c r="B65" s="192" t="s">
        <v>0</v>
      </c>
      <c r="C65" s="184">
        <v>125.49019</v>
      </c>
    </row>
    <row r="66" spans="2:3" x14ac:dyDescent="0.25">
      <c r="B66" s="186" t="s">
        <v>26</v>
      </c>
      <c r="C66" s="184">
        <v>148.44384999999997</v>
      </c>
    </row>
    <row r="67" spans="2:3" x14ac:dyDescent="0.25">
      <c r="B67" s="192" t="s">
        <v>10</v>
      </c>
      <c r="C67" s="184">
        <v>148.44384999999997</v>
      </c>
    </row>
    <row r="68" spans="2:3" x14ac:dyDescent="0.25">
      <c r="B68" s="193" t="s">
        <v>28</v>
      </c>
      <c r="C68" s="194">
        <v>-22.953659999999971</v>
      </c>
    </row>
    <row r="69" spans="2:3" x14ac:dyDescent="0.25">
      <c r="B69" s="193" t="s">
        <v>29</v>
      </c>
      <c r="C69" s="194">
        <v>22.954930000000001</v>
      </c>
    </row>
    <row r="70" spans="2:3" x14ac:dyDescent="0.25">
      <c r="B70" s="226" t="s">
        <v>2772</v>
      </c>
      <c r="C70" s="227"/>
    </row>
    <row r="71" spans="2:3" x14ac:dyDescent="0.25">
      <c r="B71" s="183" t="s">
        <v>0</v>
      </c>
      <c r="C71" s="184">
        <v>217.88050000000001</v>
      </c>
    </row>
    <row r="72" spans="2:3" x14ac:dyDescent="0.25">
      <c r="B72" s="185" t="s">
        <v>3</v>
      </c>
      <c r="C72" s="184">
        <v>217.88050000000001</v>
      </c>
    </row>
    <row r="73" spans="2:3" x14ac:dyDescent="0.25">
      <c r="B73" s="186" t="s">
        <v>32</v>
      </c>
      <c r="C73" s="187">
        <v>31</v>
      </c>
    </row>
    <row r="74" spans="2:3" x14ac:dyDescent="0.25">
      <c r="B74" s="188" t="s">
        <v>33</v>
      </c>
      <c r="C74" s="189">
        <v>31</v>
      </c>
    </row>
    <row r="75" spans="2:3" x14ac:dyDescent="0.25">
      <c r="B75" s="190" t="s">
        <v>10</v>
      </c>
      <c r="C75" s="191">
        <v>172.03980999999999</v>
      </c>
    </row>
    <row r="76" spans="2:3" x14ac:dyDescent="0.25">
      <c r="B76" s="185" t="s">
        <v>11</v>
      </c>
      <c r="C76" s="184">
        <v>144.45586</v>
      </c>
    </row>
    <row r="77" spans="2:3" x14ac:dyDescent="0.25">
      <c r="B77" s="185" t="s">
        <v>12</v>
      </c>
      <c r="C77" s="184">
        <v>15.503920000000001</v>
      </c>
    </row>
    <row r="78" spans="2:3" x14ac:dyDescent="0.25">
      <c r="B78" s="185" t="s">
        <v>15</v>
      </c>
      <c r="C78" s="184">
        <v>1.6</v>
      </c>
    </row>
    <row r="79" spans="2:3" x14ac:dyDescent="0.25">
      <c r="B79" s="185" t="s">
        <v>16</v>
      </c>
      <c r="C79" s="184">
        <v>10.480029999999999</v>
      </c>
    </row>
    <row r="80" spans="2:3" x14ac:dyDescent="0.25">
      <c r="B80" s="186" t="s">
        <v>24</v>
      </c>
      <c r="C80" s="184">
        <v>217.88050000000001</v>
      </c>
    </row>
    <row r="81" spans="2:3" x14ac:dyDescent="0.25">
      <c r="B81" s="192" t="s">
        <v>0</v>
      </c>
      <c r="C81" s="184">
        <v>217.88050000000001</v>
      </c>
    </row>
    <row r="82" spans="2:3" x14ac:dyDescent="0.25">
      <c r="B82" s="186" t="s">
        <v>26</v>
      </c>
      <c r="C82" s="184">
        <v>172.03980999999999</v>
      </c>
    </row>
    <row r="83" spans="2:3" x14ac:dyDescent="0.25">
      <c r="B83" s="192" t="s">
        <v>10</v>
      </c>
      <c r="C83" s="184">
        <v>172.03980999999999</v>
      </c>
    </row>
    <row r="84" spans="2:3" x14ac:dyDescent="0.25">
      <c r="B84" s="193" t="s">
        <v>28</v>
      </c>
      <c r="C84" s="194">
        <v>45.840690000000023</v>
      </c>
    </row>
    <row r="85" spans="2:3" x14ac:dyDescent="0.25">
      <c r="B85" s="193" t="s">
        <v>29</v>
      </c>
      <c r="C85" s="194">
        <v>128.84544</v>
      </c>
    </row>
    <row r="86" spans="2:3" x14ac:dyDescent="0.25">
      <c r="B86" s="193" t="s">
        <v>30</v>
      </c>
      <c r="C86" s="194">
        <v>174.68613000000002</v>
      </c>
    </row>
    <row r="87" spans="2:3" x14ac:dyDescent="0.25">
      <c r="B87" s="226" t="s">
        <v>2773</v>
      </c>
      <c r="C87" s="227"/>
    </row>
    <row r="88" spans="2:3" x14ac:dyDescent="0.25">
      <c r="B88" s="183" t="s">
        <v>0</v>
      </c>
      <c r="C88" s="184">
        <v>76.870999999999995</v>
      </c>
    </row>
    <row r="89" spans="2:3" x14ac:dyDescent="0.25">
      <c r="B89" s="185" t="s">
        <v>2</v>
      </c>
      <c r="C89" s="184">
        <v>74.081999999999994</v>
      </c>
    </row>
    <row r="90" spans="2:3" x14ac:dyDescent="0.25">
      <c r="B90" s="185" t="s">
        <v>3</v>
      </c>
      <c r="C90" s="184">
        <v>2.7890000000000001</v>
      </c>
    </row>
    <row r="91" spans="2:3" x14ac:dyDescent="0.25">
      <c r="B91" s="190" t="s">
        <v>10</v>
      </c>
      <c r="C91" s="191">
        <v>79.657000000000011</v>
      </c>
    </row>
    <row r="92" spans="2:3" x14ac:dyDescent="0.25">
      <c r="B92" s="185" t="s">
        <v>11</v>
      </c>
      <c r="C92" s="184">
        <v>57.648000000000003</v>
      </c>
    </row>
    <row r="93" spans="2:3" x14ac:dyDescent="0.25">
      <c r="B93" s="185" t="s">
        <v>12</v>
      </c>
      <c r="C93" s="184">
        <v>22.009</v>
      </c>
    </row>
    <row r="94" spans="2:3" x14ac:dyDescent="0.25">
      <c r="B94" s="186" t="s">
        <v>24</v>
      </c>
      <c r="C94" s="184">
        <v>76.870999999999995</v>
      </c>
    </row>
    <row r="95" spans="2:3" x14ac:dyDescent="0.25">
      <c r="B95" s="192" t="s">
        <v>0</v>
      </c>
      <c r="C95" s="184">
        <v>76.870999999999995</v>
      </c>
    </row>
    <row r="96" spans="2:3" x14ac:dyDescent="0.25">
      <c r="B96" s="186" t="s">
        <v>26</v>
      </c>
      <c r="C96" s="184">
        <v>79.657000000000011</v>
      </c>
    </row>
    <row r="97" spans="2:3" x14ac:dyDescent="0.25">
      <c r="B97" s="192" t="s">
        <v>10</v>
      </c>
      <c r="C97" s="184">
        <v>79.657000000000011</v>
      </c>
    </row>
    <row r="98" spans="2:3" x14ac:dyDescent="0.25">
      <c r="B98" s="193" t="s">
        <v>28</v>
      </c>
      <c r="C98" s="194">
        <v>-2.7860000000000156</v>
      </c>
    </row>
    <row r="99" spans="2:3" x14ac:dyDescent="0.25">
      <c r="B99" s="193" t="s">
        <v>29</v>
      </c>
      <c r="C99" s="194">
        <v>13.243</v>
      </c>
    </row>
    <row r="100" spans="2:3" x14ac:dyDescent="0.25">
      <c r="B100" s="193" t="s">
        <v>30</v>
      </c>
      <c r="C100" s="194">
        <v>10.456999999999985</v>
      </c>
    </row>
    <row r="101" spans="2:3" x14ac:dyDescent="0.25">
      <c r="B101" s="226" t="s">
        <v>2774</v>
      </c>
      <c r="C101" s="227"/>
    </row>
    <row r="102" spans="2:3" x14ac:dyDescent="0.25">
      <c r="B102" s="183" t="s">
        <v>0</v>
      </c>
      <c r="C102" s="184">
        <v>24.9</v>
      </c>
    </row>
    <row r="103" spans="2:3" x14ac:dyDescent="0.25">
      <c r="B103" s="185" t="s">
        <v>2</v>
      </c>
      <c r="C103" s="184">
        <v>24.2</v>
      </c>
    </row>
    <row r="104" spans="2:3" x14ac:dyDescent="0.25">
      <c r="B104" s="185" t="s">
        <v>3</v>
      </c>
      <c r="C104" s="184">
        <v>0.7</v>
      </c>
    </row>
    <row r="105" spans="2:3" x14ac:dyDescent="0.25">
      <c r="B105" s="190" t="s">
        <v>10</v>
      </c>
      <c r="C105" s="191">
        <v>24.4</v>
      </c>
    </row>
    <row r="106" spans="2:3" x14ac:dyDescent="0.25">
      <c r="B106" s="185" t="s">
        <v>11</v>
      </c>
      <c r="C106" s="184">
        <v>21.9</v>
      </c>
    </row>
    <row r="107" spans="2:3" x14ac:dyDescent="0.25">
      <c r="B107" s="185" t="s">
        <v>12</v>
      </c>
      <c r="C107" s="184">
        <v>2.4</v>
      </c>
    </row>
    <row r="108" spans="2:3" x14ac:dyDescent="0.25">
      <c r="B108" s="185" t="s">
        <v>15</v>
      </c>
      <c r="C108" s="184">
        <v>0.1</v>
      </c>
    </row>
    <row r="109" spans="2:3" x14ac:dyDescent="0.25">
      <c r="B109" s="186" t="s">
        <v>24</v>
      </c>
      <c r="C109" s="184">
        <v>24.9</v>
      </c>
    </row>
    <row r="110" spans="2:3" x14ac:dyDescent="0.25">
      <c r="B110" s="192" t="s">
        <v>0</v>
      </c>
      <c r="C110" s="184">
        <v>24.9</v>
      </c>
    </row>
    <row r="111" spans="2:3" x14ac:dyDescent="0.25">
      <c r="B111" s="186" t="s">
        <v>26</v>
      </c>
      <c r="C111" s="184">
        <v>24.4</v>
      </c>
    </row>
    <row r="112" spans="2:3" x14ac:dyDescent="0.25">
      <c r="B112" s="192" t="s">
        <v>10</v>
      </c>
      <c r="C112" s="184">
        <v>24.4</v>
      </c>
    </row>
    <row r="113" spans="2:3" x14ac:dyDescent="0.25">
      <c r="B113" s="193" t="s">
        <v>28</v>
      </c>
      <c r="C113" s="194">
        <v>0.5</v>
      </c>
    </row>
    <row r="114" spans="2:3" x14ac:dyDescent="0.25">
      <c r="B114" s="193" t="s">
        <v>29</v>
      </c>
      <c r="C114" s="194">
        <v>3.9</v>
      </c>
    </row>
    <row r="115" spans="2:3" x14ac:dyDescent="0.25">
      <c r="B115" s="193" t="s">
        <v>30</v>
      </c>
      <c r="C115" s="194">
        <v>4.4000000000000004</v>
      </c>
    </row>
    <row r="116" spans="2:3" x14ac:dyDescent="0.25">
      <c r="B116" s="226" t="s">
        <v>2775</v>
      </c>
      <c r="C116" s="227"/>
    </row>
    <row r="117" spans="2:3" x14ac:dyDescent="0.25">
      <c r="B117" s="183" t="s">
        <v>0</v>
      </c>
      <c r="C117" s="184">
        <v>150.56300000000002</v>
      </c>
    </row>
    <row r="118" spans="2:3" x14ac:dyDescent="0.25">
      <c r="B118" s="185" t="s">
        <v>2</v>
      </c>
      <c r="C118" s="184">
        <v>150.38200000000001</v>
      </c>
    </row>
    <row r="119" spans="2:3" x14ac:dyDescent="0.25">
      <c r="B119" s="185" t="s">
        <v>3</v>
      </c>
      <c r="C119" s="184">
        <v>0.18099999999999999</v>
      </c>
    </row>
    <row r="120" spans="2:3" x14ac:dyDescent="0.25">
      <c r="B120" s="186" t="s">
        <v>32</v>
      </c>
      <c r="C120" s="187">
        <v>60</v>
      </c>
    </row>
    <row r="121" spans="2:3" x14ac:dyDescent="0.25">
      <c r="B121" s="188" t="s">
        <v>33</v>
      </c>
      <c r="C121" s="189">
        <v>52</v>
      </c>
    </row>
    <row r="122" spans="2:3" x14ac:dyDescent="0.25">
      <c r="B122" s="188" t="s">
        <v>34</v>
      </c>
      <c r="C122" s="189">
        <v>8</v>
      </c>
    </row>
    <row r="123" spans="2:3" x14ac:dyDescent="0.25">
      <c r="B123" s="190" t="s">
        <v>10</v>
      </c>
      <c r="C123" s="191">
        <v>148.62199999999999</v>
      </c>
    </row>
    <row r="124" spans="2:3" x14ac:dyDescent="0.25">
      <c r="B124" s="185" t="s">
        <v>11</v>
      </c>
      <c r="C124" s="184">
        <v>107.123</v>
      </c>
    </row>
    <row r="125" spans="2:3" x14ac:dyDescent="0.25">
      <c r="B125" s="185" t="s">
        <v>12</v>
      </c>
      <c r="C125" s="184">
        <v>40.69</v>
      </c>
    </row>
    <row r="126" spans="2:3" x14ac:dyDescent="0.25">
      <c r="B126" s="185" t="s">
        <v>15</v>
      </c>
      <c r="C126" s="184">
        <v>0.38100000000000001</v>
      </c>
    </row>
    <row r="127" spans="2:3" x14ac:dyDescent="0.25">
      <c r="B127" s="185" t="s">
        <v>16</v>
      </c>
      <c r="C127" s="184">
        <v>0.42799999999999999</v>
      </c>
    </row>
    <row r="128" spans="2:3" x14ac:dyDescent="0.25">
      <c r="B128" s="186" t="s">
        <v>24</v>
      </c>
      <c r="C128" s="184">
        <v>150.56300000000002</v>
      </c>
    </row>
    <row r="129" spans="2:3" x14ac:dyDescent="0.25">
      <c r="B129" s="192" t="s">
        <v>0</v>
      </c>
      <c r="C129" s="184">
        <v>150.56300000000002</v>
      </c>
    </row>
    <row r="130" spans="2:3" x14ac:dyDescent="0.25">
      <c r="B130" s="186" t="s">
        <v>26</v>
      </c>
      <c r="C130" s="184">
        <v>148.62199999999999</v>
      </c>
    </row>
    <row r="131" spans="2:3" x14ac:dyDescent="0.25">
      <c r="B131" s="192" t="s">
        <v>10</v>
      </c>
      <c r="C131" s="184">
        <v>148.62199999999999</v>
      </c>
    </row>
    <row r="132" spans="2:3" x14ac:dyDescent="0.25">
      <c r="B132" s="193" t="s">
        <v>28</v>
      </c>
      <c r="C132" s="194">
        <v>1.9410000000000309</v>
      </c>
    </row>
    <row r="133" spans="2:3" x14ac:dyDescent="0.25">
      <c r="B133" s="193" t="s">
        <v>29</v>
      </c>
      <c r="C133" s="194">
        <v>0.98599999999999999</v>
      </c>
    </row>
    <row r="134" spans="2:3" x14ac:dyDescent="0.25">
      <c r="B134" s="193" t="s">
        <v>30</v>
      </c>
      <c r="C134" s="194">
        <v>2.9270000000000307</v>
      </c>
    </row>
    <row r="135" spans="2:3" x14ac:dyDescent="0.25">
      <c r="B135" s="226" t="s">
        <v>2776</v>
      </c>
      <c r="C135" s="227"/>
    </row>
    <row r="136" spans="2:3" x14ac:dyDescent="0.25">
      <c r="B136" s="183" t="s">
        <v>0</v>
      </c>
      <c r="C136" s="184">
        <v>44.874920000000003</v>
      </c>
    </row>
    <row r="137" spans="2:3" x14ac:dyDescent="0.25">
      <c r="B137" s="185" t="s">
        <v>2</v>
      </c>
      <c r="C137" s="184">
        <v>44.874920000000003</v>
      </c>
    </row>
    <row r="138" spans="2:3" x14ac:dyDescent="0.25">
      <c r="B138" s="186" t="s">
        <v>32</v>
      </c>
      <c r="C138" s="187">
        <v>19</v>
      </c>
    </row>
    <row r="139" spans="2:3" x14ac:dyDescent="0.25">
      <c r="B139" s="188" t="s">
        <v>33</v>
      </c>
      <c r="C139" s="189">
        <v>6</v>
      </c>
    </row>
    <row r="140" spans="2:3" x14ac:dyDescent="0.25">
      <c r="B140" s="188" t="s">
        <v>34</v>
      </c>
      <c r="C140" s="189">
        <v>13</v>
      </c>
    </row>
    <row r="141" spans="2:3" x14ac:dyDescent="0.25">
      <c r="B141" s="190" t="s">
        <v>10</v>
      </c>
      <c r="C141" s="191">
        <v>49.066559999999996</v>
      </c>
    </row>
    <row r="142" spans="2:3" x14ac:dyDescent="0.25">
      <c r="B142" s="185" t="s">
        <v>11</v>
      </c>
      <c r="C142" s="184">
        <v>14.4</v>
      </c>
    </row>
    <row r="143" spans="2:3" x14ac:dyDescent="0.25">
      <c r="B143" s="185" t="s">
        <v>12</v>
      </c>
      <c r="C143" s="184">
        <v>34.666559999999997</v>
      </c>
    </row>
    <row r="144" spans="2:3" x14ac:dyDescent="0.25">
      <c r="B144" s="186" t="s">
        <v>24</v>
      </c>
      <c r="C144" s="184">
        <v>44.874920000000003</v>
      </c>
    </row>
    <row r="145" spans="2:3" x14ac:dyDescent="0.25">
      <c r="B145" s="192" t="s">
        <v>0</v>
      </c>
      <c r="C145" s="184">
        <v>44.874920000000003</v>
      </c>
    </row>
    <row r="146" spans="2:3" x14ac:dyDescent="0.25">
      <c r="B146" s="186" t="s">
        <v>26</v>
      </c>
      <c r="C146" s="184">
        <v>49.066559999999996</v>
      </c>
    </row>
    <row r="147" spans="2:3" x14ac:dyDescent="0.25">
      <c r="B147" s="192" t="s">
        <v>10</v>
      </c>
      <c r="C147" s="184">
        <v>49.066559999999996</v>
      </c>
    </row>
    <row r="148" spans="2:3" x14ac:dyDescent="0.25">
      <c r="B148" s="193" t="s">
        <v>28</v>
      </c>
      <c r="C148" s="194">
        <v>-4.1916399999999925</v>
      </c>
    </row>
    <row r="149" spans="2:3" x14ac:dyDescent="0.25">
      <c r="B149" s="193" t="s">
        <v>29</v>
      </c>
      <c r="C149" s="194">
        <v>6.2411000000000003</v>
      </c>
    </row>
    <row r="150" spans="2:3" x14ac:dyDescent="0.25">
      <c r="B150" s="193" t="s">
        <v>30</v>
      </c>
      <c r="C150" s="194">
        <v>2.0494600000000078</v>
      </c>
    </row>
    <row r="151" spans="2:3" x14ac:dyDescent="0.25">
      <c r="B151" s="226" t="s">
        <v>2777</v>
      </c>
      <c r="C151" s="227"/>
    </row>
    <row r="152" spans="2:3" x14ac:dyDescent="0.25">
      <c r="B152" s="183" t="s">
        <v>0</v>
      </c>
      <c r="C152" s="184">
        <v>360.9</v>
      </c>
    </row>
    <row r="153" spans="2:3" x14ac:dyDescent="0.25">
      <c r="B153" s="185" t="s">
        <v>2</v>
      </c>
      <c r="C153" s="184">
        <v>360.9</v>
      </c>
    </row>
    <row r="154" spans="2:3" x14ac:dyDescent="0.25">
      <c r="B154" s="186" t="s">
        <v>32</v>
      </c>
      <c r="C154" s="187">
        <v>73</v>
      </c>
    </row>
    <row r="155" spans="2:3" x14ac:dyDescent="0.25">
      <c r="B155" s="188" t="s">
        <v>33</v>
      </c>
      <c r="C155" s="189">
        <v>73</v>
      </c>
    </row>
    <row r="156" spans="2:3" x14ac:dyDescent="0.25">
      <c r="B156" s="190" t="s">
        <v>10</v>
      </c>
      <c r="C156" s="191">
        <v>386.8</v>
      </c>
    </row>
    <row r="157" spans="2:3" x14ac:dyDescent="0.25">
      <c r="B157" s="185" t="s">
        <v>11</v>
      </c>
      <c r="C157" s="184">
        <v>159.69999999999999</v>
      </c>
    </row>
    <row r="158" spans="2:3" x14ac:dyDescent="0.25">
      <c r="B158" s="185" t="s">
        <v>12</v>
      </c>
      <c r="C158" s="184">
        <v>225.9</v>
      </c>
    </row>
    <row r="159" spans="2:3" x14ac:dyDescent="0.25">
      <c r="B159" s="185" t="s">
        <v>15</v>
      </c>
      <c r="C159" s="184">
        <v>1.2</v>
      </c>
    </row>
    <row r="160" spans="2:3" x14ac:dyDescent="0.25">
      <c r="B160" s="186" t="s">
        <v>24</v>
      </c>
      <c r="C160" s="184">
        <v>360.9</v>
      </c>
    </row>
    <row r="161" spans="2:3" x14ac:dyDescent="0.25">
      <c r="B161" s="192" t="s">
        <v>0</v>
      </c>
      <c r="C161" s="184">
        <v>360.9</v>
      </c>
    </row>
    <row r="162" spans="2:3" x14ac:dyDescent="0.25">
      <c r="B162" s="186" t="s">
        <v>26</v>
      </c>
      <c r="C162" s="184">
        <v>386.8</v>
      </c>
    </row>
    <row r="163" spans="2:3" x14ac:dyDescent="0.25">
      <c r="B163" s="192" t="s">
        <v>10</v>
      </c>
      <c r="C163" s="184">
        <v>386.8</v>
      </c>
    </row>
    <row r="164" spans="2:3" x14ac:dyDescent="0.25">
      <c r="B164" s="193" t="s">
        <v>28</v>
      </c>
      <c r="C164" s="194">
        <v>-25.900000000000034</v>
      </c>
    </row>
    <row r="165" spans="2:3" x14ac:dyDescent="0.25">
      <c r="B165" s="193" t="s">
        <v>29</v>
      </c>
      <c r="C165" s="194">
        <v>33.5</v>
      </c>
    </row>
    <row r="166" spans="2:3" x14ac:dyDescent="0.25">
      <c r="B166" s="193" t="s">
        <v>30</v>
      </c>
      <c r="C166" s="194">
        <v>7.5999999999999659</v>
      </c>
    </row>
    <row r="167" spans="2:3" x14ac:dyDescent="0.25">
      <c r="B167" s="226" t="s">
        <v>2778</v>
      </c>
      <c r="C167" s="227"/>
    </row>
    <row r="168" spans="2:3" x14ac:dyDescent="0.25">
      <c r="B168" s="183" t="s">
        <v>0</v>
      </c>
      <c r="C168" s="184">
        <v>504.12678</v>
      </c>
    </row>
    <row r="169" spans="2:3" x14ac:dyDescent="0.25">
      <c r="B169" s="185" t="s">
        <v>3</v>
      </c>
      <c r="C169" s="184">
        <v>504.12678</v>
      </c>
    </row>
    <row r="170" spans="2:3" x14ac:dyDescent="0.25">
      <c r="B170" s="183" t="s">
        <v>5</v>
      </c>
      <c r="C170" s="184">
        <v>8.9</v>
      </c>
    </row>
    <row r="171" spans="2:3" x14ac:dyDescent="0.25">
      <c r="B171" s="183" t="s">
        <v>7</v>
      </c>
      <c r="C171" s="184">
        <v>16.2</v>
      </c>
    </row>
    <row r="172" spans="2:3" x14ac:dyDescent="0.25">
      <c r="B172" s="190" t="s">
        <v>10</v>
      </c>
      <c r="C172" s="191">
        <v>435.00952000000001</v>
      </c>
    </row>
    <row r="173" spans="2:3" x14ac:dyDescent="0.25">
      <c r="B173" s="185" t="s">
        <v>11</v>
      </c>
      <c r="C173" s="184">
        <v>312.15057000000002</v>
      </c>
    </row>
    <row r="174" spans="2:3" x14ac:dyDescent="0.25">
      <c r="B174" s="185" t="s">
        <v>12</v>
      </c>
      <c r="C174" s="184">
        <v>122.85894999999999</v>
      </c>
    </row>
    <row r="175" spans="2:3" x14ac:dyDescent="0.25">
      <c r="B175" s="190" t="s">
        <v>17</v>
      </c>
      <c r="C175" s="184">
        <v>4.5583</v>
      </c>
    </row>
    <row r="176" spans="2:3" x14ac:dyDescent="0.25">
      <c r="B176" s="190" t="s">
        <v>21</v>
      </c>
      <c r="C176" s="184">
        <v>11.3</v>
      </c>
    </row>
    <row r="177" spans="2:3" x14ac:dyDescent="0.25">
      <c r="B177" s="186" t="s">
        <v>24</v>
      </c>
      <c r="C177" s="184">
        <v>529.22678000000008</v>
      </c>
    </row>
    <row r="178" spans="2:3" x14ac:dyDescent="0.25">
      <c r="B178" s="192" t="s">
        <v>0</v>
      </c>
      <c r="C178" s="184">
        <v>504.12678</v>
      </c>
    </row>
    <row r="179" spans="2:3" x14ac:dyDescent="0.25">
      <c r="B179" s="192" t="s">
        <v>25</v>
      </c>
      <c r="C179" s="184">
        <v>8.9</v>
      </c>
    </row>
    <row r="180" spans="2:3" x14ac:dyDescent="0.25">
      <c r="B180" s="192" t="s">
        <v>7</v>
      </c>
      <c r="C180" s="184">
        <v>16.2</v>
      </c>
    </row>
    <row r="181" spans="2:3" x14ac:dyDescent="0.25">
      <c r="B181" s="186" t="s">
        <v>26</v>
      </c>
      <c r="C181" s="184">
        <v>450.86781999999999</v>
      </c>
    </row>
    <row r="182" spans="2:3" x14ac:dyDescent="0.25">
      <c r="B182" s="192" t="s">
        <v>10</v>
      </c>
      <c r="C182" s="184">
        <v>435.00952000000001</v>
      </c>
    </row>
    <row r="183" spans="2:3" x14ac:dyDescent="0.25">
      <c r="B183" s="192" t="s">
        <v>17</v>
      </c>
      <c r="C183" s="184">
        <v>4.5583</v>
      </c>
    </row>
    <row r="184" spans="2:3" x14ac:dyDescent="0.25">
      <c r="B184" s="192" t="s">
        <v>21</v>
      </c>
      <c r="C184" s="191">
        <v>11.3</v>
      </c>
    </row>
    <row r="185" spans="2:3" x14ac:dyDescent="0.25">
      <c r="B185" s="193" t="s">
        <v>28</v>
      </c>
      <c r="C185" s="194">
        <v>78.358960000000081</v>
      </c>
    </row>
    <row r="186" spans="2:3" x14ac:dyDescent="0.25">
      <c r="B186" s="193" t="s">
        <v>29</v>
      </c>
      <c r="C186" s="194">
        <v>362.76600000000002</v>
      </c>
    </row>
    <row r="187" spans="2:3" x14ac:dyDescent="0.25">
      <c r="B187" s="193" t="s">
        <v>30</v>
      </c>
      <c r="C187" s="194">
        <v>441.1249600000001</v>
      </c>
    </row>
    <row r="188" spans="2:3" x14ac:dyDescent="0.25">
      <c r="B188" s="226" t="s">
        <v>2779</v>
      </c>
      <c r="C188" s="227"/>
    </row>
    <row r="189" spans="2:3" x14ac:dyDescent="0.25">
      <c r="B189" s="183" t="s">
        <v>0</v>
      </c>
      <c r="C189" s="184">
        <v>1346</v>
      </c>
    </row>
    <row r="190" spans="2:3" x14ac:dyDescent="0.25">
      <c r="B190" s="185" t="s">
        <v>3</v>
      </c>
      <c r="C190" s="184">
        <v>1346</v>
      </c>
    </row>
    <row r="191" spans="2:3" x14ac:dyDescent="0.25">
      <c r="B191" s="186" t="s">
        <v>32</v>
      </c>
      <c r="C191" s="187">
        <v>224</v>
      </c>
    </row>
    <row r="192" spans="2:3" x14ac:dyDescent="0.25">
      <c r="B192" s="188" t="s">
        <v>33</v>
      </c>
      <c r="C192" s="189">
        <v>224</v>
      </c>
    </row>
    <row r="193" spans="2:3" x14ac:dyDescent="0.25">
      <c r="B193" s="190" t="s">
        <v>10</v>
      </c>
      <c r="C193" s="191">
        <v>1127</v>
      </c>
    </row>
    <row r="194" spans="2:3" x14ac:dyDescent="0.25">
      <c r="B194" s="185" t="s">
        <v>11</v>
      </c>
      <c r="C194" s="184">
        <v>559</v>
      </c>
    </row>
    <row r="195" spans="2:3" x14ac:dyDescent="0.25">
      <c r="B195" s="185" t="s">
        <v>16</v>
      </c>
      <c r="C195" s="184">
        <v>568</v>
      </c>
    </row>
    <row r="196" spans="2:3" x14ac:dyDescent="0.25">
      <c r="B196" s="186" t="s">
        <v>24</v>
      </c>
      <c r="C196" s="184">
        <v>1346</v>
      </c>
    </row>
    <row r="197" spans="2:3" x14ac:dyDescent="0.25">
      <c r="B197" s="192" t="s">
        <v>0</v>
      </c>
      <c r="C197" s="184">
        <v>1346</v>
      </c>
    </row>
    <row r="198" spans="2:3" x14ac:dyDescent="0.25">
      <c r="B198" s="186" t="s">
        <v>26</v>
      </c>
      <c r="C198" s="184">
        <v>1127</v>
      </c>
    </row>
    <row r="199" spans="2:3" x14ac:dyDescent="0.25">
      <c r="B199" s="192" t="s">
        <v>10</v>
      </c>
      <c r="C199" s="184">
        <v>1127</v>
      </c>
    </row>
    <row r="200" spans="2:3" x14ac:dyDescent="0.25">
      <c r="B200" s="193" t="s">
        <v>28</v>
      </c>
      <c r="C200" s="194">
        <v>219</v>
      </c>
    </row>
    <row r="201" spans="2:3" x14ac:dyDescent="0.25">
      <c r="B201" s="193" t="s">
        <v>29</v>
      </c>
      <c r="C201" s="194">
        <v>28</v>
      </c>
    </row>
    <row r="202" spans="2:3" x14ac:dyDescent="0.25">
      <c r="B202" s="193" t="s">
        <v>30</v>
      </c>
      <c r="C202" s="194">
        <v>247</v>
      </c>
    </row>
    <row r="203" spans="2:3" x14ac:dyDescent="0.25">
      <c r="B203" s="226" t="s">
        <v>2780</v>
      </c>
      <c r="C203" s="227"/>
    </row>
    <row r="204" spans="2:3" x14ac:dyDescent="0.25">
      <c r="B204" s="183" t="s">
        <v>0</v>
      </c>
      <c r="C204" s="184">
        <v>340.66143</v>
      </c>
    </row>
    <row r="205" spans="2:3" x14ac:dyDescent="0.25">
      <c r="B205" s="185" t="s">
        <v>2</v>
      </c>
      <c r="C205" s="184">
        <v>340.66143</v>
      </c>
    </row>
    <row r="206" spans="2:3" x14ac:dyDescent="0.25">
      <c r="B206" s="186" t="s">
        <v>32</v>
      </c>
      <c r="C206" s="187">
        <v>64</v>
      </c>
    </row>
    <row r="207" spans="2:3" x14ac:dyDescent="0.25">
      <c r="B207" s="188" t="s">
        <v>33</v>
      </c>
      <c r="C207" s="189">
        <v>11</v>
      </c>
    </row>
    <row r="208" spans="2:3" x14ac:dyDescent="0.25">
      <c r="B208" s="188" t="s">
        <v>34</v>
      </c>
      <c r="C208" s="189">
        <v>53</v>
      </c>
    </row>
    <row r="209" spans="2:3" x14ac:dyDescent="0.25">
      <c r="B209" s="190" t="s">
        <v>10</v>
      </c>
      <c r="C209" s="191">
        <v>312.10322000000002</v>
      </c>
    </row>
    <row r="210" spans="2:3" x14ac:dyDescent="0.25">
      <c r="B210" s="185" t="s">
        <v>11</v>
      </c>
      <c r="C210" s="184">
        <v>159.89285000000001</v>
      </c>
    </row>
    <row r="211" spans="2:3" x14ac:dyDescent="0.25">
      <c r="B211" s="185" t="s">
        <v>12</v>
      </c>
      <c r="C211" s="184">
        <v>152.21037000000001</v>
      </c>
    </row>
    <row r="212" spans="2:3" x14ac:dyDescent="0.25">
      <c r="B212" s="190" t="s">
        <v>17</v>
      </c>
      <c r="C212" s="184">
        <v>2.899</v>
      </c>
    </row>
    <row r="213" spans="2:3" x14ac:dyDescent="0.25">
      <c r="B213" s="186" t="s">
        <v>24</v>
      </c>
      <c r="C213" s="184">
        <v>340.66143</v>
      </c>
    </row>
    <row r="214" spans="2:3" x14ac:dyDescent="0.25">
      <c r="B214" s="192" t="s">
        <v>0</v>
      </c>
      <c r="C214" s="184">
        <v>340.66143</v>
      </c>
    </row>
    <row r="215" spans="2:3" x14ac:dyDescent="0.25">
      <c r="B215" s="186" t="s">
        <v>26</v>
      </c>
      <c r="C215" s="184">
        <v>315.00222000000002</v>
      </c>
    </row>
    <row r="216" spans="2:3" x14ac:dyDescent="0.25">
      <c r="B216" s="192" t="s">
        <v>10</v>
      </c>
      <c r="C216" s="184">
        <v>312.10322000000002</v>
      </c>
    </row>
    <row r="217" spans="2:3" x14ac:dyDescent="0.25">
      <c r="B217" s="192" t="s">
        <v>17</v>
      </c>
      <c r="C217" s="184">
        <v>2.899</v>
      </c>
    </row>
    <row r="218" spans="2:3" x14ac:dyDescent="0.25">
      <c r="B218" s="193" t="s">
        <v>28</v>
      </c>
      <c r="C218" s="194">
        <v>25.659209999999973</v>
      </c>
    </row>
    <row r="219" spans="2:3" x14ac:dyDescent="0.25">
      <c r="B219" s="193" t="s">
        <v>29</v>
      </c>
      <c r="C219" s="194">
        <v>9.9970000000000003E-2</v>
      </c>
    </row>
    <row r="220" spans="2:3" x14ac:dyDescent="0.25">
      <c r="B220" s="193" t="s">
        <v>30</v>
      </c>
      <c r="C220" s="194">
        <v>25.759179999999972</v>
      </c>
    </row>
    <row r="221" spans="2:3" x14ac:dyDescent="0.25">
      <c r="B221" s="226" t="s">
        <v>2781</v>
      </c>
      <c r="C221" s="227"/>
    </row>
    <row r="222" spans="2:3" x14ac:dyDescent="0.25">
      <c r="B222" s="183" t="s">
        <v>0</v>
      </c>
      <c r="C222" s="184">
        <v>12.2</v>
      </c>
    </row>
    <row r="223" spans="2:3" x14ac:dyDescent="0.25">
      <c r="B223" s="185" t="s">
        <v>2</v>
      </c>
      <c r="C223" s="184">
        <v>10.6</v>
      </c>
    </row>
    <row r="224" spans="2:3" x14ac:dyDescent="0.25">
      <c r="B224" s="185" t="s">
        <v>3</v>
      </c>
      <c r="C224" s="184">
        <v>1.6</v>
      </c>
    </row>
    <row r="225" spans="2:3" x14ac:dyDescent="0.25">
      <c r="B225" s="186" t="s">
        <v>32</v>
      </c>
      <c r="C225" s="187">
        <v>5</v>
      </c>
    </row>
    <row r="226" spans="2:3" x14ac:dyDescent="0.25">
      <c r="B226" s="188" t="s">
        <v>33</v>
      </c>
      <c r="C226" s="189">
        <v>5</v>
      </c>
    </row>
    <row r="227" spans="2:3" x14ac:dyDescent="0.25">
      <c r="B227" s="190" t="s">
        <v>10</v>
      </c>
      <c r="C227" s="191">
        <v>14.2</v>
      </c>
    </row>
    <row r="228" spans="2:3" x14ac:dyDescent="0.25">
      <c r="B228" s="185" t="s">
        <v>11</v>
      </c>
      <c r="C228" s="184">
        <v>10.199999999999999</v>
      </c>
    </row>
    <row r="229" spans="2:3" x14ac:dyDescent="0.25">
      <c r="B229" s="185" t="s">
        <v>12</v>
      </c>
      <c r="C229" s="184">
        <v>4</v>
      </c>
    </row>
    <row r="230" spans="2:3" x14ac:dyDescent="0.25">
      <c r="B230" s="186" t="s">
        <v>24</v>
      </c>
      <c r="C230" s="184">
        <v>12.2</v>
      </c>
    </row>
    <row r="231" spans="2:3" x14ac:dyDescent="0.25">
      <c r="B231" s="192" t="s">
        <v>0</v>
      </c>
      <c r="C231" s="184">
        <v>12.2</v>
      </c>
    </row>
    <row r="232" spans="2:3" x14ac:dyDescent="0.25">
      <c r="B232" s="186" t="s">
        <v>26</v>
      </c>
      <c r="C232" s="184">
        <v>14.2</v>
      </c>
    </row>
    <row r="233" spans="2:3" x14ac:dyDescent="0.25">
      <c r="B233" s="192" t="s">
        <v>10</v>
      </c>
      <c r="C233" s="184">
        <v>14.2</v>
      </c>
    </row>
    <row r="234" spans="2:3" x14ac:dyDescent="0.25">
      <c r="B234" s="193" t="s">
        <v>28</v>
      </c>
      <c r="C234" s="194">
        <v>-2</v>
      </c>
    </row>
    <row r="235" spans="2:3" x14ac:dyDescent="0.25">
      <c r="B235" s="193" t="s">
        <v>29</v>
      </c>
      <c r="C235" s="194">
        <v>5.3</v>
      </c>
    </row>
    <row r="236" spans="2:3" x14ac:dyDescent="0.25">
      <c r="B236" s="193" t="s">
        <v>30</v>
      </c>
      <c r="C236" s="194">
        <v>3.3</v>
      </c>
    </row>
    <row r="237" spans="2:3" x14ac:dyDescent="0.25">
      <c r="B237" s="226" t="s">
        <v>2782</v>
      </c>
      <c r="C237" s="227"/>
    </row>
    <row r="238" spans="2:3" x14ac:dyDescent="0.25">
      <c r="B238" s="183" t="s">
        <v>0</v>
      </c>
      <c r="C238" s="184">
        <v>97.5</v>
      </c>
    </row>
    <row r="239" spans="2:3" x14ac:dyDescent="0.25">
      <c r="B239" s="185" t="s">
        <v>2</v>
      </c>
      <c r="C239" s="184">
        <v>80.8</v>
      </c>
    </row>
    <row r="240" spans="2:3" x14ac:dyDescent="0.25">
      <c r="B240" s="185" t="s">
        <v>3</v>
      </c>
      <c r="C240" s="184">
        <v>16.7</v>
      </c>
    </row>
    <row r="241" spans="2:3" x14ac:dyDescent="0.25">
      <c r="B241" s="186" t="s">
        <v>32</v>
      </c>
      <c r="C241" s="187">
        <v>28</v>
      </c>
    </row>
    <row r="242" spans="2:3" x14ac:dyDescent="0.25">
      <c r="B242" s="188" t="s">
        <v>33</v>
      </c>
      <c r="C242" s="189">
        <v>14</v>
      </c>
    </row>
    <row r="243" spans="2:3" x14ac:dyDescent="0.25">
      <c r="B243" s="188" t="s">
        <v>34</v>
      </c>
      <c r="C243" s="189">
        <v>14</v>
      </c>
    </row>
    <row r="244" spans="2:3" x14ac:dyDescent="0.25">
      <c r="B244" s="190" t="s">
        <v>10</v>
      </c>
      <c r="C244" s="191">
        <v>89</v>
      </c>
    </row>
    <row r="245" spans="2:3" x14ac:dyDescent="0.25">
      <c r="B245" s="185" t="s">
        <v>11</v>
      </c>
      <c r="C245" s="184">
        <v>31</v>
      </c>
    </row>
    <row r="246" spans="2:3" x14ac:dyDescent="0.25">
      <c r="B246" s="185" t="s">
        <v>12</v>
      </c>
      <c r="C246" s="184">
        <v>57.7</v>
      </c>
    </row>
    <row r="247" spans="2:3" x14ac:dyDescent="0.25">
      <c r="B247" s="185" t="s">
        <v>15</v>
      </c>
      <c r="C247" s="184">
        <v>0.3</v>
      </c>
    </row>
    <row r="248" spans="2:3" x14ac:dyDescent="0.25">
      <c r="B248" s="186" t="s">
        <v>24</v>
      </c>
      <c r="C248" s="184">
        <v>97.5</v>
      </c>
    </row>
    <row r="249" spans="2:3" x14ac:dyDescent="0.25">
      <c r="B249" s="192" t="s">
        <v>0</v>
      </c>
      <c r="C249" s="184">
        <v>97.5</v>
      </c>
    </row>
    <row r="250" spans="2:3" x14ac:dyDescent="0.25">
      <c r="B250" s="186" t="s">
        <v>26</v>
      </c>
      <c r="C250" s="184">
        <v>89</v>
      </c>
    </row>
    <row r="251" spans="2:3" x14ac:dyDescent="0.25">
      <c r="B251" s="192" t="s">
        <v>10</v>
      </c>
      <c r="C251" s="184">
        <v>89</v>
      </c>
    </row>
    <row r="252" spans="2:3" x14ac:dyDescent="0.25">
      <c r="B252" s="193" t="s">
        <v>28</v>
      </c>
      <c r="C252" s="194">
        <v>8.5</v>
      </c>
    </row>
    <row r="253" spans="2:3" x14ac:dyDescent="0.25">
      <c r="B253" s="193" t="s">
        <v>29</v>
      </c>
      <c r="C253" s="194">
        <v>54.1</v>
      </c>
    </row>
    <row r="254" spans="2:3" x14ac:dyDescent="0.25">
      <c r="B254" s="193" t="s">
        <v>30</v>
      </c>
      <c r="C254" s="194">
        <v>62.6</v>
      </c>
    </row>
    <row r="255" spans="2:3" x14ac:dyDescent="0.25">
      <c r="B255" s="226" t="s">
        <v>2783</v>
      </c>
      <c r="C255" s="227"/>
    </row>
    <row r="256" spans="2:3" x14ac:dyDescent="0.25">
      <c r="B256" s="183" t="s">
        <v>0</v>
      </c>
      <c r="C256" s="184">
        <v>122.40845</v>
      </c>
    </row>
    <row r="257" spans="2:3" x14ac:dyDescent="0.25">
      <c r="B257" s="185" t="s">
        <v>2</v>
      </c>
      <c r="C257" s="184">
        <v>122.40845</v>
      </c>
    </row>
    <row r="258" spans="2:3" x14ac:dyDescent="0.25">
      <c r="B258" s="186" t="s">
        <v>32</v>
      </c>
      <c r="C258" s="187">
        <v>60</v>
      </c>
    </row>
    <row r="259" spans="2:3" x14ac:dyDescent="0.25">
      <c r="B259" s="188" t="s">
        <v>33</v>
      </c>
      <c r="C259" s="189">
        <v>5</v>
      </c>
    </row>
    <row r="260" spans="2:3" x14ac:dyDescent="0.25">
      <c r="B260" s="188" t="s">
        <v>34</v>
      </c>
      <c r="C260" s="189">
        <v>55</v>
      </c>
    </row>
    <row r="261" spans="2:3" x14ac:dyDescent="0.25">
      <c r="B261" s="190" t="s">
        <v>10</v>
      </c>
      <c r="C261" s="191">
        <v>122.40576999999999</v>
      </c>
    </row>
    <row r="262" spans="2:3" x14ac:dyDescent="0.25">
      <c r="B262" s="185" t="s">
        <v>11</v>
      </c>
      <c r="C262" s="184">
        <v>15.975</v>
      </c>
    </row>
    <row r="263" spans="2:3" x14ac:dyDescent="0.25">
      <c r="B263" s="185" t="s">
        <v>12</v>
      </c>
      <c r="C263" s="184">
        <v>106.43077</v>
      </c>
    </row>
    <row r="264" spans="2:3" x14ac:dyDescent="0.25">
      <c r="B264" s="186" t="s">
        <v>24</v>
      </c>
      <c r="C264" s="184">
        <v>122.40845</v>
      </c>
    </row>
    <row r="265" spans="2:3" x14ac:dyDescent="0.25">
      <c r="B265" s="192" t="s">
        <v>0</v>
      </c>
      <c r="C265" s="184">
        <v>122.40845</v>
      </c>
    </row>
    <row r="266" spans="2:3" x14ac:dyDescent="0.25">
      <c r="B266" s="186" t="s">
        <v>26</v>
      </c>
      <c r="C266" s="184">
        <v>122.40576999999999</v>
      </c>
    </row>
    <row r="267" spans="2:3" x14ac:dyDescent="0.25">
      <c r="B267" s="192" t="s">
        <v>10</v>
      </c>
      <c r="C267" s="184">
        <v>122.40576999999999</v>
      </c>
    </row>
    <row r="268" spans="2:3" x14ac:dyDescent="0.25">
      <c r="B268" s="226" t="s">
        <v>2784</v>
      </c>
      <c r="C268" s="227"/>
    </row>
    <row r="269" spans="2:3" x14ac:dyDescent="0.25">
      <c r="B269" s="183" t="s">
        <v>0</v>
      </c>
      <c r="C269" s="184">
        <v>87.961770000000001</v>
      </c>
    </row>
    <row r="270" spans="2:3" x14ac:dyDescent="0.25">
      <c r="B270" s="185" t="s">
        <v>2</v>
      </c>
      <c r="C270" s="184">
        <v>83.841769999999997</v>
      </c>
    </row>
    <row r="271" spans="2:3" x14ac:dyDescent="0.25">
      <c r="B271" s="185" t="s">
        <v>3</v>
      </c>
      <c r="C271" s="184">
        <v>4.12</v>
      </c>
    </row>
    <row r="272" spans="2:3" x14ac:dyDescent="0.25">
      <c r="B272" s="190" t="s">
        <v>10</v>
      </c>
      <c r="C272" s="191">
        <v>94.309380000000019</v>
      </c>
    </row>
    <row r="273" spans="2:3" x14ac:dyDescent="0.25">
      <c r="B273" s="185" t="s">
        <v>11</v>
      </c>
      <c r="C273" s="184">
        <v>21.1</v>
      </c>
    </row>
    <row r="274" spans="2:3" x14ac:dyDescent="0.25">
      <c r="B274" s="185" t="s">
        <v>12</v>
      </c>
      <c r="C274" s="184">
        <v>73.209379999999996</v>
      </c>
    </row>
    <row r="275" spans="2:3" x14ac:dyDescent="0.25">
      <c r="B275" s="190" t="s">
        <v>17</v>
      </c>
      <c r="C275" s="184">
        <v>1.9990000000000001</v>
      </c>
    </row>
    <row r="276" spans="2:3" x14ac:dyDescent="0.25">
      <c r="B276" s="186" t="s">
        <v>24</v>
      </c>
      <c r="C276" s="184">
        <v>87.961770000000001</v>
      </c>
    </row>
    <row r="277" spans="2:3" x14ac:dyDescent="0.25">
      <c r="B277" s="192" t="s">
        <v>0</v>
      </c>
      <c r="C277" s="184">
        <v>87.961770000000001</v>
      </c>
    </row>
    <row r="278" spans="2:3" x14ac:dyDescent="0.25">
      <c r="B278" s="186" t="s">
        <v>26</v>
      </c>
      <c r="C278" s="184">
        <v>96.308380000000014</v>
      </c>
    </row>
    <row r="279" spans="2:3" x14ac:dyDescent="0.25">
      <c r="B279" s="192" t="s">
        <v>10</v>
      </c>
      <c r="C279" s="184">
        <v>94.309380000000019</v>
      </c>
    </row>
    <row r="280" spans="2:3" x14ac:dyDescent="0.25">
      <c r="B280" s="192" t="s">
        <v>17</v>
      </c>
      <c r="C280" s="184">
        <v>1.9990000000000001</v>
      </c>
    </row>
    <row r="281" spans="2:3" x14ac:dyDescent="0.25">
      <c r="B281" s="193" t="s">
        <v>28</v>
      </c>
      <c r="C281" s="194">
        <v>-8.3466100000000125</v>
      </c>
    </row>
    <row r="282" spans="2:3" x14ac:dyDescent="0.25">
      <c r="B282" s="193" t="s">
        <v>29</v>
      </c>
      <c r="C282" s="194">
        <v>51.29325</v>
      </c>
    </row>
    <row r="283" spans="2:3" x14ac:dyDescent="0.25">
      <c r="B283" s="193" t="s">
        <v>30</v>
      </c>
      <c r="C283" s="194">
        <v>42.946639999999988</v>
      </c>
    </row>
    <row r="284" spans="2:3" x14ac:dyDescent="0.25">
      <c r="B284" s="226" t="s">
        <v>2785</v>
      </c>
      <c r="C284" s="227"/>
    </row>
    <row r="285" spans="2:3" x14ac:dyDescent="0.25">
      <c r="B285" s="183" t="s">
        <v>0</v>
      </c>
      <c r="C285" s="184">
        <v>53.94491</v>
      </c>
    </row>
    <row r="286" spans="2:3" x14ac:dyDescent="0.25">
      <c r="B286" s="185" t="s">
        <v>2</v>
      </c>
      <c r="C286" s="184">
        <v>53.94491</v>
      </c>
    </row>
    <row r="287" spans="2:3" x14ac:dyDescent="0.25">
      <c r="B287" s="190" t="s">
        <v>10</v>
      </c>
      <c r="C287" s="191">
        <v>48.673369999999998</v>
      </c>
    </row>
    <row r="288" spans="2:3" x14ac:dyDescent="0.25">
      <c r="B288" s="185" t="s">
        <v>11</v>
      </c>
      <c r="C288" s="184">
        <v>9.75</v>
      </c>
    </row>
    <row r="289" spans="2:3" x14ac:dyDescent="0.25">
      <c r="B289" s="185" t="s">
        <v>12</v>
      </c>
      <c r="C289" s="184">
        <v>38.923369999999998</v>
      </c>
    </row>
    <row r="290" spans="2:3" x14ac:dyDescent="0.25">
      <c r="B290" s="190" t="s">
        <v>17</v>
      </c>
      <c r="C290" s="184">
        <v>2.15</v>
      </c>
    </row>
    <row r="291" spans="2:3" x14ac:dyDescent="0.25">
      <c r="B291" s="186" t="s">
        <v>24</v>
      </c>
      <c r="C291" s="184">
        <v>53.94491</v>
      </c>
    </row>
    <row r="292" spans="2:3" x14ac:dyDescent="0.25">
      <c r="B292" s="192" t="s">
        <v>0</v>
      </c>
      <c r="C292" s="184">
        <v>53.94491</v>
      </c>
    </row>
    <row r="293" spans="2:3" x14ac:dyDescent="0.25">
      <c r="B293" s="186" t="s">
        <v>26</v>
      </c>
      <c r="C293" s="184">
        <v>50.823369999999997</v>
      </c>
    </row>
    <row r="294" spans="2:3" x14ac:dyDescent="0.25">
      <c r="B294" s="192" t="s">
        <v>10</v>
      </c>
      <c r="C294" s="184">
        <v>48.673369999999998</v>
      </c>
    </row>
    <row r="295" spans="2:3" x14ac:dyDescent="0.25">
      <c r="B295" s="192" t="s">
        <v>17</v>
      </c>
      <c r="C295" s="184">
        <v>2.15</v>
      </c>
    </row>
    <row r="296" spans="2:3" x14ac:dyDescent="0.25">
      <c r="B296" s="193" t="s">
        <v>28</v>
      </c>
      <c r="C296" s="194">
        <v>3.1215400000000031</v>
      </c>
    </row>
    <row r="297" spans="2:3" x14ac:dyDescent="0.25">
      <c r="B297" s="193" t="s">
        <v>29</v>
      </c>
      <c r="C297" s="194">
        <v>12.80852</v>
      </c>
    </row>
    <row r="298" spans="2:3" x14ac:dyDescent="0.25">
      <c r="B298" s="193" t="s">
        <v>30</v>
      </c>
      <c r="C298" s="194">
        <v>15.930060000000003</v>
      </c>
    </row>
    <row r="299" spans="2:3" x14ac:dyDescent="0.25">
      <c r="B299" s="226" t="s">
        <v>2786</v>
      </c>
      <c r="C299" s="227"/>
    </row>
    <row r="300" spans="2:3" x14ac:dyDescent="0.25">
      <c r="B300" s="183" t="s">
        <v>0</v>
      </c>
      <c r="C300" s="184">
        <v>122.28700000000001</v>
      </c>
    </row>
    <row r="301" spans="2:3" x14ac:dyDescent="0.25">
      <c r="B301" s="185" t="s">
        <v>3</v>
      </c>
      <c r="C301" s="184">
        <v>122.28700000000001</v>
      </c>
    </row>
    <row r="302" spans="2:3" x14ac:dyDescent="0.25">
      <c r="B302" s="183" t="s">
        <v>5</v>
      </c>
      <c r="C302" s="184">
        <v>198.94056</v>
      </c>
    </row>
    <row r="303" spans="2:3" x14ac:dyDescent="0.25">
      <c r="B303" s="186" t="s">
        <v>32</v>
      </c>
      <c r="C303" s="187">
        <v>121</v>
      </c>
    </row>
    <row r="304" spans="2:3" x14ac:dyDescent="0.25">
      <c r="B304" s="188" t="s">
        <v>33</v>
      </c>
      <c r="C304" s="189">
        <v>119</v>
      </c>
    </row>
    <row r="305" spans="2:3" x14ac:dyDescent="0.25">
      <c r="B305" s="188" t="s">
        <v>34</v>
      </c>
      <c r="C305" s="189">
        <v>2</v>
      </c>
    </row>
    <row r="306" spans="2:3" x14ac:dyDescent="0.25">
      <c r="B306" s="190" t="s">
        <v>10</v>
      </c>
      <c r="C306" s="191">
        <v>288.56198000000001</v>
      </c>
    </row>
    <row r="307" spans="2:3" x14ac:dyDescent="0.25">
      <c r="B307" s="185" t="s">
        <v>11</v>
      </c>
      <c r="C307" s="184">
        <v>187.99907999999999</v>
      </c>
    </row>
    <row r="308" spans="2:3" x14ac:dyDescent="0.25">
      <c r="B308" s="185" t="s">
        <v>12</v>
      </c>
      <c r="C308" s="184">
        <v>1.1610199999999999</v>
      </c>
    </row>
    <row r="309" spans="2:3" x14ac:dyDescent="0.25">
      <c r="B309" s="185" t="s">
        <v>16</v>
      </c>
      <c r="C309" s="184">
        <v>99.401880000000006</v>
      </c>
    </row>
    <row r="310" spans="2:3" x14ac:dyDescent="0.25">
      <c r="B310" s="186" t="s">
        <v>24</v>
      </c>
      <c r="C310" s="184">
        <v>321.22756000000004</v>
      </c>
    </row>
    <row r="311" spans="2:3" x14ac:dyDescent="0.25">
      <c r="B311" s="192" t="s">
        <v>0</v>
      </c>
      <c r="C311" s="184">
        <v>122.28700000000001</v>
      </c>
    </row>
    <row r="312" spans="2:3" x14ac:dyDescent="0.25">
      <c r="B312" s="192" t="s">
        <v>25</v>
      </c>
      <c r="C312" s="184">
        <v>198.94056</v>
      </c>
    </row>
    <row r="313" spans="2:3" x14ac:dyDescent="0.25">
      <c r="B313" s="186" t="s">
        <v>26</v>
      </c>
      <c r="C313" s="184">
        <v>288.56198000000001</v>
      </c>
    </row>
    <row r="314" spans="2:3" x14ac:dyDescent="0.25">
      <c r="B314" s="192" t="s">
        <v>10</v>
      </c>
      <c r="C314" s="184">
        <v>288.56198000000001</v>
      </c>
    </row>
    <row r="315" spans="2:3" x14ac:dyDescent="0.25">
      <c r="B315" s="193" t="s">
        <v>28</v>
      </c>
      <c r="C315" s="194">
        <v>32.665580000000034</v>
      </c>
    </row>
    <row r="316" spans="2:3" x14ac:dyDescent="0.25">
      <c r="B316" s="193" t="s">
        <v>29</v>
      </c>
      <c r="C316" s="194">
        <v>446.66455000000002</v>
      </c>
    </row>
    <row r="317" spans="2:3" x14ac:dyDescent="0.25">
      <c r="B317" s="193" t="s">
        <v>30</v>
      </c>
      <c r="C317" s="194">
        <v>479.33013000000005</v>
      </c>
    </row>
    <row r="318" spans="2:3" x14ac:dyDescent="0.25">
      <c r="B318" s="226" t="s">
        <v>2787</v>
      </c>
      <c r="C318" s="227"/>
    </row>
    <row r="319" spans="2:3" x14ac:dyDescent="0.25">
      <c r="B319" s="183" t="s">
        <v>0</v>
      </c>
      <c r="C319" s="184">
        <v>408.68299999999999</v>
      </c>
    </row>
    <row r="320" spans="2:3" x14ac:dyDescent="0.25">
      <c r="B320" s="185" t="s">
        <v>3</v>
      </c>
      <c r="C320" s="184">
        <v>408.68299999999999</v>
      </c>
    </row>
    <row r="321" spans="2:3" x14ac:dyDescent="0.25">
      <c r="B321" s="186" t="s">
        <v>32</v>
      </c>
      <c r="C321" s="187">
        <v>65</v>
      </c>
    </row>
    <row r="322" spans="2:3" x14ac:dyDescent="0.25">
      <c r="B322" s="188" t="s">
        <v>34</v>
      </c>
      <c r="C322" s="189">
        <v>65</v>
      </c>
    </row>
    <row r="323" spans="2:3" x14ac:dyDescent="0.25">
      <c r="B323" s="190" t="s">
        <v>10</v>
      </c>
      <c r="C323" s="191">
        <v>296.85899999999998</v>
      </c>
    </row>
    <row r="324" spans="2:3" x14ac:dyDescent="0.25">
      <c r="B324" s="185" t="s">
        <v>11</v>
      </c>
      <c r="C324" s="184">
        <v>222.494</v>
      </c>
    </row>
    <row r="325" spans="2:3" x14ac:dyDescent="0.25">
      <c r="B325" s="185" t="s">
        <v>12</v>
      </c>
      <c r="C325" s="184">
        <v>72.436999999999998</v>
      </c>
    </row>
    <row r="326" spans="2:3" x14ac:dyDescent="0.25">
      <c r="B326" s="185" t="s">
        <v>15</v>
      </c>
      <c r="C326" s="184">
        <v>1.9279999999999999</v>
      </c>
    </row>
    <row r="327" spans="2:3" x14ac:dyDescent="0.25">
      <c r="B327" s="186" t="s">
        <v>24</v>
      </c>
      <c r="C327" s="184">
        <v>408.68299999999999</v>
      </c>
    </row>
    <row r="328" spans="2:3" x14ac:dyDescent="0.25">
      <c r="B328" s="192" t="s">
        <v>0</v>
      </c>
      <c r="C328" s="184">
        <v>408.68299999999999</v>
      </c>
    </row>
    <row r="329" spans="2:3" x14ac:dyDescent="0.25">
      <c r="B329" s="186" t="s">
        <v>26</v>
      </c>
      <c r="C329" s="184">
        <v>296.85899999999998</v>
      </c>
    </row>
    <row r="330" spans="2:3" x14ac:dyDescent="0.25">
      <c r="B330" s="192" t="s">
        <v>10</v>
      </c>
      <c r="C330" s="184">
        <v>296.85899999999998</v>
      </c>
    </row>
    <row r="331" spans="2:3" x14ac:dyDescent="0.25">
      <c r="B331" s="193" t="s">
        <v>28</v>
      </c>
      <c r="C331" s="194">
        <v>111.82400000000001</v>
      </c>
    </row>
    <row r="332" spans="2:3" x14ac:dyDescent="0.25">
      <c r="B332" s="193" t="s">
        <v>29</v>
      </c>
      <c r="C332" s="194">
        <v>59.575000000000003</v>
      </c>
    </row>
    <row r="333" spans="2:3" x14ac:dyDescent="0.25">
      <c r="B333" s="193" t="s">
        <v>30</v>
      </c>
      <c r="C333" s="194">
        <v>171.399</v>
      </c>
    </row>
    <row r="334" spans="2:3" x14ac:dyDescent="0.25">
      <c r="B334" s="226" t="s">
        <v>2788</v>
      </c>
      <c r="C334" s="227"/>
    </row>
    <row r="335" spans="2:3" x14ac:dyDescent="0.25">
      <c r="B335" s="183" t="s">
        <v>0</v>
      </c>
      <c r="C335" s="184">
        <v>91.161000000000001</v>
      </c>
    </row>
    <row r="336" spans="2:3" x14ac:dyDescent="0.25">
      <c r="B336" s="185" t="s">
        <v>3</v>
      </c>
      <c r="C336" s="184">
        <v>91.161000000000001</v>
      </c>
    </row>
    <row r="337" spans="2:3" x14ac:dyDescent="0.25">
      <c r="B337" s="186" t="s">
        <v>32</v>
      </c>
      <c r="C337" s="187">
        <v>48</v>
      </c>
    </row>
    <row r="338" spans="2:3" x14ac:dyDescent="0.25">
      <c r="B338" s="188" t="s">
        <v>33</v>
      </c>
      <c r="C338" s="189">
        <v>48</v>
      </c>
    </row>
    <row r="339" spans="2:3" x14ac:dyDescent="0.25">
      <c r="B339" s="190" t="s">
        <v>10</v>
      </c>
      <c r="C339" s="191">
        <v>103.298</v>
      </c>
    </row>
    <row r="340" spans="2:3" x14ac:dyDescent="0.25">
      <c r="B340" s="185" t="s">
        <v>11</v>
      </c>
      <c r="C340" s="184">
        <v>76.394000000000005</v>
      </c>
    </row>
    <row r="341" spans="2:3" x14ac:dyDescent="0.25">
      <c r="B341" s="185" t="s">
        <v>12</v>
      </c>
      <c r="C341" s="184">
        <v>26.149000000000001</v>
      </c>
    </row>
    <row r="342" spans="2:3" x14ac:dyDescent="0.25">
      <c r="B342" s="185" t="s">
        <v>15</v>
      </c>
      <c r="C342" s="184">
        <v>0.755</v>
      </c>
    </row>
    <row r="343" spans="2:3" x14ac:dyDescent="0.25">
      <c r="B343" s="186" t="s">
        <v>24</v>
      </c>
      <c r="C343" s="184">
        <v>91.161000000000001</v>
      </c>
    </row>
    <row r="344" spans="2:3" x14ac:dyDescent="0.25">
      <c r="B344" s="192" t="s">
        <v>0</v>
      </c>
      <c r="C344" s="184">
        <v>91.161000000000001</v>
      </c>
    </row>
    <row r="345" spans="2:3" x14ac:dyDescent="0.25">
      <c r="B345" s="186" t="s">
        <v>26</v>
      </c>
      <c r="C345" s="184">
        <v>103.298</v>
      </c>
    </row>
    <row r="346" spans="2:3" x14ac:dyDescent="0.25">
      <c r="B346" s="192" t="s">
        <v>10</v>
      </c>
      <c r="C346" s="184">
        <v>103.298</v>
      </c>
    </row>
    <row r="347" spans="2:3" x14ac:dyDescent="0.25">
      <c r="B347" s="193" t="s">
        <v>28</v>
      </c>
      <c r="C347" s="194">
        <v>-12.137</v>
      </c>
    </row>
    <row r="348" spans="2:3" x14ac:dyDescent="0.25">
      <c r="B348" s="193" t="s">
        <v>29</v>
      </c>
      <c r="C348" s="194">
        <v>194.35300000000001</v>
      </c>
    </row>
    <row r="349" spans="2:3" x14ac:dyDescent="0.25">
      <c r="B349" s="193" t="s">
        <v>30</v>
      </c>
      <c r="C349" s="194">
        <v>182.21600000000001</v>
      </c>
    </row>
    <row r="350" spans="2:3" x14ac:dyDescent="0.25">
      <c r="B350" s="226" t="s">
        <v>2789</v>
      </c>
      <c r="C350" s="227"/>
    </row>
    <row r="351" spans="2:3" x14ac:dyDescent="0.25">
      <c r="B351" s="183" t="s">
        <v>0</v>
      </c>
      <c r="C351" s="184">
        <v>7.8</v>
      </c>
    </row>
    <row r="352" spans="2:3" x14ac:dyDescent="0.25">
      <c r="B352" s="185" t="s">
        <v>3</v>
      </c>
      <c r="C352" s="184">
        <v>7.8</v>
      </c>
    </row>
    <row r="353" spans="2:3" x14ac:dyDescent="0.25">
      <c r="B353" s="186" t="s">
        <v>32</v>
      </c>
      <c r="C353" s="187">
        <v>3</v>
      </c>
    </row>
    <row r="354" spans="2:3" x14ac:dyDescent="0.25">
      <c r="B354" s="188" t="s">
        <v>33</v>
      </c>
      <c r="C354" s="189">
        <v>1</v>
      </c>
    </row>
    <row r="355" spans="2:3" x14ac:dyDescent="0.25">
      <c r="B355" s="188" t="s">
        <v>34</v>
      </c>
      <c r="C355" s="189">
        <v>2</v>
      </c>
    </row>
    <row r="356" spans="2:3" x14ac:dyDescent="0.25">
      <c r="B356" s="190" t="s">
        <v>10</v>
      </c>
      <c r="C356" s="191">
        <v>7.7000000000000011</v>
      </c>
    </row>
    <row r="357" spans="2:3" x14ac:dyDescent="0.25">
      <c r="B357" s="185" t="s">
        <v>11</v>
      </c>
      <c r="C357" s="184">
        <v>3.5</v>
      </c>
    </row>
    <row r="358" spans="2:3" x14ac:dyDescent="0.25">
      <c r="B358" s="185" t="s">
        <v>12</v>
      </c>
      <c r="C358" s="184">
        <v>1.5</v>
      </c>
    </row>
    <row r="359" spans="2:3" x14ac:dyDescent="0.25">
      <c r="B359" s="185" t="s">
        <v>16</v>
      </c>
      <c r="C359" s="184">
        <v>2.7</v>
      </c>
    </row>
    <row r="360" spans="2:3" x14ac:dyDescent="0.25">
      <c r="B360" s="186" t="s">
        <v>24</v>
      </c>
      <c r="C360" s="184">
        <v>7.8</v>
      </c>
    </row>
    <row r="361" spans="2:3" x14ac:dyDescent="0.25">
      <c r="B361" s="192" t="s">
        <v>0</v>
      </c>
      <c r="C361" s="184">
        <v>7.8</v>
      </c>
    </row>
    <row r="362" spans="2:3" x14ac:dyDescent="0.25">
      <c r="B362" s="186" t="s">
        <v>26</v>
      </c>
      <c r="C362" s="184">
        <v>7.7000000000000011</v>
      </c>
    </row>
    <row r="363" spans="2:3" x14ac:dyDescent="0.25">
      <c r="B363" s="192" t="s">
        <v>10</v>
      </c>
      <c r="C363" s="184">
        <v>7.7000000000000011</v>
      </c>
    </row>
    <row r="364" spans="2:3" x14ac:dyDescent="0.25">
      <c r="B364" s="193" t="s">
        <v>28</v>
      </c>
      <c r="C364" s="194">
        <v>9.9999999999998757E-2</v>
      </c>
    </row>
    <row r="365" spans="2:3" x14ac:dyDescent="0.25">
      <c r="B365" s="193" t="s">
        <v>29</v>
      </c>
      <c r="C365" s="194">
        <v>9.3000000000000007</v>
      </c>
    </row>
    <row r="366" spans="2:3" x14ac:dyDescent="0.25">
      <c r="B366" s="193" t="s">
        <v>30</v>
      </c>
      <c r="C366" s="194">
        <v>9.3999999999999986</v>
      </c>
    </row>
    <row r="367" spans="2:3" x14ac:dyDescent="0.25">
      <c r="B367" s="226" t="s">
        <v>2790</v>
      </c>
      <c r="C367" s="227"/>
    </row>
    <row r="368" spans="2:3" x14ac:dyDescent="0.25">
      <c r="B368" s="183" t="s">
        <v>0</v>
      </c>
      <c r="C368" s="184">
        <v>9.9</v>
      </c>
    </row>
    <row r="369" spans="2:3" x14ac:dyDescent="0.25">
      <c r="B369" s="185" t="s">
        <v>3</v>
      </c>
      <c r="C369" s="184">
        <v>9.9</v>
      </c>
    </row>
    <row r="370" spans="2:3" x14ac:dyDescent="0.25">
      <c r="B370" s="190" t="s">
        <v>10</v>
      </c>
      <c r="C370" s="191">
        <v>12.6</v>
      </c>
    </row>
    <row r="371" spans="2:3" x14ac:dyDescent="0.25">
      <c r="B371" s="185" t="s">
        <v>11</v>
      </c>
      <c r="C371" s="184">
        <v>10.5</v>
      </c>
    </row>
    <row r="372" spans="2:3" x14ac:dyDescent="0.25">
      <c r="B372" s="185" t="s">
        <v>12</v>
      </c>
      <c r="C372" s="184">
        <v>0.4</v>
      </c>
    </row>
    <row r="373" spans="2:3" x14ac:dyDescent="0.25">
      <c r="B373" s="185" t="s">
        <v>16</v>
      </c>
      <c r="C373" s="184">
        <v>1.7</v>
      </c>
    </row>
    <row r="374" spans="2:3" x14ac:dyDescent="0.25">
      <c r="B374" s="186" t="s">
        <v>24</v>
      </c>
      <c r="C374" s="184">
        <v>9.9</v>
      </c>
    </row>
    <row r="375" spans="2:3" x14ac:dyDescent="0.25">
      <c r="B375" s="192" t="s">
        <v>0</v>
      </c>
      <c r="C375" s="184">
        <v>9.9</v>
      </c>
    </row>
    <row r="376" spans="2:3" x14ac:dyDescent="0.25">
      <c r="B376" s="186" t="s">
        <v>26</v>
      </c>
      <c r="C376" s="184">
        <v>12.6</v>
      </c>
    </row>
    <row r="377" spans="2:3" x14ac:dyDescent="0.25">
      <c r="B377" s="192" t="s">
        <v>10</v>
      </c>
      <c r="C377" s="184">
        <v>12.6</v>
      </c>
    </row>
    <row r="378" spans="2:3" x14ac:dyDescent="0.25">
      <c r="B378" s="193" t="s">
        <v>28</v>
      </c>
      <c r="C378" s="194">
        <v>-2.6999999999999993</v>
      </c>
    </row>
    <row r="379" spans="2:3" x14ac:dyDescent="0.25">
      <c r="B379" s="193" t="s">
        <v>29</v>
      </c>
      <c r="C379" s="194">
        <v>75.599999999999994</v>
      </c>
    </row>
    <row r="380" spans="2:3" x14ac:dyDescent="0.25">
      <c r="B380" s="193" t="s">
        <v>30</v>
      </c>
      <c r="C380" s="194">
        <v>72.899999999999991</v>
      </c>
    </row>
    <row r="381" spans="2:3" x14ac:dyDescent="0.25">
      <c r="B381" s="226" t="s">
        <v>2791</v>
      </c>
      <c r="C381" s="227"/>
    </row>
    <row r="382" spans="2:3" x14ac:dyDescent="0.25">
      <c r="B382" s="183" t="s">
        <v>0</v>
      </c>
      <c r="C382" s="184">
        <v>523.80999999999995</v>
      </c>
    </row>
    <row r="383" spans="2:3" x14ac:dyDescent="0.25">
      <c r="B383" s="185" t="s">
        <v>3</v>
      </c>
      <c r="C383" s="184">
        <v>523.80999999999995</v>
      </c>
    </row>
    <row r="384" spans="2:3" x14ac:dyDescent="0.25">
      <c r="B384" s="183" t="s">
        <v>5</v>
      </c>
      <c r="C384" s="184">
        <v>294.76</v>
      </c>
    </row>
    <row r="385" spans="2:3" x14ac:dyDescent="0.25">
      <c r="B385" s="186" t="s">
        <v>32</v>
      </c>
      <c r="C385" s="187">
        <v>57</v>
      </c>
    </row>
    <row r="386" spans="2:3" x14ac:dyDescent="0.25">
      <c r="B386" s="188" t="s">
        <v>33</v>
      </c>
      <c r="C386" s="189">
        <v>31</v>
      </c>
    </row>
    <row r="387" spans="2:3" x14ac:dyDescent="0.25">
      <c r="B387" s="188" t="s">
        <v>34</v>
      </c>
      <c r="C387" s="189">
        <v>26</v>
      </c>
    </row>
    <row r="388" spans="2:3" x14ac:dyDescent="0.25">
      <c r="B388" s="190" t="s">
        <v>10</v>
      </c>
      <c r="C388" s="191">
        <v>702.7059999999999</v>
      </c>
    </row>
    <row r="389" spans="2:3" x14ac:dyDescent="0.25">
      <c r="B389" s="185" t="s">
        <v>11</v>
      </c>
      <c r="C389" s="184">
        <v>110.361</v>
      </c>
    </row>
    <row r="390" spans="2:3" x14ac:dyDescent="0.25">
      <c r="B390" s="185" t="s">
        <v>12</v>
      </c>
      <c r="C390" s="184">
        <v>578.53499999999997</v>
      </c>
    </row>
    <row r="391" spans="2:3" x14ac:dyDescent="0.25">
      <c r="B391" s="185" t="s">
        <v>15</v>
      </c>
      <c r="C391" s="184">
        <v>12.281000000000001</v>
      </c>
    </row>
    <row r="392" spans="2:3" x14ac:dyDescent="0.25">
      <c r="B392" s="185" t="s">
        <v>16</v>
      </c>
      <c r="C392" s="184">
        <v>1.5289999999999999</v>
      </c>
    </row>
    <row r="393" spans="2:3" x14ac:dyDescent="0.25">
      <c r="B393" s="186" t="s">
        <v>24</v>
      </c>
      <c r="C393" s="184">
        <v>818.56999999999994</v>
      </c>
    </row>
    <row r="394" spans="2:3" x14ac:dyDescent="0.25">
      <c r="B394" s="192" t="s">
        <v>0</v>
      </c>
      <c r="C394" s="184">
        <v>523.80999999999995</v>
      </c>
    </row>
    <row r="395" spans="2:3" x14ac:dyDescent="0.25">
      <c r="B395" s="192" t="s">
        <v>25</v>
      </c>
      <c r="C395" s="184">
        <v>294.76</v>
      </c>
    </row>
    <row r="396" spans="2:3" x14ac:dyDescent="0.25">
      <c r="B396" s="186" t="s">
        <v>26</v>
      </c>
      <c r="C396" s="184">
        <v>702.7059999999999</v>
      </c>
    </row>
    <row r="397" spans="2:3" x14ac:dyDescent="0.25">
      <c r="B397" s="192" t="s">
        <v>10</v>
      </c>
      <c r="C397" s="184">
        <v>702.7059999999999</v>
      </c>
    </row>
    <row r="398" spans="2:3" x14ac:dyDescent="0.25">
      <c r="B398" s="193" t="s">
        <v>28</v>
      </c>
      <c r="C398" s="194">
        <v>115.86400000000003</v>
      </c>
    </row>
    <row r="399" spans="2:3" x14ac:dyDescent="0.25">
      <c r="B399" s="193" t="s">
        <v>29</v>
      </c>
      <c r="C399" s="194">
        <v>4825.99</v>
      </c>
    </row>
    <row r="400" spans="2:3" x14ac:dyDescent="0.25">
      <c r="B400" s="193" t="s">
        <v>30</v>
      </c>
      <c r="C400" s="194">
        <v>4941.8539999999994</v>
      </c>
    </row>
    <row r="401" spans="2:3" x14ac:dyDescent="0.25">
      <c r="B401" s="226" t="s">
        <v>2792</v>
      </c>
      <c r="C401" s="227"/>
    </row>
    <row r="402" spans="2:3" x14ac:dyDescent="0.25">
      <c r="B402" s="183" t="s">
        <v>0</v>
      </c>
      <c r="C402" s="184">
        <v>140.767</v>
      </c>
    </row>
    <row r="403" spans="2:3" x14ac:dyDescent="0.25">
      <c r="B403" s="185" t="s">
        <v>3</v>
      </c>
      <c r="C403" s="184">
        <v>140.767</v>
      </c>
    </row>
    <row r="404" spans="2:3" x14ac:dyDescent="0.25">
      <c r="B404" s="190" t="s">
        <v>10</v>
      </c>
      <c r="C404" s="191">
        <v>142.381</v>
      </c>
    </row>
    <row r="405" spans="2:3" x14ac:dyDescent="0.25">
      <c r="B405" s="185" t="s">
        <v>11</v>
      </c>
      <c r="C405" s="184">
        <v>117.434</v>
      </c>
    </row>
    <row r="406" spans="2:3" x14ac:dyDescent="0.25">
      <c r="B406" s="185" t="s">
        <v>12</v>
      </c>
      <c r="C406" s="184">
        <v>24.317</v>
      </c>
    </row>
    <row r="407" spans="2:3" x14ac:dyDescent="0.25">
      <c r="B407" s="185" t="s">
        <v>15</v>
      </c>
      <c r="C407" s="184">
        <v>0.32300000000000001</v>
      </c>
    </row>
    <row r="408" spans="2:3" x14ac:dyDescent="0.25">
      <c r="B408" s="185" t="s">
        <v>16</v>
      </c>
      <c r="C408" s="184">
        <v>0.307</v>
      </c>
    </row>
    <row r="409" spans="2:3" x14ac:dyDescent="0.25">
      <c r="B409" s="186" t="s">
        <v>24</v>
      </c>
      <c r="C409" s="184">
        <v>140.767</v>
      </c>
    </row>
    <row r="410" spans="2:3" x14ac:dyDescent="0.25">
      <c r="B410" s="192" t="s">
        <v>0</v>
      </c>
      <c r="C410" s="184">
        <v>140.767</v>
      </c>
    </row>
    <row r="411" spans="2:3" x14ac:dyDescent="0.25">
      <c r="B411" s="186" t="s">
        <v>26</v>
      </c>
      <c r="C411" s="184">
        <v>142.381</v>
      </c>
    </row>
    <row r="412" spans="2:3" x14ac:dyDescent="0.25">
      <c r="B412" s="192" t="s">
        <v>10</v>
      </c>
      <c r="C412" s="184">
        <v>142.381</v>
      </c>
    </row>
    <row r="413" spans="2:3" x14ac:dyDescent="0.25">
      <c r="B413" s="193" t="s">
        <v>28</v>
      </c>
      <c r="C413" s="194">
        <v>-1.6140000000000043</v>
      </c>
    </row>
    <row r="414" spans="2:3" x14ac:dyDescent="0.25">
      <c r="B414" s="193" t="s">
        <v>29</v>
      </c>
      <c r="C414" s="194">
        <v>9.234</v>
      </c>
    </row>
    <row r="415" spans="2:3" x14ac:dyDescent="0.25">
      <c r="B415" s="193" t="s">
        <v>30</v>
      </c>
      <c r="C415" s="194">
        <v>7.6199999999999957</v>
      </c>
    </row>
    <row r="416" spans="2:3" x14ac:dyDescent="0.25">
      <c r="B416" s="226" t="s">
        <v>2793</v>
      </c>
      <c r="C416" s="227"/>
    </row>
    <row r="417" spans="2:3" x14ac:dyDescent="0.25">
      <c r="B417" s="183" t="s">
        <v>0</v>
      </c>
      <c r="C417" s="184">
        <v>243.994</v>
      </c>
    </row>
    <row r="418" spans="2:3" x14ac:dyDescent="0.25">
      <c r="B418" s="185" t="s">
        <v>3</v>
      </c>
      <c r="C418" s="184">
        <v>243.994</v>
      </c>
    </row>
    <row r="419" spans="2:3" x14ac:dyDescent="0.25">
      <c r="B419" s="190" t="s">
        <v>10</v>
      </c>
      <c r="C419" s="191">
        <v>307.59499999999997</v>
      </c>
    </row>
    <row r="420" spans="2:3" x14ac:dyDescent="0.25">
      <c r="B420" s="185" t="s">
        <v>11</v>
      </c>
      <c r="C420" s="184">
        <v>142.99199999999999</v>
      </c>
    </row>
    <row r="421" spans="2:3" x14ac:dyDescent="0.25">
      <c r="B421" s="185" t="s">
        <v>12</v>
      </c>
      <c r="C421" s="184">
        <v>116.92</v>
      </c>
    </row>
    <row r="422" spans="2:3" x14ac:dyDescent="0.25">
      <c r="B422" s="185" t="s">
        <v>16</v>
      </c>
      <c r="C422" s="184">
        <v>47.683</v>
      </c>
    </row>
    <row r="423" spans="2:3" x14ac:dyDescent="0.25">
      <c r="B423" s="186" t="s">
        <v>24</v>
      </c>
      <c r="C423" s="184">
        <v>243.994</v>
      </c>
    </row>
    <row r="424" spans="2:3" x14ac:dyDescent="0.25">
      <c r="B424" s="192" t="s">
        <v>0</v>
      </c>
      <c r="C424" s="184">
        <v>243.994</v>
      </c>
    </row>
    <row r="425" spans="2:3" x14ac:dyDescent="0.25">
      <c r="B425" s="186" t="s">
        <v>26</v>
      </c>
      <c r="C425" s="184">
        <v>307.59499999999997</v>
      </c>
    </row>
    <row r="426" spans="2:3" x14ac:dyDescent="0.25">
      <c r="B426" s="192" t="s">
        <v>10</v>
      </c>
      <c r="C426" s="184">
        <v>307.59499999999997</v>
      </c>
    </row>
    <row r="427" spans="2:3" x14ac:dyDescent="0.25">
      <c r="B427" s="193" t="s">
        <v>28</v>
      </c>
      <c r="C427" s="194">
        <v>-63.600999999999971</v>
      </c>
    </row>
    <row r="428" spans="2:3" x14ac:dyDescent="0.25">
      <c r="B428" s="193" t="s">
        <v>29</v>
      </c>
      <c r="C428" s="194">
        <v>946.31899999999996</v>
      </c>
    </row>
    <row r="429" spans="2:3" x14ac:dyDescent="0.25">
      <c r="B429" s="193" t="s">
        <v>30</v>
      </c>
      <c r="C429" s="194">
        <v>882.71799999999996</v>
      </c>
    </row>
    <row r="430" spans="2:3" x14ac:dyDescent="0.25">
      <c r="B430" s="226" t="s">
        <v>2794</v>
      </c>
      <c r="C430" s="227"/>
    </row>
    <row r="431" spans="2:3" x14ac:dyDescent="0.25">
      <c r="B431" s="183" t="s">
        <v>0</v>
      </c>
      <c r="C431" s="184">
        <v>105.35617999999999</v>
      </c>
    </row>
    <row r="432" spans="2:3" x14ac:dyDescent="0.25">
      <c r="B432" s="185" t="s">
        <v>2</v>
      </c>
      <c r="C432" s="184">
        <v>94.395960000000002</v>
      </c>
    </row>
    <row r="433" spans="2:3" x14ac:dyDescent="0.25">
      <c r="B433" s="185" t="s">
        <v>3</v>
      </c>
      <c r="C433" s="184">
        <v>10.96022</v>
      </c>
    </row>
    <row r="434" spans="2:3" x14ac:dyDescent="0.25">
      <c r="B434" s="186" t="s">
        <v>32</v>
      </c>
      <c r="C434" s="187">
        <v>34</v>
      </c>
    </row>
    <row r="435" spans="2:3" x14ac:dyDescent="0.25">
      <c r="B435" s="188" t="s">
        <v>33</v>
      </c>
      <c r="C435" s="189">
        <v>24</v>
      </c>
    </row>
    <row r="436" spans="2:3" x14ac:dyDescent="0.25">
      <c r="B436" s="188" t="s">
        <v>34</v>
      </c>
      <c r="C436" s="189">
        <v>10</v>
      </c>
    </row>
    <row r="437" spans="2:3" x14ac:dyDescent="0.25">
      <c r="B437" s="190" t="s">
        <v>10</v>
      </c>
      <c r="C437" s="191">
        <v>109.92758000000002</v>
      </c>
    </row>
    <row r="438" spans="2:3" x14ac:dyDescent="0.25">
      <c r="B438" s="185" t="s">
        <v>11</v>
      </c>
      <c r="C438" s="184">
        <v>68.084860000000006</v>
      </c>
    </row>
    <row r="439" spans="2:3" x14ac:dyDescent="0.25">
      <c r="B439" s="185" t="s">
        <v>12</v>
      </c>
      <c r="C439" s="184">
        <v>40.75788</v>
      </c>
    </row>
    <row r="440" spans="2:3" x14ac:dyDescent="0.25">
      <c r="B440" s="185" t="s">
        <v>15</v>
      </c>
      <c r="C440" s="184">
        <v>0.99483999999999995</v>
      </c>
    </row>
    <row r="441" spans="2:3" x14ac:dyDescent="0.25">
      <c r="B441" s="185" t="s">
        <v>16</v>
      </c>
      <c r="C441" s="184">
        <v>0.09</v>
      </c>
    </row>
    <row r="442" spans="2:3" x14ac:dyDescent="0.25">
      <c r="B442" s="186" t="s">
        <v>24</v>
      </c>
      <c r="C442" s="184">
        <v>105.35617999999999</v>
      </c>
    </row>
    <row r="443" spans="2:3" x14ac:dyDescent="0.25">
      <c r="B443" s="192" t="s">
        <v>0</v>
      </c>
      <c r="C443" s="184">
        <v>105.35617999999999</v>
      </c>
    </row>
    <row r="444" spans="2:3" x14ac:dyDescent="0.25">
      <c r="B444" s="186" t="s">
        <v>26</v>
      </c>
      <c r="C444" s="184">
        <v>109.92758000000002</v>
      </c>
    </row>
    <row r="445" spans="2:3" x14ac:dyDescent="0.25">
      <c r="B445" s="192" t="s">
        <v>10</v>
      </c>
      <c r="C445" s="184">
        <v>109.92758000000002</v>
      </c>
    </row>
    <row r="446" spans="2:3" x14ac:dyDescent="0.25">
      <c r="B446" s="193" t="s">
        <v>28</v>
      </c>
      <c r="C446" s="194">
        <v>-4.5714000000000254</v>
      </c>
    </row>
    <row r="447" spans="2:3" x14ac:dyDescent="0.25">
      <c r="B447" s="193" t="s">
        <v>29</v>
      </c>
      <c r="C447" s="194">
        <v>19.10116</v>
      </c>
    </row>
    <row r="448" spans="2:3" x14ac:dyDescent="0.25">
      <c r="B448" s="193" t="s">
        <v>30</v>
      </c>
      <c r="C448" s="194">
        <v>14.529759999999975</v>
      </c>
    </row>
    <row r="449" spans="2:3" x14ac:dyDescent="0.25">
      <c r="B449" s="226" t="s">
        <v>2795</v>
      </c>
      <c r="C449" s="227"/>
    </row>
    <row r="450" spans="2:3" x14ac:dyDescent="0.25">
      <c r="B450" s="183" t="s">
        <v>0</v>
      </c>
      <c r="C450" s="184">
        <v>19.600000000000001</v>
      </c>
    </row>
    <row r="451" spans="2:3" x14ac:dyDescent="0.25">
      <c r="B451" s="185" t="s">
        <v>3</v>
      </c>
      <c r="C451" s="184">
        <v>19.600000000000001</v>
      </c>
    </row>
    <row r="452" spans="2:3" x14ac:dyDescent="0.25">
      <c r="B452" s="186" t="s">
        <v>32</v>
      </c>
      <c r="C452" s="187">
        <v>16</v>
      </c>
    </row>
    <row r="453" spans="2:3" x14ac:dyDescent="0.25">
      <c r="B453" s="188" t="s">
        <v>33</v>
      </c>
      <c r="C453" s="189">
        <v>13</v>
      </c>
    </row>
    <row r="454" spans="2:3" x14ac:dyDescent="0.25">
      <c r="B454" s="188" t="s">
        <v>34</v>
      </c>
      <c r="C454" s="189">
        <v>3</v>
      </c>
    </row>
    <row r="455" spans="2:3" x14ac:dyDescent="0.25">
      <c r="B455" s="190" t="s">
        <v>10</v>
      </c>
      <c r="C455" s="191">
        <v>31.399999999999991</v>
      </c>
    </row>
    <row r="456" spans="2:3" x14ac:dyDescent="0.25">
      <c r="B456" s="185" t="s">
        <v>11</v>
      </c>
      <c r="C456" s="184">
        <v>19.899999999999999</v>
      </c>
    </row>
    <row r="457" spans="2:3" x14ac:dyDescent="0.25">
      <c r="B457" s="185" t="s">
        <v>12</v>
      </c>
      <c r="C457" s="184">
        <v>9.1999999999999993</v>
      </c>
    </row>
    <row r="458" spans="2:3" x14ac:dyDescent="0.25">
      <c r="B458" s="185" t="s">
        <v>16</v>
      </c>
      <c r="C458" s="184">
        <v>2.2999999999999998</v>
      </c>
    </row>
    <row r="459" spans="2:3" x14ac:dyDescent="0.25">
      <c r="B459" s="190" t="s">
        <v>17</v>
      </c>
      <c r="C459" s="184">
        <v>2.1</v>
      </c>
    </row>
    <row r="460" spans="2:3" x14ac:dyDescent="0.25">
      <c r="B460" s="186" t="s">
        <v>24</v>
      </c>
      <c r="C460" s="184">
        <v>19.600000000000001</v>
      </c>
    </row>
    <row r="461" spans="2:3" x14ac:dyDescent="0.25">
      <c r="B461" s="192" t="s">
        <v>0</v>
      </c>
      <c r="C461" s="184">
        <v>19.600000000000001</v>
      </c>
    </row>
    <row r="462" spans="2:3" x14ac:dyDescent="0.25">
      <c r="B462" s="186" t="s">
        <v>26</v>
      </c>
      <c r="C462" s="184">
        <v>33.499999999999993</v>
      </c>
    </row>
    <row r="463" spans="2:3" x14ac:dyDescent="0.25">
      <c r="B463" s="192" t="s">
        <v>10</v>
      </c>
      <c r="C463" s="184">
        <v>31.399999999999991</v>
      </c>
    </row>
    <row r="464" spans="2:3" x14ac:dyDescent="0.25">
      <c r="B464" s="192" t="s">
        <v>17</v>
      </c>
      <c r="C464" s="184">
        <v>2.1</v>
      </c>
    </row>
    <row r="465" spans="2:3" x14ac:dyDescent="0.25">
      <c r="B465" s="193" t="s">
        <v>28</v>
      </c>
      <c r="C465" s="194">
        <v>-13.899999999999991</v>
      </c>
    </row>
    <row r="466" spans="2:3" x14ac:dyDescent="0.25">
      <c r="B466" s="193" t="s">
        <v>29</v>
      </c>
      <c r="C466" s="194">
        <v>90.7</v>
      </c>
    </row>
    <row r="467" spans="2:3" x14ac:dyDescent="0.25">
      <c r="B467" s="193" t="s">
        <v>30</v>
      </c>
      <c r="C467" s="194">
        <v>76.800000000000011</v>
      </c>
    </row>
    <row r="468" spans="2:3" x14ac:dyDescent="0.25">
      <c r="B468" s="226" t="s">
        <v>2796</v>
      </c>
      <c r="C468" s="227"/>
    </row>
    <row r="469" spans="2:3" x14ac:dyDescent="0.25">
      <c r="B469" s="183" t="s">
        <v>0</v>
      </c>
      <c r="C469" s="184">
        <v>25.8</v>
      </c>
    </row>
    <row r="470" spans="2:3" x14ac:dyDescent="0.25">
      <c r="B470" s="185" t="s">
        <v>3</v>
      </c>
      <c r="C470" s="184">
        <v>25.8</v>
      </c>
    </row>
    <row r="471" spans="2:3" x14ac:dyDescent="0.25">
      <c r="B471" s="190" t="s">
        <v>10</v>
      </c>
      <c r="C471" s="191">
        <v>27.6</v>
      </c>
    </row>
    <row r="472" spans="2:3" x14ac:dyDescent="0.25">
      <c r="B472" s="185" t="s">
        <v>11</v>
      </c>
      <c r="C472" s="184">
        <v>22.3</v>
      </c>
    </row>
    <row r="473" spans="2:3" x14ac:dyDescent="0.25">
      <c r="B473" s="185" t="s">
        <v>12</v>
      </c>
      <c r="C473" s="184">
        <v>2.7</v>
      </c>
    </row>
    <row r="474" spans="2:3" x14ac:dyDescent="0.25">
      <c r="B474" s="185" t="s">
        <v>16</v>
      </c>
      <c r="C474" s="184">
        <v>2.6</v>
      </c>
    </row>
    <row r="475" spans="2:3" x14ac:dyDescent="0.25">
      <c r="B475" s="186" t="s">
        <v>24</v>
      </c>
      <c r="C475" s="184">
        <v>25.8</v>
      </c>
    </row>
    <row r="476" spans="2:3" x14ac:dyDescent="0.25">
      <c r="B476" s="192" t="s">
        <v>0</v>
      </c>
      <c r="C476" s="184">
        <v>25.8</v>
      </c>
    </row>
    <row r="477" spans="2:3" x14ac:dyDescent="0.25">
      <c r="B477" s="186" t="s">
        <v>26</v>
      </c>
      <c r="C477" s="184">
        <v>27.6</v>
      </c>
    </row>
    <row r="478" spans="2:3" x14ac:dyDescent="0.25">
      <c r="B478" s="192" t="s">
        <v>10</v>
      </c>
      <c r="C478" s="184">
        <v>27.6</v>
      </c>
    </row>
    <row r="479" spans="2:3" x14ac:dyDescent="0.25">
      <c r="B479" s="193" t="s">
        <v>28</v>
      </c>
      <c r="C479" s="194">
        <v>-1.8000000000000007</v>
      </c>
    </row>
    <row r="480" spans="2:3" x14ac:dyDescent="0.25">
      <c r="B480" s="193" t="s">
        <v>29</v>
      </c>
      <c r="C480" s="194">
        <v>78.900000000000006</v>
      </c>
    </row>
    <row r="481" spans="2:3" x14ac:dyDescent="0.25">
      <c r="B481" s="193" t="s">
        <v>30</v>
      </c>
      <c r="C481" s="194">
        <v>77.100000000000009</v>
      </c>
    </row>
    <row r="482" spans="2:3" x14ac:dyDescent="0.25">
      <c r="B482" s="226" t="s">
        <v>2797</v>
      </c>
      <c r="C482" s="227"/>
    </row>
    <row r="483" spans="2:3" x14ac:dyDescent="0.25">
      <c r="B483" s="183" t="s">
        <v>0</v>
      </c>
      <c r="C483" s="184">
        <v>15</v>
      </c>
    </row>
    <row r="484" spans="2:3" x14ac:dyDescent="0.25">
      <c r="B484" s="185" t="s">
        <v>3</v>
      </c>
      <c r="C484" s="184">
        <v>15</v>
      </c>
    </row>
    <row r="485" spans="2:3" x14ac:dyDescent="0.25">
      <c r="B485" s="190" t="s">
        <v>10</v>
      </c>
      <c r="C485" s="191">
        <v>15.06836</v>
      </c>
    </row>
    <row r="486" spans="2:3" x14ac:dyDescent="0.25">
      <c r="B486" s="185" t="s">
        <v>11</v>
      </c>
      <c r="C486" s="184">
        <v>14.5137</v>
      </c>
    </row>
    <row r="487" spans="2:3" x14ac:dyDescent="0.25">
      <c r="B487" s="185" t="s">
        <v>16</v>
      </c>
      <c r="C487" s="184">
        <v>0.55465999999999993</v>
      </c>
    </row>
    <row r="488" spans="2:3" x14ac:dyDescent="0.25">
      <c r="B488" s="186" t="s">
        <v>24</v>
      </c>
      <c r="C488" s="184">
        <v>15</v>
      </c>
    </row>
    <row r="489" spans="2:3" x14ac:dyDescent="0.25">
      <c r="B489" s="192" t="s">
        <v>0</v>
      </c>
      <c r="C489" s="184">
        <v>15</v>
      </c>
    </row>
    <row r="490" spans="2:3" x14ac:dyDescent="0.25">
      <c r="B490" s="186" t="s">
        <v>26</v>
      </c>
      <c r="C490" s="184">
        <v>15.06836</v>
      </c>
    </row>
    <row r="491" spans="2:3" x14ac:dyDescent="0.25">
      <c r="B491" s="192" t="s">
        <v>10</v>
      </c>
      <c r="C491" s="184">
        <v>15.06836</v>
      </c>
    </row>
    <row r="492" spans="2:3" x14ac:dyDescent="0.25">
      <c r="B492" s="193" t="s">
        <v>28</v>
      </c>
      <c r="C492" s="194">
        <v>-6.8360000000000198E-2</v>
      </c>
    </row>
    <row r="493" spans="2:3" x14ac:dyDescent="0.25">
      <c r="B493" s="193" t="s">
        <v>29</v>
      </c>
      <c r="C493" s="194">
        <v>1.10192</v>
      </c>
    </row>
    <row r="494" spans="2:3" x14ac:dyDescent="0.25">
      <c r="B494" s="193" t="s">
        <v>30</v>
      </c>
      <c r="C494" s="194">
        <v>1.0335599999999998</v>
      </c>
    </row>
    <row r="495" spans="2:3" x14ac:dyDescent="0.25">
      <c r="B495" s="226" t="s">
        <v>2798</v>
      </c>
      <c r="C495" s="227"/>
    </row>
    <row r="496" spans="2:3" x14ac:dyDescent="0.25">
      <c r="B496" s="183" t="s">
        <v>0</v>
      </c>
      <c r="C496" s="184">
        <v>56.9</v>
      </c>
    </row>
    <row r="497" spans="2:3" x14ac:dyDescent="0.25">
      <c r="B497" s="185" t="s">
        <v>3</v>
      </c>
      <c r="C497" s="184">
        <v>56.9</v>
      </c>
    </row>
    <row r="498" spans="2:3" x14ac:dyDescent="0.25">
      <c r="B498" s="186" t="s">
        <v>32</v>
      </c>
      <c r="C498" s="187">
        <v>19</v>
      </c>
    </row>
    <row r="499" spans="2:3" x14ac:dyDescent="0.25">
      <c r="B499" s="188" t="s">
        <v>33</v>
      </c>
      <c r="C499" s="189">
        <v>19</v>
      </c>
    </row>
    <row r="500" spans="2:3" x14ac:dyDescent="0.25">
      <c r="B500" s="190" t="s">
        <v>10</v>
      </c>
      <c r="C500" s="191">
        <v>54.954689999999999</v>
      </c>
    </row>
    <row r="501" spans="2:3" x14ac:dyDescent="0.25">
      <c r="B501" s="185" t="s">
        <v>11</v>
      </c>
      <c r="C501" s="184">
        <v>35.306559999999998</v>
      </c>
    </row>
    <row r="502" spans="2:3" x14ac:dyDescent="0.25">
      <c r="B502" s="185" t="s">
        <v>12</v>
      </c>
      <c r="C502" s="184">
        <v>6.6866000000000003</v>
      </c>
    </row>
    <row r="503" spans="2:3" x14ac:dyDescent="0.25">
      <c r="B503" s="185" t="s">
        <v>15</v>
      </c>
      <c r="C503" s="184">
        <v>0.20760000000000001</v>
      </c>
    </row>
    <row r="504" spans="2:3" x14ac:dyDescent="0.25">
      <c r="B504" s="185" t="s">
        <v>16</v>
      </c>
      <c r="C504" s="184">
        <v>12.75393</v>
      </c>
    </row>
    <row r="505" spans="2:3" x14ac:dyDescent="0.25">
      <c r="B505" s="186" t="s">
        <v>24</v>
      </c>
      <c r="C505" s="184">
        <v>56.9</v>
      </c>
    </row>
    <row r="506" spans="2:3" x14ac:dyDescent="0.25">
      <c r="B506" s="192" t="s">
        <v>0</v>
      </c>
      <c r="C506" s="184">
        <v>56.9</v>
      </c>
    </row>
    <row r="507" spans="2:3" x14ac:dyDescent="0.25">
      <c r="B507" s="186" t="s">
        <v>26</v>
      </c>
      <c r="C507" s="184">
        <v>54.954689999999999</v>
      </c>
    </row>
    <row r="508" spans="2:3" x14ac:dyDescent="0.25">
      <c r="B508" s="192" t="s">
        <v>10</v>
      </c>
      <c r="C508" s="184">
        <v>54.954689999999999</v>
      </c>
    </row>
    <row r="509" spans="2:3" x14ac:dyDescent="0.25">
      <c r="B509" s="193" t="s">
        <v>28</v>
      </c>
      <c r="C509" s="194">
        <v>1.9453099999999992</v>
      </c>
    </row>
    <row r="510" spans="2:3" x14ac:dyDescent="0.25">
      <c r="B510" s="193" t="s">
        <v>29</v>
      </c>
      <c r="C510" s="194">
        <v>2.9984299999999999</v>
      </c>
    </row>
    <row r="511" spans="2:3" x14ac:dyDescent="0.25">
      <c r="B511" s="193" t="s">
        <v>30</v>
      </c>
      <c r="C511" s="194">
        <v>4.9437399999999991</v>
      </c>
    </row>
    <row r="512" spans="2:3" x14ac:dyDescent="0.25">
      <c r="B512" s="226" t="s">
        <v>2799</v>
      </c>
      <c r="C512" s="227"/>
    </row>
    <row r="513" spans="2:3" x14ac:dyDescent="0.25">
      <c r="B513" s="183" t="s">
        <v>0</v>
      </c>
      <c r="C513" s="184">
        <v>183.5</v>
      </c>
    </row>
    <row r="514" spans="2:3" x14ac:dyDescent="0.25">
      <c r="B514" s="185" t="s">
        <v>2</v>
      </c>
      <c r="C514" s="184">
        <v>178</v>
      </c>
    </row>
    <row r="515" spans="2:3" x14ac:dyDescent="0.25">
      <c r="B515" s="185" t="s">
        <v>3</v>
      </c>
      <c r="C515" s="184">
        <v>5.5</v>
      </c>
    </row>
    <row r="516" spans="2:3" x14ac:dyDescent="0.25">
      <c r="B516" s="186" t="s">
        <v>32</v>
      </c>
      <c r="C516" s="187">
        <v>28</v>
      </c>
    </row>
    <row r="517" spans="2:3" x14ac:dyDescent="0.25">
      <c r="B517" s="188" t="s">
        <v>33</v>
      </c>
      <c r="C517" s="189">
        <v>28</v>
      </c>
    </row>
    <row r="518" spans="2:3" x14ac:dyDescent="0.25">
      <c r="B518" s="190" t="s">
        <v>10</v>
      </c>
      <c r="C518" s="191">
        <v>89.5</v>
      </c>
    </row>
    <row r="519" spans="2:3" x14ac:dyDescent="0.25">
      <c r="B519" s="185" t="s">
        <v>11</v>
      </c>
      <c r="C519" s="184">
        <v>76.5</v>
      </c>
    </row>
    <row r="520" spans="2:3" x14ac:dyDescent="0.25">
      <c r="B520" s="185" t="s">
        <v>12</v>
      </c>
      <c r="C520" s="184">
        <v>11.8</v>
      </c>
    </row>
    <row r="521" spans="2:3" x14ac:dyDescent="0.25">
      <c r="B521" s="185" t="s">
        <v>15</v>
      </c>
      <c r="C521" s="184">
        <v>1.2</v>
      </c>
    </row>
    <row r="522" spans="2:3" x14ac:dyDescent="0.25">
      <c r="B522" s="190" t="s">
        <v>17</v>
      </c>
      <c r="C522" s="184">
        <v>27.2</v>
      </c>
    </row>
    <row r="523" spans="2:3" x14ac:dyDescent="0.25">
      <c r="B523" s="190" t="s">
        <v>21</v>
      </c>
      <c r="C523" s="184">
        <v>19.399999999999999</v>
      </c>
    </row>
    <row r="524" spans="2:3" x14ac:dyDescent="0.25">
      <c r="B524" s="186" t="s">
        <v>24</v>
      </c>
      <c r="C524" s="184">
        <v>183.5</v>
      </c>
    </row>
    <row r="525" spans="2:3" x14ac:dyDescent="0.25">
      <c r="B525" s="192" t="s">
        <v>0</v>
      </c>
      <c r="C525" s="184">
        <v>183.5</v>
      </c>
    </row>
    <row r="526" spans="2:3" x14ac:dyDescent="0.25">
      <c r="B526" s="186" t="s">
        <v>26</v>
      </c>
      <c r="C526" s="184">
        <v>136.1</v>
      </c>
    </row>
    <row r="527" spans="2:3" x14ac:dyDescent="0.25">
      <c r="B527" s="192" t="s">
        <v>10</v>
      </c>
      <c r="C527" s="184">
        <v>89.5</v>
      </c>
    </row>
    <row r="528" spans="2:3" x14ac:dyDescent="0.25">
      <c r="B528" s="192" t="s">
        <v>17</v>
      </c>
      <c r="C528" s="184">
        <v>27.2</v>
      </c>
    </row>
    <row r="529" spans="2:3" x14ac:dyDescent="0.25">
      <c r="B529" s="192" t="s">
        <v>21</v>
      </c>
      <c r="C529" s="191">
        <v>19.399999999999999</v>
      </c>
    </row>
    <row r="530" spans="2:3" x14ac:dyDescent="0.25">
      <c r="B530" s="193" t="s">
        <v>28</v>
      </c>
      <c r="C530" s="194">
        <v>47.400000000000006</v>
      </c>
    </row>
    <row r="531" spans="2:3" x14ac:dyDescent="0.25">
      <c r="B531" s="193" t="s">
        <v>29</v>
      </c>
      <c r="C531" s="194">
        <v>412.8</v>
      </c>
    </row>
    <row r="532" spans="2:3" x14ac:dyDescent="0.25">
      <c r="B532" s="193" t="s">
        <v>30</v>
      </c>
      <c r="C532" s="194">
        <v>460.20000000000005</v>
      </c>
    </row>
    <row r="533" spans="2:3" x14ac:dyDescent="0.25">
      <c r="B533" s="226" t="s">
        <v>2800</v>
      </c>
      <c r="C533" s="227"/>
    </row>
    <row r="534" spans="2:3" x14ac:dyDescent="0.25">
      <c r="B534" s="183" t="s">
        <v>0</v>
      </c>
      <c r="C534" s="184">
        <v>3.8</v>
      </c>
    </row>
    <row r="535" spans="2:3" x14ac:dyDescent="0.25">
      <c r="B535" s="185" t="s">
        <v>3</v>
      </c>
      <c r="C535" s="184">
        <v>3.8</v>
      </c>
    </row>
    <row r="536" spans="2:3" x14ac:dyDescent="0.25">
      <c r="B536" s="186" t="s">
        <v>32</v>
      </c>
      <c r="C536" s="187">
        <v>4</v>
      </c>
    </row>
    <row r="537" spans="2:3" x14ac:dyDescent="0.25">
      <c r="B537" s="188" t="s">
        <v>33</v>
      </c>
      <c r="C537" s="189">
        <v>4</v>
      </c>
    </row>
    <row r="538" spans="2:3" x14ac:dyDescent="0.25">
      <c r="B538" s="190" t="s">
        <v>10</v>
      </c>
      <c r="C538" s="191">
        <v>2.54</v>
      </c>
    </row>
    <row r="539" spans="2:3" x14ac:dyDescent="0.25">
      <c r="B539" s="185" t="s">
        <v>11</v>
      </c>
      <c r="C539" s="184">
        <v>2.52</v>
      </c>
    </row>
    <row r="540" spans="2:3" x14ac:dyDescent="0.25">
      <c r="B540" s="186" t="s">
        <v>24</v>
      </c>
      <c r="C540" s="184">
        <v>3.8</v>
      </c>
    </row>
    <row r="541" spans="2:3" x14ac:dyDescent="0.25">
      <c r="B541" s="192" t="s">
        <v>0</v>
      </c>
      <c r="C541" s="184">
        <v>3.8</v>
      </c>
    </row>
    <row r="542" spans="2:3" x14ac:dyDescent="0.25">
      <c r="B542" s="186" t="s">
        <v>26</v>
      </c>
      <c r="C542" s="184">
        <v>2.54</v>
      </c>
    </row>
    <row r="543" spans="2:3" x14ac:dyDescent="0.25">
      <c r="B543" s="192" t="s">
        <v>10</v>
      </c>
      <c r="C543" s="184">
        <v>2.54</v>
      </c>
    </row>
    <row r="544" spans="2:3" x14ac:dyDescent="0.25">
      <c r="B544" s="193" t="s">
        <v>28</v>
      </c>
      <c r="C544" s="194">
        <v>1.2599999999999998</v>
      </c>
    </row>
    <row r="545" spans="2:3" x14ac:dyDescent="0.25">
      <c r="B545" s="193" t="s">
        <v>29</v>
      </c>
      <c r="C545" s="194">
        <v>0.49</v>
      </c>
    </row>
    <row r="546" spans="2:3" x14ac:dyDescent="0.25">
      <c r="B546" s="193" t="s">
        <v>30</v>
      </c>
      <c r="C546" s="194">
        <v>1.7499999999999998</v>
      </c>
    </row>
    <row r="547" spans="2:3" x14ac:dyDescent="0.25">
      <c r="B547" s="226" t="s">
        <v>2801</v>
      </c>
      <c r="C547" s="227"/>
    </row>
    <row r="548" spans="2:3" x14ac:dyDescent="0.25">
      <c r="B548" s="183" t="s">
        <v>0</v>
      </c>
      <c r="C548" s="184">
        <v>83.646000000000001</v>
      </c>
    </row>
    <row r="549" spans="2:3" x14ac:dyDescent="0.25">
      <c r="B549" s="185" t="s">
        <v>3</v>
      </c>
      <c r="C549" s="184">
        <v>83.646000000000001</v>
      </c>
    </row>
    <row r="550" spans="2:3" x14ac:dyDescent="0.25">
      <c r="B550" s="186" t="s">
        <v>32</v>
      </c>
      <c r="C550" s="187">
        <v>24</v>
      </c>
    </row>
    <row r="551" spans="2:3" x14ac:dyDescent="0.25">
      <c r="B551" s="188" t="s">
        <v>33</v>
      </c>
      <c r="C551" s="189">
        <v>24</v>
      </c>
    </row>
    <row r="552" spans="2:3" x14ac:dyDescent="0.25">
      <c r="B552" s="190" t="s">
        <v>10</v>
      </c>
      <c r="C552" s="191">
        <v>79.360530000000011</v>
      </c>
    </row>
    <row r="553" spans="2:3" x14ac:dyDescent="0.25">
      <c r="B553" s="185" t="s">
        <v>11</v>
      </c>
      <c r="C553" s="184">
        <v>60.453000000000003</v>
      </c>
    </row>
    <row r="554" spans="2:3" x14ac:dyDescent="0.25">
      <c r="B554" s="185" t="s">
        <v>16</v>
      </c>
      <c r="C554" s="184">
        <v>18.907530000000001</v>
      </c>
    </row>
    <row r="555" spans="2:3" x14ac:dyDescent="0.25">
      <c r="B555" s="186" t="s">
        <v>24</v>
      </c>
      <c r="C555" s="184">
        <v>83.646000000000001</v>
      </c>
    </row>
    <row r="556" spans="2:3" x14ac:dyDescent="0.25">
      <c r="B556" s="192" t="s">
        <v>0</v>
      </c>
      <c r="C556" s="184">
        <v>83.646000000000001</v>
      </c>
    </row>
    <row r="557" spans="2:3" x14ac:dyDescent="0.25">
      <c r="B557" s="186" t="s">
        <v>26</v>
      </c>
      <c r="C557" s="184">
        <v>79.360530000000011</v>
      </c>
    </row>
    <row r="558" spans="2:3" x14ac:dyDescent="0.25">
      <c r="B558" s="192" t="s">
        <v>10</v>
      </c>
      <c r="C558" s="184">
        <v>79.360530000000011</v>
      </c>
    </row>
    <row r="559" spans="2:3" x14ac:dyDescent="0.25">
      <c r="B559" s="193" t="s">
        <v>28</v>
      </c>
      <c r="C559" s="194">
        <v>4.2854699999999895</v>
      </c>
    </row>
    <row r="560" spans="2:3" x14ac:dyDescent="0.25">
      <c r="B560" s="193" t="s">
        <v>29</v>
      </c>
      <c r="C560" s="194">
        <v>2.39825</v>
      </c>
    </row>
    <row r="561" spans="2:3" x14ac:dyDescent="0.25">
      <c r="B561" s="193" t="s">
        <v>30</v>
      </c>
      <c r="C561" s="194">
        <v>6.6837199999999894</v>
      </c>
    </row>
    <row r="562" spans="2:3" x14ac:dyDescent="0.25">
      <c r="B562" s="226" t="s">
        <v>2802</v>
      </c>
      <c r="C562" s="227"/>
    </row>
    <row r="563" spans="2:3" x14ac:dyDescent="0.25">
      <c r="B563" s="183" t="s">
        <v>0</v>
      </c>
      <c r="C563" s="184">
        <v>262.68</v>
      </c>
    </row>
    <row r="564" spans="2:3" x14ac:dyDescent="0.25">
      <c r="B564" s="185" t="s">
        <v>3</v>
      </c>
      <c r="C564" s="184">
        <v>262.68</v>
      </c>
    </row>
    <row r="565" spans="2:3" x14ac:dyDescent="0.25">
      <c r="B565" s="186" t="s">
        <v>32</v>
      </c>
      <c r="C565" s="187">
        <v>67</v>
      </c>
    </row>
    <row r="566" spans="2:3" x14ac:dyDescent="0.25">
      <c r="B566" s="188" t="s">
        <v>33</v>
      </c>
      <c r="C566" s="189">
        <v>67</v>
      </c>
    </row>
    <row r="567" spans="2:3" x14ac:dyDescent="0.25">
      <c r="B567" s="190" t="s">
        <v>10</v>
      </c>
      <c r="C567" s="191">
        <v>194.58930999999998</v>
      </c>
    </row>
    <row r="568" spans="2:3" x14ac:dyDescent="0.25">
      <c r="B568" s="185" t="s">
        <v>11</v>
      </c>
      <c r="C568" s="184">
        <v>104.42768</v>
      </c>
    </row>
    <row r="569" spans="2:3" x14ac:dyDescent="0.25">
      <c r="B569" s="185" t="s">
        <v>12</v>
      </c>
      <c r="C569" s="184">
        <v>68.47193</v>
      </c>
    </row>
    <row r="570" spans="2:3" x14ac:dyDescent="0.25">
      <c r="B570" s="185" t="s">
        <v>16</v>
      </c>
      <c r="C570" s="184">
        <v>21.689699999999998</v>
      </c>
    </row>
    <row r="571" spans="2:3" x14ac:dyDescent="0.25">
      <c r="B571" s="186" t="s">
        <v>24</v>
      </c>
      <c r="C571" s="184">
        <v>262.68</v>
      </c>
    </row>
    <row r="572" spans="2:3" x14ac:dyDescent="0.25">
      <c r="B572" s="192" t="s">
        <v>0</v>
      </c>
      <c r="C572" s="184">
        <v>262.68</v>
      </c>
    </row>
    <row r="573" spans="2:3" x14ac:dyDescent="0.25">
      <c r="B573" s="186" t="s">
        <v>26</v>
      </c>
      <c r="C573" s="184">
        <v>194.58930999999998</v>
      </c>
    </row>
    <row r="574" spans="2:3" x14ac:dyDescent="0.25">
      <c r="B574" s="192" t="s">
        <v>10</v>
      </c>
      <c r="C574" s="184">
        <v>194.58930999999998</v>
      </c>
    </row>
    <row r="575" spans="2:3" x14ac:dyDescent="0.25">
      <c r="B575" s="193" t="s">
        <v>28</v>
      </c>
      <c r="C575" s="194">
        <v>68.090690000000023</v>
      </c>
    </row>
    <row r="576" spans="2:3" x14ac:dyDescent="0.25">
      <c r="B576" s="193" t="s">
        <v>29</v>
      </c>
      <c r="C576" s="194">
        <v>184.6687</v>
      </c>
    </row>
    <row r="577" spans="2:3" x14ac:dyDescent="0.25">
      <c r="B577" s="193" t="s">
        <v>30</v>
      </c>
      <c r="C577" s="194">
        <v>252.75939000000002</v>
      </c>
    </row>
    <row r="578" spans="2:3" x14ac:dyDescent="0.25">
      <c r="B578" s="226" t="s">
        <v>2803</v>
      </c>
      <c r="C578" s="227"/>
    </row>
    <row r="579" spans="2:3" x14ac:dyDescent="0.25">
      <c r="B579" s="183" t="s">
        <v>0</v>
      </c>
      <c r="C579" s="184">
        <v>83.51</v>
      </c>
    </row>
    <row r="580" spans="2:3" x14ac:dyDescent="0.25">
      <c r="B580" s="185" t="s">
        <v>3</v>
      </c>
      <c r="C580" s="184">
        <v>83.51</v>
      </c>
    </row>
    <row r="581" spans="2:3" x14ac:dyDescent="0.25">
      <c r="B581" s="186" t="s">
        <v>32</v>
      </c>
      <c r="C581" s="187">
        <v>45</v>
      </c>
    </row>
    <row r="582" spans="2:3" x14ac:dyDescent="0.25">
      <c r="B582" s="188" t="s">
        <v>33</v>
      </c>
      <c r="C582" s="189">
        <v>45</v>
      </c>
    </row>
    <row r="583" spans="2:3" x14ac:dyDescent="0.25">
      <c r="B583" s="190" t="s">
        <v>10</v>
      </c>
      <c r="C583" s="191">
        <v>73.28</v>
      </c>
    </row>
    <row r="584" spans="2:3" x14ac:dyDescent="0.25">
      <c r="B584" s="185" t="s">
        <v>11</v>
      </c>
      <c r="C584" s="184">
        <v>57.36</v>
      </c>
    </row>
    <row r="585" spans="2:3" x14ac:dyDescent="0.25">
      <c r="B585" s="185" t="s">
        <v>16</v>
      </c>
      <c r="C585" s="184">
        <v>15.92</v>
      </c>
    </row>
    <row r="586" spans="2:3" x14ac:dyDescent="0.25">
      <c r="B586" s="190" t="s">
        <v>17</v>
      </c>
      <c r="C586" s="184">
        <v>1.7</v>
      </c>
    </row>
    <row r="587" spans="2:3" x14ac:dyDescent="0.25">
      <c r="B587" s="186" t="s">
        <v>24</v>
      </c>
      <c r="C587" s="184">
        <v>83.51</v>
      </c>
    </row>
    <row r="588" spans="2:3" x14ac:dyDescent="0.25">
      <c r="B588" s="192" t="s">
        <v>0</v>
      </c>
      <c r="C588" s="184">
        <v>83.51</v>
      </c>
    </row>
    <row r="589" spans="2:3" x14ac:dyDescent="0.25">
      <c r="B589" s="186" t="s">
        <v>26</v>
      </c>
      <c r="C589" s="184">
        <v>74.98</v>
      </c>
    </row>
    <row r="590" spans="2:3" x14ac:dyDescent="0.25">
      <c r="B590" s="192" t="s">
        <v>10</v>
      </c>
      <c r="C590" s="184">
        <v>73.28</v>
      </c>
    </row>
    <row r="591" spans="2:3" x14ac:dyDescent="0.25">
      <c r="B591" s="192" t="s">
        <v>17</v>
      </c>
      <c r="C591" s="184">
        <v>1.7</v>
      </c>
    </row>
    <row r="592" spans="2:3" x14ac:dyDescent="0.25">
      <c r="B592" s="193" t="s">
        <v>28</v>
      </c>
      <c r="C592" s="194">
        <v>8.5300000000000011</v>
      </c>
    </row>
    <row r="593" spans="2:3" x14ac:dyDescent="0.25">
      <c r="B593" s="193" t="s">
        <v>29</v>
      </c>
      <c r="C593" s="194">
        <v>47.86</v>
      </c>
    </row>
    <row r="594" spans="2:3" x14ac:dyDescent="0.25">
      <c r="B594" s="193" t="s">
        <v>30</v>
      </c>
      <c r="C594" s="194">
        <v>56.39</v>
      </c>
    </row>
    <row r="595" spans="2:3" x14ac:dyDescent="0.25">
      <c r="B595" s="226" t="s">
        <v>2804</v>
      </c>
      <c r="C595" s="227"/>
    </row>
    <row r="596" spans="2:3" x14ac:dyDescent="0.25">
      <c r="B596" s="183" t="s">
        <v>0</v>
      </c>
      <c r="C596" s="184">
        <v>9.9600000000000009</v>
      </c>
    </row>
    <row r="597" spans="2:3" x14ac:dyDescent="0.25">
      <c r="B597" s="185" t="s">
        <v>3</v>
      </c>
      <c r="C597" s="184">
        <v>9.9600000000000009</v>
      </c>
    </row>
    <row r="598" spans="2:3" x14ac:dyDescent="0.25">
      <c r="B598" s="186" t="s">
        <v>32</v>
      </c>
      <c r="C598" s="187">
        <v>16</v>
      </c>
    </row>
    <row r="599" spans="2:3" x14ac:dyDescent="0.25">
      <c r="B599" s="188" t="s">
        <v>33</v>
      </c>
      <c r="C599" s="189">
        <v>16</v>
      </c>
    </row>
    <row r="600" spans="2:3" x14ac:dyDescent="0.25">
      <c r="B600" s="190" t="s">
        <v>10</v>
      </c>
      <c r="C600" s="191">
        <v>46.405999999999999</v>
      </c>
    </row>
    <row r="601" spans="2:3" x14ac:dyDescent="0.25">
      <c r="B601" s="185" t="s">
        <v>11</v>
      </c>
      <c r="C601" s="184">
        <v>26.861000000000001</v>
      </c>
    </row>
    <row r="602" spans="2:3" x14ac:dyDescent="0.25">
      <c r="B602" s="185" t="s">
        <v>12</v>
      </c>
      <c r="C602" s="184">
        <v>19.408999999999999</v>
      </c>
    </row>
    <row r="603" spans="2:3" x14ac:dyDescent="0.25">
      <c r="B603" s="185" t="s">
        <v>15</v>
      </c>
      <c r="C603" s="184">
        <v>0.13600000000000001</v>
      </c>
    </row>
    <row r="604" spans="2:3" x14ac:dyDescent="0.25">
      <c r="B604" s="186" t="s">
        <v>24</v>
      </c>
      <c r="C604" s="184">
        <v>9.9600000000000009</v>
      </c>
    </row>
    <row r="605" spans="2:3" x14ac:dyDescent="0.25">
      <c r="B605" s="192" t="s">
        <v>0</v>
      </c>
      <c r="C605" s="184">
        <v>9.9600000000000009</v>
      </c>
    </row>
    <row r="606" spans="2:3" x14ac:dyDescent="0.25">
      <c r="B606" s="186" t="s">
        <v>26</v>
      </c>
      <c r="C606" s="184">
        <v>46.405999999999999</v>
      </c>
    </row>
    <row r="607" spans="2:3" x14ac:dyDescent="0.25">
      <c r="B607" s="192" t="s">
        <v>10</v>
      </c>
      <c r="C607" s="184">
        <v>46.405999999999999</v>
      </c>
    </row>
    <row r="608" spans="2:3" x14ac:dyDescent="0.25">
      <c r="B608" s="193" t="s">
        <v>28</v>
      </c>
      <c r="C608" s="194">
        <v>-36.445999999999998</v>
      </c>
    </row>
    <row r="609" spans="2:3" x14ac:dyDescent="0.25">
      <c r="B609" s="193" t="s">
        <v>29</v>
      </c>
      <c r="C609" s="194">
        <v>284.57900000000001</v>
      </c>
    </row>
    <row r="610" spans="2:3" x14ac:dyDescent="0.25">
      <c r="B610" s="193" t="s">
        <v>30</v>
      </c>
      <c r="C610" s="194">
        <v>248.13300000000001</v>
      </c>
    </row>
    <row r="611" spans="2:3" x14ac:dyDescent="0.25">
      <c r="B611" s="226" t="s">
        <v>2805</v>
      </c>
      <c r="C611" s="227"/>
    </row>
    <row r="612" spans="2:3" x14ac:dyDescent="0.25">
      <c r="B612" s="183" t="s">
        <v>0</v>
      </c>
      <c r="C612" s="184">
        <v>5.1989999999999998</v>
      </c>
    </row>
    <row r="613" spans="2:3" x14ac:dyDescent="0.25">
      <c r="B613" s="185" t="s">
        <v>3</v>
      </c>
      <c r="C613" s="184">
        <v>5.1989999999999998</v>
      </c>
    </row>
    <row r="614" spans="2:3" x14ac:dyDescent="0.25">
      <c r="B614" s="186" t="s">
        <v>32</v>
      </c>
      <c r="C614" s="187">
        <v>3</v>
      </c>
    </row>
    <row r="615" spans="2:3" x14ac:dyDescent="0.25">
      <c r="B615" s="188" t="s">
        <v>33</v>
      </c>
      <c r="C615" s="189">
        <v>3</v>
      </c>
    </row>
    <row r="616" spans="2:3" x14ac:dyDescent="0.25">
      <c r="B616" s="190" t="s">
        <v>10</v>
      </c>
      <c r="C616" s="191">
        <v>5.1123000000000003</v>
      </c>
    </row>
    <row r="617" spans="2:3" x14ac:dyDescent="0.25">
      <c r="B617" s="185" t="s">
        <v>11</v>
      </c>
      <c r="C617" s="184">
        <v>5.1017999999999999</v>
      </c>
    </row>
    <row r="618" spans="2:3" x14ac:dyDescent="0.25">
      <c r="B618" s="186" t="s">
        <v>24</v>
      </c>
      <c r="C618" s="184">
        <v>5.1989999999999998</v>
      </c>
    </row>
    <row r="619" spans="2:3" x14ac:dyDescent="0.25">
      <c r="B619" s="192" t="s">
        <v>0</v>
      </c>
      <c r="C619" s="184">
        <v>5.1989999999999998</v>
      </c>
    </row>
    <row r="620" spans="2:3" x14ac:dyDescent="0.25">
      <c r="B620" s="186" t="s">
        <v>26</v>
      </c>
      <c r="C620" s="184">
        <v>5.1123000000000003</v>
      </c>
    </row>
    <row r="621" spans="2:3" x14ac:dyDescent="0.25">
      <c r="B621" s="192" t="s">
        <v>10</v>
      </c>
      <c r="C621" s="184">
        <v>5.1123000000000003</v>
      </c>
    </row>
    <row r="622" spans="2:3" x14ac:dyDescent="0.25">
      <c r="B622" s="193" t="s">
        <v>28</v>
      </c>
      <c r="C622" s="194">
        <v>8.6699999999999555E-2</v>
      </c>
    </row>
    <row r="623" spans="2:3" x14ac:dyDescent="0.25">
      <c r="B623" s="193" t="s">
        <v>29</v>
      </c>
      <c r="C623" s="194">
        <v>0.61268</v>
      </c>
    </row>
    <row r="624" spans="2:3" x14ac:dyDescent="0.25">
      <c r="B624" s="193" t="s">
        <v>30</v>
      </c>
      <c r="C624" s="194">
        <v>0.69937999999999956</v>
      </c>
    </row>
    <row r="625" spans="2:3" x14ac:dyDescent="0.25">
      <c r="B625" s="226" t="s">
        <v>2806</v>
      </c>
      <c r="C625" s="227"/>
    </row>
    <row r="626" spans="2:3" x14ac:dyDescent="0.25">
      <c r="B626" s="183" t="s">
        <v>0</v>
      </c>
      <c r="C626" s="184">
        <v>32.995510000000003</v>
      </c>
    </row>
    <row r="627" spans="2:3" x14ac:dyDescent="0.25">
      <c r="B627" s="185" t="s">
        <v>3</v>
      </c>
      <c r="C627" s="184">
        <v>32.995510000000003</v>
      </c>
    </row>
    <row r="628" spans="2:3" x14ac:dyDescent="0.25">
      <c r="B628" s="186" t="s">
        <v>32</v>
      </c>
      <c r="C628" s="187">
        <v>20</v>
      </c>
    </row>
    <row r="629" spans="2:3" x14ac:dyDescent="0.25">
      <c r="B629" s="188" t="s">
        <v>33</v>
      </c>
      <c r="C629" s="189">
        <v>20</v>
      </c>
    </row>
    <row r="630" spans="2:3" x14ac:dyDescent="0.25">
      <c r="B630" s="190" t="s">
        <v>10</v>
      </c>
      <c r="C630" s="191">
        <v>27.50873</v>
      </c>
    </row>
    <row r="631" spans="2:3" x14ac:dyDescent="0.25">
      <c r="B631" s="185" t="s">
        <v>11</v>
      </c>
      <c r="C631" s="184">
        <v>15.369109999999999</v>
      </c>
    </row>
    <row r="632" spans="2:3" x14ac:dyDescent="0.25">
      <c r="B632" s="185" t="s">
        <v>12</v>
      </c>
      <c r="C632" s="184">
        <v>6.4715400000000001</v>
      </c>
    </row>
    <row r="633" spans="2:3" x14ac:dyDescent="0.25">
      <c r="B633" s="185" t="s">
        <v>15</v>
      </c>
      <c r="C633" s="184">
        <v>0.10068000000000001</v>
      </c>
    </row>
    <row r="634" spans="2:3" x14ac:dyDescent="0.25">
      <c r="B634" s="185" t="s">
        <v>16</v>
      </c>
      <c r="C634" s="184">
        <v>5.5674000000000001</v>
      </c>
    </row>
    <row r="635" spans="2:3" x14ac:dyDescent="0.25">
      <c r="B635" s="186" t="s">
        <v>24</v>
      </c>
      <c r="C635" s="184">
        <v>32.995510000000003</v>
      </c>
    </row>
    <row r="636" spans="2:3" x14ac:dyDescent="0.25">
      <c r="B636" s="192" t="s">
        <v>0</v>
      </c>
      <c r="C636" s="184">
        <v>32.995510000000003</v>
      </c>
    </row>
    <row r="637" spans="2:3" x14ac:dyDescent="0.25">
      <c r="B637" s="186" t="s">
        <v>26</v>
      </c>
      <c r="C637" s="184">
        <v>27.50873</v>
      </c>
    </row>
    <row r="638" spans="2:3" x14ac:dyDescent="0.25">
      <c r="B638" s="192" t="s">
        <v>10</v>
      </c>
      <c r="C638" s="184">
        <v>27.50873</v>
      </c>
    </row>
    <row r="639" spans="2:3" x14ac:dyDescent="0.25">
      <c r="B639" s="193" t="s">
        <v>28</v>
      </c>
      <c r="C639" s="194">
        <v>5.4867800000000031</v>
      </c>
    </row>
    <row r="640" spans="2:3" x14ac:dyDescent="0.25">
      <c r="B640" s="193" t="s">
        <v>29</v>
      </c>
      <c r="C640" s="194">
        <v>2.00685</v>
      </c>
    </row>
    <row r="641" spans="2:3" x14ac:dyDescent="0.25">
      <c r="B641" s="193" t="s">
        <v>30</v>
      </c>
      <c r="C641" s="194">
        <v>7.4936300000000031</v>
      </c>
    </row>
    <row r="642" spans="2:3" x14ac:dyDescent="0.25">
      <c r="B642" s="226" t="s">
        <v>2807</v>
      </c>
      <c r="C642" s="227"/>
    </row>
    <row r="643" spans="2:3" x14ac:dyDescent="0.25">
      <c r="B643" s="183" t="s">
        <v>0</v>
      </c>
      <c r="C643" s="184">
        <v>62.715159999999997</v>
      </c>
    </row>
    <row r="644" spans="2:3" x14ac:dyDescent="0.25">
      <c r="B644" s="185" t="s">
        <v>3</v>
      </c>
      <c r="C644" s="184">
        <v>62.715159999999997</v>
      </c>
    </row>
    <row r="645" spans="2:3" x14ac:dyDescent="0.25">
      <c r="B645" s="186" t="s">
        <v>32</v>
      </c>
      <c r="C645" s="187">
        <v>51</v>
      </c>
    </row>
    <row r="646" spans="2:3" x14ac:dyDescent="0.25">
      <c r="B646" s="188" t="s">
        <v>33</v>
      </c>
      <c r="C646" s="189">
        <v>51</v>
      </c>
    </row>
    <row r="647" spans="2:3" x14ac:dyDescent="0.25">
      <c r="B647" s="190" t="s">
        <v>10</v>
      </c>
      <c r="C647" s="191">
        <v>61.406380000000006</v>
      </c>
    </row>
    <row r="648" spans="2:3" x14ac:dyDescent="0.25">
      <c r="B648" s="185" t="s">
        <v>11</v>
      </c>
      <c r="C648" s="184">
        <v>43.429540000000003</v>
      </c>
    </row>
    <row r="649" spans="2:3" x14ac:dyDescent="0.25">
      <c r="B649" s="185" t="s">
        <v>12</v>
      </c>
      <c r="C649" s="184">
        <v>17.757480000000001</v>
      </c>
    </row>
    <row r="650" spans="2:3" x14ac:dyDescent="0.25">
      <c r="B650" s="185" t="s">
        <v>15</v>
      </c>
      <c r="C650" s="184">
        <v>0.21936</v>
      </c>
    </row>
    <row r="651" spans="2:3" x14ac:dyDescent="0.25">
      <c r="B651" s="186" t="s">
        <v>24</v>
      </c>
      <c r="C651" s="184">
        <v>62.715159999999997</v>
      </c>
    </row>
    <row r="652" spans="2:3" x14ac:dyDescent="0.25">
      <c r="B652" s="192" t="s">
        <v>0</v>
      </c>
      <c r="C652" s="184">
        <v>62.715159999999997</v>
      </c>
    </row>
    <row r="653" spans="2:3" x14ac:dyDescent="0.25">
      <c r="B653" s="186" t="s">
        <v>26</v>
      </c>
      <c r="C653" s="184">
        <v>61.406380000000006</v>
      </c>
    </row>
    <row r="654" spans="2:3" x14ac:dyDescent="0.25">
      <c r="B654" s="192" t="s">
        <v>10</v>
      </c>
      <c r="C654" s="184">
        <v>61.406380000000006</v>
      </c>
    </row>
    <row r="655" spans="2:3" x14ac:dyDescent="0.25">
      <c r="B655" s="193" t="s">
        <v>28</v>
      </c>
      <c r="C655" s="194">
        <v>1.3087799999999916</v>
      </c>
    </row>
    <row r="656" spans="2:3" x14ac:dyDescent="0.25">
      <c r="B656" s="193" t="s">
        <v>29</v>
      </c>
      <c r="C656" s="194">
        <v>0.47500999999999999</v>
      </c>
    </row>
    <row r="657" spans="2:3" x14ac:dyDescent="0.25">
      <c r="B657" s="193" t="s">
        <v>30</v>
      </c>
      <c r="C657" s="194">
        <v>1.7837899999999915</v>
      </c>
    </row>
    <row r="658" spans="2:3" x14ac:dyDescent="0.25">
      <c r="B658" s="226" t="s">
        <v>2808</v>
      </c>
      <c r="C658" s="227"/>
    </row>
    <row r="659" spans="2:3" x14ac:dyDescent="0.25">
      <c r="B659" s="183" t="s">
        <v>0</v>
      </c>
      <c r="C659" s="184">
        <v>323.08827000000002</v>
      </c>
    </row>
    <row r="660" spans="2:3" x14ac:dyDescent="0.25">
      <c r="B660" s="185" t="s">
        <v>3</v>
      </c>
      <c r="C660" s="184">
        <v>323.08827000000002</v>
      </c>
    </row>
    <row r="661" spans="2:3" x14ac:dyDescent="0.25">
      <c r="B661" s="186" t="s">
        <v>32</v>
      </c>
      <c r="C661" s="187">
        <v>105</v>
      </c>
    </row>
    <row r="662" spans="2:3" x14ac:dyDescent="0.25">
      <c r="B662" s="188" t="s">
        <v>33</v>
      </c>
      <c r="C662" s="189">
        <v>98</v>
      </c>
    </row>
    <row r="663" spans="2:3" x14ac:dyDescent="0.25">
      <c r="B663" s="188" t="s">
        <v>34</v>
      </c>
      <c r="C663" s="189">
        <v>7</v>
      </c>
    </row>
    <row r="664" spans="2:3" x14ac:dyDescent="0.25">
      <c r="B664" s="190" t="s">
        <v>10</v>
      </c>
      <c r="C664" s="191">
        <v>317.94589999999999</v>
      </c>
    </row>
    <row r="665" spans="2:3" x14ac:dyDescent="0.25">
      <c r="B665" s="185" t="s">
        <v>11</v>
      </c>
      <c r="C665" s="184">
        <v>220.79631000000001</v>
      </c>
    </row>
    <row r="666" spans="2:3" x14ac:dyDescent="0.25">
      <c r="B666" s="185" t="s">
        <v>12</v>
      </c>
      <c r="C666" s="184">
        <v>94.993139999999997</v>
      </c>
    </row>
    <row r="667" spans="2:3" x14ac:dyDescent="0.25">
      <c r="B667" s="185" t="s">
        <v>15</v>
      </c>
      <c r="C667" s="184">
        <v>1.64497</v>
      </c>
    </row>
    <row r="668" spans="2:3" x14ac:dyDescent="0.25">
      <c r="B668" s="185" t="s">
        <v>16</v>
      </c>
      <c r="C668" s="184">
        <v>0.51148000000000005</v>
      </c>
    </row>
    <row r="669" spans="2:3" x14ac:dyDescent="0.25">
      <c r="B669" s="186" t="s">
        <v>24</v>
      </c>
      <c r="C669" s="184">
        <v>323.08827000000002</v>
      </c>
    </row>
    <row r="670" spans="2:3" x14ac:dyDescent="0.25">
      <c r="B670" s="192" t="s">
        <v>0</v>
      </c>
      <c r="C670" s="184">
        <v>323.08827000000002</v>
      </c>
    </row>
    <row r="671" spans="2:3" x14ac:dyDescent="0.25">
      <c r="B671" s="186" t="s">
        <v>26</v>
      </c>
      <c r="C671" s="184">
        <v>317.94589999999999</v>
      </c>
    </row>
    <row r="672" spans="2:3" x14ac:dyDescent="0.25">
      <c r="B672" s="192" t="s">
        <v>10</v>
      </c>
      <c r="C672" s="184">
        <v>317.94589999999999</v>
      </c>
    </row>
    <row r="673" spans="2:3" x14ac:dyDescent="0.25">
      <c r="B673" s="193" t="s">
        <v>28</v>
      </c>
      <c r="C673" s="194">
        <v>5.1423700000000281</v>
      </c>
    </row>
    <row r="674" spans="2:3" x14ac:dyDescent="0.25">
      <c r="B674" s="193" t="s">
        <v>29</v>
      </c>
      <c r="C674" s="194">
        <v>5.6280999999999999</v>
      </c>
    </row>
    <row r="675" spans="2:3" x14ac:dyDescent="0.25">
      <c r="B675" s="193" t="s">
        <v>30</v>
      </c>
      <c r="C675" s="194">
        <v>10.770470000000028</v>
      </c>
    </row>
    <row r="676" spans="2:3" x14ac:dyDescent="0.25">
      <c r="B676" s="226" t="s">
        <v>2809</v>
      </c>
      <c r="C676" s="227"/>
    </row>
    <row r="677" spans="2:3" x14ac:dyDescent="0.25">
      <c r="B677" s="183" t="s">
        <v>0</v>
      </c>
      <c r="C677" s="184">
        <v>5000.42</v>
      </c>
    </row>
    <row r="678" spans="2:3" x14ac:dyDescent="0.25">
      <c r="B678" s="185" t="s">
        <v>3</v>
      </c>
      <c r="C678" s="184">
        <v>5000.42</v>
      </c>
    </row>
    <row r="679" spans="2:3" x14ac:dyDescent="0.25">
      <c r="B679" s="190" t="s">
        <v>10</v>
      </c>
      <c r="C679" s="191">
        <v>7905.2667199999996</v>
      </c>
    </row>
    <row r="680" spans="2:3" x14ac:dyDescent="0.25">
      <c r="B680" s="185" t="s">
        <v>11</v>
      </c>
      <c r="C680" s="184">
        <v>60.038559999999997</v>
      </c>
    </row>
    <row r="681" spans="2:3" x14ac:dyDescent="0.25">
      <c r="B681" s="185" t="s">
        <v>12</v>
      </c>
      <c r="C681" s="184">
        <v>7845.2281599999997</v>
      </c>
    </row>
    <row r="682" spans="2:3" x14ac:dyDescent="0.25">
      <c r="B682" s="190" t="s">
        <v>17</v>
      </c>
      <c r="C682" s="184">
        <v>1.2904800000000001</v>
      </c>
    </row>
    <row r="683" spans="2:3" x14ac:dyDescent="0.25">
      <c r="B683" s="190" t="s">
        <v>18</v>
      </c>
      <c r="C683" s="184">
        <v>20</v>
      </c>
    </row>
    <row r="684" spans="2:3" x14ac:dyDescent="0.25">
      <c r="B684" s="190" t="s">
        <v>21</v>
      </c>
      <c r="C684" s="184">
        <v>341.76736</v>
      </c>
    </row>
    <row r="685" spans="2:3" x14ac:dyDescent="0.25">
      <c r="B685" s="186" t="s">
        <v>24</v>
      </c>
      <c r="C685" s="184">
        <v>5000.42</v>
      </c>
    </row>
    <row r="686" spans="2:3" x14ac:dyDescent="0.25">
      <c r="B686" s="192" t="s">
        <v>0</v>
      </c>
      <c r="C686" s="184">
        <v>5000.42</v>
      </c>
    </row>
    <row r="687" spans="2:3" x14ac:dyDescent="0.25">
      <c r="B687" s="186" t="s">
        <v>26</v>
      </c>
      <c r="C687" s="184">
        <v>8268.3245599999991</v>
      </c>
    </row>
    <row r="688" spans="2:3" x14ac:dyDescent="0.25">
      <c r="B688" s="192" t="s">
        <v>10</v>
      </c>
      <c r="C688" s="184">
        <v>7905.2667199999996</v>
      </c>
    </row>
    <row r="689" spans="2:3" x14ac:dyDescent="0.25">
      <c r="B689" s="192" t="s">
        <v>17</v>
      </c>
      <c r="C689" s="184">
        <v>1.2904800000000001</v>
      </c>
    </row>
    <row r="690" spans="2:3" x14ac:dyDescent="0.25">
      <c r="B690" s="192" t="s">
        <v>27</v>
      </c>
      <c r="C690" s="184">
        <v>20</v>
      </c>
    </row>
    <row r="691" spans="2:3" x14ac:dyDescent="0.25">
      <c r="B691" s="192" t="s">
        <v>21</v>
      </c>
      <c r="C691" s="191">
        <v>341.76736</v>
      </c>
    </row>
    <row r="692" spans="2:3" x14ac:dyDescent="0.25">
      <c r="B692" s="193" t="s">
        <v>28</v>
      </c>
      <c r="C692" s="194">
        <v>-3267.904559999999</v>
      </c>
    </row>
    <row r="693" spans="2:3" x14ac:dyDescent="0.25">
      <c r="B693" s="193" t="s">
        <v>29</v>
      </c>
      <c r="C693" s="194">
        <v>3555.7269700000002</v>
      </c>
    </row>
    <row r="694" spans="2:3" x14ac:dyDescent="0.25">
      <c r="B694" s="193" t="s">
        <v>30</v>
      </c>
      <c r="C694" s="194">
        <v>287.82241000000113</v>
      </c>
    </row>
    <row r="695" spans="2:3" x14ac:dyDescent="0.25">
      <c r="B695" s="226" t="s">
        <v>2810</v>
      </c>
      <c r="C695" s="227"/>
    </row>
    <row r="696" spans="2:3" x14ac:dyDescent="0.25">
      <c r="B696" s="183" t="s">
        <v>0</v>
      </c>
      <c r="C696" s="184">
        <v>4125.32</v>
      </c>
    </row>
    <row r="697" spans="2:3" x14ac:dyDescent="0.25">
      <c r="B697" s="185" t="s">
        <v>2</v>
      </c>
      <c r="C697" s="184">
        <v>3920</v>
      </c>
    </row>
    <row r="698" spans="2:3" x14ac:dyDescent="0.25">
      <c r="B698" s="185" t="s">
        <v>3</v>
      </c>
      <c r="C698" s="184">
        <v>205.32000000000002</v>
      </c>
    </row>
    <row r="699" spans="2:3" x14ac:dyDescent="0.25">
      <c r="B699" s="186" t="s">
        <v>32</v>
      </c>
      <c r="C699" s="187">
        <v>778</v>
      </c>
    </row>
    <row r="700" spans="2:3" x14ac:dyDescent="0.25">
      <c r="B700" s="188" t="s">
        <v>33</v>
      </c>
      <c r="C700" s="189">
        <v>764</v>
      </c>
    </row>
    <row r="701" spans="2:3" x14ac:dyDescent="0.25">
      <c r="B701" s="188" t="s">
        <v>34</v>
      </c>
      <c r="C701" s="189">
        <v>14</v>
      </c>
    </row>
    <row r="702" spans="2:3" x14ac:dyDescent="0.25">
      <c r="B702" s="190" t="s">
        <v>10</v>
      </c>
      <c r="C702" s="191">
        <v>3410.8</v>
      </c>
    </row>
    <row r="703" spans="2:3" x14ac:dyDescent="0.25">
      <c r="B703" s="185" t="s">
        <v>11</v>
      </c>
      <c r="C703" s="184">
        <v>2299.1</v>
      </c>
    </row>
    <row r="704" spans="2:3" x14ac:dyDescent="0.25">
      <c r="B704" s="185" t="s">
        <v>12</v>
      </c>
      <c r="C704" s="184">
        <v>1039</v>
      </c>
    </row>
    <row r="705" spans="2:3" x14ac:dyDescent="0.25">
      <c r="B705" s="185" t="s">
        <v>15</v>
      </c>
      <c r="C705" s="184">
        <v>51.4</v>
      </c>
    </row>
    <row r="706" spans="2:3" x14ac:dyDescent="0.25">
      <c r="B706" s="185" t="s">
        <v>16</v>
      </c>
      <c r="C706" s="184">
        <v>21.3</v>
      </c>
    </row>
    <row r="707" spans="2:3" x14ac:dyDescent="0.25">
      <c r="B707" s="186" t="s">
        <v>24</v>
      </c>
      <c r="C707" s="184">
        <v>4125.32</v>
      </c>
    </row>
    <row r="708" spans="2:3" x14ac:dyDescent="0.25">
      <c r="B708" s="192" t="s">
        <v>0</v>
      </c>
      <c r="C708" s="184">
        <v>4125.32</v>
      </c>
    </row>
    <row r="709" spans="2:3" x14ac:dyDescent="0.25">
      <c r="B709" s="186" t="s">
        <v>26</v>
      </c>
      <c r="C709" s="184">
        <v>3410.8</v>
      </c>
    </row>
    <row r="710" spans="2:3" x14ac:dyDescent="0.25">
      <c r="B710" s="192" t="s">
        <v>10</v>
      </c>
      <c r="C710" s="184">
        <v>3410.8</v>
      </c>
    </row>
    <row r="711" spans="2:3" x14ac:dyDescent="0.25">
      <c r="B711" s="193" t="s">
        <v>28</v>
      </c>
      <c r="C711" s="194">
        <v>714.51999999999953</v>
      </c>
    </row>
    <row r="712" spans="2:3" x14ac:dyDescent="0.25">
      <c r="B712" s="193" t="s">
        <v>29</v>
      </c>
      <c r="C712" s="194">
        <v>5585.6</v>
      </c>
    </row>
    <row r="713" spans="2:3" x14ac:dyDescent="0.25">
      <c r="B713" s="193" t="s">
        <v>30</v>
      </c>
      <c r="C713" s="194">
        <v>6300.12</v>
      </c>
    </row>
    <row r="714" spans="2:3" x14ac:dyDescent="0.25">
      <c r="B714" s="226" t="s">
        <v>2811</v>
      </c>
      <c r="C714" s="227"/>
    </row>
    <row r="715" spans="2:3" x14ac:dyDescent="0.25">
      <c r="B715" s="183" t="s">
        <v>0</v>
      </c>
      <c r="C715" s="184">
        <v>153.29400000000001</v>
      </c>
    </row>
    <row r="716" spans="2:3" x14ac:dyDescent="0.25">
      <c r="B716" s="185" t="s">
        <v>3</v>
      </c>
      <c r="C716" s="184">
        <v>153.29400000000001</v>
      </c>
    </row>
    <row r="717" spans="2:3" x14ac:dyDescent="0.25">
      <c r="B717" s="186" t="s">
        <v>32</v>
      </c>
      <c r="C717" s="187">
        <v>34</v>
      </c>
    </row>
    <row r="718" spans="2:3" x14ac:dyDescent="0.25">
      <c r="B718" s="188" t="s">
        <v>33</v>
      </c>
      <c r="C718" s="189">
        <v>34</v>
      </c>
    </row>
    <row r="719" spans="2:3" x14ac:dyDescent="0.25">
      <c r="B719" s="190" t="s">
        <v>10</v>
      </c>
      <c r="C719" s="191">
        <v>156.03200000000001</v>
      </c>
    </row>
    <row r="720" spans="2:3" x14ac:dyDescent="0.25">
      <c r="B720" s="185" t="s">
        <v>11</v>
      </c>
      <c r="C720" s="184">
        <v>69.954999999999998</v>
      </c>
    </row>
    <row r="721" spans="2:3" x14ac:dyDescent="0.25">
      <c r="B721" s="185" t="s">
        <v>12</v>
      </c>
      <c r="C721" s="184">
        <v>56.831000000000003</v>
      </c>
    </row>
    <row r="722" spans="2:3" x14ac:dyDescent="0.25">
      <c r="B722" s="185" t="s">
        <v>16</v>
      </c>
      <c r="C722" s="184">
        <v>29.201000000000001</v>
      </c>
    </row>
    <row r="723" spans="2:3" x14ac:dyDescent="0.25">
      <c r="B723" s="186" t="s">
        <v>24</v>
      </c>
      <c r="C723" s="184">
        <v>153.29400000000001</v>
      </c>
    </row>
    <row r="724" spans="2:3" x14ac:dyDescent="0.25">
      <c r="B724" s="192" t="s">
        <v>0</v>
      </c>
      <c r="C724" s="184">
        <v>153.29400000000001</v>
      </c>
    </row>
    <row r="725" spans="2:3" x14ac:dyDescent="0.25">
      <c r="B725" s="186" t="s">
        <v>26</v>
      </c>
      <c r="C725" s="184">
        <v>156.03200000000001</v>
      </c>
    </row>
    <row r="726" spans="2:3" x14ac:dyDescent="0.25">
      <c r="B726" s="192" t="s">
        <v>10</v>
      </c>
      <c r="C726" s="184">
        <v>156.03200000000001</v>
      </c>
    </row>
    <row r="727" spans="2:3" x14ac:dyDescent="0.25">
      <c r="B727" s="193" t="s">
        <v>28</v>
      </c>
      <c r="C727" s="194">
        <v>-2.7379999999999995</v>
      </c>
    </row>
    <row r="728" spans="2:3" x14ac:dyDescent="0.25">
      <c r="B728" s="193" t="s">
        <v>29</v>
      </c>
      <c r="C728" s="194">
        <v>13.279</v>
      </c>
    </row>
    <row r="729" spans="2:3" x14ac:dyDescent="0.25">
      <c r="B729" s="193" t="s">
        <v>30</v>
      </c>
      <c r="C729" s="194">
        <v>10.541</v>
      </c>
    </row>
    <row r="730" spans="2:3" x14ac:dyDescent="0.25">
      <c r="B730" s="226" t="s">
        <v>2812</v>
      </c>
      <c r="C730" s="227"/>
    </row>
    <row r="731" spans="2:3" x14ac:dyDescent="0.25">
      <c r="B731" s="183" t="s">
        <v>0</v>
      </c>
      <c r="C731" s="184">
        <v>15.615730000000001</v>
      </c>
    </row>
    <row r="732" spans="2:3" x14ac:dyDescent="0.25">
      <c r="B732" s="185" t="s">
        <v>2</v>
      </c>
      <c r="C732" s="184">
        <v>13.42773</v>
      </c>
    </row>
    <row r="733" spans="2:3" x14ac:dyDescent="0.25">
      <c r="B733" s="185" t="s">
        <v>3</v>
      </c>
      <c r="C733" s="184">
        <v>2.1880000000000002</v>
      </c>
    </row>
    <row r="734" spans="2:3" x14ac:dyDescent="0.25">
      <c r="B734" s="186" t="s">
        <v>32</v>
      </c>
      <c r="C734" s="187">
        <v>24</v>
      </c>
    </row>
    <row r="735" spans="2:3" x14ac:dyDescent="0.25">
      <c r="B735" s="188" t="s">
        <v>33</v>
      </c>
      <c r="C735" s="189">
        <v>24</v>
      </c>
    </row>
    <row r="736" spans="2:3" x14ac:dyDescent="0.25">
      <c r="B736" s="190" t="s">
        <v>10</v>
      </c>
      <c r="C736" s="191">
        <v>15.528769999999998</v>
      </c>
    </row>
    <row r="737" spans="2:3" x14ac:dyDescent="0.25">
      <c r="B737" s="185" t="s">
        <v>11</v>
      </c>
      <c r="C737" s="184">
        <v>11.28069</v>
      </c>
    </row>
    <row r="738" spans="2:3" x14ac:dyDescent="0.25">
      <c r="B738" s="185" t="s">
        <v>12</v>
      </c>
      <c r="C738" s="184">
        <v>2.5493800000000002</v>
      </c>
    </row>
    <row r="739" spans="2:3" x14ac:dyDescent="0.25">
      <c r="B739" s="185" t="s">
        <v>16</v>
      </c>
      <c r="C739" s="184">
        <v>1.69</v>
      </c>
    </row>
    <row r="740" spans="2:3" x14ac:dyDescent="0.25">
      <c r="B740" s="186" t="s">
        <v>24</v>
      </c>
      <c r="C740" s="184">
        <v>15.615730000000001</v>
      </c>
    </row>
    <row r="741" spans="2:3" x14ac:dyDescent="0.25">
      <c r="B741" s="192" t="s">
        <v>0</v>
      </c>
      <c r="C741" s="184">
        <v>15.615730000000001</v>
      </c>
    </row>
    <row r="742" spans="2:3" x14ac:dyDescent="0.25">
      <c r="B742" s="186" t="s">
        <v>26</v>
      </c>
      <c r="C742" s="184">
        <v>15.528769999999998</v>
      </c>
    </row>
    <row r="743" spans="2:3" x14ac:dyDescent="0.25">
      <c r="B743" s="192" t="s">
        <v>10</v>
      </c>
      <c r="C743" s="184">
        <v>15.528769999999998</v>
      </c>
    </row>
    <row r="744" spans="2:3" x14ac:dyDescent="0.25">
      <c r="B744" s="193" t="s">
        <v>28</v>
      </c>
      <c r="C744" s="194">
        <v>8.6960000000003035E-2</v>
      </c>
    </row>
    <row r="745" spans="2:3" x14ac:dyDescent="0.25">
      <c r="B745" s="193" t="s">
        <v>29</v>
      </c>
      <c r="C745" s="194">
        <v>0.50061999999999995</v>
      </c>
    </row>
    <row r="746" spans="2:3" x14ac:dyDescent="0.25">
      <c r="B746" s="193" t="s">
        <v>30</v>
      </c>
      <c r="C746" s="194">
        <v>0.58758000000000299</v>
      </c>
    </row>
    <row r="747" spans="2:3" x14ac:dyDescent="0.25">
      <c r="B747" s="226" t="s">
        <v>2813</v>
      </c>
      <c r="C747" s="227"/>
    </row>
    <row r="748" spans="2:3" x14ac:dyDescent="0.25">
      <c r="B748" s="183" t="s">
        <v>0</v>
      </c>
      <c r="C748" s="184">
        <v>9.1597300000000015</v>
      </c>
    </row>
    <row r="749" spans="2:3" x14ac:dyDescent="0.25">
      <c r="B749" s="185" t="s">
        <v>3</v>
      </c>
      <c r="C749" s="184">
        <v>9.1597300000000015</v>
      </c>
    </row>
    <row r="750" spans="2:3" x14ac:dyDescent="0.25">
      <c r="B750" s="186" t="s">
        <v>32</v>
      </c>
      <c r="C750" s="187">
        <v>13</v>
      </c>
    </row>
    <row r="751" spans="2:3" x14ac:dyDescent="0.25">
      <c r="B751" s="188" t="s">
        <v>33</v>
      </c>
      <c r="C751" s="189">
        <v>13</v>
      </c>
    </row>
    <row r="752" spans="2:3" x14ac:dyDescent="0.25">
      <c r="B752" s="190" t="s">
        <v>10</v>
      </c>
      <c r="C752" s="191">
        <v>8.6988099999999999</v>
      </c>
    </row>
    <row r="753" spans="2:3" x14ac:dyDescent="0.25">
      <c r="B753" s="185" t="s">
        <v>11</v>
      </c>
      <c r="C753" s="184">
        <v>7.4537000000000004</v>
      </c>
    </row>
    <row r="754" spans="2:3" x14ac:dyDescent="0.25">
      <c r="B754" s="185" t="s">
        <v>12</v>
      </c>
      <c r="C754" s="184">
        <v>1.2316100000000001</v>
      </c>
    </row>
    <row r="755" spans="2:3" x14ac:dyDescent="0.25">
      <c r="B755" s="186" t="s">
        <v>24</v>
      </c>
      <c r="C755" s="184">
        <v>9.1597300000000015</v>
      </c>
    </row>
    <row r="756" spans="2:3" x14ac:dyDescent="0.25">
      <c r="B756" s="192" t="s">
        <v>0</v>
      </c>
      <c r="C756" s="184">
        <v>9.1597300000000015</v>
      </c>
    </row>
    <row r="757" spans="2:3" x14ac:dyDescent="0.25">
      <c r="B757" s="186" t="s">
        <v>26</v>
      </c>
      <c r="C757" s="184">
        <v>8.6988099999999999</v>
      </c>
    </row>
    <row r="758" spans="2:3" x14ac:dyDescent="0.25">
      <c r="B758" s="192" t="s">
        <v>10</v>
      </c>
      <c r="C758" s="184">
        <v>8.6988099999999999</v>
      </c>
    </row>
    <row r="759" spans="2:3" x14ac:dyDescent="0.25">
      <c r="B759" s="193" t="s">
        <v>28</v>
      </c>
      <c r="C759" s="194">
        <v>0.46092000000000155</v>
      </c>
    </row>
    <row r="760" spans="2:3" x14ac:dyDescent="0.25">
      <c r="B760" s="193" t="s">
        <v>29</v>
      </c>
      <c r="C760" s="194">
        <v>0.12825</v>
      </c>
    </row>
    <row r="761" spans="2:3" x14ac:dyDescent="0.25">
      <c r="B761" s="193" t="s">
        <v>30</v>
      </c>
      <c r="C761" s="194">
        <v>0.58917000000000153</v>
      </c>
    </row>
    <row r="762" spans="2:3" x14ac:dyDescent="0.25">
      <c r="B762" s="226" t="s">
        <v>2814</v>
      </c>
      <c r="C762" s="227"/>
    </row>
    <row r="763" spans="2:3" x14ac:dyDescent="0.25">
      <c r="B763" s="183" t="s">
        <v>0</v>
      </c>
      <c r="C763" s="184">
        <v>105.26121000000001</v>
      </c>
    </row>
    <row r="764" spans="2:3" x14ac:dyDescent="0.25">
      <c r="B764" s="185" t="s">
        <v>3</v>
      </c>
      <c r="C764" s="184">
        <v>105.26121000000001</v>
      </c>
    </row>
    <row r="765" spans="2:3" x14ac:dyDescent="0.25">
      <c r="B765" s="190" t="s">
        <v>10</v>
      </c>
      <c r="C765" s="191">
        <v>98.852490000000003</v>
      </c>
    </row>
    <row r="766" spans="2:3" x14ac:dyDescent="0.25">
      <c r="B766" s="185" t="s">
        <v>12</v>
      </c>
      <c r="C766" s="184">
        <v>72.552490000000006</v>
      </c>
    </row>
    <row r="767" spans="2:3" x14ac:dyDescent="0.25">
      <c r="B767" s="185" t="s">
        <v>16</v>
      </c>
      <c r="C767" s="184">
        <v>26.3</v>
      </c>
    </row>
    <row r="768" spans="2:3" x14ac:dyDescent="0.25">
      <c r="B768" s="190" t="s">
        <v>18</v>
      </c>
      <c r="C768" s="184">
        <v>0.1</v>
      </c>
    </row>
    <row r="769" spans="2:3" x14ac:dyDescent="0.25">
      <c r="B769" s="186" t="s">
        <v>24</v>
      </c>
      <c r="C769" s="184">
        <v>105.26121000000001</v>
      </c>
    </row>
    <row r="770" spans="2:3" x14ac:dyDescent="0.25">
      <c r="B770" s="192" t="s">
        <v>0</v>
      </c>
      <c r="C770" s="184">
        <v>105.26121000000001</v>
      </c>
    </row>
    <row r="771" spans="2:3" x14ac:dyDescent="0.25">
      <c r="B771" s="186" t="s">
        <v>26</v>
      </c>
      <c r="C771" s="184">
        <v>98.952489999999997</v>
      </c>
    </row>
    <row r="772" spans="2:3" x14ac:dyDescent="0.25">
      <c r="B772" s="192" t="s">
        <v>10</v>
      </c>
      <c r="C772" s="184">
        <v>98.852490000000003</v>
      </c>
    </row>
    <row r="773" spans="2:3" x14ac:dyDescent="0.25">
      <c r="B773" s="192" t="s">
        <v>27</v>
      </c>
      <c r="C773" s="184">
        <v>0.1</v>
      </c>
    </row>
    <row r="774" spans="2:3" x14ac:dyDescent="0.25">
      <c r="B774" s="193" t="s">
        <v>28</v>
      </c>
      <c r="C774" s="194">
        <v>6.3087200000000081</v>
      </c>
    </row>
    <row r="775" spans="2:3" x14ac:dyDescent="0.25">
      <c r="B775" s="193" t="s">
        <v>29</v>
      </c>
      <c r="C775" s="194">
        <v>6.61043</v>
      </c>
    </row>
    <row r="776" spans="2:3" x14ac:dyDescent="0.25">
      <c r="B776" s="193" t="s">
        <v>30</v>
      </c>
      <c r="C776" s="194">
        <v>12.919150000000009</v>
      </c>
    </row>
    <row r="777" spans="2:3" x14ac:dyDescent="0.25">
      <c r="B777" s="226" t="s">
        <v>2815</v>
      </c>
      <c r="C777" s="227"/>
    </row>
    <row r="778" spans="2:3" x14ac:dyDescent="0.25">
      <c r="B778" s="183" t="s">
        <v>0</v>
      </c>
      <c r="C778" s="184">
        <v>33.700429999999997</v>
      </c>
    </row>
    <row r="779" spans="2:3" x14ac:dyDescent="0.25">
      <c r="B779" s="185" t="s">
        <v>3</v>
      </c>
      <c r="C779" s="184">
        <v>33.700429999999997</v>
      </c>
    </row>
    <row r="780" spans="2:3" x14ac:dyDescent="0.25">
      <c r="B780" s="186" t="s">
        <v>32</v>
      </c>
      <c r="C780" s="187">
        <v>4</v>
      </c>
    </row>
    <row r="781" spans="2:3" x14ac:dyDescent="0.25">
      <c r="B781" s="188" t="s">
        <v>33</v>
      </c>
      <c r="C781" s="189">
        <v>4</v>
      </c>
    </row>
    <row r="782" spans="2:3" x14ac:dyDescent="0.25">
      <c r="B782" s="190" t="s">
        <v>10</v>
      </c>
      <c r="C782" s="191">
        <v>31.637180000000001</v>
      </c>
    </row>
    <row r="783" spans="2:3" x14ac:dyDescent="0.25">
      <c r="B783" s="185" t="s">
        <v>11</v>
      </c>
      <c r="C783" s="184">
        <v>17.552479999999999</v>
      </c>
    </row>
    <row r="784" spans="2:3" x14ac:dyDescent="0.25">
      <c r="B784" s="185" t="s">
        <v>12</v>
      </c>
      <c r="C784" s="184">
        <v>4.0999999999999996</v>
      </c>
    </row>
    <row r="785" spans="2:3" x14ac:dyDescent="0.25">
      <c r="B785" s="185" t="s">
        <v>15</v>
      </c>
      <c r="C785" s="184">
        <v>0.55879999999999996</v>
      </c>
    </row>
    <row r="786" spans="2:3" x14ac:dyDescent="0.25">
      <c r="B786" s="185" t="s">
        <v>16</v>
      </c>
      <c r="C786" s="184">
        <v>9.4259000000000004</v>
      </c>
    </row>
    <row r="787" spans="2:3" x14ac:dyDescent="0.25">
      <c r="B787" s="186" t="s">
        <v>24</v>
      </c>
      <c r="C787" s="184">
        <v>33.700429999999997</v>
      </c>
    </row>
    <row r="788" spans="2:3" x14ac:dyDescent="0.25">
      <c r="B788" s="192" t="s">
        <v>0</v>
      </c>
      <c r="C788" s="184">
        <v>33.700429999999997</v>
      </c>
    </row>
    <row r="789" spans="2:3" x14ac:dyDescent="0.25">
      <c r="B789" s="186" t="s">
        <v>26</v>
      </c>
      <c r="C789" s="184">
        <v>31.637180000000001</v>
      </c>
    </row>
    <row r="790" spans="2:3" x14ac:dyDescent="0.25">
      <c r="B790" s="192" t="s">
        <v>10</v>
      </c>
      <c r="C790" s="184">
        <v>31.637180000000001</v>
      </c>
    </row>
    <row r="791" spans="2:3" x14ac:dyDescent="0.25">
      <c r="B791" s="193" t="s">
        <v>28</v>
      </c>
      <c r="C791" s="194">
        <v>2.0632499999999965</v>
      </c>
    </row>
    <row r="792" spans="2:3" x14ac:dyDescent="0.25">
      <c r="B792" s="193" t="s">
        <v>29</v>
      </c>
      <c r="C792" s="194">
        <v>315.54557999999997</v>
      </c>
    </row>
    <row r="793" spans="2:3" x14ac:dyDescent="0.25">
      <c r="B793" s="193" t="s">
        <v>30</v>
      </c>
      <c r="C793" s="194">
        <v>317.60882999999995</v>
      </c>
    </row>
    <row r="794" spans="2:3" x14ac:dyDescent="0.25">
      <c r="B794" s="226" t="s">
        <v>2816</v>
      </c>
      <c r="C794" s="227"/>
    </row>
    <row r="795" spans="2:3" x14ac:dyDescent="0.25">
      <c r="B795" s="183" t="s">
        <v>0</v>
      </c>
      <c r="C795" s="184">
        <v>13310.98</v>
      </c>
    </row>
    <row r="796" spans="2:3" x14ac:dyDescent="0.25">
      <c r="B796" s="185" t="s">
        <v>3</v>
      </c>
      <c r="C796" s="184">
        <v>13310.98</v>
      </c>
    </row>
    <row r="797" spans="2:3" x14ac:dyDescent="0.25">
      <c r="B797" s="183" t="s">
        <v>7</v>
      </c>
      <c r="C797" s="184">
        <v>2793.99</v>
      </c>
    </row>
    <row r="798" spans="2:3" x14ac:dyDescent="0.25">
      <c r="B798" s="190" t="s">
        <v>10</v>
      </c>
      <c r="C798" s="191">
        <v>2081.67</v>
      </c>
    </row>
    <row r="799" spans="2:3" x14ac:dyDescent="0.25">
      <c r="B799" s="185" t="s">
        <v>11</v>
      </c>
      <c r="C799" s="184">
        <v>2081.67</v>
      </c>
    </row>
    <row r="800" spans="2:3" x14ac:dyDescent="0.25">
      <c r="B800" s="190" t="s">
        <v>21</v>
      </c>
      <c r="C800" s="184">
        <v>14118.35</v>
      </c>
    </row>
    <row r="801" spans="2:3" x14ac:dyDescent="0.25">
      <c r="B801" s="186" t="s">
        <v>24</v>
      </c>
      <c r="C801" s="184">
        <v>16104.97</v>
      </c>
    </row>
    <row r="802" spans="2:3" x14ac:dyDescent="0.25">
      <c r="B802" s="192" t="s">
        <v>0</v>
      </c>
      <c r="C802" s="184">
        <v>13310.98</v>
      </c>
    </row>
    <row r="803" spans="2:3" x14ac:dyDescent="0.25">
      <c r="B803" s="192" t="s">
        <v>7</v>
      </c>
      <c r="C803" s="184">
        <v>2793.99</v>
      </c>
    </row>
    <row r="804" spans="2:3" x14ac:dyDescent="0.25">
      <c r="B804" s="186" t="s">
        <v>26</v>
      </c>
      <c r="C804" s="184">
        <v>16200.02</v>
      </c>
    </row>
    <row r="805" spans="2:3" x14ac:dyDescent="0.25">
      <c r="B805" s="192" t="s">
        <v>10</v>
      </c>
      <c r="C805" s="184">
        <v>2081.67</v>
      </c>
    </row>
    <row r="806" spans="2:3" x14ac:dyDescent="0.25">
      <c r="B806" s="192" t="s">
        <v>21</v>
      </c>
      <c r="C806" s="191">
        <v>14118.35</v>
      </c>
    </row>
    <row r="807" spans="2:3" x14ac:dyDescent="0.25">
      <c r="B807" s="193" t="s">
        <v>28</v>
      </c>
      <c r="C807" s="194">
        <v>-95.050000000001091</v>
      </c>
    </row>
    <row r="808" spans="2:3" x14ac:dyDescent="0.25">
      <c r="B808" s="193" t="s">
        <v>29</v>
      </c>
      <c r="C808" s="194">
        <v>113.17</v>
      </c>
    </row>
    <row r="809" spans="2:3" x14ac:dyDescent="0.25">
      <c r="B809" s="193" t="s">
        <v>30</v>
      </c>
      <c r="C809" s="194">
        <v>18.11999999999891</v>
      </c>
    </row>
    <row r="810" spans="2:3" x14ac:dyDescent="0.25">
      <c r="B810" s="226" t="s">
        <v>2817</v>
      </c>
      <c r="C810" s="227"/>
    </row>
    <row r="811" spans="2:3" x14ac:dyDescent="0.25">
      <c r="B811" s="183" t="s">
        <v>0</v>
      </c>
      <c r="C811" s="184">
        <v>510</v>
      </c>
    </row>
    <row r="812" spans="2:3" x14ac:dyDescent="0.25">
      <c r="B812" s="185" t="s">
        <v>3</v>
      </c>
      <c r="C812" s="184">
        <v>510</v>
      </c>
    </row>
    <row r="813" spans="2:3" x14ac:dyDescent="0.25">
      <c r="B813" s="183" t="s">
        <v>5</v>
      </c>
      <c r="C813" s="184">
        <v>9</v>
      </c>
    </row>
    <row r="814" spans="2:3" x14ac:dyDescent="0.25">
      <c r="B814" s="190" t="s">
        <v>10</v>
      </c>
      <c r="C814" s="191">
        <v>433</v>
      </c>
    </row>
    <row r="815" spans="2:3" x14ac:dyDescent="0.25">
      <c r="B815" s="185" t="s">
        <v>11</v>
      </c>
      <c r="C815" s="184">
        <v>318</v>
      </c>
    </row>
    <row r="816" spans="2:3" x14ac:dyDescent="0.25">
      <c r="B816" s="185" t="s">
        <v>12</v>
      </c>
      <c r="C816" s="184">
        <v>63</v>
      </c>
    </row>
    <row r="817" spans="2:3" x14ac:dyDescent="0.25">
      <c r="B817" s="185" t="s">
        <v>15</v>
      </c>
      <c r="C817" s="184">
        <v>5</v>
      </c>
    </row>
    <row r="818" spans="2:3" x14ac:dyDescent="0.25">
      <c r="B818" s="185" t="s">
        <v>16</v>
      </c>
      <c r="C818" s="184">
        <v>47</v>
      </c>
    </row>
    <row r="819" spans="2:3" x14ac:dyDescent="0.25">
      <c r="B819" s="186" t="s">
        <v>24</v>
      </c>
      <c r="C819" s="184">
        <v>519</v>
      </c>
    </row>
    <row r="820" spans="2:3" x14ac:dyDescent="0.25">
      <c r="B820" s="192" t="s">
        <v>0</v>
      </c>
      <c r="C820" s="184">
        <v>510</v>
      </c>
    </row>
    <row r="821" spans="2:3" x14ac:dyDescent="0.25">
      <c r="B821" s="192" t="s">
        <v>25</v>
      </c>
      <c r="C821" s="184">
        <v>9</v>
      </c>
    </row>
    <row r="822" spans="2:3" x14ac:dyDescent="0.25">
      <c r="B822" s="186" t="s">
        <v>26</v>
      </c>
      <c r="C822" s="184">
        <v>433</v>
      </c>
    </row>
    <row r="823" spans="2:3" x14ac:dyDescent="0.25">
      <c r="B823" s="192" t="s">
        <v>10</v>
      </c>
      <c r="C823" s="184">
        <v>433</v>
      </c>
    </row>
    <row r="824" spans="2:3" x14ac:dyDescent="0.25">
      <c r="B824" s="193" t="s">
        <v>28</v>
      </c>
      <c r="C824" s="194">
        <v>86</v>
      </c>
    </row>
    <row r="825" spans="2:3" x14ac:dyDescent="0.25">
      <c r="B825" s="193" t="s">
        <v>29</v>
      </c>
      <c r="C825" s="194">
        <v>212</v>
      </c>
    </row>
    <row r="826" spans="2:3" x14ac:dyDescent="0.25">
      <c r="B826" s="193" t="s">
        <v>30</v>
      </c>
      <c r="C826" s="194">
        <v>298</v>
      </c>
    </row>
    <row r="827" spans="2:3" x14ac:dyDescent="0.25">
      <c r="B827" s="226" t="s">
        <v>2818</v>
      </c>
      <c r="C827" s="227"/>
    </row>
    <row r="828" spans="2:3" x14ac:dyDescent="0.25">
      <c r="B828" s="183" t="s">
        <v>0</v>
      </c>
      <c r="C828" s="184">
        <v>3.93</v>
      </c>
    </row>
    <row r="829" spans="2:3" x14ac:dyDescent="0.25">
      <c r="B829" s="185" t="s">
        <v>3</v>
      </c>
      <c r="C829" s="184">
        <v>3.93</v>
      </c>
    </row>
    <row r="830" spans="2:3" x14ac:dyDescent="0.25">
      <c r="B830" s="186" t="s">
        <v>32</v>
      </c>
      <c r="C830" s="187">
        <v>3</v>
      </c>
    </row>
    <row r="831" spans="2:3" x14ac:dyDescent="0.25">
      <c r="B831" s="188" t="s">
        <v>33</v>
      </c>
      <c r="C831" s="189">
        <v>3</v>
      </c>
    </row>
    <row r="832" spans="2:3" x14ac:dyDescent="0.25">
      <c r="B832" s="190" t="s">
        <v>10</v>
      </c>
      <c r="C832" s="191">
        <v>2.9429999999999996</v>
      </c>
    </row>
    <row r="833" spans="2:3" x14ac:dyDescent="0.25">
      <c r="B833" s="185" t="s">
        <v>11</v>
      </c>
      <c r="C833" s="184">
        <v>2.9249999999999998</v>
      </c>
    </row>
    <row r="834" spans="2:3" x14ac:dyDescent="0.25">
      <c r="B834" s="190" t="s">
        <v>21</v>
      </c>
      <c r="C834" s="184">
        <v>0.7</v>
      </c>
    </row>
    <row r="835" spans="2:3" x14ac:dyDescent="0.25">
      <c r="B835" s="186" t="s">
        <v>24</v>
      </c>
      <c r="C835" s="184">
        <v>3.93</v>
      </c>
    </row>
    <row r="836" spans="2:3" x14ac:dyDescent="0.25">
      <c r="B836" s="192" t="s">
        <v>0</v>
      </c>
      <c r="C836" s="184">
        <v>3.93</v>
      </c>
    </row>
    <row r="837" spans="2:3" x14ac:dyDescent="0.25">
      <c r="B837" s="186" t="s">
        <v>26</v>
      </c>
      <c r="C837" s="184">
        <v>3.6429999999999998</v>
      </c>
    </row>
    <row r="838" spans="2:3" x14ac:dyDescent="0.25">
      <c r="B838" s="192" t="s">
        <v>10</v>
      </c>
      <c r="C838" s="184">
        <v>2.9429999999999996</v>
      </c>
    </row>
    <row r="839" spans="2:3" x14ac:dyDescent="0.25">
      <c r="B839" s="192" t="s">
        <v>21</v>
      </c>
      <c r="C839" s="191">
        <v>0.7</v>
      </c>
    </row>
    <row r="840" spans="2:3" x14ac:dyDescent="0.25">
      <c r="B840" s="193" t="s">
        <v>28</v>
      </c>
      <c r="C840" s="194">
        <v>0.28700000000000037</v>
      </c>
    </row>
    <row r="841" spans="2:3" x14ac:dyDescent="0.25">
      <c r="B841" s="193" t="s">
        <v>30</v>
      </c>
      <c r="C841" s="194">
        <v>0.29400000000000037</v>
      </c>
    </row>
    <row r="842" spans="2:3" x14ac:dyDescent="0.25">
      <c r="B842" s="226" t="s">
        <v>2819</v>
      </c>
      <c r="C842" s="227"/>
    </row>
    <row r="843" spans="2:3" x14ac:dyDescent="0.25">
      <c r="B843" s="183" t="s">
        <v>0</v>
      </c>
      <c r="C843" s="184">
        <v>1115.3</v>
      </c>
    </row>
    <row r="844" spans="2:3" x14ac:dyDescent="0.25">
      <c r="B844" s="185" t="s">
        <v>3</v>
      </c>
      <c r="C844" s="184">
        <v>1115.3</v>
      </c>
    </row>
    <row r="845" spans="2:3" x14ac:dyDescent="0.25">
      <c r="B845" s="186" t="s">
        <v>32</v>
      </c>
      <c r="C845" s="187">
        <v>206</v>
      </c>
    </row>
    <row r="846" spans="2:3" x14ac:dyDescent="0.25">
      <c r="B846" s="188" t="s">
        <v>33</v>
      </c>
      <c r="C846" s="189">
        <v>206</v>
      </c>
    </row>
    <row r="847" spans="2:3" x14ac:dyDescent="0.25">
      <c r="B847" s="190" t="s">
        <v>10</v>
      </c>
      <c r="C847" s="191">
        <v>1062.8000000000002</v>
      </c>
    </row>
    <row r="848" spans="2:3" x14ac:dyDescent="0.25">
      <c r="B848" s="185" t="s">
        <v>11</v>
      </c>
      <c r="C848" s="184">
        <v>459.3</v>
      </c>
    </row>
    <row r="849" spans="2:3" x14ac:dyDescent="0.25">
      <c r="B849" s="185" t="s">
        <v>12</v>
      </c>
      <c r="C849" s="184">
        <v>369.6</v>
      </c>
    </row>
    <row r="850" spans="2:3" x14ac:dyDescent="0.25">
      <c r="B850" s="185" t="s">
        <v>16</v>
      </c>
      <c r="C850" s="184">
        <v>233.9</v>
      </c>
    </row>
    <row r="851" spans="2:3" x14ac:dyDescent="0.25">
      <c r="B851" s="186" t="s">
        <v>24</v>
      </c>
      <c r="C851" s="184">
        <v>1115.3</v>
      </c>
    </row>
    <row r="852" spans="2:3" x14ac:dyDescent="0.25">
      <c r="B852" s="192" t="s">
        <v>0</v>
      </c>
      <c r="C852" s="184">
        <v>1115.3</v>
      </c>
    </row>
    <row r="853" spans="2:3" x14ac:dyDescent="0.25">
      <c r="B853" s="186" t="s">
        <v>26</v>
      </c>
      <c r="C853" s="184">
        <v>1062.8000000000002</v>
      </c>
    </row>
    <row r="854" spans="2:3" x14ac:dyDescent="0.25">
      <c r="B854" s="192" t="s">
        <v>10</v>
      </c>
      <c r="C854" s="184">
        <v>1062.8000000000002</v>
      </c>
    </row>
    <row r="855" spans="2:3" x14ac:dyDescent="0.25">
      <c r="B855" s="193" t="s">
        <v>28</v>
      </c>
      <c r="C855" s="194">
        <v>52.499999999999773</v>
      </c>
    </row>
    <row r="856" spans="2:3" x14ac:dyDescent="0.25">
      <c r="B856" s="193" t="s">
        <v>29</v>
      </c>
      <c r="C856" s="194">
        <v>297.8</v>
      </c>
    </row>
    <row r="857" spans="2:3" x14ac:dyDescent="0.25">
      <c r="B857" s="193" t="s">
        <v>30</v>
      </c>
      <c r="C857" s="194">
        <v>350.29999999999978</v>
      </c>
    </row>
    <row r="858" spans="2:3" x14ac:dyDescent="0.25">
      <c r="B858" s="226" t="s">
        <v>2820</v>
      </c>
      <c r="C858" s="227"/>
    </row>
    <row r="859" spans="2:3" x14ac:dyDescent="0.25">
      <c r="B859" s="183" t="s">
        <v>0</v>
      </c>
      <c r="C859" s="184">
        <v>370.75</v>
      </c>
    </row>
    <row r="860" spans="2:3" x14ac:dyDescent="0.25">
      <c r="B860" s="185" t="s">
        <v>3</v>
      </c>
      <c r="C860" s="184">
        <v>370.75</v>
      </c>
    </row>
    <row r="861" spans="2:3" x14ac:dyDescent="0.25">
      <c r="B861" s="186" t="s">
        <v>32</v>
      </c>
      <c r="C861" s="187">
        <v>98</v>
      </c>
    </row>
    <row r="862" spans="2:3" x14ac:dyDescent="0.25">
      <c r="B862" s="188" t="s">
        <v>33</v>
      </c>
      <c r="C862" s="189">
        <v>98</v>
      </c>
    </row>
    <row r="863" spans="2:3" x14ac:dyDescent="0.25">
      <c r="B863" s="190" t="s">
        <v>10</v>
      </c>
      <c r="C863" s="191">
        <v>326.70999999999998</v>
      </c>
    </row>
    <row r="864" spans="2:3" x14ac:dyDescent="0.25">
      <c r="B864" s="185" t="s">
        <v>11</v>
      </c>
      <c r="C864" s="184">
        <v>275.56</v>
      </c>
    </row>
    <row r="865" spans="2:3" x14ac:dyDescent="0.25">
      <c r="B865" s="185" t="s">
        <v>16</v>
      </c>
      <c r="C865" s="184">
        <v>51.15</v>
      </c>
    </row>
    <row r="866" spans="2:3" x14ac:dyDescent="0.25">
      <c r="B866" s="186" t="s">
        <v>24</v>
      </c>
      <c r="C866" s="184">
        <v>370.75</v>
      </c>
    </row>
    <row r="867" spans="2:3" x14ac:dyDescent="0.25">
      <c r="B867" s="192" t="s">
        <v>0</v>
      </c>
      <c r="C867" s="184">
        <v>370.75</v>
      </c>
    </row>
    <row r="868" spans="2:3" x14ac:dyDescent="0.25">
      <c r="B868" s="186" t="s">
        <v>26</v>
      </c>
      <c r="C868" s="184">
        <v>326.70999999999998</v>
      </c>
    </row>
    <row r="869" spans="2:3" x14ac:dyDescent="0.25">
      <c r="B869" s="192" t="s">
        <v>10</v>
      </c>
      <c r="C869" s="184">
        <v>326.70999999999998</v>
      </c>
    </row>
    <row r="870" spans="2:3" x14ac:dyDescent="0.25">
      <c r="B870" s="193" t="s">
        <v>28</v>
      </c>
      <c r="C870" s="194">
        <v>44.04000000000002</v>
      </c>
    </row>
    <row r="871" spans="2:3" x14ac:dyDescent="0.25">
      <c r="B871" s="193" t="s">
        <v>29</v>
      </c>
      <c r="C871" s="194">
        <v>1003.6</v>
      </c>
    </row>
    <row r="872" spans="2:3" x14ac:dyDescent="0.25">
      <c r="B872" s="193" t="s">
        <v>30</v>
      </c>
      <c r="C872" s="194">
        <v>1047.6400000000001</v>
      </c>
    </row>
    <row r="873" spans="2:3" x14ac:dyDescent="0.25">
      <c r="B873" s="226" t="s">
        <v>2821</v>
      </c>
      <c r="C873" s="227"/>
    </row>
    <row r="874" spans="2:3" x14ac:dyDescent="0.25">
      <c r="B874" s="183" t="s">
        <v>0</v>
      </c>
      <c r="C874" s="184">
        <v>70.304999999999993</v>
      </c>
    </row>
    <row r="875" spans="2:3" x14ac:dyDescent="0.25">
      <c r="B875" s="185" t="s">
        <v>3</v>
      </c>
      <c r="C875" s="184">
        <v>70.304999999999993</v>
      </c>
    </row>
    <row r="876" spans="2:3" x14ac:dyDescent="0.25">
      <c r="B876" s="186" t="s">
        <v>32</v>
      </c>
      <c r="C876" s="187">
        <v>20</v>
      </c>
    </row>
    <row r="877" spans="2:3" x14ac:dyDescent="0.25">
      <c r="B877" s="188" t="s">
        <v>33</v>
      </c>
      <c r="C877" s="189">
        <v>17</v>
      </c>
    </row>
    <row r="878" spans="2:3" x14ac:dyDescent="0.25">
      <c r="B878" s="188" t="s">
        <v>34</v>
      </c>
      <c r="C878" s="189">
        <v>3</v>
      </c>
    </row>
    <row r="879" spans="2:3" x14ac:dyDescent="0.25">
      <c r="B879" s="190" t="s">
        <v>10</v>
      </c>
      <c r="C879" s="191">
        <v>180.69400000000005</v>
      </c>
    </row>
    <row r="880" spans="2:3" x14ac:dyDescent="0.25">
      <c r="B880" s="185" t="s">
        <v>11</v>
      </c>
      <c r="C880" s="184">
        <v>72.503</v>
      </c>
    </row>
    <row r="881" spans="2:3" x14ac:dyDescent="0.25">
      <c r="B881" s="185" t="s">
        <v>12</v>
      </c>
      <c r="C881" s="184">
        <v>72.876000000000005</v>
      </c>
    </row>
    <row r="882" spans="2:3" x14ac:dyDescent="0.25">
      <c r="B882" s="185" t="s">
        <v>15</v>
      </c>
      <c r="C882" s="184">
        <v>2.3650000000000002</v>
      </c>
    </row>
    <row r="883" spans="2:3" x14ac:dyDescent="0.25">
      <c r="B883" s="185" t="s">
        <v>16</v>
      </c>
      <c r="C883" s="184">
        <v>32.950000000000003</v>
      </c>
    </row>
    <row r="884" spans="2:3" x14ac:dyDescent="0.25">
      <c r="B884" s="186" t="s">
        <v>24</v>
      </c>
      <c r="C884" s="184">
        <v>70.304999999999993</v>
      </c>
    </row>
    <row r="885" spans="2:3" x14ac:dyDescent="0.25">
      <c r="B885" s="192" t="s">
        <v>0</v>
      </c>
      <c r="C885" s="184">
        <v>70.304999999999993</v>
      </c>
    </row>
    <row r="886" spans="2:3" x14ac:dyDescent="0.25">
      <c r="B886" s="186" t="s">
        <v>26</v>
      </c>
      <c r="C886" s="184">
        <v>180.69400000000005</v>
      </c>
    </row>
    <row r="887" spans="2:3" x14ac:dyDescent="0.25">
      <c r="B887" s="192" t="s">
        <v>10</v>
      </c>
      <c r="C887" s="184">
        <v>180.69400000000005</v>
      </c>
    </row>
    <row r="888" spans="2:3" x14ac:dyDescent="0.25">
      <c r="B888" s="193" t="s">
        <v>28</v>
      </c>
      <c r="C888" s="194">
        <v>-110.38900000000005</v>
      </c>
    </row>
    <row r="889" spans="2:3" x14ac:dyDescent="0.25">
      <c r="B889" s="193" t="s">
        <v>29</v>
      </c>
      <c r="C889" s="194">
        <v>164.279</v>
      </c>
    </row>
    <row r="890" spans="2:3" x14ac:dyDescent="0.25">
      <c r="B890" s="193" t="s">
        <v>30</v>
      </c>
      <c r="C890" s="194">
        <v>53.889999999999944</v>
      </c>
    </row>
    <row r="891" spans="2:3" x14ac:dyDescent="0.25">
      <c r="B891" s="226" t="s">
        <v>2822</v>
      </c>
      <c r="C891" s="227"/>
    </row>
    <row r="892" spans="2:3" x14ac:dyDescent="0.25">
      <c r="B892" s="183" t="s">
        <v>0</v>
      </c>
      <c r="C892" s="184">
        <v>1385</v>
      </c>
    </row>
    <row r="893" spans="2:3" x14ac:dyDescent="0.25">
      <c r="B893" s="185" t="s">
        <v>3</v>
      </c>
      <c r="C893" s="184">
        <v>1385</v>
      </c>
    </row>
    <row r="894" spans="2:3" x14ac:dyDescent="0.25">
      <c r="B894" s="190" t="s">
        <v>10</v>
      </c>
      <c r="C894" s="191">
        <v>1462</v>
      </c>
    </row>
    <row r="895" spans="2:3" x14ac:dyDescent="0.25">
      <c r="B895" s="185" t="s">
        <v>11</v>
      </c>
      <c r="C895" s="184">
        <v>718</v>
      </c>
    </row>
    <row r="896" spans="2:3" x14ac:dyDescent="0.25">
      <c r="B896" s="185" t="s">
        <v>12</v>
      </c>
      <c r="C896" s="184">
        <v>7</v>
      </c>
    </row>
    <row r="897" spans="2:3" x14ac:dyDescent="0.25">
      <c r="B897" s="185" t="s">
        <v>16</v>
      </c>
      <c r="C897" s="184">
        <v>737</v>
      </c>
    </row>
    <row r="898" spans="2:3" x14ac:dyDescent="0.25">
      <c r="B898" s="186" t="s">
        <v>24</v>
      </c>
      <c r="C898" s="184">
        <v>1385</v>
      </c>
    </row>
    <row r="899" spans="2:3" x14ac:dyDescent="0.25">
      <c r="B899" s="192" t="s">
        <v>0</v>
      </c>
      <c r="C899" s="184">
        <v>1385</v>
      </c>
    </row>
    <row r="900" spans="2:3" x14ac:dyDescent="0.25">
      <c r="B900" s="186" t="s">
        <v>26</v>
      </c>
      <c r="C900" s="184">
        <v>1462</v>
      </c>
    </row>
    <row r="901" spans="2:3" x14ac:dyDescent="0.25">
      <c r="B901" s="192" t="s">
        <v>10</v>
      </c>
      <c r="C901" s="184">
        <v>1462</v>
      </c>
    </row>
    <row r="902" spans="2:3" x14ac:dyDescent="0.25">
      <c r="B902" s="193" t="s">
        <v>28</v>
      </c>
      <c r="C902" s="194">
        <v>-77</v>
      </c>
    </row>
    <row r="903" spans="2:3" x14ac:dyDescent="0.25">
      <c r="B903" s="193" t="s">
        <v>29</v>
      </c>
      <c r="C903" s="194">
        <v>165</v>
      </c>
    </row>
    <row r="904" spans="2:3" x14ac:dyDescent="0.25">
      <c r="B904" s="193" t="s">
        <v>30</v>
      </c>
      <c r="C904" s="194">
        <v>88</v>
      </c>
    </row>
    <row r="905" spans="2:3" x14ac:dyDescent="0.25">
      <c r="B905" s="226" t="s">
        <v>2823</v>
      </c>
      <c r="C905" s="227"/>
    </row>
    <row r="906" spans="2:3" x14ac:dyDescent="0.25">
      <c r="B906" s="183" t="s">
        <v>0</v>
      </c>
      <c r="C906" s="184">
        <v>41136.904999999999</v>
      </c>
    </row>
    <row r="907" spans="2:3" x14ac:dyDescent="0.25">
      <c r="B907" s="185" t="s">
        <v>2</v>
      </c>
      <c r="C907" s="184">
        <v>28960.278999999999</v>
      </c>
    </row>
    <row r="908" spans="2:3" x14ac:dyDescent="0.25">
      <c r="B908" s="185" t="s">
        <v>3</v>
      </c>
      <c r="C908" s="184">
        <v>12176.626</v>
      </c>
    </row>
    <row r="909" spans="2:3" x14ac:dyDescent="0.25">
      <c r="B909" s="183" t="s">
        <v>5</v>
      </c>
      <c r="C909" s="184">
        <v>192.5</v>
      </c>
    </row>
    <row r="910" spans="2:3" x14ac:dyDescent="0.25">
      <c r="B910" s="186" t="s">
        <v>32</v>
      </c>
      <c r="C910" s="187">
        <v>5203</v>
      </c>
    </row>
    <row r="911" spans="2:3" x14ac:dyDescent="0.25">
      <c r="B911" s="188" t="s">
        <v>33</v>
      </c>
      <c r="C911" s="189">
        <v>5149</v>
      </c>
    </row>
    <row r="912" spans="2:3" x14ac:dyDescent="0.25">
      <c r="B912" s="188" t="s">
        <v>34</v>
      </c>
      <c r="C912" s="189">
        <v>54</v>
      </c>
    </row>
    <row r="913" spans="2:3" x14ac:dyDescent="0.25">
      <c r="B913" s="190" t="s">
        <v>10</v>
      </c>
      <c r="C913" s="191">
        <v>33717.519999999997</v>
      </c>
    </row>
    <row r="914" spans="2:3" x14ac:dyDescent="0.25">
      <c r="B914" s="185" t="s">
        <v>11</v>
      </c>
      <c r="C914" s="184">
        <v>13761.458000000001</v>
      </c>
    </row>
    <row r="915" spans="2:3" x14ac:dyDescent="0.25">
      <c r="B915" s="185" t="s">
        <v>12</v>
      </c>
      <c r="C915" s="184">
        <v>18743</v>
      </c>
    </row>
    <row r="916" spans="2:3" x14ac:dyDescent="0.25">
      <c r="B916" s="185" t="s">
        <v>15</v>
      </c>
      <c r="C916" s="184">
        <v>583.27200000000005</v>
      </c>
    </row>
    <row r="917" spans="2:3" x14ac:dyDescent="0.25">
      <c r="B917" s="185" t="s">
        <v>16</v>
      </c>
      <c r="C917" s="184">
        <v>629.79</v>
      </c>
    </row>
    <row r="918" spans="2:3" x14ac:dyDescent="0.25">
      <c r="B918" s="186" t="s">
        <v>24</v>
      </c>
      <c r="C918" s="184">
        <v>41329.404999999999</v>
      </c>
    </row>
    <row r="919" spans="2:3" x14ac:dyDescent="0.25">
      <c r="B919" s="192" t="s">
        <v>0</v>
      </c>
      <c r="C919" s="184">
        <v>41136.904999999999</v>
      </c>
    </row>
    <row r="920" spans="2:3" x14ac:dyDescent="0.25">
      <c r="B920" s="192" t="s">
        <v>25</v>
      </c>
      <c r="C920" s="184">
        <v>192.5</v>
      </c>
    </row>
    <row r="921" spans="2:3" x14ac:dyDescent="0.25">
      <c r="B921" s="186" t="s">
        <v>26</v>
      </c>
      <c r="C921" s="184">
        <v>33717.519999999997</v>
      </c>
    </row>
    <row r="922" spans="2:3" x14ac:dyDescent="0.25">
      <c r="B922" s="192" t="s">
        <v>10</v>
      </c>
      <c r="C922" s="184">
        <v>33717.519999999997</v>
      </c>
    </row>
    <row r="923" spans="2:3" x14ac:dyDescent="0.25">
      <c r="B923" s="193" t="s">
        <v>28</v>
      </c>
      <c r="C923" s="194">
        <v>7611.885000000002</v>
      </c>
    </row>
    <row r="924" spans="2:3" x14ac:dyDescent="0.25">
      <c r="B924" s="193" t="s">
        <v>29</v>
      </c>
      <c r="C924" s="194">
        <v>7551.3779999999997</v>
      </c>
    </row>
    <row r="925" spans="2:3" x14ac:dyDescent="0.25">
      <c r="B925" s="193" t="s">
        <v>30</v>
      </c>
      <c r="C925" s="194">
        <v>15163.263000000003</v>
      </c>
    </row>
    <row r="926" spans="2:3" x14ac:dyDescent="0.25">
      <c r="B926" s="226" t="s">
        <v>2824</v>
      </c>
      <c r="C926" s="227"/>
    </row>
    <row r="927" spans="2:3" x14ac:dyDescent="0.25">
      <c r="B927" s="183" t="s">
        <v>0</v>
      </c>
      <c r="C927" s="184">
        <v>1853</v>
      </c>
    </row>
    <row r="928" spans="2:3" x14ac:dyDescent="0.25">
      <c r="B928" s="185" t="s">
        <v>3</v>
      </c>
      <c r="C928" s="184">
        <v>1853</v>
      </c>
    </row>
    <row r="929" spans="2:3" x14ac:dyDescent="0.25">
      <c r="B929" s="186" t="s">
        <v>32</v>
      </c>
      <c r="C929" s="187">
        <v>83</v>
      </c>
    </row>
    <row r="930" spans="2:3" x14ac:dyDescent="0.25">
      <c r="B930" s="188" t="s">
        <v>33</v>
      </c>
      <c r="C930" s="189">
        <v>83</v>
      </c>
    </row>
    <row r="931" spans="2:3" x14ac:dyDescent="0.25">
      <c r="B931" s="190" t="s">
        <v>10</v>
      </c>
      <c r="C931" s="191">
        <v>1467</v>
      </c>
    </row>
    <row r="932" spans="2:3" x14ac:dyDescent="0.25">
      <c r="B932" s="185" t="s">
        <v>11</v>
      </c>
      <c r="C932" s="184">
        <v>1146</v>
      </c>
    </row>
    <row r="933" spans="2:3" x14ac:dyDescent="0.25">
      <c r="B933" s="185" t="s">
        <v>16</v>
      </c>
      <c r="C933" s="184">
        <v>321</v>
      </c>
    </row>
    <row r="934" spans="2:3" x14ac:dyDescent="0.25">
      <c r="B934" s="190" t="s">
        <v>17</v>
      </c>
      <c r="C934" s="184">
        <v>73</v>
      </c>
    </row>
    <row r="935" spans="2:3" x14ac:dyDescent="0.25">
      <c r="B935" s="190" t="s">
        <v>21</v>
      </c>
      <c r="C935" s="184">
        <v>395</v>
      </c>
    </row>
    <row r="936" spans="2:3" x14ac:dyDescent="0.25">
      <c r="B936" s="186" t="s">
        <v>24</v>
      </c>
      <c r="C936" s="184">
        <v>1853</v>
      </c>
    </row>
    <row r="937" spans="2:3" x14ac:dyDescent="0.25">
      <c r="B937" s="192" t="s">
        <v>0</v>
      </c>
      <c r="C937" s="184">
        <v>1853</v>
      </c>
    </row>
    <row r="938" spans="2:3" x14ac:dyDescent="0.25">
      <c r="B938" s="186" t="s">
        <v>26</v>
      </c>
      <c r="C938" s="184">
        <v>1935</v>
      </c>
    </row>
    <row r="939" spans="2:3" x14ac:dyDescent="0.25">
      <c r="B939" s="192" t="s">
        <v>10</v>
      </c>
      <c r="C939" s="184">
        <v>1467</v>
      </c>
    </row>
    <row r="940" spans="2:3" x14ac:dyDescent="0.25">
      <c r="B940" s="192" t="s">
        <v>17</v>
      </c>
      <c r="C940" s="184">
        <v>73</v>
      </c>
    </row>
    <row r="941" spans="2:3" x14ac:dyDescent="0.25">
      <c r="B941" s="192" t="s">
        <v>21</v>
      </c>
      <c r="C941" s="191">
        <v>395</v>
      </c>
    </row>
    <row r="942" spans="2:3" x14ac:dyDescent="0.25">
      <c r="B942" s="193" t="s">
        <v>28</v>
      </c>
      <c r="C942" s="194">
        <v>-82</v>
      </c>
    </row>
    <row r="943" spans="2:3" x14ac:dyDescent="0.25">
      <c r="B943" s="193" t="s">
        <v>29</v>
      </c>
      <c r="C943" s="194">
        <v>54778</v>
      </c>
    </row>
    <row r="944" spans="2:3" x14ac:dyDescent="0.25">
      <c r="B944" s="193" t="s">
        <v>30</v>
      </c>
      <c r="C944" s="194">
        <v>54696</v>
      </c>
    </row>
    <row r="945" spans="2:3" x14ac:dyDescent="0.25">
      <c r="B945" s="226" t="s">
        <v>2825</v>
      </c>
      <c r="C945" s="227"/>
    </row>
    <row r="946" spans="2:3" x14ac:dyDescent="0.25">
      <c r="B946" s="183" t="s">
        <v>0</v>
      </c>
      <c r="C946" s="184">
        <v>1800.864</v>
      </c>
    </row>
    <row r="947" spans="2:3" x14ac:dyDescent="0.25">
      <c r="B947" s="185" t="s">
        <v>3</v>
      </c>
      <c r="C947" s="184">
        <v>1800.864</v>
      </c>
    </row>
    <row r="948" spans="2:3" x14ac:dyDescent="0.25">
      <c r="B948" s="183" t="s">
        <v>5</v>
      </c>
      <c r="C948" s="184">
        <v>3000</v>
      </c>
    </row>
    <row r="949" spans="2:3" x14ac:dyDescent="0.25">
      <c r="B949" s="190" t="s">
        <v>10</v>
      </c>
      <c r="C949" s="191">
        <v>4593.5770000000002</v>
      </c>
    </row>
    <row r="950" spans="2:3" x14ac:dyDescent="0.25">
      <c r="B950" s="185" t="s">
        <v>11</v>
      </c>
      <c r="C950" s="184">
        <v>563.99199999999996</v>
      </c>
    </row>
    <row r="951" spans="2:3" x14ac:dyDescent="0.25">
      <c r="B951" s="185" t="s">
        <v>12</v>
      </c>
      <c r="C951" s="184">
        <v>707.43100000000004</v>
      </c>
    </row>
    <row r="952" spans="2:3" x14ac:dyDescent="0.25">
      <c r="B952" s="185" t="s">
        <v>16</v>
      </c>
      <c r="C952" s="184">
        <v>3322.154</v>
      </c>
    </row>
    <row r="953" spans="2:3" x14ac:dyDescent="0.25">
      <c r="B953" s="186" t="s">
        <v>24</v>
      </c>
      <c r="C953" s="184">
        <v>4800.8639999999996</v>
      </c>
    </row>
    <row r="954" spans="2:3" x14ac:dyDescent="0.25">
      <c r="B954" s="192" t="s">
        <v>0</v>
      </c>
      <c r="C954" s="184">
        <v>1800.864</v>
      </c>
    </row>
    <row r="955" spans="2:3" x14ac:dyDescent="0.25">
      <c r="B955" s="192" t="s">
        <v>25</v>
      </c>
      <c r="C955" s="184">
        <v>3000</v>
      </c>
    </row>
    <row r="956" spans="2:3" x14ac:dyDescent="0.25">
      <c r="B956" s="186" t="s">
        <v>26</v>
      </c>
      <c r="C956" s="184">
        <v>4593.5770000000002</v>
      </c>
    </row>
    <row r="957" spans="2:3" x14ac:dyDescent="0.25">
      <c r="B957" s="192" t="s">
        <v>10</v>
      </c>
      <c r="C957" s="184">
        <v>4593.5770000000002</v>
      </c>
    </row>
    <row r="958" spans="2:3" x14ac:dyDescent="0.25">
      <c r="B958" s="193" t="s">
        <v>28</v>
      </c>
      <c r="C958" s="194">
        <v>207.28699999999935</v>
      </c>
    </row>
    <row r="959" spans="2:3" x14ac:dyDescent="0.25">
      <c r="B959" s="193" t="s">
        <v>29</v>
      </c>
      <c r="C959" s="194">
        <v>9029.77</v>
      </c>
    </row>
    <row r="960" spans="2:3" x14ac:dyDescent="0.25">
      <c r="B960" s="193" t="s">
        <v>30</v>
      </c>
      <c r="C960" s="194">
        <v>9237.0570000000007</v>
      </c>
    </row>
    <row r="961" spans="2:3" x14ac:dyDescent="0.25">
      <c r="B961" s="226" t="s">
        <v>2826</v>
      </c>
      <c r="C961" s="227"/>
    </row>
    <row r="962" spans="2:3" x14ac:dyDescent="0.25">
      <c r="B962" s="183" t="s">
        <v>0</v>
      </c>
      <c r="C962" s="184">
        <v>26689.599999999999</v>
      </c>
    </row>
    <row r="963" spans="2:3" x14ac:dyDescent="0.25">
      <c r="B963" s="185" t="s">
        <v>2</v>
      </c>
      <c r="C963" s="184">
        <v>23000</v>
      </c>
    </row>
    <row r="964" spans="2:3" x14ac:dyDescent="0.25">
      <c r="B964" s="185" t="s">
        <v>3</v>
      </c>
      <c r="C964" s="184">
        <v>3689.6</v>
      </c>
    </row>
    <row r="965" spans="2:3" x14ac:dyDescent="0.25">
      <c r="B965" s="183" t="s">
        <v>4</v>
      </c>
      <c r="C965" s="184">
        <v>42.1</v>
      </c>
    </row>
    <row r="966" spans="2:3" x14ac:dyDescent="0.25">
      <c r="B966" s="186" t="s">
        <v>32</v>
      </c>
      <c r="C966" s="187">
        <v>1574</v>
      </c>
    </row>
    <row r="967" spans="2:3" x14ac:dyDescent="0.25">
      <c r="B967" s="188" t="s">
        <v>33</v>
      </c>
      <c r="C967" s="189">
        <v>1074</v>
      </c>
    </row>
    <row r="968" spans="2:3" x14ac:dyDescent="0.25">
      <c r="B968" s="188" t="s">
        <v>34</v>
      </c>
      <c r="C968" s="189">
        <v>500</v>
      </c>
    </row>
    <row r="969" spans="2:3" x14ac:dyDescent="0.25">
      <c r="B969" s="190" t="s">
        <v>10</v>
      </c>
      <c r="C969" s="191">
        <v>6045.4000000000005</v>
      </c>
    </row>
    <row r="970" spans="2:3" x14ac:dyDescent="0.25">
      <c r="B970" s="185" t="s">
        <v>11</v>
      </c>
      <c r="C970" s="184">
        <v>3518</v>
      </c>
    </row>
    <row r="971" spans="2:3" x14ac:dyDescent="0.25">
      <c r="B971" s="185" t="s">
        <v>12</v>
      </c>
      <c r="C971" s="184">
        <v>1966.6</v>
      </c>
    </row>
    <row r="972" spans="2:3" x14ac:dyDescent="0.25">
      <c r="B972" s="185" t="s">
        <v>16</v>
      </c>
      <c r="C972" s="184">
        <v>560.79999999999995</v>
      </c>
    </row>
    <row r="973" spans="2:3" x14ac:dyDescent="0.25">
      <c r="B973" s="190" t="s">
        <v>17</v>
      </c>
      <c r="C973" s="184">
        <v>7836.7</v>
      </c>
    </row>
    <row r="974" spans="2:3" x14ac:dyDescent="0.25">
      <c r="B974" s="186" t="s">
        <v>24</v>
      </c>
      <c r="C974" s="184">
        <v>26731.699999999997</v>
      </c>
    </row>
    <row r="975" spans="2:3" x14ac:dyDescent="0.25">
      <c r="B975" s="192" t="s">
        <v>0</v>
      </c>
      <c r="C975" s="184">
        <v>26689.599999999999</v>
      </c>
    </row>
    <row r="976" spans="2:3" x14ac:dyDescent="0.25">
      <c r="B976" s="192" t="s">
        <v>4</v>
      </c>
      <c r="C976" s="184">
        <v>42.1</v>
      </c>
    </row>
    <row r="977" spans="2:3" x14ac:dyDescent="0.25">
      <c r="B977" s="186" t="s">
        <v>26</v>
      </c>
      <c r="C977" s="184">
        <v>13882.1</v>
      </c>
    </row>
    <row r="978" spans="2:3" x14ac:dyDescent="0.25">
      <c r="B978" s="192" t="s">
        <v>10</v>
      </c>
      <c r="C978" s="184">
        <v>6045.4000000000005</v>
      </c>
    </row>
    <row r="979" spans="2:3" x14ac:dyDescent="0.25">
      <c r="B979" s="192" t="s">
        <v>17</v>
      </c>
      <c r="C979" s="184">
        <v>7836.7</v>
      </c>
    </row>
    <row r="980" spans="2:3" x14ac:dyDescent="0.25">
      <c r="B980" s="193" t="s">
        <v>28</v>
      </c>
      <c r="C980" s="194">
        <v>12849.599999999997</v>
      </c>
    </row>
    <row r="981" spans="2:3" x14ac:dyDescent="0.25">
      <c r="B981" s="193" t="s">
        <v>29</v>
      </c>
      <c r="C981" s="194">
        <v>27524.325999999994</v>
      </c>
    </row>
    <row r="982" spans="2:3" x14ac:dyDescent="0.25">
      <c r="B982" s="193" t="s">
        <v>30</v>
      </c>
      <c r="C982" s="194">
        <v>40373.925999999992</v>
      </c>
    </row>
    <row r="983" spans="2:3" x14ac:dyDescent="0.25">
      <c r="B983" s="226" t="s">
        <v>2827</v>
      </c>
      <c r="C983" s="227"/>
    </row>
    <row r="984" spans="2:3" x14ac:dyDescent="0.25">
      <c r="B984" s="183" t="s">
        <v>0</v>
      </c>
      <c r="C984" s="184">
        <v>86588.79</v>
      </c>
    </row>
    <row r="985" spans="2:3" x14ac:dyDescent="0.25">
      <c r="B985" s="185" t="s">
        <v>2</v>
      </c>
      <c r="C985" s="184">
        <v>12000</v>
      </c>
    </row>
    <row r="986" spans="2:3" x14ac:dyDescent="0.25">
      <c r="B986" s="185" t="s">
        <v>3</v>
      </c>
      <c r="C986" s="184">
        <v>74588.789999999994</v>
      </c>
    </row>
    <row r="987" spans="2:3" x14ac:dyDescent="0.25">
      <c r="B987" s="186" t="s">
        <v>32</v>
      </c>
      <c r="C987" s="187">
        <v>6250</v>
      </c>
    </row>
    <row r="988" spans="2:3" x14ac:dyDescent="0.25">
      <c r="B988" s="188" t="s">
        <v>33</v>
      </c>
      <c r="C988" s="189">
        <v>6250</v>
      </c>
    </row>
    <row r="989" spans="2:3" x14ac:dyDescent="0.25">
      <c r="B989" s="190" t="s">
        <v>10</v>
      </c>
      <c r="C989" s="191">
        <v>66403.917999999991</v>
      </c>
    </row>
    <row r="990" spans="2:3" x14ac:dyDescent="0.25">
      <c r="B990" s="185" t="s">
        <v>11</v>
      </c>
      <c r="C990" s="184">
        <v>30972.58</v>
      </c>
    </row>
    <row r="991" spans="2:3" x14ac:dyDescent="0.25">
      <c r="B991" s="185" t="s">
        <v>12</v>
      </c>
      <c r="C991" s="184">
        <v>34960.117999999995</v>
      </c>
    </row>
    <row r="992" spans="2:3" x14ac:dyDescent="0.25">
      <c r="B992" s="185" t="s">
        <v>15</v>
      </c>
      <c r="C992" s="184">
        <v>400.18</v>
      </c>
    </row>
    <row r="993" spans="2:3" x14ac:dyDescent="0.25">
      <c r="B993" s="185" t="s">
        <v>16</v>
      </c>
      <c r="C993" s="184">
        <v>71.039999999999992</v>
      </c>
    </row>
    <row r="994" spans="2:3" x14ac:dyDescent="0.25">
      <c r="B994" s="190" t="s">
        <v>17</v>
      </c>
      <c r="C994" s="184">
        <v>10386</v>
      </c>
    </row>
    <row r="995" spans="2:3" x14ac:dyDescent="0.25">
      <c r="B995" s="186" t="s">
        <v>24</v>
      </c>
      <c r="C995" s="184">
        <v>86588.79</v>
      </c>
    </row>
    <row r="996" spans="2:3" x14ac:dyDescent="0.25">
      <c r="B996" s="192" t="s">
        <v>0</v>
      </c>
      <c r="C996" s="184">
        <v>86588.79</v>
      </c>
    </row>
    <row r="997" spans="2:3" x14ac:dyDescent="0.25">
      <c r="B997" s="186" t="s">
        <v>26</v>
      </c>
      <c r="C997" s="184">
        <v>76789.917999999991</v>
      </c>
    </row>
    <row r="998" spans="2:3" x14ac:dyDescent="0.25">
      <c r="B998" s="192" t="s">
        <v>10</v>
      </c>
      <c r="C998" s="184">
        <v>66403.917999999991</v>
      </c>
    </row>
    <row r="999" spans="2:3" x14ac:dyDescent="0.25">
      <c r="B999" s="192" t="s">
        <v>17</v>
      </c>
      <c r="C999" s="184">
        <v>10386</v>
      </c>
    </row>
    <row r="1000" spans="2:3" x14ac:dyDescent="0.25">
      <c r="B1000" s="193" t="s">
        <v>28</v>
      </c>
      <c r="C1000" s="194">
        <v>9798.872000000003</v>
      </c>
    </row>
    <row r="1001" spans="2:3" x14ac:dyDescent="0.25">
      <c r="B1001" s="193" t="s">
        <v>29</v>
      </c>
      <c r="C1001" s="194">
        <v>48632.6</v>
      </c>
    </row>
    <row r="1002" spans="2:3" x14ac:dyDescent="0.25">
      <c r="B1002" s="193" t="s">
        <v>30</v>
      </c>
      <c r="C1002" s="194">
        <v>58431.472000000002</v>
      </c>
    </row>
    <row r="1003" spans="2:3" x14ac:dyDescent="0.25">
      <c r="B1003" s="226" t="s">
        <v>2828</v>
      </c>
      <c r="C1003" s="227"/>
    </row>
    <row r="1004" spans="2:3" x14ac:dyDescent="0.25">
      <c r="B1004" s="183" t="s">
        <v>0</v>
      </c>
      <c r="C1004" s="184">
        <v>21619</v>
      </c>
    </row>
    <row r="1005" spans="2:3" x14ac:dyDescent="0.25">
      <c r="B1005" s="185" t="s">
        <v>3</v>
      </c>
      <c r="C1005" s="184">
        <v>21619</v>
      </c>
    </row>
    <row r="1006" spans="2:3" x14ac:dyDescent="0.25">
      <c r="B1006" s="186" t="s">
        <v>32</v>
      </c>
      <c r="C1006" s="187">
        <v>630</v>
      </c>
    </row>
    <row r="1007" spans="2:3" x14ac:dyDescent="0.25">
      <c r="B1007" s="188" t="s">
        <v>33</v>
      </c>
      <c r="C1007" s="189">
        <v>630</v>
      </c>
    </row>
    <row r="1008" spans="2:3" x14ac:dyDescent="0.25">
      <c r="B1008" s="190" t="s">
        <v>10</v>
      </c>
      <c r="C1008" s="191">
        <v>13079</v>
      </c>
    </row>
    <row r="1009" spans="2:3" x14ac:dyDescent="0.25">
      <c r="B1009" s="185" t="s">
        <v>11</v>
      </c>
      <c r="C1009" s="184">
        <v>4410</v>
      </c>
    </row>
    <row r="1010" spans="2:3" x14ac:dyDescent="0.25">
      <c r="B1010" s="185" t="s">
        <v>12</v>
      </c>
      <c r="C1010" s="184">
        <v>8202</v>
      </c>
    </row>
    <row r="1011" spans="2:3" x14ac:dyDescent="0.25">
      <c r="B1011" s="185" t="s">
        <v>15</v>
      </c>
      <c r="C1011" s="184">
        <v>416</v>
      </c>
    </row>
    <row r="1012" spans="2:3" x14ac:dyDescent="0.25">
      <c r="B1012" s="185" t="s">
        <v>16</v>
      </c>
      <c r="C1012" s="184">
        <v>51</v>
      </c>
    </row>
    <row r="1013" spans="2:3" x14ac:dyDescent="0.25">
      <c r="B1013" s="190" t="s">
        <v>18</v>
      </c>
      <c r="C1013" s="184">
        <v>19180</v>
      </c>
    </row>
    <row r="1014" spans="2:3" x14ac:dyDescent="0.25">
      <c r="B1014" s="186" t="s">
        <v>24</v>
      </c>
      <c r="C1014" s="184">
        <v>21619</v>
      </c>
    </row>
    <row r="1015" spans="2:3" x14ac:dyDescent="0.25">
      <c r="B1015" s="192" t="s">
        <v>0</v>
      </c>
      <c r="C1015" s="184">
        <v>21619</v>
      </c>
    </row>
    <row r="1016" spans="2:3" x14ac:dyDescent="0.25">
      <c r="B1016" s="186" t="s">
        <v>26</v>
      </c>
      <c r="C1016" s="184">
        <v>32259</v>
      </c>
    </row>
    <row r="1017" spans="2:3" x14ac:dyDescent="0.25">
      <c r="B1017" s="192" t="s">
        <v>10</v>
      </c>
      <c r="C1017" s="184">
        <v>13079</v>
      </c>
    </row>
    <row r="1018" spans="2:3" x14ac:dyDescent="0.25">
      <c r="B1018" s="192" t="s">
        <v>27</v>
      </c>
      <c r="C1018" s="184">
        <v>19180</v>
      </c>
    </row>
    <row r="1019" spans="2:3" x14ac:dyDescent="0.25">
      <c r="B1019" s="193" t="s">
        <v>28</v>
      </c>
      <c r="C1019" s="194">
        <v>-10640</v>
      </c>
    </row>
    <row r="1020" spans="2:3" x14ac:dyDescent="0.25">
      <c r="B1020" s="193" t="s">
        <v>29</v>
      </c>
      <c r="C1020" s="194">
        <v>129258</v>
      </c>
    </row>
    <row r="1021" spans="2:3" x14ac:dyDescent="0.25">
      <c r="B1021" s="193" t="s">
        <v>30</v>
      </c>
      <c r="C1021" s="194">
        <v>118618</v>
      </c>
    </row>
    <row r="1022" spans="2:3" x14ac:dyDescent="0.25">
      <c r="B1022" s="226" t="s">
        <v>2829</v>
      </c>
      <c r="C1022" s="227"/>
    </row>
    <row r="1023" spans="2:3" x14ac:dyDescent="0.25">
      <c r="B1023" s="183" t="s">
        <v>0</v>
      </c>
      <c r="C1023" s="184">
        <v>599.48500000000001</v>
      </c>
    </row>
    <row r="1024" spans="2:3" x14ac:dyDescent="0.25">
      <c r="B1024" s="185" t="s">
        <v>3</v>
      </c>
      <c r="C1024" s="184">
        <v>599.48500000000001</v>
      </c>
    </row>
    <row r="1025" spans="2:3" x14ac:dyDescent="0.25">
      <c r="B1025" s="183" t="s">
        <v>7</v>
      </c>
      <c r="C1025" s="184">
        <v>3.7618299999999998</v>
      </c>
    </row>
    <row r="1026" spans="2:3" x14ac:dyDescent="0.25">
      <c r="B1026" s="186" t="s">
        <v>32</v>
      </c>
      <c r="C1026" s="187">
        <v>116</v>
      </c>
    </row>
    <row r="1027" spans="2:3" x14ac:dyDescent="0.25">
      <c r="B1027" s="188" t="s">
        <v>33</v>
      </c>
      <c r="C1027" s="189">
        <v>116</v>
      </c>
    </row>
    <row r="1028" spans="2:3" x14ac:dyDescent="0.25">
      <c r="B1028" s="190" t="s">
        <v>10</v>
      </c>
      <c r="C1028" s="191">
        <v>492.43700000000001</v>
      </c>
    </row>
    <row r="1029" spans="2:3" x14ac:dyDescent="0.25">
      <c r="B1029" s="185" t="s">
        <v>11</v>
      </c>
      <c r="C1029" s="184">
        <v>302.49</v>
      </c>
    </row>
    <row r="1030" spans="2:3" x14ac:dyDescent="0.25">
      <c r="B1030" s="185" t="s">
        <v>12</v>
      </c>
      <c r="C1030" s="184">
        <v>189.947</v>
      </c>
    </row>
    <row r="1031" spans="2:3" x14ac:dyDescent="0.25">
      <c r="B1031" s="190" t="s">
        <v>18</v>
      </c>
      <c r="C1031" s="184">
        <v>46.737000000000002</v>
      </c>
    </row>
    <row r="1032" spans="2:3" x14ac:dyDescent="0.25">
      <c r="B1032" s="186" t="s">
        <v>24</v>
      </c>
      <c r="C1032" s="184">
        <v>603.24683000000005</v>
      </c>
    </row>
    <row r="1033" spans="2:3" x14ac:dyDescent="0.25">
      <c r="B1033" s="192" t="s">
        <v>0</v>
      </c>
      <c r="C1033" s="184">
        <v>599.48500000000001</v>
      </c>
    </row>
    <row r="1034" spans="2:3" x14ac:dyDescent="0.25">
      <c r="B1034" s="192" t="s">
        <v>7</v>
      </c>
      <c r="C1034" s="184">
        <v>3.7618299999999998</v>
      </c>
    </row>
    <row r="1035" spans="2:3" x14ac:dyDescent="0.25">
      <c r="B1035" s="186" t="s">
        <v>26</v>
      </c>
      <c r="C1035" s="184">
        <v>539.17399999999998</v>
      </c>
    </row>
    <row r="1036" spans="2:3" x14ac:dyDescent="0.25">
      <c r="B1036" s="192" t="s">
        <v>10</v>
      </c>
      <c r="C1036" s="184">
        <v>492.43700000000001</v>
      </c>
    </row>
    <row r="1037" spans="2:3" x14ac:dyDescent="0.25">
      <c r="B1037" s="192" t="s">
        <v>27</v>
      </c>
      <c r="C1037" s="184">
        <v>46.737000000000002</v>
      </c>
    </row>
    <row r="1038" spans="2:3" x14ac:dyDescent="0.25">
      <c r="B1038" s="193" t="s">
        <v>28</v>
      </c>
      <c r="C1038" s="194">
        <v>64.072830000000067</v>
      </c>
    </row>
    <row r="1039" spans="2:3" x14ac:dyDescent="0.25">
      <c r="B1039" s="193" t="s">
        <v>29</v>
      </c>
      <c r="C1039" s="194">
        <v>116.628</v>
      </c>
    </row>
    <row r="1040" spans="2:3" x14ac:dyDescent="0.25">
      <c r="B1040" s="193" t="s">
        <v>30</v>
      </c>
      <c r="C1040" s="194">
        <v>180.70083000000005</v>
      </c>
    </row>
    <row r="1041" spans="2:3" x14ac:dyDescent="0.25">
      <c r="B1041" s="226" t="s">
        <v>2830</v>
      </c>
      <c r="C1041" s="227"/>
    </row>
    <row r="1042" spans="2:3" x14ac:dyDescent="0.25">
      <c r="B1042" s="183" t="s">
        <v>0</v>
      </c>
      <c r="C1042" s="184">
        <v>17.399999999999999</v>
      </c>
    </row>
    <row r="1043" spans="2:3" x14ac:dyDescent="0.25">
      <c r="B1043" s="185" t="s">
        <v>3</v>
      </c>
      <c r="C1043" s="184">
        <v>17.399999999999999</v>
      </c>
    </row>
    <row r="1044" spans="2:3" x14ac:dyDescent="0.25">
      <c r="B1044" s="183" t="s">
        <v>5</v>
      </c>
      <c r="C1044" s="184">
        <v>119.6</v>
      </c>
    </row>
    <row r="1045" spans="2:3" x14ac:dyDescent="0.25">
      <c r="B1045" s="186" t="s">
        <v>32</v>
      </c>
      <c r="C1045" s="187">
        <v>46</v>
      </c>
    </row>
    <row r="1046" spans="2:3" x14ac:dyDescent="0.25">
      <c r="B1046" s="188" t="s">
        <v>33</v>
      </c>
      <c r="C1046" s="189">
        <v>46</v>
      </c>
    </row>
    <row r="1047" spans="2:3" x14ac:dyDescent="0.25">
      <c r="B1047" s="190" t="s">
        <v>10</v>
      </c>
      <c r="C1047" s="191">
        <v>177.70000000000002</v>
      </c>
    </row>
    <row r="1048" spans="2:3" x14ac:dyDescent="0.25">
      <c r="B1048" s="185" t="s">
        <v>11</v>
      </c>
      <c r="C1048" s="184">
        <v>126.4</v>
      </c>
    </row>
    <row r="1049" spans="2:3" x14ac:dyDescent="0.25">
      <c r="B1049" s="185" t="s">
        <v>12</v>
      </c>
      <c r="C1049" s="184">
        <v>16.399999999999999</v>
      </c>
    </row>
    <row r="1050" spans="2:3" x14ac:dyDescent="0.25">
      <c r="B1050" s="185" t="s">
        <v>16</v>
      </c>
      <c r="C1050" s="184">
        <v>34.9</v>
      </c>
    </row>
    <row r="1051" spans="2:3" x14ac:dyDescent="0.25">
      <c r="B1051" s="190" t="s">
        <v>21</v>
      </c>
      <c r="C1051" s="184">
        <v>33.1</v>
      </c>
    </row>
    <row r="1052" spans="2:3" x14ac:dyDescent="0.25">
      <c r="B1052" s="186" t="s">
        <v>24</v>
      </c>
      <c r="C1052" s="184">
        <v>137</v>
      </c>
    </row>
    <row r="1053" spans="2:3" x14ac:dyDescent="0.25">
      <c r="B1053" s="192" t="s">
        <v>0</v>
      </c>
      <c r="C1053" s="184">
        <v>17.399999999999999</v>
      </c>
    </row>
    <row r="1054" spans="2:3" x14ac:dyDescent="0.25">
      <c r="B1054" s="192" t="s">
        <v>25</v>
      </c>
      <c r="C1054" s="184">
        <v>119.6</v>
      </c>
    </row>
    <row r="1055" spans="2:3" x14ac:dyDescent="0.25">
      <c r="B1055" s="186" t="s">
        <v>26</v>
      </c>
      <c r="C1055" s="184">
        <v>210.8</v>
      </c>
    </row>
    <row r="1056" spans="2:3" x14ac:dyDescent="0.25">
      <c r="B1056" s="192" t="s">
        <v>10</v>
      </c>
      <c r="C1056" s="184">
        <v>177.70000000000002</v>
      </c>
    </row>
    <row r="1057" spans="2:3" x14ac:dyDescent="0.25">
      <c r="B1057" s="192" t="s">
        <v>21</v>
      </c>
      <c r="C1057" s="191">
        <v>33.1</v>
      </c>
    </row>
    <row r="1058" spans="2:3" x14ac:dyDescent="0.25">
      <c r="B1058" s="193" t="s">
        <v>28</v>
      </c>
      <c r="C1058" s="194">
        <v>-73.800000000000011</v>
      </c>
    </row>
    <row r="1059" spans="2:3" x14ac:dyDescent="0.25">
      <c r="B1059" s="193" t="s">
        <v>29</v>
      </c>
      <c r="C1059" s="194">
        <v>199.7</v>
      </c>
    </row>
    <row r="1060" spans="2:3" x14ac:dyDescent="0.25">
      <c r="B1060" s="193" t="s">
        <v>30</v>
      </c>
      <c r="C1060" s="194">
        <v>125.89999999999998</v>
      </c>
    </row>
    <row r="1061" spans="2:3" x14ac:dyDescent="0.25">
      <c r="B1061" s="226" t="s">
        <v>2831</v>
      </c>
      <c r="C1061" s="227"/>
    </row>
    <row r="1062" spans="2:3" x14ac:dyDescent="0.25">
      <c r="B1062" s="183" t="s">
        <v>0</v>
      </c>
      <c r="C1062" s="184">
        <v>94395.000966661988</v>
      </c>
    </row>
    <row r="1063" spans="2:3" x14ac:dyDescent="0.25">
      <c r="B1063" s="185" t="s">
        <v>2</v>
      </c>
      <c r="C1063" s="184">
        <v>59747.686849999998</v>
      </c>
    </row>
    <row r="1064" spans="2:3" x14ac:dyDescent="0.25">
      <c r="B1064" s="185" t="s">
        <v>3</v>
      </c>
      <c r="C1064" s="184">
        <v>34647.314116661997</v>
      </c>
    </row>
    <row r="1065" spans="2:3" x14ac:dyDescent="0.25">
      <c r="B1065" s="186" t="s">
        <v>32</v>
      </c>
      <c r="C1065" s="187">
        <v>3018</v>
      </c>
    </row>
    <row r="1066" spans="2:3" x14ac:dyDescent="0.25">
      <c r="B1066" s="188" t="s">
        <v>33</v>
      </c>
      <c r="C1066" s="189">
        <v>3018</v>
      </c>
    </row>
    <row r="1067" spans="2:3" x14ac:dyDescent="0.25">
      <c r="B1067" s="190" t="s">
        <v>10</v>
      </c>
      <c r="C1067" s="191">
        <v>29787.166374632725</v>
      </c>
    </row>
    <row r="1068" spans="2:3" x14ac:dyDescent="0.25">
      <c r="B1068" s="185" t="s">
        <v>11</v>
      </c>
      <c r="C1068" s="184">
        <v>9905.4727400000011</v>
      </c>
    </row>
    <row r="1069" spans="2:3" x14ac:dyDescent="0.25">
      <c r="B1069" s="185" t="s">
        <v>12</v>
      </c>
      <c r="C1069" s="184">
        <v>10775</v>
      </c>
    </row>
    <row r="1070" spans="2:3" x14ac:dyDescent="0.25">
      <c r="B1070" s="185" t="s">
        <v>13</v>
      </c>
      <c r="C1070" s="184">
        <v>3401.5630778907248</v>
      </c>
    </row>
    <row r="1071" spans="2:3" x14ac:dyDescent="0.25">
      <c r="B1071" s="185" t="s">
        <v>15</v>
      </c>
      <c r="C1071" s="184">
        <v>15.650180000000001</v>
      </c>
    </row>
    <row r="1072" spans="2:3" x14ac:dyDescent="0.25">
      <c r="B1072" s="185" t="s">
        <v>16</v>
      </c>
      <c r="C1072" s="184">
        <v>5689.4803767419999</v>
      </c>
    </row>
    <row r="1073" spans="2:3" x14ac:dyDescent="0.25">
      <c r="B1073" s="190" t="s">
        <v>17</v>
      </c>
      <c r="C1073" s="184">
        <v>77697.461820000011</v>
      </c>
    </row>
    <row r="1074" spans="2:3" x14ac:dyDescent="0.25">
      <c r="B1074" s="190" t="s">
        <v>21</v>
      </c>
      <c r="C1074" s="184">
        <v>16883.484800728245</v>
      </c>
    </row>
    <row r="1075" spans="2:3" x14ac:dyDescent="0.25">
      <c r="B1075" s="186" t="s">
        <v>24</v>
      </c>
      <c r="C1075" s="184">
        <v>94395.000966661988</v>
      </c>
    </row>
    <row r="1076" spans="2:3" x14ac:dyDescent="0.25">
      <c r="B1076" s="192" t="s">
        <v>0</v>
      </c>
      <c r="C1076" s="184">
        <v>94395.000966661988</v>
      </c>
    </row>
    <row r="1077" spans="2:3" x14ac:dyDescent="0.25">
      <c r="B1077" s="186" t="s">
        <v>26</v>
      </c>
      <c r="C1077" s="184">
        <v>124368.11299536098</v>
      </c>
    </row>
    <row r="1078" spans="2:3" x14ac:dyDescent="0.25">
      <c r="B1078" s="192" t="s">
        <v>10</v>
      </c>
      <c r="C1078" s="184">
        <v>29787.166374632725</v>
      </c>
    </row>
    <row r="1079" spans="2:3" x14ac:dyDescent="0.25">
      <c r="B1079" s="192" t="s">
        <v>17</v>
      </c>
      <c r="C1079" s="184">
        <v>77697.461820000011</v>
      </c>
    </row>
    <row r="1080" spans="2:3" x14ac:dyDescent="0.25">
      <c r="B1080" s="192" t="s">
        <v>21</v>
      </c>
      <c r="C1080" s="191">
        <v>16883.484800728245</v>
      </c>
    </row>
    <row r="1081" spans="2:3" x14ac:dyDescent="0.25">
      <c r="B1081" s="193" t="s">
        <v>28</v>
      </c>
      <c r="C1081" s="194">
        <v>-29973.11202869899</v>
      </c>
    </row>
    <row r="1082" spans="2:3" x14ac:dyDescent="0.25">
      <c r="B1082" s="193" t="s">
        <v>29</v>
      </c>
      <c r="C1082" s="194">
        <v>263861.25976979599</v>
      </c>
    </row>
    <row r="1083" spans="2:3" x14ac:dyDescent="0.25">
      <c r="B1083" s="193" t="s">
        <v>30</v>
      </c>
      <c r="C1083" s="194">
        <v>233888.147741097</v>
      </c>
    </row>
  </sheetData>
  <mergeCells count="63">
    <mergeCell ref="B101:C101"/>
    <mergeCell ref="B2:C2"/>
    <mergeCell ref="B35:C35"/>
    <mergeCell ref="B53:C53"/>
    <mergeCell ref="B70:C70"/>
    <mergeCell ref="B87:C87"/>
    <mergeCell ref="B299:C299"/>
    <mergeCell ref="B116:C116"/>
    <mergeCell ref="B135:C135"/>
    <mergeCell ref="B151:C151"/>
    <mergeCell ref="B167:C167"/>
    <mergeCell ref="B188:C188"/>
    <mergeCell ref="B203:C203"/>
    <mergeCell ref="B221:C221"/>
    <mergeCell ref="B237:C237"/>
    <mergeCell ref="B255:C255"/>
    <mergeCell ref="B268:C268"/>
    <mergeCell ref="B284:C284"/>
    <mergeCell ref="B495:C495"/>
    <mergeCell ref="B318:C318"/>
    <mergeCell ref="B334:C334"/>
    <mergeCell ref="B350:C350"/>
    <mergeCell ref="B367:C367"/>
    <mergeCell ref="B381:C381"/>
    <mergeCell ref="B401:C401"/>
    <mergeCell ref="B416:C416"/>
    <mergeCell ref="B430:C430"/>
    <mergeCell ref="B449:C449"/>
    <mergeCell ref="B468:C468"/>
    <mergeCell ref="B482:C482"/>
    <mergeCell ref="B695:C695"/>
    <mergeCell ref="B512:C512"/>
    <mergeCell ref="B533:C533"/>
    <mergeCell ref="B547:C547"/>
    <mergeCell ref="B562:C562"/>
    <mergeCell ref="B578:C578"/>
    <mergeCell ref="B595:C595"/>
    <mergeCell ref="B611:C611"/>
    <mergeCell ref="B625:C625"/>
    <mergeCell ref="B642:C642"/>
    <mergeCell ref="B658:C658"/>
    <mergeCell ref="B676:C676"/>
    <mergeCell ref="B891:C891"/>
    <mergeCell ref="B714:C714"/>
    <mergeCell ref="B730:C730"/>
    <mergeCell ref="B747:C747"/>
    <mergeCell ref="B762:C762"/>
    <mergeCell ref="B777:C777"/>
    <mergeCell ref="B794:C794"/>
    <mergeCell ref="B810:C810"/>
    <mergeCell ref="B827:C827"/>
    <mergeCell ref="B842:C842"/>
    <mergeCell ref="B858:C858"/>
    <mergeCell ref="B873:C873"/>
    <mergeCell ref="B1022:C1022"/>
    <mergeCell ref="B1041:C1041"/>
    <mergeCell ref="B1061:C1061"/>
    <mergeCell ref="B905:C905"/>
    <mergeCell ref="B926:C926"/>
    <mergeCell ref="B945:C945"/>
    <mergeCell ref="B961:C961"/>
    <mergeCell ref="B983:C983"/>
    <mergeCell ref="B1003:C1003"/>
  </mergeCells>
  <printOptions horizontalCentered="1"/>
  <pageMargins left="0.45" right="0.45" top="0.75" bottom="0.75" header="0.3" footer="0.3"/>
  <pageSetup paperSize="9" scale="8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G68"/>
  <sheetViews>
    <sheetView showGridLines="0" view="pageBreakPreview" zoomScale="85" zoomScaleNormal="85" zoomScaleSheetLayoutView="85" workbookViewId="0">
      <pane xSplit="2" ySplit="2" topLeftCell="C3" activePane="bottomRight" state="frozen"/>
      <selection activeCell="I22" sqref="I22"/>
      <selection pane="topRight" activeCell="I22" sqref="I22"/>
      <selection pane="bottomLeft" activeCell="I22" sqref="I22"/>
      <selection pane="bottomRight" activeCell="I22" sqref="I22"/>
    </sheetView>
  </sheetViews>
  <sheetFormatPr defaultColWidth="10.42578125" defaultRowHeight="15" x14ac:dyDescent="0.25"/>
  <cols>
    <col min="1" max="1" width="10.42578125" style="29"/>
    <col min="2" max="2" width="70.5703125" style="29" customWidth="1"/>
    <col min="3" max="4" width="26.140625" style="29" customWidth="1"/>
    <col min="5" max="7" width="26.7109375" style="29" customWidth="1"/>
    <col min="8" max="16384" width="10.42578125" style="29"/>
  </cols>
  <sheetData>
    <row r="2" spans="2:7" ht="45" x14ac:dyDescent="0.25">
      <c r="B2" s="195" t="s">
        <v>250</v>
      </c>
      <c r="C2" s="196" t="s">
        <v>2832</v>
      </c>
      <c r="D2" s="196" t="s">
        <v>2833</v>
      </c>
      <c r="E2" s="196" t="s">
        <v>2769</v>
      </c>
      <c r="F2" s="196" t="s">
        <v>2834</v>
      </c>
      <c r="G2" s="196" t="s">
        <v>2835</v>
      </c>
    </row>
    <row r="3" spans="2:7" ht="18.75" thickBot="1" x14ac:dyDescent="0.3">
      <c r="B3" s="32" t="s">
        <v>257</v>
      </c>
      <c r="C3" s="197">
        <f>C4+C16</f>
        <v>21880117.100000001</v>
      </c>
      <c r="D3" s="197">
        <f>D4+D16</f>
        <v>4835712.6559999995</v>
      </c>
      <c r="E3" s="197">
        <f>E4+E16</f>
        <v>4659107.3169900002</v>
      </c>
      <c r="F3" s="198">
        <f>E3/C3</f>
        <v>0.21293795164332097</v>
      </c>
      <c r="G3" s="198">
        <f>E3/D3</f>
        <v>0.96347894269712797</v>
      </c>
    </row>
    <row r="4" spans="2:7" ht="19.5" thickTop="1" thickBot="1" x14ac:dyDescent="0.3">
      <c r="B4" s="199" t="s">
        <v>2836</v>
      </c>
      <c r="C4" s="200">
        <f>SUM(C5:C15)</f>
        <v>16958412.699999999</v>
      </c>
      <c r="D4" s="200">
        <f>SUM(D5:D15)</f>
        <v>3720817.2404</v>
      </c>
      <c r="E4" s="200">
        <f>SUM(E5:E15)</f>
        <v>3636117.2856300003</v>
      </c>
      <c r="F4" s="201">
        <f t="shared" ref="F4:F67" si="0">E4/C4</f>
        <v>0.2144137750362686</v>
      </c>
      <c r="G4" s="201">
        <f t="shared" ref="G4:G67" si="1">E4/D4</f>
        <v>0.97723619589526134</v>
      </c>
    </row>
    <row r="5" spans="2:7" ht="19.5" thickTop="1" thickBot="1" x14ac:dyDescent="0.3">
      <c r="B5" s="202" t="s">
        <v>356</v>
      </c>
      <c r="C5" s="203">
        <v>106000</v>
      </c>
      <c r="D5" s="203">
        <v>27874</v>
      </c>
      <c r="E5" s="203">
        <v>18161.579389999999</v>
      </c>
      <c r="F5" s="204">
        <f t="shared" si="0"/>
        <v>0.1713356546226415</v>
      </c>
      <c r="G5" s="204">
        <f t="shared" si="1"/>
        <v>0.65155985470330768</v>
      </c>
    </row>
    <row r="6" spans="2:7" ht="37.5" thickTop="1" thickBot="1" x14ac:dyDescent="0.3">
      <c r="B6" s="202" t="s">
        <v>375</v>
      </c>
      <c r="C6" s="203">
        <v>558180</v>
      </c>
      <c r="D6" s="203">
        <v>127943.2</v>
      </c>
      <c r="E6" s="203">
        <v>93665.882769999982</v>
      </c>
      <c r="F6" s="204">
        <f t="shared" si="0"/>
        <v>0.16780587403704894</v>
      </c>
      <c r="G6" s="204">
        <f t="shared" si="1"/>
        <v>0.73208957388903817</v>
      </c>
    </row>
    <row r="7" spans="2:7" ht="37.5" thickTop="1" thickBot="1" x14ac:dyDescent="0.3">
      <c r="B7" s="202" t="s">
        <v>483</v>
      </c>
      <c r="C7" s="203">
        <v>3330920</v>
      </c>
      <c r="D7" s="203">
        <v>434950</v>
      </c>
      <c r="E7" s="203">
        <v>478733.55771999998</v>
      </c>
      <c r="F7" s="204">
        <f t="shared" si="0"/>
        <v>0.14372412358147299</v>
      </c>
      <c r="G7" s="204">
        <f t="shared" si="1"/>
        <v>1.1006634273364755</v>
      </c>
    </row>
    <row r="8" spans="2:7" ht="19.5" thickTop="1" thickBot="1" x14ac:dyDescent="0.3">
      <c r="B8" s="202" t="s">
        <v>607</v>
      </c>
      <c r="C8" s="203">
        <v>392400</v>
      </c>
      <c r="D8" s="203">
        <v>101833.6394</v>
      </c>
      <c r="E8" s="203">
        <v>82467.27396000002</v>
      </c>
      <c r="F8" s="204">
        <f t="shared" si="0"/>
        <v>0.21016124862385327</v>
      </c>
      <c r="G8" s="204">
        <f t="shared" si="1"/>
        <v>0.80982349689055722</v>
      </c>
    </row>
    <row r="9" spans="2:7" ht="37.5" thickTop="1" thickBot="1" x14ac:dyDescent="0.3">
      <c r="B9" s="202" t="s">
        <v>651</v>
      </c>
      <c r="C9" s="203">
        <v>6858420</v>
      </c>
      <c r="D9" s="203">
        <v>1650881.1</v>
      </c>
      <c r="E9" s="203">
        <v>1635057.3796700004</v>
      </c>
      <c r="F9" s="204">
        <f t="shared" si="0"/>
        <v>0.23840146559557454</v>
      </c>
      <c r="G9" s="204">
        <f t="shared" si="1"/>
        <v>0.9904149848647491</v>
      </c>
    </row>
    <row r="10" spans="2:7" ht="19.5" thickTop="1" thickBot="1" x14ac:dyDescent="0.3">
      <c r="B10" s="202" t="s">
        <v>905</v>
      </c>
      <c r="C10" s="203">
        <v>186000</v>
      </c>
      <c r="D10" s="203">
        <v>53030.396000000001</v>
      </c>
      <c r="E10" s="203">
        <v>43509.005969999998</v>
      </c>
      <c r="F10" s="204">
        <f t="shared" si="0"/>
        <v>0.23391938693548386</v>
      </c>
      <c r="G10" s="204">
        <f t="shared" si="1"/>
        <v>0.82045410277532149</v>
      </c>
    </row>
    <row r="11" spans="2:7" ht="19.5" thickTop="1" thickBot="1" x14ac:dyDescent="0.3">
      <c r="B11" s="202" t="s">
        <v>1081</v>
      </c>
      <c r="C11" s="203">
        <v>1260000</v>
      </c>
      <c r="D11" s="203">
        <v>312919.82299999997</v>
      </c>
      <c r="E11" s="203">
        <v>312352.91610999999</v>
      </c>
      <c r="F11" s="204">
        <f t="shared" si="0"/>
        <v>0.24789913976984126</v>
      </c>
      <c r="G11" s="204">
        <f t="shared" si="1"/>
        <v>0.99818833180792133</v>
      </c>
    </row>
    <row r="12" spans="2:7" s="62" customFormat="1" ht="19.5" thickTop="1" thickBot="1" x14ac:dyDescent="0.3">
      <c r="B12" s="202" t="s">
        <v>1198</v>
      </c>
      <c r="C12" s="203">
        <v>1106000</v>
      </c>
      <c r="D12" s="203">
        <v>268532</v>
      </c>
      <c r="E12" s="203">
        <v>252401.31668000013</v>
      </c>
      <c r="F12" s="204">
        <f t="shared" si="0"/>
        <v>0.22821095540687172</v>
      </c>
      <c r="G12" s="204">
        <f t="shared" si="1"/>
        <v>0.93993012631641715</v>
      </c>
    </row>
    <row r="13" spans="2:7" ht="37.5" thickTop="1" thickBot="1" x14ac:dyDescent="0.3">
      <c r="B13" s="202" t="s">
        <v>1300</v>
      </c>
      <c r="C13" s="203">
        <v>698480</v>
      </c>
      <c r="D13" s="203">
        <v>169371.12</v>
      </c>
      <c r="E13" s="203">
        <v>164455.79206000004</v>
      </c>
      <c r="F13" s="204">
        <f t="shared" si="0"/>
        <v>0.2354481045412897</v>
      </c>
      <c r="G13" s="204">
        <f t="shared" si="1"/>
        <v>0.97097894883141844</v>
      </c>
    </row>
    <row r="14" spans="2:7" ht="19.5" thickTop="1" thickBot="1" x14ac:dyDescent="0.3">
      <c r="B14" s="202" t="s">
        <v>1441</v>
      </c>
      <c r="C14" s="203">
        <v>2030780.7</v>
      </c>
      <c r="D14" s="203">
        <v>469128.962</v>
      </c>
      <c r="E14" s="203">
        <v>471355.61761000002</v>
      </c>
      <c r="F14" s="204">
        <f t="shared" si="0"/>
        <v>0.2321056220447634</v>
      </c>
      <c r="G14" s="204">
        <f t="shared" si="1"/>
        <v>1.0047463614280119</v>
      </c>
    </row>
    <row r="15" spans="2:7" ht="37.5" thickTop="1" thickBot="1" x14ac:dyDescent="0.3">
      <c r="B15" s="202" t="s">
        <v>1905</v>
      </c>
      <c r="C15" s="203">
        <v>431232</v>
      </c>
      <c r="D15" s="203">
        <v>104353</v>
      </c>
      <c r="E15" s="203">
        <v>83956.963690000004</v>
      </c>
      <c r="F15" s="204">
        <f t="shared" si="0"/>
        <v>0.19469094058418671</v>
      </c>
      <c r="G15" s="204">
        <f t="shared" si="1"/>
        <v>0.80454767654020487</v>
      </c>
    </row>
    <row r="16" spans="2:7" ht="19.5" thickTop="1" thickBot="1" x14ac:dyDescent="0.3">
      <c r="B16" s="199" t="s">
        <v>2837</v>
      </c>
      <c r="C16" s="200">
        <f>SUM(C17:C62)</f>
        <v>4921704.4000000004</v>
      </c>
      <c r="D16" s="200">
        <f>SUM(D17:D62)</f>
        <v>1114895.4155999999</v>
      </c>
      <c r="E16" s="200">
        <f>SUM(E17:E62)</f>
        <v>1022990.0313599999</v>
      </c>
      <c r="F16" s="205">
        <f t="shared" si="0"/>
        <v>0.20785279818105284</v>
      </c>
      <c r="G16" s="205">
        <f t="shared" si="1"/>
        <v>0.91756591429650858</v>
      </c>
    </row>
    <row r="17" spans="2:7" ht="37.5" thickTop="1" thickBot="1" x14ac:dyDescent="0.3">
      <c r="B17" s="202" t="s">
        <v>260</v>
      </c>
      <c r="C17" s="203">
        <v>77460</v>
      </c>
      <c r="D17" s="203">
        <v>19189.599999999999</v>
      </c>
      <c r="E17" s="203">
        <v>18029.584500000004</v>
      </c>
      <c r="F17" s="204">
        <f t="shared" si="0"/>
        <v>0.23275993415956628</v>
      </c>
      <c r="G17" s="204">
        <f t="shared" si="1"/>
        <v>0.93954978217367768</v>
      </c>
    </row>
    <row r="18" spans="2:7" ht="19.5" thickTop="1" thickBot="1" x14ac:dyDescent="0.3">
      <c r="B18" s="202" t="s">
        <v>280</v>
      </c>
      <c r="C18" s="203">
        <v>9315</v>
      </c>
      <c r="D18" s="203">
        <v>3219.18</v>
      </c>
      <c r="E18" s="203">
        <v>2306.9067099999993</v>
      </c>
      <c r="F18" s="204">
        <f t="shared" si="0"/>
        <v>0.24765504133118618</v>
      </c>
      <c r="G18" s="204">
        <f t="shared" si="1"/>
        <v>0.71661314682621025</v>
      </c>
    </row>
    <row r="19" spans="2:7" ht="19.5" thickTop="1" thickBot="1" x14ac:dyDescent="0.3">
      <c r="B19" s="202" t="s">
        <v>282</v>
      </c>
      <c r="C19" s="203">
        <v>775</v>
      </c>
      <c r="D19" s="203">
        <v>193.75</v>
      </c>
      <c r="E19" s="203">
        <v>161.71906999999999</v>
      </c>
      <c r="F19" s="204">
        <f t="shared" si="0"/>
        <v>0.20866976774193546</v>
      </c>
      <c r="G19" s="204">
        <f t="shared" si="1"/>
        <v>0.83467907096774185</v>
      </c>
    </row>
    <row r="20" spans="2:7" ht="19.5" thickTop="1" thickBot="1" x14ac:dyDescent="0.3">
      <c r="B20" s="202" t="s">
        <v>284</v>
      </c>
      <c r="C20" s="203">
        <v>24000</v>
      </c>
      <c r="D20" s="203">
        <v>7400</v>
      </c>
      <c r="E20" s="203">
        <v>5711.3725100000011</v>
      </c>
      <c r="F20" s="204">
        <f t="shared" si="0"/>
        <v>0.23797385458333337</v>
      </c>
      <c r="G20" s="204">
        <f t="shared" si="1"/>
        <v>0.7718070959459461</v>
      </c>
    </row>
    <row r="21" spans="2:7" ht="19.5" thickTop="1" thickBot="1" x14ac:dyDescent="0.3">
      <c r="B21" s="202" t="s">
        <v>287</v>
      </c>
      <c r="C21" s="203">
        <v>21299.9</v>
      </c>
      <c r="D21" s="203">
        <v>6522</v>
      </c>
      <c r="E21" s="203">
        <v>4023.5904899999996</v>
      </c>
      <c r="F21" s="204">
        <f t="shared" si="0"/>
        <v>0.18890184883497102</v>
      </c>
      <c r="G21" s="204">
        <f t="shared" si="1"/>
        <v>0.61692586476540934</v>
      </c>
    </row>
    <row r="22" spans="2:7" ht="19.5" thickTop="1" thickBot="1" x14ac:dyDescent="0.3">
      <c r="B22" s="202" t="s">
        <v>293</v>
      </c>
      <c r="C22" s="203">
        <v>55969.5</v>
      </c>
      <c r="D22" s="203">
        <v>24082.498</v>
      </c>
      <c r="E22" s="203">
        <v>10723.433579999999</v>
      </c>
      <c r="F22" s="204">
        <f t="shared" si="0"/>
        <v>0.19159423578913515</v>
      </c>
      <c r="G22" s="204">
        <f t="shared" si="1"/>
        <v>0.4452791226225784</v>
      </c>
    </row>
    <row r="23" spans="2:7" ht="19.5" thickTop="1" thickBot="1" x14ac:dyDescent="0.3">
      <c r="B23" s="202" t="s">
        <v>307</v>
      </c>
      <c r="C23" s="203">
        <v>5800</v>
      </c>
      <c r="D23" s="203">
        <v>1556.75</v>
      </c>
      <c r="E23" s="203">
        <v>1135.3554099999999</v>
      </c>
      <c r="F23" s="204">
        <f t="shared" si="0"/>
        <v>0.19575093275862068</v>
      </c>
      <c r="G23" s="204">
        <f t="shared" si="1"/>
        <v>0.72931132808736143</v>
      </c>
    </row>
    <row r="24" spans="2:7" ht="19.5" thickTop="1" thickBot="1" x14ac:dyDescent="0.3">
      <c r="B24" s="202" t="s">
        <v>309</v>
      </c>
      <c r="C24" s="203">
        <v>16100</v>
      </c>
      <c r="D24" s="203">
        <v>4290</v>
      </c>
      <c r="E24" s="203">
        <v>3648.1215300000003</v>
      </c>
      <c r="F24" s="204">
        <f t="shared" si="0"/>
        <v>0.22659139937888201</v>
      </c>
      <c r="G24" s="204">
        <f t="shared" si="1"/>
        <v>0.85037797902097911</v>
      </c>
    </row>
    <row r="25" spans="2:7" ht="19.5" thickTop="1" thickBot="1" x14ac:dyDescent="0.3">
      <c r="B25" s="202" t="s">
        <v>311</v>
      </c>
      <c r="C25" s="203">
        <v>117000</v>
      </c>
      <c r="D25" s="203">
        <v>25158</v>
      </c>
      <c r="E25" s="203">
        <v>22039.242060000004</v>
      </c>
      <c r="F25" s="204">
        <f t="shared" si="0"/>
        <v>0.18836959025641029</v>
      </c>
      <c r="G25" s="204">
        <f t="shared" si="1"/>
        <v>0.87603315287383754</v>
      </c>
    </row>
    <row r="26" spans="2:7" ht="19.5" thickTop="1" thickBot="1" x14ac:dyDescent="0.3">
      <c r="B26" s="202" t="s">
        <v>319</v>
      </c>
      <c r="C26" s="203">
        <v>7900</v>
      </c>
      <c r="D26" s="203">
        <v>2470</v>
      </c>
      <c r="E26" s="203">
        <v>1219.7719399999999</v>
      </c>
      <c r="F26" s="204">
        <f t="shared" si="0"/>
        <v>0.15440151139240504</v>
      </c>
      <c r="G26" s="204">
        <f t="shared" si="1"/>
        <v>0.49383479352226717</v>
      </c>
    </row>
    <row r="27" spans="2:7" ht="73.5" thickTop="1" thickBot="1" x14ac:dyDescent="0.3">
      <c r="B27" s="202" t="s">
        <v>321</v>
      </c>
      <c r="C27" s="203">
        <v>1303</v>
      </c>
      <c r="D27" s="203">
        <v>394.3</v>
      </c>
      <c r="E27" s="203">
        <v>327.23778999999996</v>
      </c>
      <c r="F27" s="204">
        <f t="shared" si="0"/>
        <v>0.25114181887950882</v>
      </c>
      <c r="G27" s="204">
        <f t="shared" si="1"/>
        <v>0.82992084707075819</v>
      </c>
    </row>
    <row r="28" spans="2:7" ht="37.5" thickTop="1" thickBot="1" x14ac:dyDescent="0.3">
      <c r="B28" s="202" t="s">
        <v>323</v>
      </c>
      <c r="C28" s="203">
        <v>1060</v>
      </c>
      <c r="D28" s="203">
        <v>301.35000000000002</v>
      </c>
      <c r="E28" s="203">
        <v>243.77692999999999</v>
      </c>
      <c r="F28" s="204">
        <f t="shared" si="0"/>
        <v>0.22997823584905661</v>
      </c>
      <c r="G28" s="204">
        <f t="shared" si="1"/>
        <v>0.80894949394391891</v>
      </c>
    </row>
    <row r="29" spans="2:7" ht="73.5" thickTop="1" thickBot="1" x14ac:dyDescent="0.3">
      <c r="B29" s="202" t="s">
        <v>325</v>
      </c>
      <c r="C29" s="203">
        <v>1250</v>
      </c>
      <c r="D29" s="203">
        <v>403.4</v>
      </c>
      <c r="E29" s="203">
        <v>342.89110999999997</v>
      </c>
      <c r="F29" s="204">
        <f t="shared" si="0"/>
        <v>0.27431288799999998</v>
      </c>
      <c r="G29" s="204">
        <f t="shared" si="1"/>
        <v>0.8500027516113039</v>
      </c>
    </row>
    <row r="30" spans="2:7" ht="55.5" thickTop="1" thickBot="1" x14ac:dyDescent="0.3">
      <c r="B30" s="202" t="s">
        <v>327</v>
      </c>
      <c r="C30" s="203">
        <v>1162</v>
      </c>
      <c r="D30" s="203">
        <v>364.6</v>
      </c>
      <c r="E30" s="203">
        <v>309.64600000000002</v>
      </c>
      <c r="F30" s="204">
        <f t="shared" si="0"/>
        <v>0.26647676419965577</v>
      </c>
      <c r="G30" s="204">
        <f t="shared" si="1"/>
        <v>0.84927591881513986</v>
      </c>
    </row>
    <row r="31" spans="2:7" ht="37.5" thickTop="1" thickBot="1" x14ac:dyDescent="0.3">
      <c r="B31" s="202" t="s">
        <v>329</v>
      </c>
      <c r="C31" s="203">
        <v>1060</v>
      </c>
      <c r="D31" s="203">
        <v>327.75</v>
      </c>
      <c r="E31" s="203">
        <v>230.77448999999999</v>
      </c>
      <c r="F31" s="204">
        <f t="shared" si="0"/>
        <v>0.2177117830188679</v>
      </c>
      <c r="G31" s="204">
        <f t="shared" si="1"/>
        <v>0.70411743707093821</v>
      </c>
    </row>
    <row r="32" spans="2:7" ht="37.5" thickTop="1" thickBot="1" x14ac:dyDescent="0.3">
      <c r="B32" s="202" t="s">
        <v>331</v>
      </c>
      <c r="C32" s="203">
        <v>1072</v>
      </c>
      <c r="D32" s="203">
        <v>325.25</v>
      </c>
      <c r="E32" s="203">
        <v>244.57333000000003</v>
      </c>
      <c r="F32" s="204">
        <f t="shared" si="0"/>
        <v>0.22814676305970152</v>
      </c>
      <c r="G32" s="204">
        <f t="shared" si="1"/>
        <v>0.75195489623366651</v>
      </c>
    </row>
    <row r="33" spans="2:7" ht="55.5" thickTop="1" thickBot="1" x14ac:dyDescent="0.3">
      <c r="B33" s="202" t="s">
        <v>333</v>
      </c>
      <c r="C33" s="203">
        <v>1002</v>
      </c>
      <c r="D33" s="203">
        <v>280</v>
      </c>
      <c r="E33" s="203">
        <v>243.16027</v>
      </c>
      <c r="F33" s="204">
        <f t="shared" si="0"/>
        <v>0.24267492015968065</v>
      </c>
      <c r="G33" s="204">
        <f t="shared" si="1"/>
        <v>0.86842953571428572</v>
      </c>
    </row>
    <row r="34" spans="2:7" ht="55.5" thickTop="1" thickBot="1" x14ac:dyDescent="0.3">
      <c r="B34" s="202" t="s">
        <v>335</v>
      </c>
      <c r="C34" s="203">
        <v>1348</v>
      </c>
      <c r="D34" s="203">
        <v>550</v>
      </c>
      <c r="E34" s="203">
        <v>320.83067</v>
      </c>
      <c r="F34" s="204">
        <f t="shared" si="0"/>
        <v>0.23800494807121661</v>
      </c>
      <c r="G34" s="204">
        <f t="shared" si="1"/>
        <v>0.58332849090909089</v>
      </c>
    </row>
    <row r="35" spans="2:7" ht="37.5" thickTop="1" thickBot="1" x14ac:dyDescent="0.3">
      <c r="B35" s="202" t="s">
        <v>337</v>
      </c>
      <c r="C35" s="203">
        <v>1038</v>
      </c>
      <c r="D35" s="203">
        <v>310</v>
      </c>
      <c r="E35" s="203">
        <v>252.77882</v>
      </c>
      <c r="F35" s="204">
        <f t="shared" si="0"/>
        <v>0.24352487475915222</v>
      </c>
      <c r="G35" s="204">
        <f t="shared" si="1"/>
        <v>0.81541554838709673</v>
      </c>
    </row>
    <row r="36" spans="2:7" ht="19.5" thickTop="1" thickBot="1" x14ac:dyDescent="0.3">
      <c r="B36" s="202" t="s">
        <v>339</v>
      </c>
      <c r="C36" s="203">
        <v>180000</v>
      </c>
      <c r="D36" s="203">
        <v>46779.75</v>
      </c>
      <c r="E36" s="203">
        <v>40095.31489999999</v>
      </c>
      <c r="F36" s="204">
        <f t="shared" si="0"/>
        <v>0.2227517494444444</v>
      </c>
      <c r="G36" s="204">
        <f t="shared" si="1"/>
        <v>0.85710836205836904</v>
      </c>
    </row>
    <row r="37" spans="2:7" ht="19.5" thickTop="1" thickBot="1" x14ac:dyDescent="0.3">
      <c r="B37" s="202" t="s">
        <v>347</v>
      </c>
      <c r="C37" s="203">
        <v>56530</v>
      </c>
      <c r="D37" s="203">
        <v>14545</v>
      </c>
      <c r="E37" s="203">
        <v>11611.691559999999</v>
      </c>
      <c r="F37" s="204">
        <f t="shared" si="0"/>
        <v>0.20540759879709888</v>
      </c>
      <c r="G37" s="204">
        <f t="shared" si="1"/>
        <v>0.79832874252320385</v>
      </c>
    </row>
    <row r="38" spans="2:7" ht="37.5" thickTop="1" thickBot="1" x14ac:dyDescent="0.3">
      <c r="B38" s="202" t="s">
        <v>353</v>
      </c>
      <c r="C38" s="203">
        <v>3700</v>
      </c>
      <c r="D38" s="203">
        <v>1337.5</v>
      </c>
      <c r="E38" s="203">
        <v>567.27062000000012</v>
      </c>
      <c r="F38" s="204">
        <f t="shared" si="0"/>
        <v>0.15331638378378382</v>
      </c>
      <c r="G38" s="204">
        <f t="shared" si="1"/>
        <v>0.42412756635514026</v>
      </c>
    </row>
    <row r="39" spans="2:7" ht="19.5" thickTop="1" thickBot="1" x14ac:dyDescent="0.3">
      <c r="B39" s="202" t="s">
        <v>2194</v>
      </c>
      <c r="C39" s="203">
        <v>18000</v>
      </c>
      <c r="D39" s="203">
        <v>4500</v>
      </c>
      <c r="E39" s="203">
        <v>4166.7675300000001</v>
      </c>
      <c r="F39" s="204">
        <f t="shared" si="0"/>
        <v>0.23148708500000001</v>
      </c>
      <c r="G39" s="204">
        <f t="shared" si="1"/>
        <v>0.92594834000000004</v>
      </c>
    </row>
    <row r="40" spans="2:7" ht="19.5" thickTop="1" thickBot="1" x14ac:dyDescent="0.3">
      <c r="B40" s="202" t="s">
        <v>2196</v>
      </c>
      <c r="C40" s="203">
        <v>1750</v>
      </c>
      <c r="D40" s="203">
        <v>437.5</v>
      </c>
      <c r="E40" s="203">
        <v>385.53685000000002</v>
      </c>
      <c r="F40" s="204">
        <f t="shared" si="0"/>
        <v>0.22030677142857144</v>
      </c>
      <c r="G40" s="204">
        <f t="shared" si="1"/>
        <v>0.88122708571428576</v>
      </c>
    </row>
    <row r="41" spans="2:7" ht="19.5" thickTop="1" thickBot="1" x14ac:dyDescent="0.3">
      <c r="B41" s="202" t="s">
        <v>2198</v>
      </c>
      <c r="C41" s="203">
        <v>10400</v>
      </c>
      <c r="D41" s="203">
        <v>2548.5500000000002</v>
      </c>
      <c r="E41" s="203">
        <v>2388.0944199999999</v>
      </c>
      <c r="F41" s="204">
        <f t="shared" si="0"/>
        <v>0.22962446346153845</v>
      </c>
      <c r="G41" s="204">
        <f t="shared" si="1"/>
        <v>0.93704044260461816</v>
      </c>
    </row>
    <row r="42" spans="2:7" ht="19.5" thickTop="1" thickBot="1" x14ac:dyDescent="0.3">
      <c r="B42" s="202" t="s">
        <v>227</v>
      </c>
      <c r="C42" s="203">
        <v>15000</v>
      </c>
      <c r="D42" s="203">
        <v>3549.05</v>
      </c>
      <c r="E42" s="203">
        <v>1954.1111200000003</v>
      </c>
      <c r="F42" s="204">
        <f t="shared" si="0"/>
        <v>0.13027407466666668</v>
      </c>
      <c r="G42" s="204">
        <f t="shared" si="1"/>
        <v>0.55060118059762475</v>
      </c>
    </row>
    <row r="43" spans="2:7" ht="19.5" thickTop="1" thickBot="1" x14ac:dyDescent="0.3">
      <c r="B43" s="202" t="s">
        <v>228</v>
      </c>
      <c r="C43" s="203">
        <v>4300</v>
      </c>
      <c r="D43" s="203">
        <v>1814.25</v>
      </c>
      <c r="E43" s="203">
        <v>459.36574000000002</v>
      </c>
      <c r="F43" s="204">
        <f t="shared" si="0"/>
        <v>0.10682924186046512</v>
      </c>
      <c r="G43" s="204">
        <f t="shared" si="1"/>
        <v>0.25319869918699189</v>
      </c>
    </row>
    <row r="44" spans="2:7" ht="19.5" thickTop="1" thickBot="1" x14ac:dyDescent="0.3">
      <c r="B44" s="202" t="s">
        <v>2205</v>
      </c>
      <c r="C44" s="203">
        <v>5000</v>
      </c>
      <c r="D44" s="203">
        <v>1367</v>
      </c>
      <c r="E44" s="203">
        <v>927.32646999999986</v>
      </c>
      <c r="F44" s="204">
        <f t="shared" si="0"/>
        <v>0.18546529399999998</v>
      </c>
      <c r="G44" s="204">
        <f t="shared" si="1"/>
        <v>0.67836610826627641</v>
      </c>
    </row>
    <row r="45" spans="2:7" ht="19.5" thickTop="1" thickBot="1" x14ac:dyDescent="0.3">
      <c r="B45" s="202" t="s">
        <v>2207</v>
      </c>
      <c r="C45" s="203">
        <v>82800</v>
      </c>
      <c r="D45" s="203">
        <v>24208</v>
      </c>
      <c r="E45" s="203">
        <v>18576.075569999997</v>
      </c>
      <c r="F45" s="204">
        <f t="shared" si="0"/>
        <v>0.2243487387681159</v>
      </c>
      <c r="G45" s="204">
        <f t="shared" si="1"/>
        <v>0.76735275817911419</v>
      </c>
    </row>
    <row r="46" spans="2:7" ht="19.5" thickTop="1" thickBot="1" x14ac:dyDescent="0.3">
      <c r="B46" s="202" t="s">
        <v>2215</v>
      </c>
      <c r="C46" s="203">
        <v>9275</v>
      </c>
      <c r="D46" s="203">
        <v>2690</v>
      </c>
      <c r="E46" s="203">
        <v>2012.3815</v>
      </c>
      <c r="F46" s="204">
        <f t="shared" si="0"/>
        <v>0.21696835579514825</v>
      </c>
      <c r="G46" s="204">
        <f t="shared" si="1"/>
        <v>0.74809721189591072</v>
      </c>
    </row>
    <row r="47" spans="2:7" ht="19.5" thickTop="1" thickBot="1" x14ac:dyDescent="0.3">
      <c r="B47" s="202" t="s">
        <v>2219</v>
      </c>
      <c r="C47" s="203">
        <v>101190</v>
      </c>
      <c r="D47" s="203">
        <v>25297.424999999999</v>
      </c>
      <c r="E47" s="203">
        <v>25306.570620000002</v>
      </c>
      <c r="F47" s="204">
        <f t="shared" si="0"/>
        <v>0.25008963949006818</v>
      </c>
      <c r="G47" s="204">
        <f t="shared" si="1"/>
        <v>1.0003615237519234</v>
      </c>
    </row>
    <row r="48" spans="2:7" ht="19.5" thickTop="1" thickBot="1" x14ac:dyDescent="0.3">
      <c r="B48" s="202" t="s">
        <v>232</v>
      </c>
      <c r="C48" s="203">
        <v>5000</v>
      </c>
      <c r="D48" s="203">
        <v>1457</v>
      </c>
      <c r="E48" s="203">
        <v>878.30313000000012</v>
      </c>
      <c r="F48" s="204">
        <f t="shared" si="0"/>
        <v>0.17566062600000001</v>
      </c>
      <c r="G48" s="204">
        <f t="shared" si="1"/>
        <v>0.60281614962251207</v>
      </c>
    </row>
    <row r="49" spans="2:7" ht="55.5" thickTop="1" thickBot="1" x14ac:dyDescent="0.3">
      <c r="B49" s="202" t="s">
        <v>2226</v>
      </c>
      <c r="C49" s="203">
        <v>2830</v>
      </c>
      <c r="D49" s="203">
        <v>811.25</v>
      </c>
      <c r="E49" s="203">
        <v>736.60336000000007</v>
      </c>
      <c r="F49" s="204">
        <f t="shared" si="0"/>
        <v>0.26028387279151943</v>
      </c>
      <c r="G49" s="204">
        <f t="shared" si="1"/>
        <v>0.90798565177195689</v>
      </c>
    </row>
    <row r="50" spans="2:7" ht="19.5" thickTop="1" thickBot="1" x14ac:dyDescent="0.3">
      <c r="B50" s="202" t="s">
        <v>2230</v>
      </c>
      <c r="C50" s="203">
        <v>25000</v>
      </c>
      <c r="D50" s="203">
        <v>10094</v>
      </c>
      <c r="E50" s="203">
        <v>8905.0249400000012</v>
      </c>
      <c r="F50" s="204">
        <f t="shared" si="0"/>
        <v>0.35620099760000007</v>
      </c>
      <c r="G50" s="204">
        <f t="shared" si="1"/>
        <v>0.88220972260748975</v>
      </c>
    </row>
    <row r="51" spans="2:7" ht="37.5" thickTop="1" thickBot="1" x14ac:dyDescent="0.3">
      <c r="B51" s="202" t="s">
        <v>2378</v>
      </c>
      <c r="C51" s="203">
        <v>13000</v>
      </c>
      <c r="D51" s="203">
        <v>4600</v>
      </c>
      <c r="E51" s="203">
        <v>3587.4753999999998</v>
      </c>
      <c r="F51" s="204">
        <f t="shared" si="0"/>
        <v>0.27595964615384616</v>
      </c>
      <c r="G51" s="204">
        <f t="shared" si="1"/>
        <v>0.77988595652173909</v>
      </c>
    </row>
    <row r="52" spans="2:7" ht="37.5" thickTop="1" thickBot="1" x14ac:dyDescent="0.3">
      <c r="B52" s="202" t="s">
        <v>2380</v>
      </c>
      <c r="C52" s="203">
        <v>20900</v>
      </c>
      <c r="D52" s="203">
        <v>3975.4479999999999</v>
      </c>
      <c r="E52" s="203">
        <v>3061.64561</v>
      </c>
      <c r="F52" s="204">
        <f t="shared" si="0"/>
        <v>0.14649022057416269</v>
      </c>
      <c r="G52" s="204">
        <f t="shared" si="1"/>
        <v>0.77013851269089673</v>
      </c>
    </row>
    <row r="53" spans="2:7" ht="19.5" thickTop="1" thickBot="1" x14ac:dyDescent="0.3">
      <c r="B53" s="202" t="s">
        <v>236</v>
      </c>
      <c r="C53" s="203">
        <v>4735</v>
      </c>
      <c r="D53" s="203">
        <v>1212.95</v>
      </c>
      <c r="E53" s="203">
        <v>1091.6626999999999</v>
      </c>
      <c r="F53" s="204">
        <f t="shared" si="0"/>
        <v>0.23055178458289333</v>
      </c>
      <c r="G53" s="204">
        <f t="shared" si="1"/>
        <v>0.9000063481594458</v>
      </c>
    </row>
    <row r="54" spans="2:7" ht="19.5" thickTop="1" thickBot="1" x14ac:dyDescent="0.3">
      <c r="B54" s="202" t="s">
        <v>2389</v>
      </c>
      <c r="C54" s="203">
        <v>1930</v>
      </c>
      <c r="D54" s="203">
        <v>500.25</v>
      </c>
      <c r="E54" s="203">
        <v>409.17270999999994</v>
      </c>
      <c r="F54" s="204">
        <f t="shared" si="0"/>
        <v>0.21200658549222795</v>
      </c>
      <c r="G54" s="204">
        <f t="shared" si="1"/>
        <v>0.81793645177411278</v>
      </c>
    </row>
    <row r="55" spans="2:7" ht="19.5" thickTop="1" thickBot="1" x14ac:dyDescent="0.3">
      <c r="B55" s="202" t="s">
        <v>239</v>
      </c>
      <c r="C55" s="203">
        <v>6450</v>
      </c>
      <c r="D55" s="203">
        <v>1670.8</v>
      </c>
      <c r="E55" s="203">
        <v>1552.34681</v>
      </c>
      <c r="F55" s="204">
        <f t="shared" si="0"/>
        <v>0.24067392403100776</v>
      </c>
      <c r="G55" s="204">
        <f t="shared" si="1"/>
        <v>0.92910390830739764</v>
      </c>
    </row>
    <row r="56" spans="2:7" ht="19.5" thickTop="1" thickBot="1" x14ac:dyDescent="0.3">
      <c r="B56" s="202" t="s">
        <v>2399</v>
      </c>
      <c r="C56" s="203">
        <v>17000</v>
      </c>
      <c r="D56" s="203">
        <v>3877.5</v>
      </c>
      <c r="E56" s="203">
        <v>2583.7089999999998</v>
      </c>
      <c r="F56" s="204">
        <f t="shared" si="0"/>
        <v>0.15198288235294116</v>
      </c>
      <c r="G56" s="204">
        <f t="shared" si="1"/>
        <v>0.66633372018052861</v>
      </c>
    </row>
    <row r="57" spans="2:7" ht="19.5" thickTop="1" thickBot="1" x14ac:dyDescent="0.3">
      <c r="B57" s="202" t="s">
        <v>240</v>
      </c>
      <c r="C57" s="203">
        <v>1000</v>
      </c>
      <c r="D57" s="203">
        <v>205</v>
      </c>
      <c r="E57" s="203">
        <v>136.19209000000001</v>
      </c>
      <c r="F57" s="204">
        <f t="shared" si="0"/>
        <v>0.13619209000000002</v>
      </c>
      <c r="G57" s="204">
        <f t="shared" si="1"/>
        <v>0.6643516585365854</v>
      </c>
    </row>
    <row r="58" spans="2:7" ht="19.5" thickTop="1" thickBot="1" x14ac:dyDescent="0.3">
      <c r="B58" s="202" t="s">
        <v>2404</v>
      </c>
      <c r="C58" s="203">
        <v>500</v>
      </c>
      <c r="D58" s="203">
        <v>127</v>
      </c>
      <c r="E58" s="203">
        <v>68.611100000000008</v>
      </c>
      <c r="F58" s="204">
        <f t="shared" si="0"/>
        <v>0.13722220000000002</v>
      </c>
      <c r="G58" s="204">
        <f t="shared" si="1"/>
        <v>0.54024488188976383</v>
      </c>
    </row>
    <row r="59" spans="2:7" ht="19.5" thickTop="1" thickBot="1" x14ac:dyDescent="0.3">
      <c r="B59" s="202" t="s">
        <v>2406</v>
      </c>
      <c r="C59" s="203">
        <v>3750</v>
      </c>
      <c r="D59" s="203">
        <v>1055</v>
      </c>
      <c r="E59" s="203">
        <v>677.88638999999989</v>
      </c>
      <c r="F59" s="204">
        <f t="shared" si="0"/>
        <v>0.18076970399999998</v>
      </c>
      <c r="G59" s="204">
        <f t="shared" si="1"/>
        <v>0.64254634123222742</v>
      </c>
    </row>
    <row r="60" spans="2:7" ht="19.5" thickTop="1" thickBot="1" x14ac:dyDescent="0.3">
      <c r="B60" s="202" t="s">
        <v>243</v>
      </c>
      <c r="C60" s="203">
        <v>0</v>
      </c>
      <c r="D60" s="203">
        <v>0</v>
      </c>
      <c r="E60" s="203">
        <v>2.3226999999999998</v>
      </c>
      <c r="F60" s="204" t="e">
        <f t="shared" si="0"/>
        <v>#DIV/0!</v>
      </c>
      <c r="G60" s="204" t="e">
        <f t="shared" si="1"/>
        <v>#DIV/0!</v>
      </c>
    </row>
    <row r="61" spans="2:7" ht="19.5" thickTop="1" thickBot="1" x14ac:dyDescent="0.3">
      <c r="B61" s="202" t="s">
        <v>249</v>
      </c>
      <c r="C61" s="203">
        <v>0</v>
      </c>
      <c r="D61" s="203">
        <v>0</v>
      </c>
      <c r="E61" s="203">
        <v>167.578</v>
      </c>
      <c r="F61" s="204" t="e">
        <f t="shared" si="0"/>
        <v>#DIV/0!</v>
      </c>
      <c r="G61" s="204" t="e">
        <f t="shared" si="1"/>
        <v>#DIV/0!</v>
      </c>
    </row>
    <row r="62" spans="2:7" ht="37.5" thickTop="1" thickBot="1" x14ac:dyDescent="0.3">
      <c r="B62" s="199" t="s">
        <v>2408</v>
      </c>
      <c r="C62" s="200">
        <v>3985750</v>
      </c>
      <c r="D62" s="200">
        <v>858896.76459999999</v>
      </c>
      <c r="E62" s="200">
        <v>819166.22330999991</v>
      </c>
      <c r="F62" s="205">
        <f t="shared" si="0"/>
        <v>0.20552373413033931</v>
      </c>
      <c r="G62" s="205">
        <f t="shared" si="1"/>
        <v>0.95374235539412799</v>
      </c>
    </row>
    <row r="63" spans="2:7" ht="37.5" thickTop="1" thickBot="1" x14ac:dyDescent="0.3">
      <c r="B63" s="206" t="s">
        <v>2410</v>
      </c>
      <c r="C63" s="203">
        <v>1696000</v>
      </c>
      <c r="D63" s="203">
        <v>377266</v>
      </c>
      <c r="E63" s="203">
        <v>367454.26662999997</v>
      </c>
      <c r="F63" s="204">
        <f t="shared" si="0"/>
        <v>0.21665935532429242</v>
      </c>
      <c r="G63" s="204">
        <f t="shared" si="1"/>
        <v>0.97399253213912718</v>
      </c>
    </row>
    <row r="64" spans="2:7" ht="37.5" thickTop="1" thickBot="1" x14ac:dyDescent="0.3">
      <c r="B64" s="206" t="s">
        <v>2412</v>
      </c>
      <c r="C64" s="203">
        <v>715000</v>
      </c>
      <c r="D64" s="203">
        <v>220000</v>
      </c>
      <c r="E64" s="203">
        <v>219479.74239</v>
      </c>
      <c r="F64" s="204">
        <f t="shared" si="0"/>
        <v>0.30696467467132865</v>
      </c>
      <c r="G64" s="204">
        <f t="shared" si="1"/>
        <v>0.99763519268181822</v>
      </c>
    </row>
    <row r="65" spans="2:7" ht="37.5" thickTop="1" thickBot="1" x14ac:dyDescent="0.3">
      <c r="B65" s="206" t="s">
        <v>2838</v>
      </c>
      <c r="C65" s="203">
        <v>515000</v>
      </c>
      <c r="D65" s="203">
        <v>146975</v>
      </c>
      <c r="E65" s="203">
        <v>143454.83100000001</v>
      </c>
      <c r="F65" s="204">
        <f t="shared" si="0"/>
        <v>0.27855306990291262</v>
      </c>
      <c r="G65" s="204">
        <f t="shared" si="1"/>
        <v>0.97604919884334074</v>
      </c>
    </row>
    <row r="66" spans="2:7" ht="37.5" thickTop="1" thickBot="1" x14ac:dyDescent="0.3">
      <c r="B66" s="206" t="s">
        <v>2839</v>
      </c>
      <c r="C66" s="203">
        <v>211000</v>
      </c>
      <c r="D66" s="203">
        <v>4025</v>
      </c>
      <c r="E66" s="203">
        <v>945.28728999999998</v>
      </c>
      <c r="F66" s="204">
        <f t="shared" si="0"/>
        <v>4.4800345497630328E-3</v>
      </c>
      <c r="G66" s="204">
        <f t="shared" si="1"/>
        <v>0.23485398509316771</v>
      </c>
    </row>
    <row r="67" spans="2:7" ht="19.5" thickTop="1" thickBot="1" x14ac:dyDescent="0.3">
      <c r="B67" s="206" t="s">
        <v>2840</v>
      </c>
      <c r="C67" s="203">
        <f>C62-C63-C64-C65-C66</f>
        <v>848750</v>
      </c>
      <c r="D67" s="203">
        <f>D62-D63-D64-D65-D66</f>
        <v>110630.76459999999</v>
      </c>
      <c r="E67" s="203">
        <f>E62-E63-E64-E65-E66</f>
        <v>87832.095999999947</v>
      </c>
      <c r="F67" s="204">
        <f t="shared" si="0"/>
        <v>0.10348406008836518</v>
      </c>
      <c r="G67" s="204">
        <f t="shared" si="1"/>
        <v>0.79392107898348518</v>
      </c>
    </row>
    <row r="68" spans="2:7" ht="15.75" thickTop="1" x14ac:dyDescent="0.25"/>
  </sheetData>
  <autoFilter ref="B2:E61"/>
  <pageMargins left="1" right="1" top="1" bottom="1" header="1" footer="1"/>
  <pageSetup scale="4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I14"/>
  <sheetViews>
    <sheetView view="pageBreakPreview" zoomScale="115" zoomScaleNormal="100" zoomScaleSheetLayoutView="115" workbookViewId="0">
      <selection activeCell="A30" sqref="A30"/>
    </sheetView>
  </sheetViews>
  <sheetFormatPr defaultColWidth="10.28515625" defaultRowHeight="15" x14ac:dyDescent="0.25"/>
  <cols>
    <col min="1" max="1" width="10.28515625" style="63"/>
    <col min="2" max="2" width="67.28515625" style="63" customWidth="1"/>
    <col min="3" max="4" width="16.7109375" style="63" customWidth="1"/>
    <col min="5" max="5" width="11.42578125" style="63" bestFit="1" customWidth="1"/>
    <col min="6" max="6" width="13" style="63" bestFit="1" customWidth="1"/>
    <col min="7" max="7" width="14.5703125" style="63" bestFit="1" customWidth="1"/>
    <col min="8" max="16384" width="10.28515625" style="63"/>
  </cols>
  <sheetData>
    <row r="2" spans="2:9" x14ac:dyDescent="0.25">
      <c r="B2" s="207" t="s">
        <v>2841</v>
      </c>
      <c r="C2" s="208" t="s">
        <v>2842</v>
      </c>
      <c r="D2" s="208" t="s">
        <v>2843</v>
      </c>
    </row>
    <row r="3" spans="2:9" x14ac:dyDescent="0.25">
      <c r="B3" s="209" t="s">
        <v>2844</v>
      </c>
      <c r="C3" s="175">
        <f>SUM(C4:C10)</f>
        <v>4189.2942889000005</v>
      </c>
      <c r="D3" s="175">
        <f>SUM(D4:D10)</f>
        <v>4419.8637427225531</v>
      </c>
      <c r="F3" s="210"/>
      <c r="G3" s="210"/>
      <c r="H3" s="210"/>
      <c r="I3" s="210"/>
    </row>
    <row r="4" spans="2:9" x14ac:dyDescent="0.25">
      <c r="B4" s="211" t="s">
        <v>2845</v>
      </c>
      <c r="C4" s="179">
        <v>1247.5574624200001</v>
      </c>
      <c r="D4" s="179">
        <v>1488.9074831200001</v>
      </c>
      <c r="E4" s="70"/>
      <c r="F4" s="210"/>
      <c r="G4" s="210"/>
      <c r="H4" s="210"/>
      <c r="I4" s="210"/>
    </row>
    <row r="5" spans="2:9" ht="30" x14ac:dyDescent="0.25">
      <c r="B5" s="211" t="s">
        <v>2846</v>
      </c>
      <c r="C5" s="179">
        <v>607.31563603999996</v>
      </c>
      <c r="D5" s="179">
        <v>557.98595478000004</v>
      </c>
      <c r="E5" s="212"/>
      <c r="F5" s="210"/>
      <c r="G5" s="210"/>
      <c r="H5" s="210"/>
      <c r="I5" s="210"/>
    </row>
    <row r="6" spans="2:9" x14ac:dyDescent="0.25">
      <c r="B6" s="211" t="s">
        <v>2847</v>
      </c>
      <c r="C6" s="179">
        <v>23.08399606</v>
      </c>
      <c r="D6" s="179">
        <v>24.508649460000001</v>
      </c>
      <c r="E6" s="212"/>
      <c r="F6" s="210"/>
      <c r="G6" s="210"/>
      <c r="H6" s="210"/>
      <c r="I6" s="210"/>
    </row>
    <row r="7" spans="2:9" ht="30" x14ac:dyDescent="0.25">
      <c r="B7" s="211" t="s">
        <v>2848</v>
      </c>
      <c r="C7" s="179">
        <v>37.097411189999995</v>
      </c>
      <c r="D7" s="179">
        <v>37.506143649999984</v>
      </c>
      <c r="E7" s="212"/>
      <c r="F7" s="210"/>
      <c r="G7" s="210"/>
      <c r="H7" s="210"/>
      <c r="I7" s="210"/>
    </row>
    <row r="8" spans="2:9" ht="30" x14ac:dyDescent="0.25">
      <c r="B8" s="211" t="s">
        <v>2849</v>
      </c>
      <c r="C8" s="179">
        <v>623.93348218000006</v>
      </c>
      <c r="D8" s="179">
        <v>582.11177192255309</v>
      </c>
      <c r="E8" s="212"/>
      <c r="F8" s="210"/>
      <c r="G8" s="210"/>
      <c r="H8" s="210"/>
      <c r="I8" s="210"/>
    </row>
    <row r="9" spans="2:9" ht="30" x14ac:dyDescent="0.25">
      <c r="B9" s="211" t="s">
        <v>2850</v>
      </c>
      <c r="C9" s="179">
        <v>697.32261980999999</v>
      </c>
      <c r="D9" s="179">
        <v>672.6981880899998</v>
      </c>
      <c r="E9" s="212"/>
      <c r="F9" s="210"/>
      <c r="G9" s="210"/>
      <c r="H9" s="210"/>
      <c r="I9" s="210"/>
    </row>
    <row r="10" spans="2:9" x14ac:dyDescent="0.25">
      <c r="B10" s="211" t="s">
        <v>2851</v>
      </c>
      <c r="C10" s="179">
        <v>952.98368119999998</v>
      </c>
      <c r="D10" s="179">
        <v>1056.1455517000002</v>
      </c>
      <c r="E10" s="212"/>
      <c r="F10" s="210"/>
      <c r="G10" s="210"/>
      <c r="H10" s="210"/>
      <c r="I10" s="210"/>
    </row>
    <row r="13" spans="2:9" x14ac:dyDescent="0.25">
      <c r="D13" s="70"/>
      <c r="F13" s="213"/>
    </row>
    <row r="14" spans="2:9" x14ac:dyDescent="0.25">
      <c r="F14" s="213"/>
    </row>
  </sheetData>
  <pageMargins left="0.7" right="0.7" top="0.75" bottom="0.75" header="0.3" footer="0.3"/>
  <pageSetup scale="9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ბალანსი</vt:lpstr>
      <vt:lpstr>V TAVI</vt:lpstr>
      <vt:lpstr>funqcionaluri</vt:lpstr>
      <vt:lpstr>ფინანსური და ვალდებულებები</vt:lpstr>
      <vt:lpstr>კრედიტები</vt:lpstr>
      <vt:lpstr>გრანტები</vt:lpstr>
      <vt:lpstr>ცენტრალური</vt:lpstr>
      <vt:lpstr>ცენტრალური ბალანსი</vt:lpstr>
      <vt:lpstr>LEPL</vt:lpstr>
      <vt:lpstr>SOE</vt:lpstr>
      <vt:lpstr>მხარჯავები</vt:lpstr>
      <vt:lpstr>ფულადი სხსრები</vt:lpstr>
      <vt:lpstr>funqcionaluri!Print_Area</vt:lpstr>
      <vt:lpstr>LEPL!Print_Area</vt:lpstr>
      <vt:lpstr>SOE!Print_Area</vt:lpstr>
      <vt:lpstr>'V TAVI'!Print_Area</vt:lpstr>
      <vt:lpstr>ბალანსი!Print_Area</vt:lpstr>
      <vt:lpstr>გრანტები!Print_Area</vt:lpstr>
      <vt:lpstr>კრედიტები!Print_Area</vt:lpstr>
      <vt:lpstr>მხარჯავები!Print_Area</vt:lpstr>
      <vt:lpstr>'ფინანსური და ვალდებულებები'!Print_Area</vt:lpstr>
      <vt:lpstr>'ფულადი სხსრები'!Print_Area</vt:lpstr>
      <vt:lpstr>ცენტრალური!Print_Area</vt:lpstr>
      <vt:lpstr>'ცენტრალური ბალანსი'!Print_Area</vt:lpstr>
      <vt:lpstr>funqcionaluri!Print_Titles</vt:lpstr>
      <vt:lpstr>LEPL!Print_Titles</vt:lpstr>
      <vt:lpstr>SOE!Print_Titles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Tinatin Gugava</cp:lastModifiedBy>
  <cp:lastPrinted>2023-04-27T10:56:24Z</cp:lastPrinted>
  <dcterms:modified xsi:type="dcterms:W3CDTF">2023-05-25T10:44:23Z</dcterms:modified>
  <cp:category/>
  <cp:contentStatus/>
</cp:coreProperties>
</file>